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tables" sheetId="1" r:id="rId1"/>
    <sheet name="insert" sheetId="2" r:id="rId2"/>
    <sheet name="tree insert" sheetId="3" r:id="rId3"/>
    <sheet name="Sheet1" sheetId="4" r:id="rId4"/>
  </sheets>
  <definedNames>
    <definedName name="_Hlk479376840" localSheetId="3">Sheet1!$A$3</definedName>
    <definedName name="_Hlk479378794" localSheetId="3">Sheet1!$A$5</definedName>
    <definedName name="_Toc473897654" localSheetId="0">tables!$A$11</definedName>
    <definedName name="OLE_LINK7" localSheetId="3">Sheet1!$A$16</definedName>
    <definedName name="OLE_LINK9" localSheetId="3">Sheet1!$A$13</definedName>
  </definedNames>
  <calcPr calcId="124519"/>
</workbook>
</file>

<file path=xl/calcChain.xml><?xml version="1.0" encoding="utf-8"?>
<calcChain xmlns="http://schemas.openxmlformats.org/spreadsheetml/2006/main">
  <c r="N18" i="4"/>
  <c r="M18"/>
  <c r="J18"/>
  <c r="H18"/>
  <c r="K18" s="1"/>
  <c r="K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N11"/>
  <c r="M11"/>
  <c r="L11"/>
  <c r="N30"/>
  <c r="M30"/>
  <c r="L30"/>
  <c r="K30"/>
  <c r="K31"/>
  <c r="L31"/>
  <c r="M31"/>
  <c r="N31"/>
  <c r="L4"/>
  <c r="L5"/>
  <c r="L3"/>
  <c r="K4"/>
  <c r="K5"/>
  <c r="K3"/>
  <c r="J31"/>
  <c r="H31"/>
  <c r="H30"/>
  <c r="J30"/>
  <c r="J29"/>
  <c r="J28"/>
  <c r="M24"/>
  <c r="M25"/>
  <c r="M23"/>
  <c r="M4"/>
  <c r="M5"/>
  <c r="M3"/>
  <c r="K24"/>
  <c r="L24"/>
  <c r="N24"/>
  <c r="K25"/>
  <c r="L25"/>
  <c r="N25"/>
  <c r="N23"/>
  <c r="L23"/>
  <c r="K23"/>
  <c r="N5"/>
  <c r="N4"/>
  <c r="J24"/>
  <c r="J25"/>
  <c r="J23"/>
  <c r="J22"/>
  <c r="J21"/>
  <c r="J11"/>
  <c r="J10"/>
  <c r="J9"/>
  <c r="J1"/>
  <c r="J2"/>
  <c r="J12"/>
  <c r="J13"/>
  <c r="J14"/>
  <c r="J15"/>
  <c r="J16"/>
  <c r="J17"/>
  <c r="J4"/>
  <c r="J5"/>
  <c r="J3"/>
  <c r="N3"/>
  <c r="H24"/>
  <c r="H25"/>
  <c r="H12"/>
  <c r="H13"/>
  <c r="H14"/>
  <c r="H15"/>
  <c r="H16"/>
  <c r="H17"/>
  <c r="H4"/>
  <c r="H5"/>
  <c r="H23"/>
  <c r="H11"/>
  <c r="H3"/>
  <c r="I51" i="1"/>
  <c r="J51"/>
  <c r="K51"/>
  <c r="L51"/>
  <c r="I52"/>
  <c r="J52"/>
  <c r="K52"/>
  <c r="L52"/>
  <c r="L50"/>
  <c r="K50"/>
  <c r="J50"/>
  <c r="I50"/>
  <c r="H52"/>
  <c r="F52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L57"/>
  <c r="K57"/>
  <c r="I4"/>
  <c r="J4"/>
  <c r="K4"/>
  <c r="L4"/>
  <c r="K5"/>
  <c r="L5"/>
  <c r="K6"/>
  <c r="L6"/>
  <c r="K7"/>
  <c r="L7"/>
  <c r="I8"/>
  <c r="K8"/>
  <c r="L8"/>
  <c r="K9"/>
  <c r="L9"/>
  <c r="L3"/>
  <c r="K3"/>
  <c r="J14"/>
  <c r="K14"/>
  <c r="L14"/>
  <c r="K15"/>
  <c r="L15"/>
  <c r="K16"/>
  <c r="L16"/>
  <c r="I17"/>
  <c r="K17"/>
  <c r="L17"/>
  <c r="I18"/>
  <c r="J18"/>
  <c r="K18"/>
  <c r="L18"/>
  <c r="K19"/>
  <c r="L19"/>
  <c r="K20"/>
  <c r="L20"/>
  <c r="K21"/>
  <c r="L21"/>
  <c r="I22"/>
  <c r="K22"/>
  <c r="L22"/>
  <c r="K23"/>
  <c r="L23"/>
  <c r="K24"/>
  <c r="L24"/>
  <c r="K25"/>
  <c r="L25"/>
  <c r="K26"/>
  <c r="L26"/>
  <c r="K27"/>
  <c r="L27"/>
  <c r="K28"/>
  <c r="L28"/>
  <c r="L13"/>
  <c r="K13"/>
  <c r="E4" i="2"/>
  <c r="E5"/>
  <c r="E6"/>
  <c r="E3"/>
  <c r="K212" i="1"/>
  <c r="L212"/>
  <c r="K213"/>
  <c r="L213"/>
  <c r="K214"/>
  <c r="L214"/>
  <c r="J215"/>
  <c r="K215"/>
  <c r="L215"/>
  <c r="K216"/>
  <c r="L216"/>
  <c r="K217"/>
  <c r="L217"/>
  <c r="J218"/>
  <c r="K218"/>
  <c r="L218"/>
  <c r="J219"/>
  <c r="K219"/>
  <c r="L219"/>
  <c r="K220"/>
  <c r="L220"/>
  <c r="L211"/>
  <c r="K211"/>
  <c r="H212"/>
  <c r="H213"/>
  <c r="H214"/>
  <c r="H215"/>
  <c r="H216"/>
  <c r="H217"/>
  <c r="H218"/>
  <c r="H219"/>
  <c r="H220"/>
  <c r="H211"/>
  <c r="H210"/>
  <c r="H209"/>
  <c r="F212"/>
  <c r="I212" s="1"/>
  <c r="F213"/>
  <c r="I213" s="1"/>
  <c r="F214"/>
  <c r="I214" s="1"/>
  <c r="F215"/>
  <c r="I215" s="1"/>
  <c r="F216"/>
  <c r="I216" s="1"/>
  <c r="F217"/>
  <c r="I217" s="1"/>
  <c r="F218"/>
  <c r="I218" s="1"/>
  <c r="F219"/>
  <c r="I219" s="1"/>
  <c r="F220"/>
  <c r="I220" s="1"/>
  <c r="F211"/>
  <c r="I211" s="1"/>
  <c r="E49" i="3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48"/>
  <c r="L204" i="1"/>
  <c r="L205"/>
  <c r="L206"/>
  <c r="L207"/>
  <c r="L203"/>
  <c r="K204"/>
  <c r="J205"/>
  <c r="K205"/>
  <c r="K206"/>
  <c r="K207"/>
  <c r="K203"/>
  <c r="H204"/>
  <c r="H205"/>
  <c r="H206"/>
  <c r="H207"/>
  <c r="H203"/>
  <c r="H202"/>
  <c r="H201"/>
  <c r="F204"/>
  <c r="I204" s="1"/>
  <c r="F205"/>
  <c r="I205" s="1"/>
  <c r="F206"/>
  <c r="J206" s="1"/>
  <c r="F207"/>
  <c r="I207" s="1"/>
  <c r="F203"/>
  <c r="I203" s="1"/>
  <c r="K197"/>
  <c r="K198"/>
  <c r="K199"/>
  <c r="K196"/>
  <c r="H197"/>
  <c r="H198"/>
  <c r="H199"/>
  <c r="H196"/>
  <c r="H195"/>
  <c r="H194"/>
  <c r="F197"/>
  <c r="J197" s="1"/>
  <c r="F198"/>
  <c r="J198" s="1"/>
  <c r="F199"/>
  <c r="I199" s="1"/>
  <c r="F196"/>
  <c r="I196" s="1"/>
  <c r="K189"/>
  <c r="K190"/>
  <c r="K191"/>
  <c r="K188"/>
  <c r="H189"/>
  <c r="H190"/>
  <c r="H191"/>
  <c r="H188"/>
  <c r="H187"/>
  <c r="H186"/>
  <c r="F189"/>
  <c r="J189" s="1"/>
  <c r="F190"/>
  <c r="J190" s="1"/>
  <c r="F191"/>
  <c r="I191" s="1"/>
  <c r="F188"/>
  <c r="J188" s="1"/>
  <c r="I184"/>
  <c r="K183"/>
  <c r="K184"/>
  <c r="K182"/>
  <c r="J182"/>
  <c r="F131"/>
  <c r="I131" s="1"/>
  <c r="F132"/>
  <c r="I132" s="1"/>
  <c r="F133"/>
  <c r="I133" s="1"/>
  <c r="F134"/>
  <c r="I134" s="1"/>
  <c r="F135"/>
  <c r="I135" s="1"/>
  <c r="F136"/>
  <c r="I136" s="1"/>
  <c r="F137"/>
  <c r="I137" s="1"/>
  <c r="F138"/>
  <c r="I138" s="1"/>
  <c r="F139"/>
  <c r="I139" s="1"/>
  <c r="F140"/>
  <c r="I140" s="1"/>
  <c r="F141"/>
  <c r="I141" s="1"/>
  <c r="F142"/>
  <c r="I142" s="1"/>
  <c r="F143"/>
  <c r="I143" s="1"/>
  <c r="F144"/>
  <c r="I144" s="1"/>
  <c r="F145"/>
  <c r="I145" s="1"/>
  <c r="E6" i="3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5"/>
  <c r="H183" i="1"/>
  <c r="H184"/>
  <c r="H182"/>
  <c r="H181"/>
  <c r="H180"/>
  <c r="F183"/>
  <c r="J183" s="1"/>
  <c r="F184"/>
  <c r="J184" s="1"/>
  <c r="F182"/>
  <c r="I182" s="1"/>
  <c r="L131"/>
  <c r="L132"/>
  <c r="L133"/>
  <c r="L134"/>
  <c r="L135"/>
  <c r="L136"/>
  <c r="L137"/>
  <c r="L138"/>
  <c r="L139"/>
  <c r="L140"/>
  <c r="L141"/>
  <c r="L142"/>
  <c r="L143"/>
  <c r="L144"/>
  <c r="L145"/>
  <c r="L130"/>
  <c r="K164"/>
  <c r="K165"/>
  <c r="K166"/>
  <c r="K167"/>
  <c r="K168"/>
  <c r="K163"/>
  <c r="K173"/>
  <c r="K174"/>
  <c r="K175"/>
  <c r="K176"/>
  <c r="K177"/>
  <c r="K178"/>
  <c r="K172"/>
  <c r="K150"/>
  <c r="K151"/>
  <c r="K152"/>
  <c r="K153"/>
  <c r="K154"/>
  <c r="K155"/>
  <c r="K156"/>
  <c r="K157"/>
  <c r="K158"/>
  <c r="K149"/>
  <c r="K131"/>
  <c r="K132"/>
  <c r="K133"/>
  <c r="K134"/>
  <c r="K135"/>
  <c r="K136"/>
  <c r="K137"/>
  <c r="K138"/>
  <c r="K139"/>
  <c r="K140"/>
  <c r="K141"/>
  <c r="K142"/>
  <c r="K143"/>
  <c r="K144"/>
  <c r="K145"/>
  <c r="K130"/>
  <c r="F173"/>
  <c r="J173" s="1"/>
  <c r="F174"/>
  <c r="J174" s="1"/>
  <c r="F175"/>
  <c r="J175" s="1"/>
  <c r="F176"/>
  <c r="I176" s="1"/>
  <c r="F177"/>
  <c r="J177" s="1"/>
  <c r="F178"/>
  <c r="J178" s="1"/>
  <c r="F172"/>
  <c r="I172" s="1"/>
  <c r="F164"/>
  <c r="I164" s="1"/>
  <c r="F165"/>
  <c r="I165" s="1"/>
  <c r="F166"/>
  <c r="J166" s="1"/>
  <c r="F167"/>
  <c r="J167" s="1"/>
  <c r="F168"/>
  <c r="I168" s="1"/>
  <c r="F163"/>
  <c r="I163" s="1"/>
  <c r="F150"/>
  <c r="I150" s="1"/>
  <c r="F151"/>
  <c r="J151" s="1"/>
  <c r="F152"/>
  <c r="J152" s="1"/>
  <c r="F153"/>
  <c r="J153" s="1"/>
  <c r="F154"/>
  <c r="I154" s="1"/>
  <c r="F155"/>
  <c r="J155" s="1"/>
  <c r="F156"/>
  <c r="J156" s="1"/>
  <c r="F157"/>
  <c r="J157" s="1"/>
  <c r="F158"/>
  <c r="I158" s="1"/>
  <c r="F149"/>
  <c r="J149" s="1"/>
  <c r="H173"/>
  <c r="H174"/>
  <c r="H175"/>
  <c r="H176"/>
  <c r="H177"/>
  <c r="H178"/>
  <c r="H172"/>
  <c r="H171"/>
  <c r="H170"/>
  <c r="H163"/>
  <c r="H165"/>
  <c r="H166"/>
  <c r="H167"/>
  <c r="H168"/>
  <c r="H164"/>
  <c r="H162"/>
  <c r="H161"/>
  <c r="H150"/>
  <c r="H151"/>
  <c r="H152"/>
  <c r="H153"/>
  <c r="H154"/>
  <c r="H155"/>
  <c r="H156"/>
  <c r="H157"/>
  <c r="H158"/>
  <c r="H149"/>
  <c r="H148"/>
  <c r="H147"/>
  <c r="F130"/>
  <c r="I130" s="1"/>
  <c r="H129"/>
  <c r="H128"/>
  <c r="H131"/>
  <c r="H132"/>
  <c r="H133"/>
  <c r="H134"/>
  <c r="H135"/>
  <c r="H136"/>
  <c r="H137"/>
  <c r="H138"/>
  <c r="H139"/>
  <c r="H140"/>
  <c r="H141"/>
  <c r="H142"/>
  <c r="H143"/>
  <c r="H144"/>
  <c r="H145"/>
  <c r="H130"/>
  <c r="F109"/>
  <c r="F110"/>
  <c r="F111"/>
  <c r="F112"/>
  <c r="F113"/>
  <c r="F114"/>
  <c r="F108"/>
  <c r="F101"/>
  <c r="F102"/>
  <c r="F103"/>
  <c r="F104"/>
  <c r="F100"/>
  <c r="F80"/>
  <c r="I80" s="1"/>
  <c r="F81"/>
  <c r="I81" s="1"/>
  <c r="F82"/>
  <c r="I82" s="1"/>
  <c r="F83"/>
  <c r="I83" s="1"/>
  <c r="F84"/>
  <c r="I84" s="1"/>
  <c r="F85"/>
  <c r="I85" s="1"/>
  <c r="F86"/>
  <c r="I86" s="1"/>
  <c r="F87"/>
  <c r="J87" s="1"/>
  <c r="F88"/>
  <c r="I88" s="1"/>
  <c r="F89"/>
  <c r="I89" s="1"/>
  <c r="F90"/>
  <c r="I90" s="1"/>
  <c r="F91"/>
  <c r="I91" s="1"/>
  <c r="F92"/>
  <c r="I92" s="1"/>
  <c r="F93"/>
  <c r="J93" s="1"/>
  <c r="F94"/>
  <c r="I94" s="1"/>
  <c r="F95"/>
  <c r="J95" s="1"/>
  <c r="F96"/>
  <c r="I96" s="1"/>
  <c r="F79"/>
  <c r="I79" s="1"/>
  <c r="F74"/>
  <c r="F75"/>
  <c r="F73"/>
  <c r="F58"/>
  <c r="J58" s="1"/>
  <c r="F59"/>
  <c r="J59" s="1"/>
  <c r="F60"/>
  <c r="J60" s="1"/>
  <c r="F61"/>
  <c r="J61" s="1"/>
  <c r="F62"/>
  <c r="J62" s="1"/>
  <c r="F63"/>
  <c r="J63" s="1"/>
  <c r="F64"/>
  <c r="J64" s="1"/>
  <c r="F65"/>
  <c r="J65" s="1"/>
  <c r="F66"/>
  <c r="J66" s="1"/>
  <c r="F67"/>
  <c r="J67" s="1"/>
  <c r="F68"/>
  <c r="J68" s="1"/>
  <c r="F57"/>
  <c r="I57" s="1"/>
  <c r="F51"/>
  <c r="F50"/>
  <c r="F45"/>
  <c r="F46"/>
  <c r="F44"/>
  <c r="F33"/>
  <c r="F34"/>
  <c r="F35"/>
  <c r="F36"/>
  <c r="F37"/>
  <c r="F38"/>
  <c r="F39"/>
  <c r="F40"/>
  <c r="F32"/>
  <c r="F14"/>
  <c r="I14" s="1"/>
  <c r="F15"/>
  <c r="I15" s="1"/>
  <c r="F16"/>
  <c r="J16" s="1"/>
  <c r="F17"/>
  <c r="J17" s="1"/>
  <c r="F18"/>
  <c r="F19"/>
  <c r="J19" s="1"/>
  <c r="F20"/>
  <c r="J20" s="1"/>
  <c r="F21"/>
  <c r="J21" s="1"/>
  <c r="F22"/>
  <c r="J22" s="1"/>
  <c r="F23"/>
  <c r="J23" s="1"/>
  <c r="F24"/>
  <c r="I24" s="1"/>
  <c r="F25"/>
  <c r="J25" s="1"/>
  <c r="F26"/>
  <c r="J26" s="1"/>
  <c r="F27"/>
  <c r="J27" s="1"/>
  <c r="F28"/>
  <c r="J28" s="1"/>
  <c r="F13"/>
  <c r="I13" s="1"/>
  <c r="F4"/>
  <c r="F5"/>
  <c r="J5" s="1"/>
  <c r="F6"/>
  <c r="J6" s="1"/>
  <c r="F7"/>
  <c r="J7" s="1"/>
  <c r="F8"/>
  <c r="J8" s="1"/>
  <c r="F9"/>
  <c r="I9" s="1"/>
  <c r="F3"/>
  <c r="I3" s="1"/>
  <c r="H124"/>
  <c r="H125"/>
  <c r="H126"/>
  <c r="H119"/>
  <c r="H109"/>
  <c r="H110"/>
  <c r="H111"/>
  <c r="H112"/>
  <c r="H113"/>
  <c r="H114"/>
  <c r="H101"/>
  <c r="H102"/>
  <c r="H103"/>
  <c r="H104"/>
  <c r="H80"/>
  <c r="H81"/>
  <c r="H82"/>
  <c r="H83"/>
  <c r="H84"/>
  <c r="H85"/>
  <c r="H86"/>
  <c r="H87"/>
  <c r="H88"/>
  <c r="H89"/>
  <c r="H90"/>
  <c r="H91"/>
  <c r="H92"/>
  <c r="H93"/>
  <c r="H94"/>
  <c r="H95"/>
  <c r="H96"/>
  <c r="H74"/>
  <c r="H75"/>
  <c r="H61"/>
  <c r="H62"/>
  <c r="H63"/>
  <c r="H64"/>
  <c r="H65"/>
  <c r="H66"/>
  <c r="H67"/>
  <c r="H68"/>
  <c r="H123"/>
  <c r="H122"/>
  <c r="H121"/>
  <c r="H118"/>
  <c r="H117"/>
  <c r="H116"/>
  <c r="H108"/>
  <c r="H107"/>
  <c r="H106"/>
  <c r="H100"/>
  <c r="H99"/>
  <c r="H98"/>
  <c r="H79"/>
  <c r="H78"/>
  <c r="H77"/>
  <c r="H73"/>
  <c r="H72"/>
  <c r="H71"/>
  <c r="H60"/>
  <c r="H59"/>
  <c r="H58"/>
  <c r="H57"/>
  <c r="H56"/>
  <c r="H55"/>
  <c r="H51"/>
  <c r="H50"/>
  <c r="H49"/>
  <c r="H48"/>
  <c r="H45"/>
  <c r="H46"/>
  <c r="H44"/>
  <c r="H43"/>
  <c r="H42"/>
  <c r="H39"/>
  <c r="H40"/>
  <c r="H38"/>
  <c r="H37"/>
  <c r="H36"/>
  <c r="H35"/>
  <c r="H34"/>
  <c r="H33"/>
  <c r="H32"/>
  <c r="H31"/>
  <c r="H30"/>
  <c r="H20"/>
  <c r="H21"/>
  <c r="H22"/>
  <c r="H23"/>
  <c r="H24"/>
  <c r="H25"/>
  <c r="H26"/>
  <c r="H27"/>
  <c r="H28"/>
  <c r="H19"/>
  <c r="H18"/>
  <c r="H17"/>
  <c r="H16"/>
  <c r="H15"/>
  <c r="H14"/>
  <c r="H13"/>
  <c r="H12"/>
  <c r="H11"/>
  <c r="H1"/>
  <c r="H4"/>
  <c r="H5"/>
  <c r="H6"/>
  <c r="H7"/>
  <c r="H8"/>
  <c r="H9"/>
  <c r="H3"/>
  <c r="H2"/>
  <c r="L18" i="4" l="1"/>
  <c r="J154" i="1"/>
  <c r="J15"/>
  <c r="I5"/>
  <c r="I23"/>
  <c r="I198"/>
  <c r="J204"/>
  <c r="J214"/>
  <c r="I27"/>
  <c r="I26"/>
  <c r="I21"/>
  <c r="J9"/>
  <c r="I7"/>
  <c r="J216"/>
  <c r="I19"/>
  <c r="J203"/>
  <c r="J212"/>
  <c r="I87"/>
  <c r="J168"/>
  <c r="J220"/>
  <c r="I25"/>
  <c r="I157"/>
  <c r="J165"/>
  <c r="J213"/>
  <c r="I28"/>
  <c r="I20"/>
  <c r="I6"/>
  <c r="J211"/>
  <c r="J24"/>
  <c r="J163"/>
  <c r="J191"/>
  <c r="J207"/>
  <c r="I206"/>
  <c r="J13"/>
  <c r="J3"/>
  <c r="I68"/>
  <c r="I67"/>
  <c r="I66"/>
  <c r="I65"/>
  <c r="I64"/>
  <c r="I63"/>
  <c r="I62"/>
  <c r="I61"/>
  <c r="I60"/>
  <c r="I59"/>
  <c r="I58"/>
  <c r="J217"/>
  <c r="I16"/>
  <c r="I95"/>
  <c r="I166"/>
  <c r="J164"/>
  <c r="I197"/>
  <c r="J57"/>
  <c r="I188"/>
  <c r="I175"/>
  <c r="J79"/>
  <c r="J89"/>
  <c r="J85"/>
  <c r="J81"/>
  <c r="J94"/>
  <c r="J86"/>
  <c r="I190"/>
  <c r="J199"/>
  <c r="J158"/>
  <c r="I153"/>
  <c r="J150"/>
  <c r="J91"/>
  <c r="J83"/>
  <c r="I189"/>
  <c r="J196"/>
  <c r="I93"/>
  <c r="I149"/>
  <c r="J90"/>
  <c r="J82"/>
  <c r="I183"/>
  <c r="I167"/>
  <c r="J96"/>
  <c r="J92"/>
  <c r="J88"/>
  <c r="J84"/>
  <c r="J80"/>
  <c r="J143"/>
  <c r="J139"/>
  <c r="J135"/>
  <c r="J131"/>
  <c r="J144"/>
  <c r="J140"/>
  <c r="J136"/>
  <c r="J132"/>
  <c r="J145"/>
  <c r="J141"/>
  <c r="J137"/>
  <c r="J133"/>
  <c r="J130"/>
  <c r="J142"/>
  <c r="J138"/>
  <c r="J134"/>
  <c r="J176"/>
  <c r="I156"/>
  <c r="I152"/>
  <c r="J172"/>
  <c r="I178"/>
  <c r="I174"/>
  <c r="I155"/>
  <c r="I151"/>
  <c r="I177"/>
  <c r="I173"/>
</calcChain>
</file>

<file path=xl/sharedStrings.xml><?xml version="1.0" encoding="utf-8"?>
<sst xmlns="http://schemas.openxmlformats.org/spreadsheetml/2006/main" count="1169" uniqueCount="561">
  <si>
    <t>login_id</t>
  </si>
  <si>
    <t>ID</t>
  </si>
  <si>
    <t>int</t>
  </si>
  <si>
    <t>user_id</t>
  </si>
  <si>
    <t>用户号</t>
  </si>
  <si>
    <t>CHAR(8)</t>
  </si>
  <si>
    <t>username</t>
  </si>
  <si>
    <t>用户名</t>
  </si>
  <si>
    <t>VARCHAR(50)</t>
  </si>
  <si>
    <t>password</t>
  </si>
  <si>
    <t>密码</t>
  </si>
  <si>
    <t>VARCHAR(255)</t>
  </si>
  <si>
    <t>last_login_date</t>
  </si>
  <si>
    <t>最后登录时间</t>
  </si>
  <si>
    <t>datetime</t>
  </si>
  <si>
    <t>last_login_ip</t>
  </si>
  <si>
    <t>最近一次登录IP</t>
  </si>
  <si>
    <t>VARCHAR(20)</t>
  </si>
  <si>
    <t>user_type</t>
  </si>
  <si>
    <t>用户类型</t>
  </si>
  <si>
    <t>CHAR(1)</t>
  </si>
  <si>
    <t>是</t>
  </si>
  <si>
    <t>否</t>
  </si>
  <si>
    <r>
      <t xml:space="preserve">1.1.1. </t>
    </r>
    <r>
      <rPr>
        <b/>
        <sz val="7"/>
        <rFont val="Times New Roman"/>
        <family val="1"/>
      </rPr>
      <t xml:space="preserve">       </t>
    </r>
    <r>
      <rPr>
        <b/>
        <sz val="16"/>
        <rFont val="微软雅黑"/>
        <family val="2"/>
        <charset val="134"/>
      </rPr>
      <t>客户主表(PS.TPERSON)</t>
    </r>
    <phoneticPr fontId="1" type="noConversion"/>
  </si>
  <si>
    <t>客户号</t>
  </si>
  <si>
    <t>person_name</t>
  </si>
  <si>
    <t>客户名称</t>
  </si>
  <si>
    <t>VARCHAR(100)</t>
  </si>
  <si>
    <t>photo</t>
  </si>
  <si>
    <t>头像</t>
  </si>
  <si>
    <t>VARCHAR(500)</t>
  </si>
  <si>
    <t>联系ID</t>
  </si>
  <si>
    <t>city_no</t>
  </si>
  <si>
    <t>所在城市</t>
  </si>
  <si>
    <t>VARCHAR(10)</t>
  </si>
  <si>
    <t>home_region_no</t>
  </si>
  <si>
    <t>居住地所在区</t>
  </si>
  <si>
    <t>home_address</t>
  </si>
  <si>
    <t>当前居住地址</t>
  </si>
  <si>
    <t>VARCHAR(200)</t>
  </si>
  <si>
    <t>home_address_index</t>
  </si>
  <si>
    <t>详细地址-索引</t>
  </si>
  <si>
    <t>company_region_no</t>
  </si>
  <si>
    <t>公司所在区</t>
  </si>
  <si>
    <t>company_address</t>
  </si>
  <si>
    <t>当前公司地址</t>
  </si>
  <si>
    <t>company_address_index</t>
  </si>
  <si>
    <t>level</t>
  </si>
  <si>
    <t>级别</t>
  </si>
  <si>
    <t>VARCHAR(1)</t>
  </si>
  <si>
    <t>points</t>
  </si>
  <si>
    <t>积分</t>
  </si>
  <si>
    <t>INTEGER</t>
  </si>
  <si>
    <t>register_date</t>
  </si>
  <si>
    <t>注册日期</t>
  </si>
  <si>
    <t>DATE</t>
  </si>
  <si>
    <t>invite_no</t>
  </si>
  <si>
    <t>邀请码</t>
  </si>
  <si>
    <t>VARCHAR(30)</t>
  </si>
  <si>
    <t>change_date</t>
  </si>
  <si>
    <t>更新日期</t>
  </si>
  <si>
    <t>children_id</t>
  </si>
  <si>
    <t>子女号</t>
  </si>
  <si>
    <t>children_name</t>
  </si>
  <si>
    <t>子女名称</t>
  </si>
  <si>
    <t>children_alias</t>
  </si>
  <si>
    <t>子女别称</t>
  </si>
  <si>
    <t>profile_photo</t>
  </si>
  <si>
    <t>gender</t>
  </si>
  <si>
    <t>性别</t>
  </si>
  <si>
    <t>age</t>
  </si>
  <si>
    <t>年龄</t>
  </si>
  <si>
    <t>Varchar(2)</t>
  </si>
  <si>
    <t>birthday</t>
  </si>
  <si>
    <t>生日</t>
  </si>
  <si>
    <t>relationships</t>
  </si>
  <si>
    <t>关系</t>
  </si>
  <si>
    <t>company_id</t>
  </si>
  <si>
    <t>机构编号</t>
  </si>
  <si>
    <t>sequence</t>
  </si>
  <si>
    <t>序号</t>
  </si>
  <si>
    <t>SMALLINT</t>
  </si>
  <si>
    <t>登录表(PS.TLOGIN)</t>
    <phoneticPr fontId="1" type="noConversion"/>
  </si>
  <si>
    <t>PS_TLOGIN</t>
    <phoneticPr fontId="1" type="noConversion"/>
  </si>
  <si>
    <t>登录表</t>
  </si>
  <si>
    <t>客户主表</t>
  </si>
  <si>
    <t>PS_TPERSON</t>
    <phoneticPr fontId="1" type="noConversion"/>
  </si>
  <si>
    <r>
      <t xml:space="preserve">1.1.1. </t>
    </r>
    <r>
      <rPr>
        <b/>
        <sz val="7"/>
        <rFont val="Times New Roman"/>
        <family val="1"/>
      </rPr>
      <t xml:space="preserve">       </t>
    </r>
    <r>
      <rPr>
        <b/>
        <sz val="16"/>
        <rFont val="微软雅黑"/>
        <family val="2"/>
        <charset val="134"/>
      </rPr>
      <t>子女表(PS.TCHILDREN)</t>
    </r>
    <phoneticPr fontId="1" type="noConversion"/>
  </si>
  <si>
    <t>PS_TCHILDREN</t>
    <phoneticPr fontId="1" type="noConversion"/>
  </si>
  <si>
    <t>子女表</t>
  </si>
  <si>
    <r>
      <t xml:space="preserve">1.1.1. </t>
    </r>
    <r>
      <rPr>
        <b/>
        <sz val="7"/>
        <rFont val="Times New Roman"/>
        <family val="1"/>
      </rPr>
      <t xml:space="preserve">       </t>
    </r>
    <r>
      <rPr>
        <b/>
        <sz val="16"/>
        <rFont val="微软雅黑"/>
        <family val="2"/>
        <charset val="134"/>
      </rPr>
      <t>客户子女关系表(PS.TMEMBER)</t>
    </r>
    <phoneticPr fontId="1" type="noConversion"/>
  </si>
  <si>
    <t>PS_TMEMBER</t>
    <phoneticPr fontId="1" type="noConversion"/>
  </si>
  <si>
    <t>客户子女关系表</t>
  </si>
  <si>
    <r>
      <t xml:space="preserve">1.1.1. </t>
    </r>
    <r>
      <rPr>
        <b/>
        <sz val="7"/>
        <rFont val="Times New Roman"/>
        <family val="1"/>
      </rPr>
      <t xml:space="preserve">       </t>
    </r>
    <r>
      <rPr>
        <b/>
        <sz val="16"/>
        <rFont val="微软雅黑"/>
        <family val="2"/>
        <charset val="134"/>
      </rPr>
      <t>收藏表(PS.TPERFAV)</t>
    </r>
    <phoneticPr fontId="1" type="noConversion"/>
  </si>
  <si>
    <t>PS_TPERFAV</t>
    <phoneticPr fontId="1" type="noConversion"/>
  </si>
  <si>
    <t xml:space="preserve"> 收藏表</t>
  </si>
  <si>
    <t>用户信息表</t>
  </si>
  <si>
    <t>name</t>
  </si>
  <si>
    <t>姓名</t>
  </si>
  <si>
    <t>alias</t>
  </si>
  <si>
    <t>别称</t>
  </si>
  <si>
    <t>email</t>
  </si>
  <si>
    <t>EMAIL</t>
  </si>
  <si>
    <t>mobile</t>
  </si>
  <si>
    <t>手机</t>
  </si>
  <si>
    <t>mobile2</t>
  </si>
  <si>
    <t>手机2</t>
  </si>
  <si>
    <t>wechat</t>
  </si>
  <si>
    <t>微信</t>
  </si>
  <si>
    <t>qq</t>
  </si>
  <si>
    <t>QQ</t>
  </si>
  <si>
    <t>weibo</t>
  </si>
  <si>
    <t>微博</t>
  </si>
  <si>
    <t>createUser</t>
  </si>
  <si>
    <t>创建人</t>
  </si>
  <si>
    <t>createDate</t>
  </si>
  <si>
    <t>创建时间</t>
  </si>
  <si>
    <t>机构用户表</t>
  </si>
  <si>
    <t>所属机构</t>
  </si>
  <si>
    <t>机构表</t>
  </si>
  <si>
    <t>upper_company_id</t>
  </si>
  <si>
    <t>上级机构编号</t>
  </si>
  <si>
    <t>region_no</t>
  </si>
  <si>
    <t>所在区</t>
  </si>
  <si>
    <t>company_fullname</t>
  </si>
  <si>
    <t>机构全称</t>
  </si>
  <si>
    <t>company_name</t>
  </si>
  <si>
    <t>机构简称</t>
  </si>
  <si>
    <t>company_type</t>
  </si>
  <si>
    <t>机构类型</t>
  </si>
  <si>
    <t>VARCHAR(4)</t>
  </si>
  <si>
    <t>certificate</t>
  </si>
  <si>
    <t>企业法人代码证</t>
  </si>
  <si>
    <t>address</t>
  </si>
  <si>
    <t>详细地址</t>
  </si>
  <si>
    <t>create_year</t>
  </si>
  <si>
    <t>成立年限</t>
  </si>
  <si>
    <t>系统注册日期</t>
  </si>
  <si>
    <t>employees</t>
  </si>
  <si>
    <t>正式职工人数</t>
  </si>
  <si>
    <t>parttime_employees</t>
  </si>
  <si>
    <t>兼职职工人数</t>
  </si>
  <si>
    <t>dimensions</t>
  </si>
  <si>
    <t>总面积</t>
  </si>
  <si>
    <t>site_type</t>
  </si>
  <si>
    <t>场地类型</t>
  </si>
  <si>
    <t>detailed_introduction</t>
  </si>
  <si>
    <t>详细介绍</t>
  </si>
  <si>
    <t>BLOG</t>
  </si>
  <si>
    <t>is_join</t>
  </si>
  <si>
    <t>是否入驻</t>
  </si>
  <si>
    <t>status</t>
  </si>
  <si>
    <t>状态</t>
  </si>
  <si>
    <t>联系方式表</t>
  </si>
  <si>
    <t>contact_type</t>
  </si>
  <si>
    <t>联系类型</t>
  </si>
  <si>
    <t>contact_no</t>
  </si>
  <si>
    <t>联系内容</t>
  </si>
  <si>
    <t>title</t>
  </si>
  <si>
    <t>称呼</t>
  </si>
  <si>
    <t>update_date</t>
  </si>
  <si>
    <t>访客浏览表</t>
  </si>
  <si>
    <t>IN_TTRACE</t>
    <phoneticPr fontId="1" type="noConversion"/>
  </si>
  <si>
    <t>Trace_id</t>
  </si>
  <si>
    <t>唯一标识</t>
  </si>
  <si>
    <t>Bigint</t>
  </si>
  <si>
    <t>session</t>
  </si>
  <si>
    <t>客户标识</t>
  </si>
  <si>
    <t>Varchar2(200)</t>
  </si>
  <si>
    <t>ip</t>
  </si>
  <si>
    <t>Ip 地址</t>
  </si>
  <si>
    <t>Char(15)</t>
  </si>
  <si>
    <t>Browser</t>
  </si>
  <si>
    <t>浏览器信息</t>
  </si>
  <si>
    <t>Refere</t>
  </si>
  <si>
    <t>引用路径</t>
  </si>
  <si>
    <t>View_url</t>
  </si>
  <si>
    <t>访问页面</t>
  </si>
  <si>
    <t>Varchar2(250)</t>
  </si>
  <si>
    <t>View_date</t>
  </si>
  <si>
    <t>访问时间</t>
  </si>
  <si>
    <t>系统用户表</t>
  </si>
  <si>
    <t>CP_TSYSUSER</t>
    <phoneticPr fontId="1" type="noConversion"/>
  </si>
  <si>
    <t>CP_TSYSPARAMS</t>
    <phoneticPr fontId="1" type="noConversion"/>
  </si>
  <si>
    <t>系统参数</t>
  </si>
  <si>
    <t>Code</t>
  </si>
  <si>
    <t>varchar2(30)</t>
  </si>
  <si>
    <t>Value</t>
  </si>
  <si>
    <t>varchar2(100)</t>
  </si>
  <si>
    <t>Name</t>
  </si>
  <si>
    <t>varchar2(255)</t>
  </si>
  <si>
    <t>Level</t>
  </si>
  <si>
    <t>char(1)</t>
  </si>
  <si>
    <t>CP_TSTAFFER</t>
    <phoneticPr fontId="1" type="noConversion"/>
  </si>
  <si>
    <t>CP_TCOMPANY</t>
    <phoneticPr fontId="1" type="noConversion"/>
  </si>
  <si>
    <t>CP_TCMPCONT</t>
    <phoneticPr fontId="1" type="noConversion"/>
  </si>
  <si>
    <t>loginId</t>
  </si>
  <si>
    <t>userId</t>
  </si>
  <si>
    <t>lastLoginDate</t>
  </si>
  <si>
    <t>lastLoginIp</t>
  </si>
  <si>
    <t>userType</t>
  </si>
  <si>
    <t>personName</t>
  </si>
  <si>
    <t>contactId</t>
  </si>
  <si>
    <t>cityNo</t>
  </si>
  <si>
    <t>homeRegionNo</t>
  </si>
  <si>
    <t>homeAddress</t>
  </si>
  <si>
    <t>homeAddressIndex</t>
  </si>
  <si>
    <t>companyRegionNo</t>
  </si>
  <si>
    <t>companyAddress</t>
  </si>
  <si>
    <t>companyAddressIndex</t>
  </si>
  <si>
    <t>registerDate</t>
  </si>
  <si>
    <t>inviteNo</t>
  </si>
  <si>
    <t>changeDate</t>
  </si>
  <si>
    <t>childrenId</t>
  </si>
  <si>
    <t>childrenName</t>
  </si>
  <si>
    <t>childrenAlias</t>
  </si>
  <si>
    <t>profilePhoto</t>
  </si>
  <si>
    <t>companyId</t>
  </si>
  <si>
    <t>upperCompanyId</t>
  </si>
  <si>
    <t>regionNo</t>
  </si>
  <si>
    <t>companyFullname</t>
  </si>
  <si>
    <t>companyName</t>
  </si>
  <si>
    <t>companyType</t>
  </si>
  <si>
    <t>createYear</t>
  </si>
  <si>
    <t>parttimeEmployees</t>
  </si>
  <si>
    <t>siteType</t>
  </si>
  <si>
    <t>detailedIntroduction</t>
  </si>
  <si>
    <t>isJoin</t>
  </si>
  <si>
    <t>contactType</t>
  </si>
  <si>
    <t>contactNo</t>
  </si>
  <si>
    <t>updateDate</t>
  </si>
  <si>
    <t>TraceId</t>
  </si>
  <si>
    <t>ViewUrl</t>
  </si>
  <si>
    <t>ViewDate</t>
  </si>
  <si>
    <t>course_id</t>
  </si>
  <si>
    <t>课程ID</t>
  </si>
  <si>
    <t>课程类型</t>
  </si>
  <si>
    <t>VARCHAR(5)</t>
  </si>
  <si>
    <t>course_name</t>
  </si>
  <si>
    <t>课程名称</t>
  </si>
  <si>
    <t>course_describe</t>
  </si>
  <si>
    <t>课程描述</t>
  </si>
  <si>
    <t>course_mode</t>
  </si>
  <si>
    <t>课程形式</t>
  </si>
  <si>
    <t>student_number</t>
  </si>
  <si>
    <t>授课人数</t>
  </si>
  <si>
    <t>direction</t>
  </si>
  <si>
    <t>辅导方向</t>
  </si>
  <si>
    <t>student_type</t>
  </si>
  <si>
    <t>授课人群</t>
  </si>
  <si>
    <t>teatcher_number</t>
  </si>
  <si>
    <t>老师人数</t>
  </si>
  <si>
    <t>VARCHAR(3)</t>
  </si>
  <si>
    <t>accompany_tag</t>
  </si>
  <si>
    <t>是否家长陪同</t>
  </si>
  <si>
    <t>lesson_mintue</t>
  </si>
  <si>
    <t>课时</t>
  </si>
  <si>
    <t>fees</t>
  </si>
  <si>
    <t>费用</t>
  </si>
  <si>
    <t>DECIMAL(16,2)</t>
  </si>
  <si>
    <t>effective_date</t>
  </si>
  <si>
    <t>生效日期</t>
  </si>
  <si>
    <t>expire_date</t>
  </si>
  <si>
    <t>失效日期</t>
  </si>
  <si>
    <t>课程表</t>
  </si>
  <si>
    <t>CP_TCOURSE</t>
    <phoneticPr fontId="1" type="noConversion"/>
  </si>
  <si>
    <t>courseId</t>
  </si>
  <si>
    <t>courseName</t>
  </si>
  <si>
    <t>courseDescribe</t>
  </si>
  <si>
    <t>courseMode</t>
  </si>
  <si>
    <t>studentNumber</t>
  </si>
  <si>
    <t>studentType</t>
  </si>
  <si>
    <t>teatcherNumber</t>
  </si>
  <si>
    <t>accompanyTag</t>
  </si>
  <si>
    <t>lessonMintue</t>
  </si>
  <si>
    <t>effectiveDate</t>
  </si>
  <si>
    <t>expireDate</t>
  </si>
  <si>
    <t>courfee_id</t>
  </si>
  <si>
    <t>ini</t>
  </si>
  <si>
    <t>charge_mode</t>
  </si>
  <si>
    <t>收费模式</t>
  </si>
  <si>
    <t>class_number</t>
  </si>
  <si>
    <t>数量</t>
  </si>
  <si>
    <t>exposition</t>
  </si>
  <si>
    <t>说明</t>
  </si>
  <si>
    <t>remarks</t>
  </si>
  <si>
    <t>备注</t>
  </si>
  <si>
    <t>收费表</t>
  </si>
  <si>
    <t>CP_TCOURFEE</t>
    <phoneticPr fontId="1" type="noConversion"/>
  </si>
  <si>
    <t>企业注册日期</t>
  </si>
  <si>
    <t>register_country</t>
  </si>
  <si>
    <t>注册国别</t>
  </si>
  <si>
    <t>register_capital</t>
  </si>
  <si>
    <t>注册资金</t>
  </si>
  <si>
    <t>paidin_capital</t>
  </si>
  <si>
    <t>实收资金</t>
  </si>
  <si>
    <t>register_address</t>
  </si>
  <si>
    <t>注册地址</t>
  </si>
  <si>
    <t>CP_TCMPCONT</t>
    <phoneticPr fontId="1" type="noConversion"/>
  </si>
  <si>
    <t>机构注册表</t>
  </si>
  <si>
    <t>CP_TCMPREG</t>
    <phoneticPr fontId="1" type="noConversion"/>
  </si>
  <si>
    <t>courfeeId</t>
  </si>
  <si>
    <t>chargeMode</t>
  </si>
  <si>
    <t>classNumber</t>
  </si>
  <si>
    <t>cmpcontId</t>
  </si>
  <si>
    <t>registerCountry</t>
  </si>
  <si>
    <t>registerCapital</t>
  </si>
  <si>
    <t>paidinCapital</t>
  </si>
  <si>
    <t>registerAddress</t>
  </si>
  <si>
    <t>String</t>
  </si>
  <si>
    <t>long</t>
  </si>
  <si>
    <t>BigDecimal</t>
  </si>
  <si>
    <t>Date</t>
  </si>
  <si>
    <t>long</t>
    <phoneticPr fontId="1" type="noConversion"/>
  </si>
  <si>
    <t>CP_TCOURSECATE</t>
    <phoneticPr fontId="1" type="noConversion"/>
  </si>
  <si>
    <t>课程类别</t>
  </si>
  <si>
    <t>category_id</t>
  </si>
  <si>
    <t>课程类型ID</t>
  </si>
  <si>
    <t>所属类别</t>
  </si>
  <si>
    <t>名称</t>
  </si>
  <si>
    <t>categoryId</t>
  </si>
  <si>
    <t>uppCategoryId</t>
  </si>
  <si>
    <t>A000</t>
  </si>
  <si>
    <t>A001</t>
  </si>
  <si>
    <t>半日托</t>
  </si>
  <si>
    <t>A002</t>
  </si>
  <si>
    <t>全日托</t>
  </si>
  <si>
    <t>A003</t>
  </si>
  <si>
    <t>晚托</t>
  </si>
  <si>
    <t>A004</t>
  </si>
  <si>
    <t>寒暑托</t>
  </si>
  <si>
    <t>托管类</t>
  </si>
  <si>
    <t>ROOT</t>
    <phoneticPr fontId="1" type="noConversion"/>
  </si>
  <si>
    <t>B000</t>
  </si>
  <si>
    <t>语言类</t>
  </si>
  <si>
    <t>B001</t>
  </si>
  <si>
    <t>汉语</t>
  </si>
  <si>
    <t>B002</t>
  </si>
  <si>
    <t>英语</t>
  </si>
  <si>
    <t>B003</t>
  </si>
  <si>
    <t>日语</t>
  </si>
  <si>
    <t>B004</t>
  </si>
  <si>
    <t>韩语</t>
  </si>
  <si>
    <t>B099</t>
  </si>
  <si>
    <t>其他外语</t>
  </si>
  <si>
    <t>C000</t>
  </si>
  <si>
    <t>音乐类</t>
  </si>
  <si>
    <t>C001</t>
  </si>
  <si>
    <t>钢琴</t>
  </si>
  <si>
    <t>C002</t>
  </si>
  <si>
    <t>小提琴</t>
  </si>
  <si>
    <t>C003</t>
  </si>
  <si>
    <t>吉他</t>
  </si>
  <si>
    <t>C004</t>
  </si>
  <si>
    <t>声乐</t>
  </si>
  <si>
    <t>C005</t>
  </si>
  <si>
    <t>古筝</t>
  </si>
  <si>
    <t>C006</t>
  </si>
  <si>
    <t>架子鼓</t>
  </si>
  <si>
    <t>C099</t>
  </si>
  <si>
    <t>其他音乐</t>
  </si>
  <si>
    <t>D000</t>
  </si>
  <si>
    <t>舞蹈类</t>
  </si>
  <si>
    <t>D001</t>
  </si>
  <si>
    <t>少儿舞蹈</t>
  </si>
  <si>
    <t>D002</t>
  </si>
  <si>
    <t>芭蕾舞</t>
  </si>
  <si>
    <t>D003</t>
  </si>
  <si>
    <t>国标舞</t>
  </si>
  <si>
    <t>D004</t>
  </si>
  <si>
    <t>民族舞</t>
  </si>
  <si>
    <t>D005</t>
  </si>
  <si>
    <t>现代舞</t>
  </si>
  <si>
    <t>D006</t>
  </si>
  <si>
    <t>街舞</t>
  </si>
  <si>
    <t>D007</t>
  </si>
  <si>
    <t>踢踏舞</t>
  </si>
  <si>
    <t>E000</t>
  </si>
  <si>
    <t>美术类</t>
  </si>
  <si>
    <t>E001</t>
  </si>
  <si>
    <t>绘画</t>
  </si>
  <si>
    <t>E099</t>
  </si>
  <si>
    <t>其他美术</t>
  </si>
  <si>
    <t>F000</t>
  </si>
  <si>
    <t>书法类</t>
  </si>
  <si>
    <t>F001</t>
  </si>
  <si>
    <t>硬笔书法</t>
  </si>
  <si>
    <t>F002</t>
  </si>
  <si>
    <t>毛笔书法</t>
  </si>
  <si>
    <t>G000</t>
  </si>
  <si>
    <t>棋类</t>
  </si>
  <si>
    <t>G001</t>
  </si>
  <si>
    <t>中国象棋</t>
  </si>
  <si>
    <t>G002</t>
  </si>
  <si>
    <t>围棋</t>
  </si>
  <si>
    <t>Z000</t>
  </si>
  <si>
    <t>综合类</t>
  </si>
  <si>
    <t>Z001</t>
  </si>
  <si>
    <t>综合</t>
  </si>
  <si>
    <t>upp_category_id</t>
    <phoneticPr fontId="1" type="noConversion"/>
  </si>
  <si>
    <t>cmpcont_id</t>
    <phoneticPr fontId="1" type="noConversion"/>
  </si>
  <si>
    <t>match_id</t>
  </si>
  <si>
    <t>条件表</t>
  </si>
  <si>
    <t>EF_TMATCH</t>
    <phoneticPr fontId="1" type="noConversion"/>
  </si>
  <si>
    <t>机构照片表</t>
  </si>
  <si>
    <t>photo_type</t>
  </si>
  <si>
    <t>照片类型</t>
  </si>
  <si>
    <t>照片</t>
  </si>
  <si>
    <t>companyId</t>
    <phoneticPr fontId="1" type="noConversion"/>
  </si>
  <si>
    <t>photoType</t>
    <phoneticPr fontId="1" type="noConversion"/>
  </si>
  <si>
    <t>int</t>
    <phoneticPr fontId="1" type="noConversion"/>
  </si>
  <si>
    <t>CP_TCMPPHOTO</t>
    <phoneticPr fontId="1" type="noConversion"/>
  </si>
  <si>
    <t>bigint</t>
  </si>
  <si>
    <t>query_count</t>
  </si>
  <si>
    <t>搜索次数</t>
  </si>
  <si>
    <t>关键字</t>
  </si>
  <si>
    <t>keyword</t>
  </si>
  <si>
    <t>matchId</t>
    <phoneticPr fontId="1" type="noConversion"/>
  </si>
  <si>
    <t>companyId</t>
    <phoneticPr fontId="1" type="noConversion"/>
  </si>
  <si>
    <t>queryCount</t>
    <phoneticPr fontId="1" type="noConversion"/>
  </si>
  <si>
    <t>long</t>
    <phoneticPr fontId="1" type="noConversion"/>
  </si>
  <si>
    <t>区域编号</t>
  </si>
  <si>
    <t>upper_region_no</t>
  </si>
  <si>
    <t>上级区域编号</t>
  </si>
  <si>
    <t>region_name</t>
  </si>
  <si>
    <t>区域名称</t>
  </si>
  <si>
    <t>region_type</t>
  </si>
  <si>
    <t>区域类型</t>
  </si>
  <si>
    <t>更新时间</t>
  </si>
  <si>
    <t>CP_TREGION</t>
    <phoneticPr fontId="1" type="noConversion"/>
  </si>
  <si>
    <t>区域表</t>
  </si>
  <si>
    <t>upperRegionNo</t>
  </si>
  <si>
    <t>regionName</t>
  </si>
  <si>
    <t>regionType</t>
  </si>
  <si>
    <t>课程类型</t>
    <phoneticPr fontId="1" type="noConversion"/>
  </si>
  <si>
    <t>荔湾区</t>
  </si>
  <si>
    <t>越秀区</t>
  </si>
  <si>
    <t>海珠区</t>
  </si>
  <si>
    <t>天河区</t>
  </si>
  <si>
    <t>黄埔区</t>
  </si>
  <si>
    <t>白云区</t>
  </si>
  <si>
    <t>番禺区</t>
  </si>
  <si>
    <t>花都区</t>
  </si>
  <si>
    <t>增城区</t>
  </si>
  <si>
    <t>从化区</t>
  </si>
  <si>
    <t>南沙区</t>
  </si>
  <si>
    <t>广州市</t>
  </si>
  <si>
    <t>广东省</t>
  </si>
  <si>
    <t>市辖区</t>
  </si>
  <si>
    <t>深圳市</t>
  </si>
  <si>
    <t>罗湖区</t>
  </si>
  <si>
    <t>福田区</t>
  </si>
  <si>
    <t>南山区</t>
  </si>
  <si>
    <t>宝安区</t>
  </si>
  <si>
    <t>龙岗区</t>
  </si>
  <si>
    <t>盐田区</t>
  </si>
  <si>
    <t>区域</t>
    <phoneticPr fontId="1" type="noConversion"/>
  </si>
  <si>
    <t>IN.TSUGGEST</t>
  </si>
  <si>
    <t>意见反馈表</t>
  </si>
  <si>
    <t>suggest_id</t>
  </si>
  <si>
    <t>反馈ID</t>
  </si>
  <si>
    <t>操作人员类型</t>
  </si>
  <si>
    <t>operation_id</t>
  </si>
  <si>
    <t>操作人员</t>
  </si>
  <si>
    <t>suggest_date</t>
  </si>
  <si>
    <t>反馈日期</t>
  </si>
  <si>
    <t>access_ip</t>
  </si>
  <si>
    <t>访问IP</t>
  </si>
  <si>
    <t>suggest_type</t>
  </si>
  <si>
    <t>反馈项</t>
  </si>
  <si>
    <t>suggest_detail</t>
  </si>
  <si>
    <t>其他反馈说明</t>
  </si>
  <si>
    <t>phone</t>
  </si>
  <si>
    <t>反馈人联系电话</t>
  </si>
  <si>
    <t>EMail</t>
  </si>
  <si>
    <t>反馈人Email</t>
  </si>
  <si>
    <t>反馈人QQ</t>
  </si>
  <si>
    <t>varchar(20)</t>
  </si>
  <si>
    <t>suggestId</t>
  </si>
  <si>
    <t>operationId</t>
  </si>
  <si>
    <t>suggestDate</t>
  </si>
  <si>
    <t>accessIp</t>
  </si>
  <si>
    <t>suggestType</t>
  </si>
  <si>
    <t>suggestDetail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</si>
  <si>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</si>
  <si>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</si>
  <si>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</si>
  <si>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</si>
  <si>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电话有误</t>
    <phoneticPr fontId="1" type="noConversion"/>
  </si>
  <si>
    <t>地址有误</t>
    <phoneticPr fontId="1" type="noConversion"/>
  </si>
  <si>
    <t>课程信息有误</t>
    <phoneticPr fontId="1" type="noConversion"/>
  </si>
  <si>
    <t>其他</t>
    <phoneticPr fontId="1" type="noConversion"/>
  </si>
  <si>
    <t>long</t>
    <phoneticPr fontId="1" type="noConversion"/>
  </si>
  <si>
    <t>联系ID</t>
    <phoneticPr fontId="1" type="noConversion"/>
  </si>
  <si>
    <t>varchar(10)</t>
    <phoneticPr fontId="1" type="noConversion"/>
  </si>
  <si>
    <t>create_user</t>
    <phoneticPr fontId="1" type="noConversion"/>
  </si>
  <si>
    <t>create_date</t>
    <phoneticPr fontId="1" type="noConversion"/>
  </si>
  <si>
    <t>info_id</t>
  </si>
  <si>
    <t>CP_TUSERINFO</t>
    <phoneticPr fontId="1" type="noConversion"/>
  </si>
  <si>
    <t>info_id</t>
    <phoneticPr fontId="1" type="noConversion"/>
  </si>
  <si>
    <t>infoId</t>
    <phoneticPr fontId="1" type="noConversion"/>
  </si>
  <si>
    <t>CHAR(8)</t>
    <phoneticPr fontId="1" type="noConversion"/>
  </si>
  <si>
    <t>createDate</t>
    <phoneticPr fontId="1" type="noConversion"/>
  </si>
  <si>
    <t>cmp_code</t>
  </si>
  <si>
    <t>varchar(10)</t>
  </si>
  <si>
    <t>代码</t>
  </si>
  <si>
    <t>cmp_name</t>
  </si>
  <si>
    <t>varchar (50)</t>
  </si>
  <si>
    <t>名字</t>
  </si>
  <si>
    <t>style</t>
  </si>
  <si>
    <t>varchar(1)</t>
  </si>
  <si>
    <t>机构风格</t>
  </si>
  <si>
    <r>
      <t>对应</t>
    </r>
    <r>
      <rPr>
        <sz val="9"/>
        <color theme="1"/>
        <rFont val="Times New Roman"/>
        <family val="1"/>
      </rPr>
      <t>CMP_STYLE</t>
    </r>
  </si>
  <si>
    <t>Stock_code</t>
  </si>
  <si>
    <t>varchar(6)</t>
  </si>
  <si>
    <t>股票代码</t>
  </si>
  <si>
    <t>Cmp_code</t>
  </si>
  <si>
    <t>varchar (10)</t>
  </si>
  <si>
    <t>股票名字</t>
  </si>
  <si>
    <t>reason</t>
  </si>
  <si>
    <t>varchar (1)</t>
  </si>
  <si>
    <t>上榜原因</t>
  </si>
  <si>
    <t>BOARD_REASON</t>
  </si>
  <si>
    <t>Buy_money</t>
  </si>
  <si>
    <t>DECIMAL(10,2)</t>
  </si>
  <si>
    <t>买入额（万）</t>
  </si>
  <si>
    <t>Sale_money</t>
  </si>
  <si>
    <t>卖出额（万）</t>
  </si>
  <si>
    <t>rank_type</t>
  </si>
  <si>
    <t>Varchar(1)</t>
  </si>
  <si>
    <t>排名类型</t>
  </si>
  <si>
    <t>date</t>
  </si>
  <si>
    <t>上榜日期</t>
  </si>
  <si>
    <t>code</t>
  </si>
  <si>
    <t>value</t>
  </si>
  <si>
    <t>Varchar(20)</t>
  </si>
  <si>
    <t>text</t>
  </si>
  <si>
    <t>company</t>
  </si>
  <si>
    <t>营业部表</t>
  </si>
  <si>
    <t>龙虎榜数据</t>
  </si>
  <si>
    <t>系统参数表</t>
  </si>
  <si>
    <r>
      <t xml:space="preserve">RANK_TYPE B: </t>
    </r>
    <r>
      <rPr>
        <sz val="9"/>
        <color theme="1"/>
        <rFont val="宋体"/>
        <family val="3"/>
        <charset val="134"/>
      </rPr>
      <t>买入金额最大的前</t>
    </r>
    <r>
      <rPr>
        <sz val="9"/>
        <color theme="1"/>
        <rFont val="Times New Roman"/>
        <family val="1"/>
      </rPr>
      <t>5</t>
    </r>
    <r>
      <rPr>
        <sz val="9"/>
        <color theme="1"/>
        <rFont val="宋体"/>
        <family val="3"/>
        <charset val="134"/>
      </rPr>
      <t>名营业部</t>
    </r>
    <r>
      <rPr>
        <sz val="9"/>
        <color theme="1"/>
        <rFont val="Times New Roman"/>
        <family val="1"/>
      </rPr>
      <t xml:space="preserve"> S: </t>
    </r>
    <r>
      <rPr>
        <sz val="9"/>
        <color theme="1"/>
        <rFont val="宋体"/>
        <family val="3"/>
        <charset val="134"/>
      </rPr>
      <t>卖出金额最大的前</t>
    </r>
    <r>
      <rPr>
        <sz val="9"/>
        <color theme="1"/>
        <rFont val="Times New Roman"/>
        <family val="1"/>
      </rPr>
      <t>5</t>
    </r>
    <r>
      <rPr>
        <sz val="9"/>
        <color theme="1"/>
        <rFont val="宋体"/>
        <family val="3"/>
        <charset val="134"/>
      </rPr>
      <t>名营业部</t>
    </r>
    <phoneticPr fontId="1" type="noConversion"/>
  </si>
  <si>
    <t>cmpCode</t>
  </si>
  <si>
    <t>cmpName</t>
  </si>
  <si>
    <t>stockCode</t>
  </si>
  <si>
    <t>buyMoney</t>
  </si>
  <si>
    <t>saleMoney</t>
  </si>
  <si>
    <t>rankType</t>
  </si>
  <si>
    <t>Date</t>
    <phoneticPr fontId="1" type="noConversion"/>
  </si>
  <si>
    <t>Board_data</t>
    <phoneticPr fontId="1" type="noConversion"/>
  </si>
  <si>
    <t>varchar (6)</t>
  </si>
  <si>
    <t>股票表</t>
  </si>
  <si>
    <t>stock</t>
    <phoneticPr fontId="1" type="noConversion"/>
  </si>
  <si>
    <t>stockCode</t>
    <phoneticPr fontId="1" type="noConversion"/>
  </si>
  <si>
    <t>stockName</t>
    <phoneticPr fontId="1" type="noConversion"/>
  </si>
  <si>
    <t>sys_param</t>
    <phoneticPr fontId="1" type="noConversion"/>
  </si>
  <si>
    <t>stock_code</t>
    <phoneticPr fontId="1" type="noConversion"/>
  </si>
  <si>
    <t>stock_name</t>
    <phoneticPr fontId="1" type="noConversion"/>
  </si>
  <si>
    <t>board_date</t>
    <phoneticPr fontId="1" type="noConversion"/>
  </si>
  <si>
    <t>create_date</t>
  </si>
  <si>
    <t>新增日期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</si>
</sst>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16"/>
      <name val="微软雅黑"/>
      <family val="2"/>
      <charset val="134"/>
    </font>
    <font>
      <b/>
      <sz val="7"/>
      <name val="Times New Roman"/>
      <family val="1"/>
    </font>
    <font>
      <sz val="8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theme="1"/>
      <name val="黑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0" xfId="0" applyFont="1" applyAlignment="1">
      <alignment horizontal="left" vertical="center" indent="1"/>
    </xf>
    <xf numFmtId="0" fontId="6" fillId="0" borderId="0" xfId="0" applyFont="1">
      <alignment vertical="center"/>
    </xf>
    <xf numFmtId="0" fontId="3" fillId="0" borderId="0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3" fillId="0" borderId="5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7" fillId="0" borderId="3" xfId="0" applyFont="1" applyBorder="1" applyAlignment="1">
      <alignment horizontal="justify" vertical="top" wrapText="1"/>
    </xf>
    <xf numFmtId="0" fontId="7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justify" vertical="top" wrapText="1"/>
    </xf>
    <xf numFmtId="0" fontId="7" fillId="0" borderId="3" xfId="0" applyFont="1" applyBorder="1" applyAlignment="1">
      <alignment horizontal="justify" vertical="top" wrapText="1"/>
    </xf>
    <xf numFmtId="0" fontId="7" fillId="0" borderId="7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0"/>
  <sheetViews>
    <sheetView workbookViewId="0">
      <selection activeCell="I3" sqref="I3:L3"/>
    </sheetView>
  </sheetViews>
  <sheetFormatPr defaultRowHeight="13.5"/>
  <cols>
    <col min="1" max="1" width="27.625" customWidth="1"/>
    <col min="2" max="2" width="11.875" customWidth="1"/>
    <col min="3" max="3" width="13.625" customWidth="1"/>
    <col min="5" max="5" width="11.5" customWidth="1"/>
    <col min="6" max="6" width="11.625" customWidth="1"/>
    <col min="7" max="7" width="13" customWidth="1"/>
    <col min="8" max="8" width="48.375" customWidth="1"/>
    <col min="9" max="9" width="22.125" customWidth="1"/>
    <col min="10" max="10" width="23.125" customWidth="1"/>
  </cols>
  <sheetData>
    <row r="1" spans="1:12" ht="22.5">
      <c r="A1" s="6" t="s">
        <v>82</v>
      </c>
      <c r="H1" t="str">
        <f>"/* "&amp;B2&amp;" */DROP TABLE IF EXISTS `"&amp;A2&amp;"`;"</f>
        <v>/* 登录表 */DROP TABLE IF EXISTS `PS_TLOGIN`;</v>
      </c>
    </row>
    <row r="2" spans="1:12" ht="14.25" thickBot="1">
      <c r="A2" t="s">
        <v>83</v>
      </c>
      <c r="B2" t="s">
        <v>84</v>
      </c>
      <c r="H2" t="str">
        <f>"CREATE TABLE `"&amp;A2&amp;"`("</f>
        <v>CREATE TABLE `PS_TLOGIN`(</v>
      </c>
    </row>
    <row r="3" spans="1:12" ht="14.25" thickBot="1">
      <c r="A3" s="2" t="s">
        <v>0</v>
      </c>
      <c r="B3" s="3" t="s">
        <v>1</v>
      </c>
      <c r="C3" s="3" t="s">
        <v>2</v>
      </c>
      <c r="D3" s="3" t="s">
        <v>21</v>
      </c>
      <c r="E3" t="s">
        <v>196</v>
      </c>
      <c r="F3" t="str">
        <f>UPPER(LEFT(E3,1))&amp;MID(E3,2,20)</f>
        <v>LoginId</v>
      </c>
      <c r="G3" s="8" t="s">
        <v>492</v>
      </c>
      <c r="H3" t="str">
        <f>"`"&amp;LOWER(A3)&amp;"` "&amp;LOWER(C3)&amp;" "&amp;D3&amp;", /* "&amp;B3&amp;" */"</f>
        <v>`login_id` int 是, /* ID */</v>
      </c>
      <c r="I3" t="str">
        <f>"m.set"&amp;F3&amp;"(rs.getString("""&amp;A3&amp;""")); //"&amp;B3</f>
        <v>m.setLoginId(rs.getString("login_id")); //ID</v>
      </c>
      <c r="J3" t="str">
        <f>"u.value("""&amp;A3&amp;""", p.get"&amp;F3&amp;"()); //"&amp;B3</f>
        <v>u.value("login_id", p.getLoginId()); //ID</v>
      </c>
      <c r="K3" t="str">
        <f t="shared" ref="K3" si="0">"private "&amp;G3&amp;" "&amp;E3&amp;";  //"&amp;B3</f>
        <v>private long loginId;  //ID</v>
      </c>
      <c r="L3" t="str">
        <f>"sql.append("",m."&amp;A3&amp;""");"</f>
        <v>sql.append(",m.login_id");</v>
      </c>
    </row>
    <row r="4" spans="1:12" ht="14.25" thickBot="1">
      <c r="A4" s="4" t="s">
        <v>3</v>
      </c>
      <c r="B4" s="5" t="s">
        <v>4</v>
      </c>
      <c r="C4" s="5" t="s">
        <v>5</v>
      </c>
      <c r="D4" s="5" t="s">
        <v>21</v>
      </c>
      <c r="E4" t="s">
        <v>197</v>
      </c>
      <c r="F4" t="str">
        <f t="shared" ref="F4:F9" si="1">UPPER(LEFT(E4,1))&amp;MID(E4,2,20)</f>
        <v>UserId</v>
      </c>
      <c r="G4" s="3" t="s">
        <v>309</v>
      </c>
      <c r="H4" t="str">
        <f t="shared" ref="H4:H9" si="2">"`"&amp;LOWER(A4)&amp;"` "&amp;LOWER(C4)&amp;" "&amp;D4&amp;", /* "&amp;B4&amp;" */"</f>
        <v>`user_id` char(8) 是, /* 用户号 */</v>
      </c>
      <c r="I4" t="str">
        <f t="shared" ref="I4:I9" si="3">"m.set"&amp;F4&amp;"(rs.getString("""&amp;A4&amp;""")); //"&amp;B4</f>
        <v>m.setUserId(rs.getString("user_id")); //用户号</v>
      </c>
      <c r="J4" t="str">
        <f t="shared" ref="J4:J9" si="4">"u.value("""&amp;A4&amp;""", p.get"&amp;F4&amp;"()); //"&amp;B4</f>
        <v>u.value("user_id", p.getUserId()); //用户号</v>
      </c>
      <c r="K4" t="str">
        <f t="shared" ref="K4:K9" si="5">"private "&amp;G4&amp;" "&amp;E4&amp;";  //"&amp;B4</f>
        <v>private String userId;  //用户号</v>
      </c>
      <c r="L4" t="str">
        <f t="shared" ref="L4:L9" si="6">"sql.append("",m."&amp;A4&amp;""");"</f>
        <v>sql.append(",m.user_id");</v>
      </c>
    </row>
    <row r="5" spans="1:12" ht="14.25" thickBot="1">
      <c r="A5" s="4" t="s">
        <v>6</v>
      </c>
      <c r="B5" s="5" t="s">
        <v>7</v>
      </c>
      <c r="C5" s="5" t="s">
        <v>8</v>
      </c>
      <c r="D5" s="5" t="s">
        <v>21</v>
      </c>
      <c r="E5" t="s">
        <v>6</v>
      </c>
      <c r="F5" t="str">
        <f t="shared" si="1"/>
        <v>Username</v>
      </c>
      <c r="G5" s="3" t="s">
        <v>309</v>
      </c>
      <c r="H5" t="str">
        <f t="shared" si="2"/>
        <v>`username` varchar(50) 是, /* 用户名 */</v>
      </c>
      <c r="I5" t="str">
        <f t="shared" si="3"/>
        <v>m.setUsername(rs.getString("username")); //用户名</v>
      </c>
      <c r="J5" t="str">
        <f t="shared" si="4"/>
        <v>u.value("username", p.getUsername()); //用户名</v>
      </c>
      <c r="K5" t="str">
        <f t="shared" si="5"/>
        <v>private String username;  //用户名</v>
      </c>
      <c r="L5" t="str">
        <f t="shared" si="6"/>
        <v>sql.append(",m.username");</v>
      </c>
    </row>
    <row r="6" spans="1:12" ht="14.25" thickBot="1">
      <c r="A6" s="4" t="s">
        <v>9</v>
      </c>
      <c r="B6" s="5" t="s">
        <v>10</v>
      </c>
      <c r="C6" s="5" t="s">
        <v>11</v>
      </c>
      <c r="D6" s="5" t="s">
        <v>21</v>
      </c>
      <c r="E6" t="s">
        <v>9</v>
      </c>
      <c r="F6" t="str">
        <f t="shared" si="1"/>
        <v>Password</v>
      </c>
      <c r="G6" s="3" t="s">
        <v>309</v>
      </c>
      <c r="H6" t="str">
        <f t="shared" si="2"/>
        <v>`password` varchar(255) 是, /* 密码 */</v>
      </c>
      <c r="I6" t="str">
        <f t="shared" si="3"/>
        <v>m.setPassword(rs.getString("password")); //密码</v>
      </c>
      <c r="J6" t="str">
        <f t="shared" si="4"/>
        <v>u.value("password", p.getPassword()); //密码</v>
      </c>
      <c r="K6" t="str">
        <f t="shared" si="5"/>
        <v>private String password;  //密码</v>
      </c>
      <c r="L6" t="str">
        <f t="shared" si="6"/>
        <v>sql.append(",m.password");</v>
      </c>
    </row>
    <row r="7" spans="1:12" ht="14.25" thickBot="1">
      <c r="A7" s="4" t="s">
        <v>12</v>
      </c>
      <c r="B7" s="5" t="s">
        <v>13</v>
      </c>
      <c r="C7" s="5" t="s">
        <v>14</v>
      </c>
      <c r="D7" s="5" t="s">
        <v>22</v>
      </c>
      <c r="E7" t="s">
        <v>198</v>
      </c>
      <c r="F7" t="str">
        <f t="shared" si="1"/>
        <v>LastLoginDate</v>
      </c>
      <c r="G7" s="3" t="s">
        <v>309</v>
      </c>
      <c r="H7" t="str">
        <f t="shared" si="2"/>
        <v>`last_login_date` datetime 否, /* 最后登录时间 */</v>
      </c>
      <c r="I7" t="str">
        <f t="shared" si="3"/>
        <v>m.setLastLoginDate(rs.getString("last_login_date")); //最后登录时间</v>
      </c>
      <c r="J7" t="str">
        <f t="shared" si="4"/>
        <v>u.value("last_login_date", p.getLastLoginDate()); //最后登录时间</v>
      </c>
      <c r="K7" t="str">
        <f t="shared" si="5"/>
        <v>private String lastLoginDate;  //最后登录时间</v>
      </c>
      <c r="L7" t="str">
        <f t="shared" si="6"/>
        <v>sql.append(",m.last_login_date");</v>
      </c>
    </row>
    <row r="8" spans="1:12" ht="14.25" thickBot="1">
      <c r="A8" s="4" t="s">
        <v>15</v>
      </c>
      <c r="B8" s="5" t="s">
        <v>16</v>
      </c>
      <c r="C8" s="5" t="s">
        <v>17</v>
      </c>
      <c r="D8" s="5" t="s">
        <v>22</v>
      </c>
      <c r="E8" t="s">
        <v>199</v>
      </c>
      <c r="F8" t="str">
        <f t="shared" si="1"/>
        <v>LastLoginIp</v>
      </c>
      <c r="G8" s="3" t="s">
        <v>309</v>
      </c>
      <c r="H8" t="str">
        <f t="shared" si="2"/>
        <v>`last_login_ip` varchar(20) 否, /* 最近一次登录IP */</v>
      </c>
      <c r="I8" t="str">
        <f t="shared" si="3"/>
        <v>m.setLastLoginIp(rs.getString("last_login_ip")); //最近一次登录IP</v>
      </c>
      <c r="J8" t="str">
        <f t="shared" si="4"/>
        <v>u.value("last_login_ip", p.getLastLoginIp()); //最近一次登录IP</v>
      </c>
      <c r="K8" t="str">
        <f t="shared" si="5"/>
        <v>private String lastLoginIp;  //最近一次登录IP</v>
      </c>
      <c r="L8" t="str">
        <f t="shared" si="6"/>
        <v>sql.append(",m.last_login_ip");</v>
      </c>
    </row>
    <row r="9" spans="1:12" ht="14.25" thickBot="1">
      <c r="A9" s="4" t="s">
        <v>18</v>
      </c>
      <c r="B9" s="5" t="s">
        <v>19</v>
      </c>
      <c r="C9" s="5" t="s">
        <v>20</v>
      </c>
      <c r="D9" s="5" t="s">
        <v>21</v>
      </c>
      <c r="E9" t="s">
        <v>200</v>
      </c>
      <c r="F9" t="str">
        <f t="shared" si="1"/>
        <v>UserType</v>
      </c>
      <c r="G9" s="3" t="s">
        <v>309</v>
      </c>
      <c r="H9" t="str">
        <f t="shared" si="2"/>
        <v>`user_type` char(1) 是, /* 用户类型 */</v>
      </c>
      <c r="I9" t="str">
        <f t="shared" si="3"/>
        <v>m.setUserType(rs.getString("user_type")); //用户类型</v>
      </c>
      <c r="J9" t="str">
        <f t="shared" si="4"/>
        <v>u.value("user_type", p.getUserType()); //用户类型</v>
      </c>
      <c r="K9" t="str">
        <f t="shared" si="5"/>
        <v>private String userType;  //用户类型</v>
      </c>
      <c r="L9" t="str">
        <f t="shared" si="6"/>
        <v>sql.append(",m.user_type");</v>
      </c>
    </row>
    <row r="11" spans="1:12" ht="22.5">
      <c r="A11" s="6" t="s">
        <v>23</v>
      </c>
      <c r="H11" t="str">
        <f>"/* "&amp;B12&amp;" */DROP TABLE IF EXISTS `"&amp;A12&amp;"`;"</f>
        <v>/* 客户主表 */DROP TABLE IF EXISTS `PS_TPERSON`;</v>
      </c>
    </row>
    <row r="12" spans="1:12" ht="23.25" thickBot="1">
      <c r="A12" s="6" t="s">
        <v>86</v>
      </c>
      <c r="B12" t="s">
        <v>85</v>
      </c>
      <c r="H12" t="str">
        <f>"CREATE TABLE `"&amp;A12&amp;"`("</f>
        <v>CREATE TABLE `PS_TPERSON`(</v>
      </c>
    </row>
    <row r="13" spans="1:12" ht="14.25" thickBot="1">
      <c r="A13" s="2" t="s">
        <v>3</v>
      </c>
      <c r="B13" s="3" t="s">
        <v>24</v>
      </c>
      <c r="C13" s="3" t="s">
        <v>5</v>
      </c>
      <c r="D13" s="3" t="s">
        <v>21</v>
      </c>
      <c r="E13" t="s">
        <v>197</v>
      </c>
      <c r="F13" t="str">
        <f>UPPER(LEFT(E13,1))&amp;MID(E13,2,20)</f>
        <v>UserId</v>
      </c>
      <c r="G13" s="3" t="s">
        <v>309</v>
      </c>
      <c r="H13" t="str">
        <f>"`"&amp;LOWER(A13)&amp;"` "&amp;LOWER(C13)&amp;" "&amp;D13&amp;", /* "&amp;B13&amp;" */"</f>
        <v>`user_id` char(8) 是, /* 客户号 */</v>
      </c>
      <c r="I13" t="str">
        <f>"m.set"&amp;F13&amp;"(rs.getString("""&amp;A13&amp;""")); //"&amp;B13</f>
        <v>m.setUserId(rs.getString("user_id")); //客户号</v>
      </c>
      <c r="J13" t="str">
        <f>"u.value("""&amp;A13&amp;""", p.get"&amp;F13&amp;"()); //"&amp;B13</f>
        <v>u.value("user_id", p.getUserId()); //客户号</v>
      </c>
      <c r="K13" t="str">
        <f t="shared" ref="K13" si="7">"private "&amp;G13&amp;" "&amp;E13&amp;";  //"&amp;B13</f>
        <v>private String userId;  //客户号</v>
      </c>
      <c r="L13" t="str">
        <f>"sql.append("",m."&amp;A13&amp;""");"</f>
        <v>sql.append(",m.user_id");</v>
      </c>
    </row>
    <row r="14" spans="1:12" ht="14.25" thickBot="1">
      <c r="A14" s="4" t="s">
        <v>25</v>
      </c>
      <c r="B14" s="5" t="s">
        <v>26</v>
      </c>
      <c r="C14" s="5" t="s">
        <v>27</v>
      </c>
      <c r="D14" s="5" t="s">
        <v>21</v>
      </c>
      <c r="E14" t="s">
        <v>201</v>
      </c>
      <c r="F14" t="str">
        <f t="shared" ref="F14:F28" si="8">UPPER(LEFT(E14,1))&amp;MID(E14,2,20)</f>
        <v>PersonName</v>
      </c>
      <c r="G14" s="3" t="s">
        <v>309</v>
      </c>
      <c r="H14" t="str">
        <f t="shared" ref="H14:H28" si="9">"`"&amp;LOWER(A14)&amp;"` "&amp;LOWER(C14)&amp;" "&amp;D14&amp;", /* "&amp;B14&amp;" */"</f>
        <v>`person_name` varchar(100) 是, /* 客户名称 */</v>
      </c>
      <c r="I14" t="str">
        <f t="shared" ref="I14:I28" si="10">"m.set"&amp;F14&amp;"(rs.getString("""&amp;A14&amp;""")); //"&amp;B14</f>
        <v>m.setPersonName(rs.getString("person_name")); //客户名称</v>
      </c>
      <c r="J14" t="str">
        <f t="shared" ref="J14:J28" si="11">"u.value("""&amp;A14&amp;""", p.get"&amp;F14&amp;"()); //"&amp;B14</f>
        <v>u.value("person_name", p.getPersonName()); //客户名称</v>
      </c>
      <c r="K14" t="str">
        <f t="shared" ref="K14:K28" si="12">"private "&amp;G14&amp;" "&amp;E14&amp;";  //"&amp;B14</f>
        <v>private String personName;  //客户名称</v>
      </c>
      <c r="L14" t="str">
        <f t="shared" ref="L14:L28" si="13">"sql.append("",m."&amp;A14&amp;""");"</f>
        <v>sql.append(",m.person_name");</v>
      </c>
    </row>
    <row r="15" spans="1:12" ht="14.25" thickBot="1">
      <c r="A15" s="4" t="s">
        <v>28</v>
      </c>
      <c r="B15" s="5" t="s">
        <v>29</v>
      </c>
      <c r="C15" s="5" t="s">
        <v>30</v>
      </c>
      <c r="D15" s="5" t="s">
        <v>22</v>
      </c>
      <c r="E15" t="s">
        <v>28</v>
      </c>
      <c r="F15" t="str">
        <f t="shared" si="8"/>
        <v>Photo</v>
      </c>
      <c r="G15" s="3" t="s">
        <v>309</v>
      </c>
      <c r="H15" t="str">
        <f t="shared" si="9"/>
        <v>`photo` varchar(500) 否, /* 头像 */</v>
      </c>
      <c r="I15" t="str">
        <f t="shared" si="10"/>
        <v>m.setPhoto(rs.getString("photo")); //头像</v>
      </c>
      <c r="J15" t="str">
        <f t="shared" si="11"/>
        <v>u.value("photo", p.getPhoto()); //头像</v>
      </c>
      <c r="K15" t="str">
        <f t="shared" si="12"/>
        <v>private String photo;  //头像</v>
      </c>
      <c r="L15" t="str">
        <f t="shared" si="13"/>
        <v>sql.append(",m.photo");</v>
      </c>
    </row>
    <row r="16" spans="1:12" ht="14.25" thickBot="1">
      <c r="A16" s="4" t="s">
        <v>497</v>
      </c>
      <c r="B16" s="5" t="s">
        <v>493</v>
      </c>
      <c r="C16" s="5" t="s">
        <v>494</v>
      </c>
      <c r="D16" s="5" t="s">
        <v>21</v>
      </c>
      <c r="E16" t="s">
        <v>202</v>
      </c>
      <c r="F16" t="str">
        <f t="shared" si="8"/>
        <v>ContactId</v>
      </c>
      <c r="G16" s="3" t="s">
        <v>309</v>
      </c>
      <c r="H16" t="str">
        <f t="shared" si="9"/>
        <v>`info_id` varchar(10) 是, /* 联系ID */</v>
      </c>
      <c r="I16" t="str">
        <f t="shared" si="10"/>
        <v>m.setContactId(rs.getString("info_id")); //联系ID</v>
      </c>
      <c r="J16" t="str">
        <f t="shared" si="11"/>
        <v>u.value("info_id", p.getContactId()); //联系ID</v>
      </c>
      <c r="K16" t="str">
        <f t="shared" si="12"/>
        <v>private String contactId;  //联系ID</v>
      </c>
      <c r="L16" t="str">
        <f t="shared" si="13"/>
        <v>sql.append(",m.info_id");</v>
      </c>
    </row>
    <row r="17" spans="1:12" ht="14.25" thickBot="1">
      <c r="A17" s="4" t="s">
        <v>32</v>
      </c>
      <c r="B17" s="5" t="s">
        <v>33</v>
      </c>
      <c r="C17" s="5" t="s">
        <v>34</v>
      </c>
      <c r="D17" s="5" t="s">
        <v>21</v>
      </c>
      <c r="E17" t="s">
        <v>203</v>
      </c>
      <c r="F17" t="str">
        <f t="shared" si="8"/>
        <v>CityNo</v>
      </c>
      <c r="G17" s="3" t="s">
        <v>309</v>
      </c>
      <c r="H17" t="str">
        <f t="shared" si="9"/>
        <v>`city_no` varchar(10) 是, /* 所在城市 */</v>
      </c>
      <c r="I17" t="str">
        <f t="shared" si="10"/>
        <v>m.setCityNo(rs.getString("city_no")); //所在城市</v>
      </c>
      <c r="J17" t="str">
        <f t="shared" si="11"/>
        <v>u.value("city_no", p.getCityNo()); //所在城市</v>
      </c>
      <c r="K17" t="str">
        <f t="shared" si="12"/>
        <v>private String cityNo;  //所在城市</v>
      </c>
      <c r="L17" t="str">
        <f t="shared" si="13"/>
        <v>sql.append(",m.city_no");</v>
      </c>
    </row>
    <row r="18" spans="1:12" ht="14.25" thickBot="1">
      <c r="A18" s="4" t="s">
        <v>35</v>
      </c>
      <c r="B18" s="5" t="s">
        <v>36</v>
      </c>
      <c r="C18" s="5" t="s">
        <v>34</v>
      </c>
      <c r="D18" s="5" t="s">
        <v>21</v>
      </c>
      <c r="E18" t="s">
        <v>204</v>
      </c>
      <c r="F18" t="str">
        <f t="shared" si="8"/>
        <v>HomeRegionNo</v>
      </c>
      <c r="G18" s="3" t="s">
        <v>309</v>
      </c>
      <c r="H18" t="str">
        <f t="shared" si="9"/>
        <v>`home_region_no` varchar(10) 是, /* 居住地所在区 */</v>
      </c>
      <c r="I18" t="str">
        <f t="shared" si="10"/>
        <v>m.setHomeRegionNo(rs.getString("home_region_no")); //居住地所在区</v>
      </c>
      <c r="J18" t="str">
        <f t="shared" si="11"/>
        <v>u.value("home_region_no", p.getHomeRegionNo()); //居住地所在区</v>
      </c>
      <c r="K18" t="str">
        <f t="shared" si="12"/>
        <v>private String homeRegionNo;  //居住地所在区</v>
      </c>
      <c r="L18" t="str">
        <f t="shared" si="13"/>
        <v>sql.append(",m.home_region_no");</v>
      </c>
    </row>
    <row r="19" spans="1:12" ht="14.25" thickBot="1">
      <c r="A19" s="4" t="s">
        <v>37</v>
      </c>
      <c r="B19" s="5" t="s">
        <v>38</v>
      </c>
      <c r="C19" s="5" t="s">
        <v>39</v>
      </c>
      <c r="D19" s="5" t="s">
        <v>21</v>
      </c>
      <c r="E19" t="s">
        <v>205</v>
      </c>
      <c r="F19" t="str">
        <f t="shared" si="8"/>
        <v>HomeAddress</v>
      </c>
      <c r="G19" s="3" t="s">
        <v>309</v>
      </c>
      <c r="H19" t="str">
        <f t="shared" si="9"/>
        <v>`home_address` varchar(200) 是, /* 当前居住地址 */</v>
      </c>
      <c r="I19" t="str">
        <f t="shared" si="10"/>
        <v>m.setHomeAddress(rs.getString("home_address")); //当前居住地址</v>
      </c>
      <c r="J19" t="str">
        <f t="shared" si="11"/>
        <v>u.value("home_address", p.getHomeAddress()); //当前居住地址</v>
      </c>
      <c r="K19" t="str">
        <f t="shared" si="12"/>
        <v>private String homeAddress;  //当前居住地址</v>
      </c>
      <c r="L19" t="str">
        <f t="shared" si="13"/>
        <v>sql.append(",m.home_address");</v>
      </c>
    </row>
    <row r="20" spans="1:12" ht="14.25" thickBot="1">
      <c r="A20" s="4" t="s">
        <v>40</v>
      </c>
      <c r="B20" s="5" t="s">
        <v>41</v>
      </c>
      <c r="C20" s="5" t="s">
        <v>39</v>
      </c>
      <c r="D20" s="5" t="s">
        <v>21</v>
      </c>
      <c r="E20" t="s">
        <v>206</v>
      </c>
      <c r="F20" t="str">
        <f t="shared" si="8"/>
        <v>HomeAddressIndex</v>
      </c>
      <c r="G20" s="3" t="s">
        <v>309</v>
      </c>
      <c r="H20" t="str">
        <f t="shared" si="9"/>
        <v>`home_address_index` varchar(200) 是, /* 详细地址-索引 */</v>
      </c>
      <c r="I20" t="str">
        <f t="shared" si="10"/>
        <v>m.setHomeAddressIndex(rs.getString("home_address_index")); //详细地址-索引</v>
      </c>
      <c r="J20" t="str">
        <f t="shared" si="11"/>
        <v>u.value("home_address_index", p.getHomeAddressIndex()); //详细地址-索引</v>
      </c>
      <c r="K20" t="str">
        <f t="shared" si="12"/>
        <v>private String homeAddressIndex;  //详细地址-索引</v>
      </c>
      <c r="L20" t="str">
        <f t="shared" si="13"/>
        <v>sql.append(",m.home_address_index");</v>
      </c>
    </row>
    <row r="21" spans="1:12" ht="14.25" thickBot="1">
      <c r="A21" s="4" t="s">
        <v>42</v>
      </c>
      <c r="B21" s="5" t="s">
        <v>43</v>
      </c>
      <c r="C21" s="5" t="s">
        <v>34</v>
      </c>
      <c r="D21" s="5" t="s">
        <v>21</v>
      </c>
      <c r="E21" t="s">
        <v>207</v>
      </c>
      <c r="F21" t="str">
        <f t="shared" si="8"/>
        <v>CompanyRegionNo</v>
      </c>
      <c r="G21" s="3" t="s">
        <v>309</v>
      </c>
      <c r="H21" t="str">
        <f t="shared" si="9"/>
        <v>`company_region_no` varchar(10) 是, /* 公司所在区 */</v>
      </c>
      <c r="I21" t="str">
        <f t="shared" si="10"/>
        <v>m.setCompanyRegionNo(rs.getString("company_region_no")); //公司所在区</v>
      </c>
      <c r="J21" t="str">
        <f t="shared" si="11"/>
        <v>u.value("company_region_no", p.getCompanyRegionNo()); //公司所在区</v>
      </c>
      <c r="K21" t="str">
        <f t="shared" si="12"/>
        <v>private String companyRegionNo;  //公司所在区</v>
      </c>
      <c r="L21" t="str">
        <f t="shared" si="13"/>
        <v>sql.append(",m.company_region_no");</v>
      </c>
    </row>
    <row r="22" spans="1:12" ht="14.25" thickBot="1">
      <c r="A22" s="4" t="s">
        <v>44</v>
      </c>
      <c r="B22" s="5" t="s">
        <v>45</v>
      </c>
      <c r="C22" s="5" t="s">
        <v>39</v>
      </c>
      <c r="D22" s="5" t="s">
        <v>21</v>
      </c>
      <c r="E22" t="s">
        <v>208</v>
      </c>
      <c r="F22" t="str">
        <f t="shared" si="8"/>
        <v>CompanyAddress</v>
      </c>
      <c r="G22" s="3" t="s">
        <v>309</v>
      </c>
      <c r="H22" t="str">
        <f t="shared" si="9"/>
        <v>`company_address` varchar(200) 是, /* 当前公司地址 */</v>
      </c>
      <c r="I22" t="str">
        <f t="shared" si="10"/>
        <v>m.setCompanyAddress(rs.getString("company_address")); //当前公司地址</v>
      </c>
      <c r="J22" t="str">
        <f t="shared" si="11"/>
        <v>u.value("company_address", p.getCompanyAddress()); //当前公司地址</v>
      </c>
      <c r="K22" t="str">
        <f t="shared" si="12"/>
        <v>private String companyAddress;  //当前公司地址</v>
      </c>
      <c r="L22" t="str">
        <f t="shared" si="13"/>
        <v>sql.append(",m.company_address");</v>
      </c>
    </row>
    <row r="23" spans="1:12" ht="14.25" thickBot="1">
      <c r="A23" s="4" t="s">
        <v>46</v>
      </c>
      <c r="B23" s="5" t="s">
        <v>41</v>
      </c>
      <c r="C23" s="5" t="s">
        <v>39</v>
      </c>
      <c r="D23" s="5" t="s">
        <v>21</v>
      </c>
      <c r="E23" t="s">
        <v>209</v>
      </c>
      <c r="F23" t="str">
        <f t="shared" si="8"/>
        <v>CompanyAddressIndex</v>
      </c>
      <c r="G23" s="3" t="s">
        <v>309</v>
      </c>
      <c r="H23" t="str">
        <f t="shared" si="9"/>
        <v>`company_address_index` varchar(200) 是, /* 详细地址-索引 */</v>
      </c>
      <c r="I23" t="str">
        <f t="shared" si="10"/>
        <v>m.setCompanyAddressIndex(rs.getString("company_address_index")); //详细地址-索引</v>
      </c>
      <c r="J23" t="str">
        <f t="shared" si="11"/>
        <v>u.value("company_address_index", p.getCompanyAddressIndex()); //详细地址-索引</v>
      </c>
      <c r="K23" t="str">
        <f t="shared" si="12"/>
        <v>private String companyAddressIndex;  //详细地址-索引</v>
      </c>
      <c r="L23" t="str">
        <f t="shared" si="13"/>
        <v>sql.append(",m.company_address_index");</v>
      </c>
    </row>
    <row r="24" spans="1:12" ht="14.25" thickBot="1">
      <c r="A24" s="4" t="s">
        <v>47</v>
      </c>
      <c r="B24" s="5" t="s">
        <v>48</v>
      </c>
      <c r="C24" s="5" t="s">
        <v>49</v>
      </c>
      <c r="D24" s="5" t="s">
        <v>22</v>
      </c>
      <c r="E24" t="s">
        <v>47</v>
      </c>
      <c r="F24" t="str">
        <f t="shared" si="8"/>
        <v>Level</v>
      </c>
      <c r="G24" s="3" t="s">
        <v>309</v>
      </c>
      <c r="H24" t="str">
        <f t="shared" si="9"/>
        <v>`level` varchar(1) 否, /* 级别 */</v>
      </c>
      <c r="I24" t="str">
        <f t="shared" si="10"/>
        <v>m.setLevel(rs.getString("level")); //级别</v>
      </c>
      <c r="J24" t="str">
        <f t="shared" si="11"/>
        <v>u.value("level", p.getLevel()); //级别</v>
      </c>
      <c r="K24" t="str">
        <f t="shared" si="12"/>
        <v>private String level;  //级别</v>
      </c>
      <c r="L24" t="str">
        <f t="shared" si="13"/>
        <v>sql.append(",m.level");</v>
      </c>
    </row>
    <row r="25" spans="1:12" ht="14.25" thickBot="1">
      <c r="A25" s="4" t="s">
        <v>50</v>
      </c>
      <c r="B25" s="5" t="s">
        <v>51</v>
      </c>
      <c r="C25" s="5" t="s">
        <v>52</v>
      </c>
      <c r="D25" s="5" t="s">
        <v>22</v>
      </c>
      <c r="E25" t="s">
        <v>50</v>
      </c>
      <c r="F25" t="str">
        <f t="shared" si="8"/>
        <v>Points</v>
      </c>
      <c r="G25" s="8" t="s">
        <v>492</v>
      </c>
      <c r="H25" t="str">
        <f t="shared" si="9"/>
        <v>`points` integer 否, /* 积分 */</v>
      </c>
      <c r="I25" t="str">
        <f t="shared" si="10"/>
        <v>m.setPoints(rs.getString("points")); //积分</v>
      </c>
      <c r="J25" t="str">
        <f t="shared" si="11"/>
        <v>u.value("points", p.getPoints()); //积分</v>
      </c>
      <c r="K25" t="str">
        <f t="shared" si="12"/>
        <v>private long points;  //积分</v>
      </c>
      <c r="L25" t="str">
        <f t="shared" si="13"/>
        <v>sql.append(",m.points");</v>
      </c>
    </row>
    <row r="26" spans="1:12" ht="14.25" thickBot="1">
      <c r="A26" s="4" t="s">
        <v>53</v>
      </c>
      <c r="B26" s="5" t="s">
        <v>54</v>
      </c>
      <c r="C26" s="5" t="s">
        <v>55</v>
      </c>
      <c r="D26" s="5" t="s">
        <v>22</v>
      </c>
      <c r="E26" t="s">
        <v>210</v>
      </c>
      <c r="F26" t="str">
        <f t="shared" si="8"/>
        <v>RegisterDate</v>
      </c>
      <c r="G26" s="3" t="s">
        <v>309</v>
      </c>
      <c r="H26" t="str">
        <f t="shared" si="9"/>
        <v>`register_date` date 否, /* 注册日期 */</v>
      </c>
      <c r="I26" t="str">
        <f t="shared" si="10"/>
        <v>m.setRegisterDate(rs.getString("register_date")); //注册日期</v>
      </c>
      <c r="J26" t="str">
        <f t="shared" si="11"/>
        <v>u.value("register_date", p.getRegisterDate()); //注册日期</v>
      </c>
      <c r="K26" t="str">
        <f t="shared" si="12"/>
        <v>private String registerDate;  //注册日期</v>
      </c>
      <c r="L26" t="str">
        <f t="shared" si="13"/>
        <v>sql.append(",m.register_date");</v>
      </c>
    </row>
    <row r="27" spans="1:12" ht="14.25" thickBot="1">
      <c r="A27" s="4" t="s">
        <v>56</v>
      </c>
      <c r="B27" s="5" t="s">
        <v>57</v>
      </c>
      <c r="C27" s="5" t="s">
        <v>58</v>
      </c>
      <c r="D27" s="5" t="s">
        <v>22</v>
      </c>
      <c r="E27" t="s">
        <v>211</v>
      </c>
      <c r="F27" t="str">
        <f t="shared" si="8"/>
        <v>InviteNo</v>
      </c>
      <c r="G27" s="3" t="s">
        <v>309</v>
      </c>
      <c r="H27" t="str">
        <f t="shared" si="9"/>
        <v>`invite_no` varchar(30) 否, /* 邀请码 */</v>
      </c>
      <c r="I27" t="str">
        <f t="shared" si="10"/>
        <v>m.setInviteNo(rs.getString("invite_no")); //邀请码</v>
      </c>
      <c r="J27" t="str">
        <f t="shared" si="11"/>
        <v>u.value("invite_no", p.getInviteNo()); //邀请码</v>
      </c>
      <c r="K27" t="str">
        <f t="shared" si="12"/>
        <v>private String inviteNo;  //邀请码</v>
      </c>
      <c r="L27" t="str">
        <f t="shared" si="13"/>
        <v>sql.append(",m.invite_no");</v>
      </c>
    </row>
    <row r="28" spans="1:12" ht="14.25" thickBot="1">
      <c r="A28" s="4" t="s">
        <v>59</v>
      </c>
      <c r="B28" s="5" t="s">
        <v>60</v>
      </c>
      <c r="C28" s="5" t="s">
        <v>55</v>
      </c>
      <c r="D28" s="5" t="s">
        <v>22</v>
      </c>
      <c r="E28" t="s">
        <v>212</v>
      </c>
      <c r="F28" t="str">
        <f t="shared" si="8"/>
        <v>ChangeDate</v>
      </c>
      <c r="G28" s="3" t="s">
        <v>309</v>
      </c>
      <c r="H28" t="str">
        <f t="shared" si="9"/>
        <v>`change_date` date 否, /* 更新日期 */</v>
      </c>
      <c r="I28" t="str">
        <f t="shared" si="10"/>
        <v>m.setChangeDate(rs.getString("change_date")); //更新日期</v>
      </c>
      <c r="J28" t="str">
        <f t="shared" si="11"/>
        <v>u.value("change_date", p.getChangeDate()); //更新日期</v>
      </c>
      <c r="K28" t="str">
        <f t="shared" si="12"/>
        <v>private String changeDate;  //更新日期</v>
      </c>
      <c r="L28" t="str">
        <f t="shared" si="13"/>
        <v>sql.append(",m.change_date");</v>
      </c>
    </row>
    <row r="30" spans="1:12" ht="22.5">
      <c r="A30" s="6" t="s">
        <v>87</v>
      </c>
      <c r="H30" t="str">
        <f>"/* "&amp;B31&amp;" */DROP TABLE IF EXISTS `"&amp;A31&amp;"`;"</f>
        <v>/* 子女表 */DROP TABLE IF EXISTS `PS_TCHILDREN`;</v>
      </c>
    </row>
    <row r="31" spans="1:12" ht="23.25" thickBot="1">
      <c r="A31" s="6" t="s">
        <v>88</v>
      </c>
      <c r="B31" t="s">
        <v>89</v>
      </c>
      <c r="H31" t="str">
        <f>"CREATE TABLE `"&amp;A31&amp;"`("</f>
        <v>CREATE TABLE `PS_TCHILDREN`(</v>
      </c>
    </row>
    <row r="32" spans="1:12" ht="14.25" thickBot="1">
      <c r="A32" s="2" t="s">
        <v>61</v>
      </c>
      <c r="B32" s="3" t="s">
        <v>62</v>
      </c>
      <c r="C32" s="3" t="s">
        <v>58</v>
      </c>
      <c r="D32" s="3" t="s">
        <v>21</v>
      </c>
      <c r="E32" s="2" t="s">
        <v>213</v>
      </c>
      <c r="F32" t="str">
        <f>UPPER(LEFT(E32,1))&amp;MID(E32,2,20)</f>
        <v>ChildrenId</v>
      </c>
      <c r="H32" t="str">
        <f>"`"&amp;LOWER(A32)&amp;"` "&amp;LOWER(C32)&amp;" "&amp;D32&amp;", /* "&amp;B32&amp;" */"</f>
        <v>`children_id` varchar(30) 是, /* 子女号 */</v>
      </c>
    </row>
    <row r="33" spans="1:8" ht="14.25" thickBot="1">
      <c r="A33" s="4" t="s">
        <v>63</v>
      </c>
      <c r="B33" s="5" t="s">
        <v>64</v>
      </c>
      <c r="C33" s="5" t="s">
        <v>27</v>
      </c>
      <c r="D33" s="5" t="s">
        <v>21</v>
      </c>
      <c r="E33" s="4" t="s">
        <v>214</v>
      </c>
      <c r="F33" t="str">
        <f t="shared" ref="F33:F40" si="14">UPPER(LEFT(E33,1))&amp;MID(E33,2,20)</f>
        <v>ChildrenName</v>
      </c>
      <c r="H33" t="str">
        <f t="shared" ref="H33:H40" si="15">"`"&amp;LOWER(A33)&amp;"` "&amp;LOWER(C33)&amp;" "&amp;D33&amp;", /* "&amp;B33&amp;" */"</f>
        <v>`children_name` varchar(100) 是, /* 子女名称 */</v>
      </c>
    </row>
    <row r="34" spans="1:8" ht="14.25" thickBot="1">
      <c r="A34" s="4" t="s">
        <v>65</v>
      </c>
      <c r="B34" s="5" t="s">
        <v>66</v>
      </c>
      <c r="C34" s="5" t="s">
        <v>27</v>
      </c>
      <c r="D34" s="5" t="s">
        <v>21</v>
      </c>
      <c r="E34" s="4" t="s">
        <v>215</v>
      </c>
      <c r="F34" t="str">
        <f t="shared" si="14"/>
        <v>ChildrenAlias</v>
      </c>
      <c r="H34" t="str">
        <f t="shared" si="15"/>
        <v>`children_alias` varchar(100) 是, /* 子女别称 */</v>
      </c>
    </row>
    <row r="35" spans="1:8" ht="14.25" thickBot="1">
      <c r="A35" s="4" t="s">
        <v>67</v>
      </c>
      <c r="B35" s="5" t="s">
        <v>29</v>
      </c>
      <c r="C35" s="5" t="s">
        <v>30</v>
      </c>
      <c r="D35" s="5" t="s">
        <v>22</v>
      </c>
      <c r="E35" s="4" t="s">
        <v>216</v>
      </c>
      <c r="F35" t="str">
        <f t="shared" si="14"/>
        <v>ProfilePhoto</v>
      </c>
      <c r="H35" t="str">
        <f t="shared" si="15"/>
        <v>`profile_photo` varchar(500) 否, /* 头像 */</v>
      </c>
    </row>
    <row r="36" spans="1:8" ht="14.25" thickBot="1">
      <c r="A36" s="4" t="s">
        <v>68</v>
      </c>
      <c r="B36" s="5" t="s">
        <v>69</v>
      </c>
      <c r="C36" s="5" t="s">
        <v>49</v>
      </c>
      <c r="D36" s="5" t="s">
        <v>21</v>
      </c>
      <c r="E36" s="4" t="s">
        <v>68</v>
      </c>
      <c r="F36" t="str">
        <f t="shared" si="14"/>
        <v>Gender</v>
      </c>
      <c r="H36" t="str">
        <f t="shared" si="15"/>
        <v>`gender` varchar(1) 是, /* 性别 */</v>
      </c>
    </row>
    <row r="37" spans="1:8" ht="14.25" thickBot="1">
      <c r="A37" s="4" t="s">
        <v>70</v>
      </c>
      <c r="B37" s="5" t="s">
        <v>71</v>
      </c>
      <c r="C37" s="5" t="s">
        <v>72</v>
      </c>
      <c r="D37" s="5" t="s">
        <v>21</v>
      </c>
      <c r="E37" s="4" t="s">
        <v>70</v>
      </c>
      <c r="F37" t="str">
        <f t="shared" si="14"/>
        <v>Age</v>
      </c>
      <c r="H37" t="str">
        <f t="shared" si="15"/>
        <v>`age` varchar(2) 是, /* 年龄 */</v>
      </c>
    </row>
    <row r="38" spans="1:8" ht="14.25" thickBot="1">
      <c r="A38" s="4" t="s">
        <v>73</v>
      </c>
      <c r="B38" s="5" t="s">
        <v>74</v>
      </c>
      <c r="C38" s="5" t="s">
        <v>55</v>
      </c>
      <c r="D38" s="5" t="s">
        <v>22</v>
      </c>
      <c r="E38" s="4" t="s">
        <v>73</v>
      </c>
      <c r="F38" t="str">
        <f t="shared" si="14"/>
        <v>Birthday</v>
      </c>
      <c r="H38" t="str">
        <f t="shared" si="15"/>
        <v>`birthday` date 否, /* 生日 */</v>
      </c>
    </row>
    <row r="39" spans="1:8" ht="14.25" thickBot="1">
      <c r="A39" s="4" t="s">
        <v>53</v>
      </c>
      <c r="B39" s="5" t="s">
        <v>54</v>
      </c>
      <c r="C39" s="5" t="s">
        <v>55</v>
      </c>
      <c r="D39" s="5" t="s">
        <v>22</v>
      </c>
      <c r="E39" s="4" t="s">
        <v>210</v>
      </c>
      <c r="F39" t="str">
        <f t="shared" si="14"/>
        <v>RegisterDate</v>
      </c>
      <c r="H39" t="str">
        <f t="shared" si="15"/>
        <v>`register_date` date 否, /* 注册日期 */</v>
      </c>
    </row>
    <row r="40" spans="1:8" ht="14.25" thickBot="1">
      <c r="A40" s="4" t="s">
        <v>59</v>
      </c>
      <c r="B40" s="5" t="s">
        <v>60</v>
      </c>
      <c r="C40" s="5" t="s">
        <v>55</v>
      </c>
      <c r="D40" s="5" t="s">
        <v>22</v>
      </c>
      <c r="E40" s="4" t="s">
        <v>212</v>
      </c>
      <c r="F40" t="str">
        <f t="shared" si="14"/>
        <v>ChangeDate</v>
      </c>
      <c r="H40" t="str">
        <f t="shared" si="15"/>
        <v>`change_date` date 否, /* 更新日期 */</v>
      </c>
    </row>
    <row r="42" spans="1:8" ht="22.5">
      <c r="A42" s="6" t="s">
        <v>90</v>
      </c>
      <c r="H42" t="str">
        <f>"/* "&amp;B43&amp;" */DROP TABLE IF EXISTS `"&amp;A43&amp;"`;"</f>
        <v>/* 客户子女关系表 */DROP TABLE IF EXISTS `PS_TMEMBER`;</v>
      </c>
    </row>
    <row r="43" spans="1:8" ht="23.25" thickBot="1">
      <c r="A43" s="6" t="s">
        <v>91</v>
      </c>
      <c r="B43" t="s">
        <v>92</v>
      </c>
      <c r="H43" t="str">
        <f>"CREATE TABLE `"&amp;A43&amp;"`("</f>
        <v>CREATE TABLE `PS_TMEMBER`(</v>
      </c>
    </row>
    <row r="44" spans="1:8" ht="14.25" thickBot="1">
      <c r="A44" s="2" t="s">
        <v>3</v>
      </c>
      <c r="B44" s="3" t="s">
        <v>24</v>
      </c>
      <c r="C44" s="3" t="s">
        <v>5</v>
      </c>
      <c r="D44" s="3" t="s">
        <v>21</v>
      </c>
      <c r="E44" t="s">
        <v>197</v>
      </c>
      <c r="F44" t="str">
        <f>UPPER(LEFT(E44,1))&amp;MID(E44,2,20)</f>
        <v>UserId</v>
      </c>
      <c r="H44" t="str">
        <f>"`"&amp;LOWER(A44)&amp;"` "&amp;LOWER(C44)&amp;" "&amp;D44&amp;", /* "&amp;B44&amp;" */"</f>
        <v>`user_id` char(8) 是, /* 客户号 */</v>
      </c>
    </row>
    <row r="45" spans="1:8" ht="14.25" thickBot="1">
      <c r="A45" s="4" t="s">
        <v>75</v>
      </c>
      <c r="B45" s="5" t="s">
        <v>76</v>
      </c>
      <c r="C45" s="5" t="s">
        <v>49</v>
      </c>
      <c r="D45" s="5" t="s">
        <v>21</v>
      </c>
      <c r="E45" t="s">
        <v>75</v>
      </c>
      <c r="F45" t="str">
        <f t="shared" ref="F45:F46" si="16">UPPER(LEFT(E45,1))&amp;MID(E45,2,20)</f>
        <v>Relationships</v>
      </c>
      <c r="H45" t="str">
        <f t="shared" ref="H45:H46" si="17">"`"&amp;LOWER(A45)&amp;"` "&amp;LOWER(C45)&amp;" "&amp;D45&amp;", /* "&amp;B45&amp;" */"</f>
        <v>`relationships` varchar(1) 是, /* 关系 */</v>
      </c>
    </row>
    <row r="46" spans="1:8" ht="14.25" thickBot="1">
      <c r="A46" s="4" t="s">
        <v>61</v>
      </c>
      <c r="B46" s="5" t="s">
        <v>62</v>
      </c>
      <c r="C46" s="5" t="s">
        <v>58</v>
      </c>
      <c r="D46" s="5" t="s">
        <v>21</v>
      </c>
      <c r="E46" t="s">
        <v>213</v>
      </c>
      <c r="F46" t="str">
        <f t="shared" si="16"/>
        <v>ChildrenId</v>
      </c>
      <c r="H46" t="str">
        <f t="shared" si="17"/>
        <v>`children_id` varchar(30) 是, /* 子女号 */</v>
      </c>
    </row>
    <row r="48" spans="1:8" ht="22.5">
      <c r="A48" s="6" t="s">
        <v>93</v>
      </c>
      <c r="H48" t="str">
        <f>"/* "&amp;B49&amp;" */DROP TABLE IF EXISTS `"&amp;A49&amp;"`;"</f>
        <v>/*  收藏表 */DROP TABLE IF EXISTS `PS_TPERFAV`;</v>
      </c>
    </row>
    <row r="49" spans="1:12" ht="23.25" thickBot="1">
      <c r="A49" s="6" t="s">
        <v>94</v>
      </c>
      <c r="B49" t="s">
        <v>95</v>
      </c>
      <c r="H49" t="str">
        <f>"CREATE TABLE `"&amp;A49&amp;"`("</f>
        <v>CREATE TABLE `PS_TPERFAV`(</v>
      </c>
    </row>
    <row r="50" spans="1:12" ht="14.25" thickBot="1">
      <c r="A50" s="2" t="s">
        <v>3</v>
      </c>
      <c r="B50" s="3" t="s">
        <v>24</v>
      </c>
      <c r="C50" s="3" t="s">
        <v>501</v>
      </c>
      <c r="D50" s="3" t="s">
        <v>21</v>
      </c>
      <c r="E50" t="s">
        <v>197</v>
      </c>
      <c r="F50" t="str">
        <f>UPPER(LEFT(E50,1))&amp;MID(E50,2,20)</f>
        <v>UserId</v>
      </c>
      <c r="H50" t="str">
        <f>"`"&amp;LOWER(A50)&amp;"` "&amp;LOWER(C50)&amp;" "&amp;D50&amp;", /* "&amp;B50&amp;" */"</f>
        <v>`user_id` char(8) 是, /* 客户号 */</v>
      </c>
      <c r="I50" t="str">
        <f>"m.set"&amp;F50&amp;"(rs.getString("""&amp;A50&amp;""")); //"&amp;B50</f>
        <v>m.setUserId(rs.getString("user_id")); //客户号</v>
      </c>
      <c r="J50" t="str">
        <f>"u.value("""&amp;A50&amp;""", p.get"&amp;F50&amp;"()); //"&amp;B50</f>
        <v>u.value("user_id", p.getUserId()); //客户号</v>
      </c>
      <c r="K50" t="str">
        <f t="shared" ref="K50" si="18">"private "&amp;G50&amp;" "&amp;E50&amp;";  //"&amp;B50</f>
        <v>private  userId;  //客户号</v>
      </c>
      <c r="L50" t="str">
        <f>"sql.append("",m."&amp;A50&amp;""");"</f>
        <v>sql.append(",m.user_id");</v>
      </c>
    </row>
    <row r="51" spans="1:12" ht="14.25" thickBot="1">
      <c r="A51" s="4" t="s">
        <v>77</v>
      </c>
      <c r="B51" s="5" t="s">
        <v>78</v>
      </c>
      <c r="C51" s="5" t="s">
        <v>58</v>
      </c>
      <c r="D51" s="5" t="s">
        <v>21</v>
      </c>
      <c r="E51" t="s">
        <v>217</v>
      </c>
      <c r="F51" t="str">
        <f t="shared" ref="F51:F52" si="19">UPPER(LEFT(E51,1))&amp;MID(E51,2,20)</f>
        <v>CompanyId</v>
      </c>
      <c r="H51" t="str">
        <f t="shared" ref="H51:H52" si="20">"`"&amp;LOWER(A51)&amp;"` "&amp;LOWER(C51)&amp;" "&amp;D51&amp;", /* "&amp;B51&amp;" */"</f>
        <v>`company_id` varchar(30) 是, /* 机构编号 */</v>
      </c>
      <c r="I51" t="str">
        <f t="shared" ref="I51:I52" si="21">"m.set"&amp;F51&amp;"(rs.getString("""&amp;A51&amp;""")); //"&amp;B51</f>
        <v>m.setCompanyId(rs.getString("company_id")); //机构编号</v>
      </c>
      <c r="J51" t="str">
        <f t="shared" ref="J51:J52" si="22">"u.value("""&amp;A51&amp;""", p.get"&amp;F51&amp;"()); //"&amp;B51</f>
        <v>u.value("company_id", p.getCompanyId()); //机构编号</v>
      </c>
      <c r="K51" t="str">
        <f t="shared" ref="K51:K52" si="23">"private "&amp;G51&amp;" "&amp;E51&amp;";  //"&amp;B51</f>
        <v>private  companyId;  //机构编号</v>
      </c>
      <c r="L51" t="str">
        <f t="shared" ref="L51:L52" si="24">"sql.append("",m."&amp;A51&amp;""");"</f>
        <v>sql.append(",m.company_id");</v>
      </c>
    </row>
    <row r="52" spans="1:12" ht="14.25" thickBot="1">
      <c r="A52" s="4" t="s">
        <v>496</v>
      </c>
      <c r="B52" s="5" t="s">
        <v>116</v>
      </c>
      <c r="C52" s="5" t="s">
        <v>14</v>
      </c>
      <c r="D52" s="5" t="s">
        <v>21</v>
      </c>
      <c r="E52" s="11" t="s">
        <v>502</v>
      </c>
      <c r="F52" t="str">
        <f t="shared" si="19"/>
        <v>CreateDate</v>
      </c>
      <c r="H52" t="str">
        <f t="shared" si="20"/>
        <v>`create_date` datetime 是, /* 创建时间 */</v>
      </c>
      <c r="I52" t="str">
        <f t="shared" si="21"/>
        <v>m.setCreateDate(rs.getString("create_date")); //创建时间</v>
      </c>
      <c r="J52" t="str">
        <f t="shared" si="22"/>
        <v>u.value("create_date", p.getCreateDate()); //创建时间</v>
      </c>
      <c r="K52" t="str">
        <f t="shared" si="23"/>
        <v>private  createDate;  //创建时间</v>
      </c>
      <c r="L52" t="str">
        <f t="shared" si="24"/>
        <v>sql.append(",m.create_date");</v>
      </c>
    </row>
    <row r="55" spans="1:12">
      <c r="H55" t="str">
        <f>"/* "&amp;B56&amp;" */DROP TABLE IF EXISTS `"&amp;A56&amp;"`;"</f>
        <v>/* 用户信息表 */DROP TABLE IF EXISTS `CP_TUSERINFO`;</v>
      </c>
    </row>
    <row r="56" spans="1:12" ht="21" thickBot="1">
      <c r="A56" s="1" t="s">
        <v>498</v>
      </c>
      <c r="B56" s="1" t="s">
        <v>96</v>
      </c>
      <c r="H56" t="str">
        <f>"CREATE TABLE `"&amp;A56&amp;"`("</f>
        <v>CREATE TABLE `CP_TUSERINFO`(</v>
      </c>
    </row>
    <row r="57" spans="1:12" ht="14.25" thickBot="1">
      <c r="A57" s="2" t="s">
        <v>499</v>
      </c>
      <c r="B57" s="3" t="s">
        <v>1</v>
      </c>
      <c r="C57" s="5" t="s">
        <v>494</v>
      </c>
      <c r="D57" s="3" t="s">
        <v>21</v>
      </c>
      <c r="E57" t="s">
        <v>500</v>
      </c>
      <c r="F57" t="str">
        <f>UPPER(LEFT(E57,1))&amp;MID(E57,2,20)</f>
        <v>InfoId</v>
      </c>
      <c r="G57" s="3" t="s">
        <v>309</v>
      </c>
      <c r="H57" t="str">
        <f>"`"&amp;LOWER(A57)&amp;"` "&amp;LOWER(C57)&amp;" "&amp;D57&amp;", /* "&amp;B57&amp;" */"</f>
        <v>`info_id` varchar(10) 是, /* ID */</v>
      </c>
      <c r="I57" t="str">
        <f>"m.set"&amp;F57&amp;"(rs.getString("""&amp;A57&amp;""")); //"&amp;B57</f>
        <v>m.setInfoId(rs.getString("info_id")); //ID</v>
      </c>
      <c r="J57" t="str">
        <f>"u.value("""&amp;A57&amp;""", p.get"&amp;F57&amp;"()); //"&amp;B57</f>
        <v>u.value("info_id", p.getInfoId()); //ID</v>
      </c>
      <c r="K57" t="str">
        <f t="shared" ref="K57" si="25">"private "&amp;G57&amp;" "&amp;E57&amp;";  //"&amp;B57</f>
        <v>private String infoId;  //ID</v>
      </c>
      <c r="L57" t="str">
        <f>"sql.append("",m."&amp;A57&amp;""");"</f>
        <v>sql.append(",m.info_id");</v>
      </c>
    </row>
    <row r="58" spans="1:12" ht="14.25" thickBot="1">
      <c r="A58" s="4" t="s">
        <v>97</v>
      </c>
      <c r="B58" s="5" t="s">
        <v>98</v>
      </c>
      <c r="C58" s="5" t="s">
        <v>27</v>
      </c>
      <c r="D58" s="5" t="s">
        <v>21</v>
      </c>
      <c r="E58" t="s">
        <v>97</v>
      </c>
      <c r="F58" t="str">
        <f t="shared" ref="F58:F68" si="26">UPPER(LEFT(E58,1))&amp;MID(E58,2,20)</f>
        <v>Name</v>
      </c>
      <c r="G58" s="3" t="s">
        <v>309</v>
      </c>
      <c r="H58" t="str">
        <f t="shared" ref="H58:H68" si="27">"`"&amp;LOWER(A58)&amp;"` "&amp;LOWER(C58)&amp;" "&amp;D58&amp;", /* "&amp;B58&amp;" */"</f>
        <v>`name` varchar(100) 是, /* 姓名 */</v>
      </c>
      <c r="I58" t="str">
        <f t="shared" ref="I58:I68" si="28">"m.set"&amp;F58&amp;"(rs.getString("""&amp;A58&amp;""")); //"&amp;B58</f>
        <v>m.setName(rs.getString("name")); //姓名</v>
      </c>
      <c r="J58" t="str">
        <f t="shared" ref="J58:J68" si="29">"u.value("""&amp;A58&amp;""", p.get"&amp;F58&amp;"()); //"&amp;B58</f>
        <v>u.value("name", p.getName()); //姓名</v>
      </c>
      <c r="K58" t="str">
        <f t="shared" ref="K58:K68" si="30">"private "&amp;G58&amp;" "&amp;E58&amp;";  //"&amp;B58</f>
        <v>private String name;  //姓名</v>
      </c>
      <c r="L58" t="str">
        <f t="shared" ref="L58:L68" si="31">"sql.append("",m."&amp;A58&amp;""");"</f>
        <v>sql.append(",m.name");</v>
      </c>
    </row>
    <row r="59" spans="1:12" ht="14.25" thickBot="1">
      <c r="A59" s="4" t="s">
        <v>99</v>
      </c>
      <c r="B59" s="5" t="s">
        <v>100</v>
      </c>
      <c r="C59" s="5" t="s">
        <v>27</v>
      </c>
      <c r="D59" s="5" t="s">
        <v>21</v>
      </c>
      <c r="E59" t="s">
        <v>99</v>
      </c>
      <c r="F59" t="str">
        <f t="shared" si="26"/>
        <v>Alias</v>
      </c>
      <c r="G59" s="3" t="s">
        <v>309</v>
      </c>
      <c r="H59" t="str">
        <f t="shared" si="27"/>
        <v>`alias` varchar(100) 是, /* 别称 */</v>
      </c>
      <c r="I59" t="str">
        <f t="shared" si="28"/>
        <v>m.setAlias(rs.getString("alias")); //别称</v>
      </c>
      <c r="J59" t="str">
        <f t="shared" si="29"/>
        <v>u.value("alias", p.getAlias()); //别称</v>
      </c>
      <c r="K59" t="str">
        <f t="shared" si="30"/>
        <v>private String alias;  //别称</v>
      </c>
      <c r="L59" t="str">
        <f t="shared" si="31"/>
        <v>sql.append(",m.alias");</v>
      </c>
    </row>
    <row r="60" spans="1:12" ht="14.25" thickBot="1">
      <c r="A60" s="4" t="s">
        <v>68</v>
      </c>
      <c r="B60" s="5" t="s">
        <v>69</v>
      </c>
      <c r="C60" s="5" t="s">
        <v>49</v>
      </c>
      <c r="D60" s="5" t="s">
        <v>21</v>
      </c>
      <c r="E60" t="s">
        <v>68</v>
      </c>
      <c r="F60" t="str">
        <f t="shared" si="26"/>
        <v>Gender</v>
      </c>
      <c r="G60" s="3" t="s">
        <v>309</v>
      </c>
      <c r="H60" t="str">
        <f t="shared" si="27"/>
        <v>`gender` varchar(1) 是, /* 性别 */</v>
      </c>
      <c r="I60" t="str">
        <f t="shared" si="28"/>
        <v>m.setGender(rs.getString("gender")); //性别</v>
      </c>
      <c r="J60" t="str">
        <f t="shared" si="29"/>
        <v>u.value("gender", p.getGender()); //性别</v>
      </c>
      <c r="K60" t="str">
        <f t="shared" si="30"/>
        <v>private String gender;  //性别</v>
      </c>
      <c r="L60" t="str">
        <f t="shared" si="31"/>
        <v>sql.append(",m.gender");</v>
      </c>
    </row>
    <row r="61" spans="1:12" ht="14.25" thickBot="1">
      <c r="A61" s="4" t="s">
        <v>101</v>
      </c>
      <c r="B61" s="5" t="s">
        <v>102</v>
      </c>
      <c r="C61" s="5" t="s">
        <v>27</v>
      </c>
      <c r="D61" s="5" t="s">
        <v>22</v>
      </c>
      <c r="E61" t="s">
        <v>101</v>
      </c>
      <c r="F61" t="str">
        <f t="shared" si="26"/>
        <v>Email</v>
      </c>
      <c r="G61" s="3" t="s">
        <v>309</v>
      </c>
      <c r="H61" t="str">
        <f t="shared" si="27"/>
        <v>`email` varchar(100) 否, /* EMAIL */</v>
      </c>
      <c r="I61" t="str">
        <f t="shared" si="28"/>
        <v>m.setEmail(rs.getString("email")); //EMAIL</v>
      </c>
      <c r="J61" t="str">
        <f t="shared" si="29"/>
        <v>u.value("email", p.getEmail()); //EMAIL</v>
      </c>
      <c r="K61" t="str">
        <f t="shared" si="30"/>
        <v>private String email;  //EMAIL</v>
      </c>
      <c r="L61" t="str">
        <f t="shared" si="31"/>
        <v>sql.append(",m.email");</v>
      </c>
    </row>
    <row r="62" spans="1:12" ht="14.25" thickBot="1">
      <c r="A62" s="4" t="s">
        <v>103</v>
      </c>
      <c r="B62" s="5" t="s">
        <v>104</v>
      </c>
      <c r="C62" s="5" t="s">
        <v>17</v>
      </c>
      <c r="D62" s="5" t="s">
        <v>21</v>
      </c>
      <c r="E62" t="s">
        <v>103</v>
      </c>
      <c r="F62" t="str">
        <f t="shared" si="26"/>
        <v>Mobile</v>
      </c>
      <c r="G62" s="3" t="s">
        <v>309</v>
      </c>
      <c r="H62" t="str">
        <f t="shared" si="27"/>
        <v>`mobile` varchar(20) 是, /* 手机 */</v>
      </c>
      <c r="I62" t="str">
        <f t="shared" si="28"/>
        <v>m.setMobile(rs.getString("mobile")); //手机</v>
      </c>
      <c r="J62" t="str">
        <f t="shared" si="29"/>
        <v>u.value("mobile", p.getMobile()); //手机</v>
      </c>
      <c r="K62" t="str">
        <f t="shared" si="30"/>
        <v>private String mobile;  //手机</v>
      </c>
      <c r="L62" t="str">
        <f t="shared" si="31"/>
        <v>sql.append(",m.mobile");</v>
      </c>
    </row>
    <row r="63" spans="1:12" ht="14.25" thickBot="1">
      <c r="A63" s="4" t="s">
        <v>105</v>
      </c>
      <c r="B63" s="5" t="s">
        <v>106</v>
      </c>
      <c r="C63" s="5" t="s">
        <v>17</v>
      </c>
      <c r="D63" s="5" t="s">
        <v>22</v>
      </c>
      <c r="E63" t="s">
        <v>105</v>
      </c>
      <c r="F63" t="str">
        <f t="shared" si="26"/>
        <v>Mobile2</v>
      </c>
      <c r="G63" s="3" t="s">
        <v>309</v>
      </c>
      <c r="H63" t="str">
        <f t="shared" si="27"/>
        <v>`mobile2` varchar(20) 否, /* 手机2 */</v>
      </c>
      <c r="I63" t="str">
        <f t="shared" si="28"/>
        <v>m.setMobile2(rs.getString("mobile2")); //手机2</v>
      </c>
      <c r="J63" t="str">
        <f t="shared" si="29"/>
        <v>u.value("mobile2", p.getMobile2()); //手机2</v>
      </c>
      <c r="K63" t="str">
        <f t="shared" si="30"/>
        <v>private String mobile2;  //手机2</v>
      </c>
      <c r="L63" t="str">
        <f t="shared" si="31"/>
        <v>sql.append(",m.mobile2");</v>
      </c>
    </row>
    <row r="64" spans="1:12" ht="14.25" thickBot="1">
      <c r="A64" s="4" t="s">
        <v>107</v>
      </c>
      <c r="B64" s="5" t="s">
        <v>108</v>
      </c>
      <c r="C64" s="5" t="s">
        <v>8</v>
      </c>
      <c r="D64" s="5" t="s">
        <v>22</v>
      </c>
      <c r="E64" t="s">
        <v>107</v>
      </c>
      <c r="F64" t="str">
        <f t="shared" si="26"/>
        <v>Wechat</v>
      </c>
      <c r="G64" s="3" t="s">
        <v>309</v>
      </c>
      <c r="H64" t="str">
        <f t="shared" si="27"/>
        <v>`wechat` varchar(50) 否, /* 微信 */</v>
      </c>
      <c r="I64" t="str">
        <f t="shared" si="28"/>
        <v>m.setWechat(rs.getString("wechat")); //微信</v>
      </c>
      <c r="J64" t="str">
        <f t="shared" si="29"/>
        <v>u.value("wechat", p.getWechat()); //微信</v>
      </c>
      <c r="K64" t="str">
        <f t="shared" si="30"/>
        <v>private String wechat;  //微信</v>
      </c>
      <c r="L64" t="str">
        <f t="shared" si="31"/>
        <v>sql.append(",m.wechat");</v>
      </c>
    </row>
    <row r="65" spans="1:12" ht="14.25" thickBot="1">
      <c r="A65" s="4" t="s">
        <v>109</v>
      </c>
      <c r="B65" s="5" t="s">
        <v>110</v>
      </c>
      <c r="C65" s="5" t="s">
        <v>8</v>
      </c>
      <c r="D65" s="5" t="s">
        <v>22</v>
      </c>
      <c r="E65" t="s">
        <v>109</v>
      </c>
      <c r="F65" t="str">
        <f t="shared" si="26"/>
        <v>Qq</v>
      </c>
      <c r="G65" s="3" t="s">
        <v>309</v>
      </c>
      <c r="H65" t="str">
        <f t="shared" si="27"/>
        <v>`qq` varchar(50) 否, /* QQ */</v>
      </c>
      <c r="I65" t="str">
        <f t="shared" si="28"/>
        <v>m.setQq(rs.getString("qq")); //QQ</v>
      </c>
      <c r="J65" t="str">
        <f t="shared" si="29"/>
        <v>u.value("qq", p.getQq()); //QQ</v>
      </c>
      <c r="K65" t="str">
        <f t="shared" si="30"/>
        <v>private String qq;  //QQ</v>
      </c>
      <c r="L65" t="str">
        <f t="shared" si="31"/>
        <v>sql.append(",m.qq");</v>
      </c>
    </row>
    <row r="66" spans="1:12" ht="14.25" thickBot="1">
      <c r="A66" s="4" t="s">
        <v>111</v>
      </c>
      <c r="B66" s="5" t="s">
        <v>112</v>
      </c>
      <c r="C66" s="5" t="s">
        <v>8</v>
      </c>
      <c r="D66" s="5" t="s">
        <v>22</v>
      </c>
      <c r="E66" t="s">
        <v>111</v>
      </c>
      <c r="F66" t="str">
        <f t="shared" si="26"/>
        <v>Weibo</v>
      </c>
      <c r="G66" s="3" t="s">
        <v>309</v>
      </c>
      <c r="H66" t="str">
        <f t="shared" si="27"/>
        <v>`weibo` varchar(50) 否, /* 微博 */</v>
      </c>
      <c r="I66" t="str">
        <f t="shared" si="28"/>
        <v>m.setWeibo(rs.getString("weibo")); //微博</v>
      </c>
      <c r="J66" t="str">
        <f t="shared" si="29"/>
        <v>u.value("weibo", p.getWeibo()); //微博</v>
      </c>
      <c r="K66" t="str">
        <f t="shared" si="30"/>
        <v>private String weibo;  //微博</v>
      </c>
      <c r="L66" t="str">
        <f t="shared" si="31"/>
        <v>sql.append(",m.weibo");</v>
      </c>
    </row>
    <row r="67" spans="1:12" ht="14.25" thickBot="1">
      <c r="A67" s="4" t="s">
        <v>495</v>
      </c>
      <c r="B67" s="5" t="s">
        <v>114</v>
      </c>
      <c r="C67" s="5" t="s">
        <v>5</v>
      </c>
      <c r="D67" s="5" t="s">
        <v>21</v>
      </c>
      <c r="E67" t="s">
        <v>113</v>
      </c>
      <c r="F67" t="str">
        <f t="shared" si="26"/>
        <v>CreateUser</v>
      </c>
      <c r="G67" s="3" t="s">
        <v>309</v>
      </c>
      <c r="H67" t="str">
        <f t="shared" si="27"/>
        <v>`create_user` char(8) 是, /* 创建人 */</v>
      </c>
      <c r="I67" t="str">
        <f t="shared" si="28"/>
        <v>m.setCreateUser(rs.getString("create_user")); //创建人</v>
      </c>
      <c r="J67" t="str">
        <f t="shared" si="29"/>
        <v>u.value("create_user", p.getCreateUser()); //创建人</v>
      </c>
      <c r="K67" t="str">
        <f t="shared" si="30"/>
        <v>private String createUser;  //创建人</v>
      </c>
      <c r="L67" t="str">
        <f t="shared" si="31"/>
        <v>sql.append(",m.create_user");</v>
      </c>
    </row>
    <row r="68" spans="1:12" ht="14.25" thickBot="1">
      <c r="A68" s="4" t="s">
        <v>496</v>
      </c>
      <c r="B68" s="5" t="s">
        <v>116</v>
      </c>
      <c r="C68" s="5" t="s">
        <v>14</v>
      </c>
      <c r="D68" s="5" t="s">
        <v>21</v>
      </c>
      <c r="E68" t="s">
        <v>115</v>
      </c>
      <c r="F68" t="str">
        <f t="shared" si="26"/>
        <v>CreateDate</v>
      </c>
      <c r="G68" s="3" t="s">
        <v>309</v>
      </c>
      <c r="H68" t="str">
        <f t="shared" si="27"/>
        <v>`create_date` datetime 是, /* 创建时间 */</v>
      </c>
      <c r="I68" t="str">
        <f t="shared" si="28"/>
        <v>m.setCreateDate(rs.getString("create_date")); //创建时间</v>
      </c>
      <c r="J68" t="str">
        <f t="shared" si="29"/>
        <v>u.value("create_date", p.getCreateDate()); //创建时间</v>
      </c>
      <c r="K68" t="str">
        <f t="shared" si="30"/>
        <v>private String createDate;  //创建时间</v>
      </c>
      <c r="L68" t="str">
        <f t="shared" si="31"/>
        <v>sql.append(",m.create_date");</v>
      </c>
    </row>
    <row r="71" spans="1:12">
      <c r="H71" t="str">
        <f>"/* "&amp;B72&amp;" */DROP TABLE IF EXISTS `"&amp;A72&amp;"`;"</f>
        <v>/* 机构用户表 */DROP TABLE IF EXISTS `CP_TSTAFFER`;</v>
      </c>
    </row>
    <row r="72" spans="1:12" ht="21" thickBot="1">
      <c r="A72" s="1" t="s">
        <v>193</v>
      </c>
      <c r="B72" s="1" t="s">
        <v>117</v>
      </c>
      <c r="H72" t="str">
        <f>"CREATE TABLE `"&amp;A72&amp;"`("</f>
        <v>CREATE TABLE `CP_TSTAFFER`(</v>
      </c>
    </row>
    <row r="73" spans="1:12" ht="14.25" thickBot="1">
      <c r="A73" s="2" t="s">
        <v>3</v>
      </c>
      <c r="B73" s="3" t="s">
        <v>4</v>
      </c>
      <c r="C73" s="3" t="s">
        <v>58</v>
      </c>
      <c r="D73" s="3" t="s">
        <v>21</v>
      </c>
      <c r="E73" t="s">
        <v>197</v>
      </c>
      <c r="F73" t="str">
        <f t="shared" ref="F73:F75" si="32">UPPER(LEFT(E73,1))&amp;MID(E73,2,20)</f>
        <v>UserId</v>
      </c>
      <c r="H73" t="str">
        <f>"`"&amp;LOWER(A73)&amp;"` "&amp;LOWER(C73)&amp;" "&amp;D73&amp;", /* "&amp;B73&amp;" */"</f>
        <v>`user_id` varchar(30) 是, /* 用户号 */</v>
      </c>
    </row>
    <row r="74" spans="1:12" ht="14.25" thickBot="1">
      <c r="A74" s="4" t="s">
        <v>497</v>
      </c>
      <c r="B74" s="5" t="s">
        <v>31</v>
      </c>
      <c r="C74" s="5" t="s">
        <v>494</v>
      </c>
      <c r="D74" s="5" t="s">
        <v>21</v>
      </c>
      <c r="E74" t="s">
        <v>202</v>
      </c>
      <c r="F74" t="str">
        <f t="shared" si="32"/>
        <v>ContactId</v>
      </c>
      <c r="H74" t="str">
        <f t="shared" ref="H74:H75" si="33">"`"&amp;LOWER(A74)&amp;"` "&amp;LOWER(C74)&amp;" "&amp;D74&amp;", /* "&amp;B74&amp;" */"</f>
        <v>`info_id` varchar(10) 是, /* 联系ID */</v>
      </c>
    </row>
    <row r="75" spans="1:12" ht="14.25" thickBot="1">
      <c r="A75" s="4" t="s">
        <v>77</v>
      </c>
      <c r="B75" s="5" t="s">
        <v>118</v>
      </c>
      <c r="C75" s="5" t="s">
        <v>58</v>
      </c>
      <c r="D75" s="5" t="s">
        <v>21</v>
      </c>
      <c r="E75" t="s">
        <v>217</v>
      </c>
      <c r="F75" t="str">
        <f t="shared" si="32"/>
        <v>CompanyId</v>
      </c>
      <c r="H75" t="str">
        <f t="shared" si="33"/>
        <v>`company_id` varchar(30) 是, /* 所属机构 */</v>
      </c>
    </row>
    <row r="77" spans="1:12">
      <c r="H77" t="str">
        <f>"/* "&amp;B78&amp;" */DROP TABLE IF EXISTS `"&amp;A78&amp;"`;"</f>
        <v>/* 机构表 */DROP TABLE IF EXISTS `CP_TCOMPANY`;</v>
      </c>
    </row>
    <row r="78" spans="1:12" ht="21" thickBot="1">
      <c r="A78" s="1" t="s">
        <v>194</v>
      </c>
      <c r="B78" s="1" t="s">
        <v>119</v>
      </c>
      <c r="H78" t="str">
        <f>"CREATE TABLE `"&amp;A78&amp;"`("</f>
        <v>CREATE TABLE `CP_TCOMPANY`(</v>
      </c>
    </row>
    <row r="79" spans="1:12" ht="14.25" thickBot="1">
      <c r="A79" s="2" t="s">
        <v>77</v>
      </c>
      <c r="B79" s="3" t="s">
        <v>78</v>
      </c>
      <c r="C79" s="3" t="s">
        <v>58</v>
      </c>
      <c r="D79" s="2" t="s">
        <v>21</v>
      </c>
      <c r="E79" t="s">
        <v>217</v>
      </c>
      <c r="F79" t="str">
        <f t="shared" ref="F79:F96" si="34">UPPER(LEFT(E79,1))&amp;MID(E79,2,20)</f>
        <v>CompanyId</v>
      </c>
      <c r="H79" t="str">
        <f>"`"&amp;LOWER(A79)&amp;"` "&amp;LOWER(C79)&amp;" "&amp;D79&amp;", /* "&amp;B79&amp;" */"</f>
        <v>`company_id` varchar(30) 是, /* 机构编号 */</v>
      </c>
      <c r="I79" t="str">
        <f>"m.set"&amp;F79&amp;"(rs.getString("""&amp;E79&amp;""")); //"&amp;B79</f>
        <v>m.setCompanyId(rs.getString("companyId")); //机构编号</v>
      </c>
      <c r="J79" t="str">
        <f>"u.value("""&amp;A79&amp;""", p.get"&amp;F79&amp;"()); //"&amp;B79</f>
        <v>u.value("company_id", p.getCompanyId()); //机构编号</v>
      </c>
    </row>
    <row r="80" spans="1:12" ht="14.25" thickBot="1">
      <c r="A80" s="4" t="s">
        <v>120</v>
      </c>
      <c r="B80" s="5" t="s">
        <v>121</v>
      </c>
      <c r="C80" s="5" t="s">
        <v>58</v>
      </c>
      <c r="D80" s="4" t="s">
        <v>22</v>
      </c>
      <c r="E80" t="s">
        <v>218</v>
      </c>
      <c r="F80" t="str">
        <f t="shared" si="34"/>
        <v>UpperCompanyId</v>
      </c>
      <c r="H80" t="str">
        <f t="shared" ref="H80:H96" si="35">"`"&amp;LOWER(A80)&amp;"` "&amp;LOWER(C80)&amp;" "&amp;D80&amp;", /* "&amp;B80&amp;" */"</f>
        <v>`upper_company_id` varchar(30) 否, /* 上级机构编号 */</v>
      </c>
      <c r="I80" t="str">
        <f t="shared" ref="I80:I96" si="36">"m.set"&amp;F80&amp;"(rs.getString("""&amp;E80&amp;""")); //"&amp;B80</f>
        <v>m.setUpperCompanyId(rs.getString("upperCompanyId")); //上级机构编号</v>
      </c>
      <c r="J80" t="str">
        <f t="shared" ref="J80:J96" si="37">"u.value("""&amp;A80&amp;""", p.get"&amp;F80&amp;"()); //"&amp;B80</f>
        <v>u.value("upper_company_id", p.getUpperCompanyId()); //上级机构编号</v>
      </c>
    </row>
    <row r="81" spans="1:10" ht="14.25" thickBot="1">
      <c r="A81" s="4" t="s">
        <v>122</v>
      </c>
      <c r="B81" s="5" t="s">
        <v>123</v>
      </c>
      <c r="C81" s="5" t="s">
        <v>34</v>
      </c>
      <c r="D81" s="4" t="s">
        <v>21</v>
      </c>
      <c r="E81" t="s">
        <v>219</v>
      </c>
      <c r="F81" t="str">
        <f t="shared" si="34"/>
        <v>RegionNo</v>
      </c>
      <c r="H81" t="str">
        <f t="shared" si="35"/>
        <v>`region_no` varchar(10) 是, /* 所在区 */</v>
      </c>
      <c r="I81" t="str">
        <f t="shared" si="36"/>
        <v>m.setRegionNo(rs.getString("regionNo")); //所在区</v>
      </c>
      <c r="J81" t="str">
        <f t="shared" si="37"/>
        <v>u.value("region_no", p.getRegionNo()); //所在区</v>
      </c>
    </row>
    <row r="82" spans="1:10" ht="14.25" thickBot="1">
      <c r="A82" s="4" t="s">
        <v>124</v>
      </c>
      <c r="B82" s="5" t="s">
        <v>125</v>
      </c>
      <c r="C82" s="5" t="s">
        <v>27</v>
      </c>
      <c r="D82" s="4" t="s">
        <v>21</v>
      </c>
      <c r="E82" t="s">
        <v>220</v>
      </c>
      <c r="F82" t="str">
        <f t="shared" si="34"/>
        <v>CompanyFullname</v>
      </c>
      <c r="H82" t="str">
        <f t="shared" si="35"/>
        <v>`company_fullname` varchar(100) 是, /* 机构全称 */</v>
      </c>
      <c r="I82" t="str">
        <f t="shared" si="36"/>
        <v>m.setCompanyFullname(rs.getString("companyFullname")); //机构全称</v>
      </c>
      <c r="J82" t="str">
        <f t="shared" si="37"/>
        <v>u.value("company_fullname", p.getCompanyFullname()); //机构全称</v>
      </c>
    </row>
    <row r="83" spans="1:10" ht="14.25" thickBot="1">
      <c r="A83" s="4" t="s">
        <v>126</v>
      </c>
      <c r="B83" s="5" t="s">
        <v>127</v>
      </c>
      <c r="C83" s="5" t="s">
        <v>27</v>
      </c>
      <c r="D83" s="4" t="s">
        <v>21</v>
      </c>
      <c r="E83" t="s">
        <v>221</v>
      </c>
      <c r="F83" t="str">
        <f t="shared" si="34"/>
        <v>CompanyName</v>
      </c>
      <c r="H83" t="str">
        <f t="shared" si="35"/>
        <v>`company_name` varchar(100) 是, /* 机构简称 */</v>
      </c>
      <c r="I83" t="str">
        <f t="shared" si="36"/>
        <v>m.setCompanyName(rs.getString("companyName")); //机构简称</v>
      </c>
      <c r="J83" t="str">
        <f t="shared" si="37"/>
        <v>u.value("company_name", p.getCompanyName()); //机构简称</v>
      </c>
    </row>
    <row r="84" spans="1:10" ht="14.25" thickBot="1">
      <c r="A84" s="4" t="s">
        <v>128</v>
      </c>
      <c r="B84" s="5" t="s">
        <v>129</v>
      </c>
      <c r="C84" s="5" t="s">
        <v>130</v>
      </c>
      <c r="D84" s="4" t="s">
        <v>21</v>
      </c>
      <c r="E84" t="s">
        <v>222</v>
      </c>
      <c r="F84" t="str">
        <f t="shared" si="34"/>
        <v>CompanyType</v>
      </c>
      <c r="H84" t="str">
        <f t="shared" si="35"/>
        <v>`company_type` varchar(4) 是, /* 机构类型 */</v>
      </c>
      <c r="I84" t="str">
        <f t="shared" si="36"/>
        <v>m.setCompanyType(rs.getString("companyType")); //机构类型</v>
      </c>
      <c r="J84" t="str">
        <f t="shared" si="37"/>
        <v>u.value("company_type", p.getCompanyType()); //机构类型</v>
      </c>
    </row>
    <row r="85" spans="1:10" ht="14.25" thickBot="1">
      <c r="A85" s="4" t="s">
        <v>131</v>
      </c>
      <c r="B85" s="5" t="s">
        <v>132</v>
      </c>
      <c r="C85" s="5" t="s">
        <v>27</v>
      </c>
      <c r="D85" s="4" t="s">
        <v>22</v>
      </c>
      <c r="E85" t="s">
        <v>131</v>
      </c>
      <c r="F85" t="str">
        <f t="shared" si="34"/>
        <v>Certificate</v>
      </c>
      <c r="H85" t="str">
        <f t="shared" si="35"/>
        <v>`certificate` varchar(100) 否, /* 企业法人代码证 */</v>
      </c>
      <c r="I85" t="str">
        <f t="shared" si="36"/>
        <v>m.setCertificate(rs.getString("certificate")); //企业法人代码证</v>
      </c>
      <c r="J85" t="str">
        <f t="shared" si="37"/>
        <v>u.value("certificate", p.getCertificate()); //企业法人代码证</v>
      </c>
    </row>
    <row r="86" spans="1:10" ht="14.25" thickBot="1">
      <c r="A86" s="4" t="s">
        <v>133</v>
      </c>
      <c r="B86" s="5" t="s">
        <v>134</v>
      </c>
      <c r="C86" s="5" t="s">
        <v>39</v>
      </c>
      <c r="D86" s="4" t="s">
        <v>21</v>
      </c>
      <c r="E86" t="s">
        <v>133</v>
      </c>
      <c r="F86" t="str">
        <f t="shared" si="34"/>
        <v>Address</v>
      </c>
      <c r="H86" t="str">
        <f t="shared" si="35"/>
        <v>`address` varchar(200) 是, /* 详细地址 */</v>
      </c>
      <c r="I86" t="str">
        <f t="shared" si="36"/>
        <v>m.setAddress(rs.getString("address")); //详细地址</v>
      </c>
      <c r="J86" t="str">
        <f t="shared" si="37"/>
        <v>u.value("address", p.getAddress()); //详细地址</v>
      </c>
    </row>
    <row r="87" spans="1:10" ht="14.25" thickBot="1">
      <c r="A87" s="4" t="s">
        <v>135</v>
      </c>
      <c r="B87" s="5" t="s">
        <v>136</v>
      </c>
      <c r="C87" s="5" t="s">
        <v>49</v>
      </c>
      <c r="D87" s="4" t="s">
        <v>22</v>
      </c>
      <c r="E87" t="s">
        <v>223</v>
      </c>
      <c r="F87" t="str">
        <f t="shared" si="34"/>
        <v>CreateYear</v>
      </c>
      <c r="H87" t="str">
        <f t="shared" si="35"/>
        <v>`create_year` varchar(1) 否, /* 成立年限 */</v>
      </c>
      <c r="I87" t="str">
        <f t="shared" si="36"/>
        <v>m.setCreateYear(rs.getString("createYear")); //成立年限</v>
      </c>
      <c r="J87" t="str">
        <f t="shared" si="37"/>
        <v>u.value("create_year", p.getCreateYear()); //成立年限</v>
      </c>
    </row>
    <row r="88" spans="1:10" ht="14.25" thickBot="1">
      <c r="A88" s="4" t="s">
        <v>53</v>
      </c>
      <c r="B88" s="5" t="s">
        <v>137</v>
      </c>
      <c r="C88" s="5" t="s">
        <v>55</v>
      </c>
      <c r="D88" s="4" t="s">
        <v>22</v>
      </c>
      <c r="E88" t="s">
        <v>210</v>
      </c>
      <c r="F88" t="str">
        <f t="shared" si="34"/>
        <v>RegisterDate</v>
      </c>
      <c r="H88" t="str">
        <f t="shared" si="35"/>
        <v>`register_date` date 否, /* 系统注册日期 */</v>
      </c>
      <c r="I88" t="str">
        <f t="shared" si="36"/>
        <v>m.setRegisterDate(rs.getString("registerDate")); //系统注册日期</v>
      </c>
      <c r="J88" t="str">
        <f t="shared" si="37"/>
        <v>u.value("register_date", p.getRegisterDate()); //系统注册日期</v>
      </c>
    </row>
    <row r="89" spans="1:10" ht="14.25" thickBot="1">
      <c r="A89" s="4" t="s">
        <v>138</v>
      </c>
      <c r="B89" s="5" t="s">
        <v>139</v>
      </c>
      <c r="C89" s="5" t="s">
        <v>49</v>
      </c>
      <c r="D89" s="4" t="s">
        <v>22</v>
      </c>
      <c r="E89" t="s">
        <v>138</v>
      </c>
      <c r="F89" t="str">
        <f t="shared" si="34"/>
        <v>Employees</v>
      </c>
      <c r="H89" t="str">
        <f t="shared" si="35"/>
        <v>`employees` varchar(1) 否, /* 正式职工人数 */</v>
      </c>
      <c r="I89" t="str">
        <f t="shared" si="36"/>
        <v>m.setEmployees(rs.getString("employees")); //正式职工人数</v>
      </c>
      <c r="J89" t="str">
        <f t="shared" si="37"/>
        <v>u.value("employees", p.getEmployees()); //正式职工人数</v>
      </c>
    </row>
    <row r="90" spans="1:10" ht="14.25" thickBot="1">
      <c r="A90" s="4" t="s">
        <v>140</v>
      </c>
      <c r="B90" s="5" t="s">
        <v>141</v>
      </c>
      <c r="C90" s="5" t="s">
        <v>49</v>
      </c>
      <c r="D90" s="4" t="s">
        <v>22</v>
      </c>
      <c r="E90" t="s">
        <v>224</v>
      </c>
      <c r="F90" t="str">
        <f t="shared" si="34"/>
        <v>ParttimeEmployees</v>
      </c>
      <c r="H90" t="str">
        <f t="shared" si="35"/>
        <v>`parttime_employees` varchar(1) 否, /* 兼职职工人数 */</v>
      </c>
      <c r="I90" t="str">
        <f t="shared" si="36"/>
        <v>m.setParttimeEmployees(rs.getString("parttimeEmployees")); //兼职职工人数</v>
      </c>
      <c r="J90" t="str">
        <f t="shared" si="37"/>
        <v>u.value("parttime_employees", p.getParttimeEmployees()); //兼职职工人数</v>
      </c>
    </row>
    <row r="91" spans="1:10" ht="14.25" thickBot="1">
      <c r="A91" s="4" t="s">
        <v>142</v>
      </c>
      <c r="B91" s="5" t="s">
        <v>143</v>
      </c>
      <c r="C91" s="5" t="s">
        <v>58</v>
      </c>
      <c r="D91" s="4" t="s">
        <v>22</v>
      </c>
      <c r="E91" t="s">
        <v>142</v>
      </c>
      <c r="F91" t="str">
        <f t="shared" si="34"/>
        <v>Dimensions</v>
      </c>
      <c r="H91" t="str">
        <f t="shared" si="35"/>
        <v>`dimensions` varchar(30) 否, /* 总面积 */</v>
      </c>
      <c r="I91" t="str">
        <f t="shared" si="36"/>
        <v>m.setDimensions(rs.getString("dimensions")); //总面积</v>
      </c>
      <c r="J91" t="str">
        <f t="shared" si="37"/>
        <v>u.value("dimensions", p.getDimensions()); //总面积</v>
      </c>
    </row>
    <row r="92" spans="1:10" ht="14.25" thickBot="1">
      <c r="A92" s="4" t="s">
        <v>144</v>
      </c>
      <c r="B92" s="5" t="s">
        <v>145</v>
      </c>
      <c r="C92" s="5" t="s">
        <v>49</v>
      </c>
      <c r="D92" s="4" t="s">
        <v>22</v>
      </c>
      <c r="E92" t="s">
        <v>225</v>
      </c>
      <c r="F92" t="str">
        <f t="shared" si="34"/>
        <v>SiteType</v>
      </c>
      <c r="H92" t="str">
        <f t="shared" si="35"/>
        <v>`site_type` varchar(1) 否, /* 场地类型 */</v>
      </c>
      <c r="I92" t="str">
        <f t="shared" si="36"/>
        <v>m.setSiteType(rs.getString("siteType")); //场地类型</v>
      </c>
      <c r="J92" t="str">
        <f t="shared" si="37"/>
        <v>u.value("site_type", p.getSiteType()); //场地类型</v>
      </c>
    </row>
    <row r="93" spans="1:10" ht="14.25" thickBot="1">
      <c r="A93" s="4" t="s">
        <v>146</v>
      </c>
      <c r="B93" s="5" t="s">
        <v>147</v>
      </c>
      <c r="C93" s="5" t="s">
        <v>148</v>
      </c>
      <c r="D93" s="4" t="s">
        <v>22</v>
      </c>
      <c r="E93" t="s">
        <v>226</v>
      </c>
      <c r="F93" t="str">
        <f t="shared" si="34"/>
        <v>DetailedIntroduction</v>
      </c>
      <c r="H93" t="str">
        <f t="shared" si="35"/>
        <v>`detailed_introduction` blog 否, /* 详细介绍 */</v>
      </c>
      <c r="I93" t="str">
        <f t="shared" si="36"/>
        <v>m.setDetailedIntroduction(rs.getString("detailedIntroduction")); //详细介绍</v>
      </c>
      <c r="J93" t="str">
        <f t="shared" si="37"/>
        <v>u.value("detailed_introduction", p.getDetailedIntroduction()); //详细介绍</v>
      </c>
    </row>
    <row r="94" spans="1:10" ht="14.25" thickBot="1">
      <c r="A94" s="4" t="s">
        <v>149</v>
      </c>
      <c r="B94" s="5" t="s">
        <v>150</v>
      </c>
      <c r="C94" s="5" t="s">
        <v>49</v>
      </c>
      <c r="D94" s="4" t="s">
        <v>22</v>
      </c>
      <c r="E94" t="s">
        <v>227</v>
      </c>
      <c r="F94" t="str">
        <f t="shared" si="34"/>
        <v>IsJoin</v>
      </c>
      <c r="H94" t="str">
        <f t="shared" si="35"/>
        <v>`is_join` varchar(1) 否, /* 是否入驻 */</v>
      </c>
      <c r="I94" t="str">
        <f t="shared" si="36"/>
        <v>m.setIsJoin(rs.getString("isJoin")); //是否入驻</v>
      </c>
      <c r="J94" t="str">
        <f t="shared" si="37"/>
        <v>u.value("is_join", p.getIsJoin()); //是否入驻</v>
      </c>
    </row>
    <row r="95" spans="1:10" ht="14.25" thickBot="1">
      <c r="A95" s="4" t="s">
        <v>151</v>
      </c>
      <c r="B95" s="5" t="s">
        <v>152</v>
      </c>
      <c r="C95" s="5" t="s">
        <v>49</v>
      </c>
      <c r="D95" s="4" t="s">
        <v>22</v>
      </c>
      <c r="E95" t="s">
        <v>151</v>
      </c>
      <c r="F95" t="str">
        <f t="shared" si="34"/>
        <v>Status</v>
      </c>
      <c r="H95" t="str">
        <f t="shared" si="35"/>
        <v>`status` varchar(1) 否, /* 状态 */</v>
      </c>
      <c r="I95" t="str">
        <f t="shared" si="36"/>
        <v>m.setStatus(rs.getString("status")); //状态</v>
      </c>
      <c r="J95" t="str">
        <f t="shared" si="37"/>
        <v>u.value("status", p.getStatus()); //状态</v>
      </c>
    </row>
    <row r="96" spans="1:10" ht="14.25" thickBot="1">
      <c r="A96" s="4" t="s">
        <v>59</v>
      </c>
      <c r="B96" s="5" t="s">
        <v>60</v>
      </c>
      <c r="C96" s="5" t="s">
        <v>55</v>
      </c>
      <c r="D96" s="4" t="s">
        <v>21</v>
      </c>
      <c r="E96" t="s">
        <v>212</v>
      </c>
      <c r="F96" t="str">
        <f t="shared" si="34"/>
        <v>ChangeDate</v>
      </c>
      <c r="H96" t="str">
        <f t="shared" si="35"/>
        <v>`change_date` date 是, /* 更新日期 */</v>
      </c>
      <c r="I96" t="str">
        <f t="shared" si="36"/>
        <v>m.setChangeDate(rs.getString("changeDate")); //更新日期</v>
      </c>
      <c r="J96" t="str">
        <f t="shared" si="37"/>
        <v>u.value("change_date", p.getChangeDate()); //更新日期</v>
      </c>
    </row>
    <row r="98" spans="1:8">
      <c r="H98" t="str">
        <f>"/* "&amp;B99&amp;" */DROP TABLE IF EXISTS `"&amp;A99&amp;"`;"</f>
        <v>/* 联系方式表 */DROP TABLE IF EXISTS `CP_TCMPCONT`;</v>
      </c>
    </row>
    <row r="99" spans="1:8" ht="21" thickBot="1">
      <c r="A99" s="1" t="s">
        <v>195</v>
      </c>
      <c r="B99" s="1" t="s">
        <v>153</v>
      </c>
      <c r="H99" t="str">
        <f>"CREATE TABLE `"&amp;A99&amp;"`("</f>
        <v>CREATE TABLE `CP_TCMPCONT`(</v>
      </c>
    </row>
    <row r="100" spans="1:8" ht="14.25" thickBot="1">
      <c r="A100" s="2" t="s">
        <v>77</v>
      </c>
      <c r="B100" s="3" t="s">
        <v>78</v>
      </c>
      <c r="C100" s="3" t="s">
        <v>58</v>
      </c>
      <c r="D100" s="3" t="s">
        <v>21</v>
      </c>
      <c r="E100" t="s">
        <v>217</v>
      </c>
      <c r="F100" t="str">
        <f t="shared" ref="F100:F104" si="38">UPPER(LEFT(E100,1))&amp;MID(E100,2,20)</f>
        <v>CompanyId</v>
      </c>
      <c r="H100" t="str">
        <f>"`"&amp;LOWER(A100)&amp;"` "&amp;LOWER(C100)&amp;" "&amp;D100&amp;", /* "&amp;B100&amp;" */"</f>
        <v>`company_id` varchar(30) 是, /* 机构编号 */</v>
      </c>
    </row>
    <row r="101" spans="1:8" ht="14.25" thickBot="1">
      <c r="A101" s="4" t="s">
        <v>154</v>
      </c>
      <c r="B101" s="5" t="s">
        <v>155</v>
      </c>
      <c r="C101" s="5" t="s">
        <v>49</v>
      </c>
      <c r="D101" s="5" t="s">
        <v>21</v>
      </c>
      <c r="E101" t="s">
        <v>228</v>
      </c>
      <c r="F101" t="str">
        <f t="shared" si="38"/>
        <v>ContactType</v>
      </c>
      <c r="H101" t="str">
        <f t="shared" ref="H101:H104" si="39">"`"&amp;LOWER(A101)&amp;"` "&amp;LOWER(C101)&amp;" "&amp;D101&amp;", /* "&amp;B101&amp;" */"</f>
        <v>`contact_type` varchar(1) 是, /* 联系类型 */</v>
      </c>
    </row>
    <row r="102" spans="1:8" ht="14.25" thickBot="1">
      <c r="A102" s="4" t="s">
        <v>156</v>
      </c>
      <c r="B102" s="5" t="s">
        <v>157</v>
      </c>
      <c r="C102" s="5" t="s">
        <v>8</v>
      </c>
      <c r="D102" s="5" t="s">
        <v>21</v>
      </c>
      <c r="E102" t="s">
        <v>229</v>
      </c>
      <c r="F102" t="str">
        <f t="shared" si="38"/>
        <v>ContactNo</v>
      </c>
      <c r="H102" t="str">
        <f t="shared" si="39"/>
        <v>`contact_no` varchar(50) 是, /* 联系内容 */</v>
      </c>
    </row>
    <row r="103" spans="1:8" ht="14.25" thickBot="1">
      <c r="A103" s="4" t="s">
        <v>158</v>
      </c>
      <c r="B103" s="5" t="s">
        <v>159</v>
      </c>
      <c r="C103" s="5" t="s">
        <v>17</v>
      </c>
      <c r="D103" s="5" t="s">
        <v>21</v>
      </c>
      <c r="E103" t="s">
        <v>158</v>
      </c>
      <c r="F103" t="str">
        <f t="shared" si="38"/>
        <v>Title</v>
      </c>
      <c r="H103" t="str">
        <f t="shared" si="39"/>
        <v>`title` varchar(20) 是, /* 称呼 */</v>
      </c>
    </row>
    <row r="104" spans="1:8" ht="14.25" thickBot="1">
      <c r="A104" s="4" t="s">
        <v>160</v>
      </c>
      <c r="B104" s="5" t="s">
        <v>60</v>
      </c>
      <c r="C104" s="5" t="s">
        <v>55</v>
      </c>
      <c r="D104" s="5" t="s">
        <v>22</v>
      </c>
      <c r="E104" t="s">
        <v>230</v>
      </c>
      <c r="F104" t="str">
        <f t="shared" si="38"/>
        <v>UpdateDate</v>
      </c>
      <c r="H104" t="str">
        <f t="shared" si="39"/>
        <v>`update_date` date 否, /* 更新日期 */</v>
      </c>
    </row>
    <row r="106" spans="1:8">
      <c r="H106" t="str">
        <f>"/* "&amp;B107&amp;" */DROP TABLE IF EXISTS `"&amp;A107&amp;"`;"</f>
        <v>/* 访客浏览表 */DROP TABLE IF EXISTS `IN_TTRACE`;</v>
      </c>
    </row>
    <row r="107" spans="1:8" ht="21" thickBot="1">
      <c r="A107" s="1" t="s">
        <v>162</v>
      </c>
      <c r="B107" s="1" t="s">
        <v>161</v>
      </c>
      <c r="H107" t="str">
        <f>"CREATE TABLE `"&amp;A107&amp;"`("</f>
        <v>CREATE TABLE `IN_TTRACE`(</v>
      </c>
    </row>
    <row r="108" spans="1:8" ht="14.25" thickBot="1">
      <c r="A108" s="2" t="s">
        <v>163</v>
      </c>
      <c r="B108" s="3" t="s">
        <v>164</v>
      </c>
      <c r="C108" s="3" t="s">
        <v>165</v>
      </c>
      <c r="D108" s="3" t="s">
        <v>21</v>
      </c>
      <c r="E108" t="s">
        <v>231</v>
      </c>
      <c r="F108" t="str">
        <f t="shared" ref="F108:F114" si="40">UPPER(LEFT(E108,1))&amp;MID(E108,2,20)</f>
        <v>TraceId</v>
      </c>
      <c r="H108" t="str">
        <f>"`"&amp;LOWER(A108)&amp;"` "&amp;LOWER(C108)&amp;" "&amp;D108&amp;", /* "&amp;B108&amp;" */"</f>
        <v>`trace_id` bigint 是, /* 唯一标识 */</v>
      </c>
    </row>
    <row r="109" spans="1:8" ht="14.25" thickBot="1">
      <c r="A109" s="4" t="s">
        <v>166</v>
      </c>
      <c r="B109" s="5" t="s">
        <v>167</v>
      </c>
      <c r="C109" s="5" t="s">
        <v>168</v>
      </c>
      <c r="D109" s="5" t="s">
        <v>21</v>
      </c>
      <c r="E109" t="s">
        <v>166</v>
      </c>
      <c r="F109" t="str">
        <f t="shared" si="40"/>
        <v>Session</v>
      </c>
      <c r="H109" t="str">
        <f t="shared" ref="H109:H114" si="41">"`"&amp;LOWER(A109)&amp;"` "&amp;LOWER(C109)&amp;" "&amp;D109&amp;", /* "&amp;B109&amp;" */"</f>
        <v>`session` varchar2(200) 是, /* 客户标识 */</v>
      </c>
    </row>
    <row r="110" spans="1:8" ht="14.25" thickBot="1">
      <c r="A110" s="4" t="s">
        <v>169</v>
      </c>
      <c r="B110" s="5" t="s">
        <v>170</v>
      </c>
      <c r="C110" s="5" t="s">
        <v>171</v>
      </c>
      <c r="D110" s="5" t="s">
        <v>21</v>
      </c>
      <c r="E110" t="s">
        <v>169</v>
      </c>
      <c r="F110" t="str">
        <f t="shared" si="40"/>
        <v>Ip</v>
      </c>
      <c r="H110" t="str">
        <f t="shared" si="41"/>
        <v>`ip` char(15) 是, /* Ip 地址 */</v>
      </c>
    </row>
    <row r="111" spans="1:8" ht="14.25" thickBot="1">
      <c r="A111" s="4" t="s">
        <v>172</v>
      </c>
      <c r="B111" s="5" t="s">
        <v>173</v>
      </c>
      <c r="C111" s="5" t="s">
        <v>168</v>
      </c>
      <c r="D111" s="5" t="s">
        <v>21</v>
      </c>
      <c r="E111" t="s">
        <v>172</v>
      </c>
      <c r="F111" t="str">
        <f t="shared" si="40"/>
        <v>Browser</v>
      </c>
      <c r="H111" t="str">
        <f t="shared" si="41"/>
        <v>`browser` varchar2(200) 是, /* 浏览器信息 */</v>
      </c>
    </row>
    <row r="112" spans="1:8" ht="14.25" thickBot="1">
      <c r="A112" s="4" t="s">
        <v>174</v>
      </c>
      <c r="B112" s="5" t="s">
        <v>175</v>
      </c>
      <c r="C112" s="5" t="s">
        <v>168</v>
      </c>
      <c r="D112" s="5" t="s">
        <v>21</v>
      </c>
      <c r="E112" t="s">
        <v>174</v>
      </c>
      <c r="F112" t="str">
        <f t="shared" si="40"/>
        <v>Refere</v>
      </c>
      <c r="H112" t="str">
        <f t="shared" si="41"/>
        <v>`refere` varchar2(200) 是, /* 引用路径 */</v>
      </c>
    </row>
    <row r="113" spans="1:8" ht="14.25" thickBot="1">
      <c r="A113" s="4" t="s">
        <v>176</v>
      </c>
      <c r="B113" s="5" t="s">
        <v>177</v>
      </c>
      <c r="C113" s="5" t="s">
        <v>178</v>
      </c>
      <c r="D113" s="5" t="s">
        <v>21</v>
      </c>
      <c r="E113" t="s">
        <v>232</v>
      </c>
      <c r="F113" t="str">
        <f t="shared" si="40"/>
        <v>ViewUrl</v>
      </c>
      <c r="H113" t="str">
        <f t="shared" si="41"/>
        <v>`view_url` varchar2(250) 是, /* 访问页面 */</v>
      </c>
    </row>
    <row r="114" spans="1:8" ht="14.25" thickBot="1">
      <c r="A114" s="4" t="s">
        <v>179</v>
      </c>
      <c r="B114" s="5" t="s">
        <v>180</v>
      </c>
      <c r="C114" s="5" t="s">
        <v>14</v>
      </c>
      <c r="D114" s="5" t="s">
        <v>21</v>
      </c>
      <c r="E114" t="s">
        <v>233</v>
      </c>
      <c r="F114" t="str">
        <f t="shared" si="40"/>
        <v>ViewDate</v>
      </c>
      <c r="H114" t="str">
        <f t="shared" si="41"/>
        <v>`view_date` datetime 是, /* 访问时间 */</v>
      </c>
    </row>
    <row r="116" spans="1:8">
      <c r="H116" t="str">
        <f>"/* "&amp;B117&amp;" */DROP TABLE IF EXISTS `"&amp;A117&amp;"`;"</f>
        <v>/* 系统用户表 */DROP TABLE IF EXISTS `CP_TSYSUSER`;</v>
      </c>
    </row>
    <row r="117" spans="1:8" ht="21" thickBot="1">
      <c r="A117" s="1" t="s">
        <v>182</v>
      </c>
      <c r="B117" s="1" t="s">
        <v>181</v>
      </c>
      <c r="H117" t="str">
        <f>"CREATE TABLE `"&amp;A117&amp;"`("</f>
        <v>CREATE TABLE `CP_TSYSUSER`(</v>
      </c>
    </row>
    <row r="118" spans="1:8" ht="14.25" thickBot="1">
      <c r="A118" s="2" t="s">
        <v>3</v>
      </c>
      <c r="B118" s="3" t="s">
        <v>4</v>
      </c>
      <c r="C118" s="3" t="s">
        <v>5</v>
      </c>
      <c r="D118" s="3" t="s">
        <v>21</v>
      </c>
      <c r="E118" t="s">
        <v>197</v>
      </c>
      <c r="H118" t="str">
        <f>"`"&amp;LOWER(A118)&amp;"` "&amp;LOWER(C118)&amp;" "&amp;D118&amp;", /* "&amp;B118&amp;" */"</f>
        <v>`user_id` char(8) 是, /* 用户号 */</v>
      </c>
    </row>
    <row r="119" spans="1:8" ht="14.25" thickBot="1">
      <c r="A119" s="4" t="s">
        <v>497</v>
      </c>
      <c r="B119" s="5" t="s">
        <v>31</v>
      </c>
      <c r="C119" s="5" t="s">
        <v>494</v>
      </c>
      <c r="D119" s="3" t="s">
        <v>21</v>
      </c>
      <c r="E119" t="s">
        <v>202</v>
      </c>
      <c r="H119" t="str">
        <f>"`"&amp;LOWER(A119)&amp;"` "&amp;LOWER(C119)&amp;" "&amp;D119&amp;", /* "&amp;B119&amp;" */"</f>
        <v>`info_id` varchar(10) 是, /* 联系ID */</v>
      </c>
    </row>
    <row r="121" spans="1:8">
      <c r="H121" t="str">
        <f>"/* "&amp;B122&amp;" */DROP TABLE IF EXISTS `"&amp;A122&amp;"`;"</f>
        <v>/* 系统参数 */DROP TABLE IF EXISTS `CP_TSYSPARAMS`;</v>
      </c>
    </row>
    <row r="122" spans="1:8" ht="21" thickBot="1">
      <c r="A122" s="1" t="s">
        <v>183</v>
      </c>
      <c r="B122" s="1" t="s">
        <v>184</v>
      </c>
      <c r="H122" t="str">
        <f>"CREATE TABLE `"&amp;A122&amp;"`("</f>
        <v>CREATE TABLE `CP_TSYSPARAMS`(</v>
      </c>
    </row>
    <row r="123" spans="1:8" ht="14.25" thickBot="1">
      <c r="A123" s="2" t="s">
        <v>185</v>
      </c>
      <c r="B123" s="3" t="s">
        <v>185</v>
      </c>
      <c r="C123" s="3" t="s">
        <v>186</v>
      </c>
      <c r="D123" s="3" t="s">
        <v>21</v>
      </c>
      <c r="E123" s="2" t="s">
        <v>185</v>
      </c>
      <c r="H123" t="str">
        <f>"`"&amp;LOWER(A123)&amp;"` "&amp;LOWER(C123)&amp;" "&amp;D123&amp;", /* "&amp;B123&amp;" */"</f>
        <v>`code` varchar2(30) 是, /* Code */</v>
      </c>
    </row>
    <row r="124" spans="1:8" ht="14.25" thickBot="1">
      <c r="A124" s="4" t="s">
        <v>187</v>
      </c>
      <c r="B124" s="5" t="s">
        <v>187</v>
      </c>
      <c r="C124" s="5" t="s">
        <v>188</v>
      </c>
      <c r="D124" s="5" t="s">
        <v>21</v>
      </c>
      <c r="E124" s="4" t="s">
        <v>187</v>
      </c>
      <c r="H124" t="str">
        <f t="shared" ref="H124:H126" si="42">"`"&amp;LOWER(A124)&amp;"` "&amp;LOWER(C124)&amp;" "&amp;D124&amp;", /* "&amp;B124&amp;" */"</f>
        <v>`value` varchar2(100) 是, /* Value */</v>
      </c>
    </row>
    <row r="125" spans="1:8" ht="14.25" thickBot="1">
      <c r="A125" s="4" t="s">
        <v>189</v>
      </c>
      <c r="B125" s="5" t="s">
        <v>189</v>
      </c>
      <c r="C125" s="5" t="s">
        <v>190</v>
      </c>
      <c r="D125" s="5" t="s">
        <v>21</v>
      </c>
      <c r="E125" s="4" t="s">
        <v>189</v>
      </c>
      <c r="H125" t="str">
        <f t="shared" si="42"/>
        <v>`name` varchar2(255) 是, /* Name */</v>
      </c>
    </row>
    <row r="126" spans="1:8" ht="14.25" thickBot="1">
      <c r="A126" s="4" t="s">
        <v>191</v>
      </c>
      <c r="B126" s="5" t="s">
        <v>191</v>
      </c>
      <c r="C126" s="5" t="s">
        <v>192</v>
      </c>
      <c r="D126" s="5" t="s">
        <v>21</v>
      </c>
      <c r="E126" s="4" t="s">
        <v>191</v>
      </c>
      <c r="H126" t="str">
        <f t="shared" si="42"/>
        <v>`level` char(1) 是, /* Level */</v>
      </c>
    </row>
    <row r="128" spans="1:8">
      <c r="H128" t="str">
        <f>"/* "&amp;B129&amp;" */DROP TABLE IF EXISTS `"&amp;LOWER(A129)&amp;"`;"</f>
        <v>/* 课程表 */DROP TABLE IF EXISTS `cp_tcourse`;</v>
      </c>
    </row>
    <row r="129" spans="1:12" ht="21" thickBot="1">
      <c r="A129" s="1" t="s">
        <v>265</v>
      </c>
      <c r="B129" s="1" t="s">
        <v>264</v>
      </c>
      <c r="H129" t="str">
        <f>"CREATE TABLE `"&amp;LOWER(A129)&amp;"`("</f>
        <v>CREATE TABLE `cp_tcourse`(</v>
      </c>
    </row>
    <row r="130" spans="1:12" ht="14.25" thickBot="1">
      <c r="A130" s="2" t="s">
        <v>234</v>
      </c>
      <c r="B130" s="3" t="s">
        <v>235</v>
      </c>
      <c r="C130" s="3" t="s">
        <v>58</v>
      </c>
      <c r="D130" s="3" t="s">
        <v>21</v>
      </c>
      <c r="E130" t="s">
        <v>266</v>
      </c>
      <c r="F130" t="str">
        <f t="shared" ref="F130:F145" si="43">UPPER(LEFT(E130,1))&amp;MID(E130,2,20)</f>
        <v>CourseId</v>
      </c>
      <c r="G130" s="3" t="s">
        <v>309</v>
      </c>
      <c r="H130" t="str">
        <f>"`"&amp;LOWER(A130)&amp;"` "&amp;LOWER(C130)&amp;" "&amp;D130&amp;", /* "&amp;B130&amp;" */"</f>
        <v>`course_id` varchar(30) 是, /* 课程ID */</v>
      </c>
      <c r="I130" t="str">
        <f>"m.set"&amp;F130&amp;"(rs.getString("""&amp;A130&amp;""")); //"&amp;B130</f>
        <v>m.setCourseId(rs.getString("course_id")); //课程ID</v>
      </c>
      <c r="J130" t="str">
        <f t="shared" ref="J130:J145" si="44">"u.value("""&amp;A130&amp;""", p.get"&amp;F130&amp;"()); //"&amp;B130</f>
        <v>u.value("course_id", p.getCourseId()); //课程ID</v>
      </c>
      <c r="K130" t="str">
        <f>"private "&amp;G130&amp;" "&amp;E130&amp;";  //"&amp;B130</f>
        <v>private String courseId;  //课程ID</v>
      </c>
      <c r="L130" t="str">
        <f>"&lt;div class=""mui-input-row""&gt;&lt;label&gt;"&amp;B130&amp;"&lt;/label&gt;&lt;input data-ebind="""&amp;E130&amp;""" type=""text"" placeholder="""&amp;B130&amp;"""&gt;&lt;/div&gt;"</f>
        <v>&lt;div class="mui-input-row"&gt;&lt;label&gt;课程ID&lt;/label&gt;&lt;input data-ebind="courseId" type="text" placeholder="课程ID"&gt;&lt;/div&gt;</v>
      </c>
    </row>
    <row r="131" spans="1:12" ht="14.25" thickBot="1">
      <c r="A131" s="4" t="s">
        <v>77</v>
      </c>
      <c r="B131" s="5" t="s">
        <v>78</v>
      </c>
      <c r="C131" s="5" t="s">
        <v>58</v>
      </c>
      <c r="D131" s="5" t="s">
        <v>21</v>
      </c>
      <c r="E131" t="s">
        <v>217</v>
      </c>
      <c r="F131" t="str">
        <f t="shared" si="43"/>
        <v>CompanyId</v>
      </c>
      <c r="G131" s="5" t="s">
        <v>309</v>
      </c>
      <c r="H131" t="str">
        <f t="shared" ref="H131:H145" si="45">"`"&amp;LOWER(A131)&amp;"` "&amp;LOWER(C131)&amp;" "&amp;D131&amp;", /* "&amp;B131&amp;" */"</f>
        <v>`company_id` varchar(30) 是, /* 机构编号 */</v>
      </c>
      <c r="I131" t="str">
        <f t="shared" ref="I131:I145" si="46">"m.set"&amp;F131&amp;"(rs.getString("""&amp;A131&amp;""")); //"&amp;B131</f>
        <v>m.setCompanyId(rs.getString("company_id")); //机构编号</v>
      </c>
      <c r="J131" t="str">
        <f t="shared" si="44"/>
        <v>u.value("company_id", p.getCompanyId()); //机构编号</v>
      </c>
      <c r="K131" t="str">
        <f t="shared" ref="K131:K145" si="47">"private "&amp;G131&amp;" "&amp;E131&amp;";  //"&amp;B131</f>
        <v>private String companyId;  //机构编号</v>
      </c>
      <c r="L131" t="str">
        <f t="shared" ref="L131:L145" si="48">"&lt;div class=""mui-input-row""&gt;&lt;label&gt;"&amp;B131&amp;"&lt;/label&gt;&lt;input data-ebind="""&amp;E131&amp;""" type=""text"" placeholder="""&amp;B131&amp;"""&gt;&lt;/div&gt;"</f>
        <v>&lt;div class="mui-input-row"&gt;&lt;label&gt;机构编号&lt;/label&gt;&lt;input data-ebind="companyId" type="text" placeholder="机构编号"&gt;&lt;/div&gt;</v>
      </c>
    </row>
    <row r="132" spans="1:12" ht="14.25" thickBot="1">
      <c r="A132" s="7" t="s">
        <v>316</v>
      </c>
      <c r="B132" s="5" t="s">
        <v>236</v>
      </c>
      <c r="C132" s="5" t="s">
        <v>237</v>
      </c>
      <c r="D132" s="5" t="s">
        <v>21</v>
      </c>
      <c r="E132" t="s">
        <v>320</v>
      </c>
      <c r="F132" t="str">
        <f t="shared" si="43"/>
        <v>CategoryId</v>
      </c>
      <c r="G132" s="5" t="s">
        <v>309</v>
      </c>
      <c r="H132" t="str">
        <f t="shared" si="45"/>
        <v>`category_id` varchar(5) 是, /* 课程类型 */</v>
      </c>
      <c r="I132" t="str">
        <f t="shared" si="46"/>
        <v>m.setCategoryId(rs.getString("category_id")); //课程类型</v>
      </c>
      <c r="J132" t="str">
        <f t="shared" si="44"/>
        <v>u.value("category_id", p.getCategoryId()); //课程类型</v>
      </c>
      <c r="K132" t="str">
        <f t="shared" si="47"/>
        <v>private String categoryId;  //课程类型</v>
      </c>
      <c r="L132" t="str">
        <f t="shared" si="48"/>
        <v>&lt;div class="mui-input-row"&gt;&lt;label&gt;课程类型&lt;/label&gt;&lt;input data-ebind="categoryId" type="text" placeholder="课程类型"&gt;&lt;/div&gt;</v>
      </c>
    </row>
    <row r="133" spans="1:12" ht="14.25" thickBot="1">
      <c r="A133" s="4" t="s">
        <v>238</v>
      </c>
      <c r="B133" s="5" t="s">
        <v>239</v>
      </c>
      <c r="C133" s="5" t="s">
        <v>8</v>
      </c>
      <c r="D133" s="5" t="s">
        <v>21</v>
      </c>
      <c r="E133" t="s">
        <v>267</v>
      </c>
      <c r="F133" t="str">
        <f t="shared" si="43"/>
        <v>CourseName</v>
      </c>
      <c r="G133" s="5" t="s">
        <v>309</v>
      </c>
      <c r="H133" t="str">
        <f t="shared" si="45"/>
        <v>`course_name` varchar(50) 是, /* 课程名称 */</v>
      </c>
      <c r="I133" t="str">
        <f t="shared" si="46"/>
        <v>m.setCourseName(rs.getString("course_name")); //课程名称</v>
      </c>
      <c r="J133" t="str">
        <f t="shared" si="44"/>
        <v>u.value("course_name", p.getCourseName()); //课程名称</v>
      </c>
      <c r="K133" t="str">
        <f t="shared" si="47"/>
        <v>private String courseName;  //课程名称</v>
      </c>
      <c r="L133" t="str">
        <f t="shared" si="48"/>
        <v>&lt;div class="mui-input-row"&gt;&lt;label&gt;课程名称&lt;/label&gt;&lt;input data-ebind="courseName" type="text" placeholder="课程名称"&gt;&lt;/div&gt;</v>
      </c>
    </row>
    <row r="134" spans="1:12" ht="14.25" thickBot="1">
      <c r="A134" s="4" t="s">
        <v>240</v>
      </c>
      <c r="B134" s="5" t="s">
        <v>241</v>
      </c>
      <c r="C134" s="5" t="s">
        <v>30</v>
      </c>
      <c r="D134" s="5" t="s">
        <v>21</v>
      </c>
      <c r="E134" t="s">
        <v>268</v>
      </c>
      <c r="F134" t="str">
        <f t="shared" si="43"/>
        <v>CourseDescribe</v>
      </c>
      <c r="G134" s="5" t="s">
        <v>309</v>
      </c>
      <c r="H134" t="str">
        <f t="shared" si="45"/>
        <v>`course_describe` varchar(500) 是, /* 课程描述 */</v>
      </c>
      <c r="I134" t="str">
        <f t="shared" si="46"/>
        <v>m.setCourseDescribe(rs.getString("course_describe")); //课程描述</v>
      </c>
      <c r="J134" t="str">
        <f t="shared" si="44"/>
        <v>u.value("course_describe", p.getCourseDescribe()); //课程描述</v>
      </c>
      <c r="K134" t="str">
        <f t="shared" si="47"/>
        <v>private String courseDescribe;  //课程描述</v>
      </c>
      <c r="L134" t="str">
        <f t="shared" si="48"/>
        <v>&lt;div class="mui-input-row"&gt;&lt;label&gt;课程描述&lt;/label&gt;&lt;input data-ebind="courseDescribe" type="text" placeholder="课程描述"&gt;&lt;/div&gt;</v>
      </c>
    </row>
    <row r="135" spans="1:12" ht="14.25" thickBot="1">
      <c r="A135" s="4" t="s">
        <v>242</v>
      </c>
      <c r="B135" s="5" t="s">
        <v>243</v>
      </c>
      <c r="C135" s="5" t="s">
        <v>49</v>
      </c>
      <c r="D135" s="5" t="s">
        <v>21</v>
      </c>
      <c r="E135" t="s">
        <v>269</v>
      </c>
      <c r="F135" t="str">
        <f t="shared" si="43"/>
        <v>CourseMode</v>
      </c>
      <c r="G135" s="5" t="s">
        <v>309</v>
      </c>
      <c r="H135" t="str">
        <f t="shared" si="45"/>
        <v>`course_mode` varchar(1) 是, /* 课程形式 */</v>
      </c>
      <c r="I135" t="str">
        <f t="shared" si="46"/>
        <v>m.setCourseMode(rs.getString("course_mode")); //课程形式</v>
      </c>
      <c r="J135" t="str">
        <f t="shared" si="44"/>
        <v>u.value("course_mode", p.getCourseMode()); //课程形式</v>
      </c>
      <c r="K135" t="str">
        <f t="shared" si="47"/>
        <v>private String courseMode;  //课程形式</v>
      </c>
      <c r="L135" t="str">
        <f t="shared" si="48"/>
        <v>&lt;div class="mui-input-row"&gt;&lt;label&gt;课程形式&lt;/label&gt;&lt;input data-ebind="courseMode" type="text" placeholder="课程形式"&gt;&lt;/div&gt;</v>
      </c>
    </row>
    <row r="136" spans="1:12" ht="14.25" thickBot="1">
      <c r="A136" s="4" t="s">
        <v>244</v>
      </c>
      <c r="B136" s="5" t="s">
        <v>245</v>
      </c>
      <c r="C136" s="5" t="s">
        <v>237</v>
      </c>
      <c r="D136" s="5" t="s">
        <v>21</v>
      </c>
      <c r="E136" t="s">
        <v>270</v>
      </c>
      <c r="F136" t="str">
        <f t="shared" si="43"/>
        <v>StudentNumber</v>
      </c>
      <c r="G136" s="5" t="s">
        <v>309</v>
      </c>
      <c r="H136" t="str">
        <f t="shared" si="45"/>
        <v>`student_number` varchar(5) 是, /* 授课人数 */</v>
      </c>
      <c r="I136" t="str">
        <f t="shared" si="46"/>
        <v>m.setStudentNumber(rs.getString("student_number")); //授课人数</v>
      </c>
      <c r="J136" t="str">
        <f t="shared" si="44"/>
        <v>u.value("student_number", p.getStudentNumber()); //授课人数</v>
      </c>
      <c r="K136" t="str">
        <f t="shared" si="47"/>
        <v>private String studentNumber;  //授课人数</v>
      </c>
      <c r="L136" t="str">
        <f t="shared" si="48"/>
        <v>&lt;div class="mui-input-row"&gt;&lt;label&gt;授课人数&lt;/label&gt;&lt;input data-ebind="studentNumber" type="text" placeholder="授课人数"&gt;&lt;/div&gt;</v>
      </c>
    </row>
    <row r="137" spans="1:12" ht="14.25" thickBot="1">
      <c r="A137" s="4" t="s">
        <v>246</v>
      </c>
      <c r="B137" s="5" t="s">
        <v>247</v>
      </c>
      <c r="C137" s="5" t="s">
        <v>237</v>
      </c>
      <c r="D137" s="5" t="s">
        <v>21</v>
      </c>
      <c r="E137" t="s">
        <v>246</v>
      </c>
      <c r="F137" t="str">
        <f t="shared" si="43"/>
        <v>Direction</v>
      </c>
      <c r="G137" s="5" t="s">
        <v>309</v>
      </c>
      <c r="H137" t="str">
        <f t="shared" si="45"/>
        <v>`direction` varchar(5) 是, /* 辅导方向 */</v>
      </c>
      <c r="I137" t="str">
        <f t="shared" si="46"/>
        <v>m.setDirection(rs.getString("direction")); //辅导方向</v>
      </c>
      <c r="J137" t="str">
        <f t="shared" si="44"/>
        <v>u.value("direction", p.getDirection()); //辅导方向</v>
      </c>
      <c r="K137" t="str">
        <f t="shared" si="47"/>
        <v>private String direction;  //辅导方向</v>
      </c>
      <c r="L137" t="str">
        <f t="shared" si="48"/>
        <v>&lt;div class="mui-input-row"&gt;&lt;label&gt;辅导方向&lt;/label&gt;&lt;input data-ebind="direction" type="text" placeholder="辅导方向"&gt;&lt;/div&gt;</v>
      </c>
    </row>
    <row r="138" spans="1:12" ht="14.25" thickBot="1">
      <c r="A138" s="4" t="s">
        <v>248</v>
      </c>
      <c r="B138" s="5" t="s">
        <v>249</v>
      </c>
      <c r="C138" s="5" t="s">
        <v>237</v>
      </c>
      <c r="D138" s="5" t="s">
        <v>21</v>
      </c>
      <c r="E138" t="s">
        <v>271</v>
      </c>
      <c r="F138" t="str">
        <f t="shared" si="43"/>
        <v>StudentType</v>
      </c>
      <c r="G138" s="5" t="s">
        <v>309</v>
      </c>
      <c r="H138" t="str">
        <f t="shared" si="45"/>
        <v>`student_type` varchar(5) 是, /* 授课人群 */</v>
      </c>
      <c r="I138" t="str">
        <f t="shared" si="46"/>
        <v>m.setStudentType(rs.getString("student_type")); //授课人群</v>
      </c>
      <c r="J138" t="str">
        <f t="shared" si="44"/>
        <v>u.value("student_type", p.getStudentType()); //授课人群</v>
      </c>
      <c r="K138" t="str">
        <f t="shared" si="47"/>
        <v>private String studentType;  //授课人群</v>
      </c>
      <c r="L138" t="str">
        <f t="shared" si="48"/>
        <v>&lt;div class="mui-input-row"&gt;&lt;label&gt;授课人群&lt;/label&gt;&lt;input data-ebind="studentType" type="text" placeholder="授课人群"&gt;&lt;/div&gt;</v>
      </c>
    </row>
    <row r="139" spans="1:12" ht="14.25" thickBot="1">
      <c r="A139" s="4" t="s">
        <v>250</v>
      </c>
      <c r="B139" s="5" t="s">
        <v>251</v>
      </c>
      <c r="C139" s="5" t="s">
        <v>252</v>
      </c>
      <c r="D139" s="5" t="s">
        <v>21</v>
      </c>
      <c r="E139" t="s">
        <v>272</v>
      </c>
      <c r="F139" t="str">
        <f t="shared" si="43"/>
        <v>TeatcherNumber</v>
      </c>
      <c r="G139" s="5" t="s">
        <v>309</v>
      </c>
      <c r="H139" t="str">
        <f t="shared" si="45"/>
        <v>`teatcher_number` varchar(3) 是, /* 老师人数 */</v>
      </c>
      <c r="I139" t="str">
        <f t="shared" si="46"/>
        <v>m.setTeatcherNumber(rs.getString("teatcher_number")); //老师人数</v>
      </c>
      <c r="J139" t="str">
        <f t="shared" si="44"/>
        <v>u.value("teatcher_number", p.getTeatcherNumber()); //老师人数</v>
      </c>
      <c r="K139" t="str">
        <f t="shared" si="47"/>
        <v>private String teatcherNumber;  //老师人数</v>
      </c>
      <c r="L139" t="str">
        <f t="shared" si="48"/>
        <v>&lt;div class="mui-input-row"&gt;&lt;label&gt;老师人数&lt;/label&gt;&lt;input data-ebind="teatcherNumber" type="text" placeholder="老师人数"&gt;&lt;/div&gt;</v>
      </c>
    </row>
    <row r="140" spans="1:12" ht="14.25" thickBot="1">
      <c r="A140" s="4" t="s">
        <v>253</v>
      </c>
      <c r="B140" s="5" t="s">
        <v>254</v>
      </c>
      <c r="C140" s="5" t="s">
        <v>49</v>
      </c>
      <c r="D140" s="5" t="s">
        <v>22</v>
      </c>
      <c r="E140" t="s">
        <v>273</v>
      </c>
      <c r="F140" t="str">
        <f t="shared" si="43"/>
        <v>AccompanyTag</v>
      </c>
      <c r="G140" s="5" t="s">
        <v>309</v>
      </c>
      <c r="H140" t="str">
        <f t="shared" si="45"/>
        <v>`accompany_tag` varchar(1) 否, /* 是否家长陪同 */</v>
      </c>
      <c r="I140" t="str">
        <f t="shared" si="46"/>
        <v>m.setAccompanyTag(rs.getString("accompany_tag")); //是否家长陪同</v>
      </c>
      <c r="J140" t="str">
        <f t="shared" si="44"/>
        <v>u.value("accompany_tag", p.getAccompanyTag()); //是否家长陪同</v>
      </c>
      <c r="K140" t="str">
        <f t="shared" si="47"/>
        <v>private String accompanyTag;  //是否家长陪同</v>
      </c>
      <c r="L140" t="str">
        <f t="shared" si="48"/>
        <v>&lt;div class="mui-input-row"&gt;&lt;label&gt;是否家长陪同&lt;/label&gt;&lt;input data-ebind="accompanyTag" type="text" placeholder="是否家长陪同"&gt;&lt;/div&gt;</v>
      </c>
    </row>
    <row r="141" spans="1:12" ht="14.25" thickBot="1">
      <c r="A141" s="4" t="s">
        <v>255</v>
      </c>
      <c r="B141" s="5" t="s">
        <v>256</v>
      </c>
      <c r="C141" s="5" t="s">
        <v>81</v>
      </c>
      <c r="D141" s="5" t="s">
        <v>22</v>
      </c>
      <c r="E141" t="s">
        <v>274</v>
      </c>
      <c r="F141" t="str">
        <f t="shared" si="43"/>
        <v>LessonMintue</v>
      </c>
      <c r="G141" s="5" t="s">
        <v>310</v>
      </c>
      <c r="H141" t="str">
        <f t="shared" si="45"/>
        <v>`lesson_mintue` smallint 否, /* 课时 */</v>
      </c>
      <c r="I141" t="str">
        <f t="shared" si="46"/>
        <v>m.setLessonMintue(rs.getString("lesson_mintue")); //课时</v>
      </c>
      <c r="J141" t="str">
        <f t="shared" si="44"/>
        <v>u.value("lesson_mintue", p.getLessonMintue()); //课时</v>
      </c>
      <c r="K141" t="str">
        <f t="shared" si="47"/>
        <v>private long lessonMintue;  //课时</v>
      </c>
      <c r="L141" t="str">
        <f t="shared" si="48"/>
        <v>&lt;div class="mui-input-row"&gt;&lt;label&gt;课时&lt;/label&gt;&lt;input data-ebind="lessonMintue" type="text" placeholder="课时"&gt;&lt;/div&gt;</v>
      </c>
    </row>
    <row r="142" spans="1:12" ht="14.25" thickBot="1">
      <c r="A142" s="4" t="s">
        <v>257</v>
      </c>
      <c r="B142" s="5" t="s">
        <v>258</v>
      </c>
      <c r="C142" s="5" t="s">
        <v>259</v>
      </c>
      <c r="D142" s="5" t="s">
        <v>22</v>
      </c>
      <c r="E142" t="s">
        <v>257</v>
      </c>
      <c r="F142" t="str">
        <f t="shared" si="43"/>
        <v>Fees</v>
      </c>
      <c r="G142" s="5" t="s">
        <v>311</v>
      </c>
      <c r="H142" t="str">
        <f t="shared" si="45"/>
        <v>`fees` decimal(16,2) 否, /* 费用 */</v>
      </c>
      <c r="I142" t="str">
        <f t="shared" si="46"/>
        <v>m.setFees(rs.getString("fees")); //费用</v>
      </c>
      <c r="J142" t="str">
        <f t="shared" si="44"/>
        <v>u.value("fees", p.getFees()); //费用</v>
      </c>
      <c r="K142" t="str">
        <f t="shared" si="47"/>
        <v>private BigDecimal fees;  //费用</v>
      </c>
      <c r="L142" t="str">
        <f t="shared" si="48"/>
        <v>&lt;div class="mui-input-row"&gt;&lt;label&gt;费用&lt;/label&gt;&lt;input data-ebind="fees" type="text" placeholder="费用"&gt;&lt;/div&gt;</v>
      </c>
    </row>
    <row r="143" spans="1:12" ht="14.25" thickBot="1">
      <c r="A143" s="4" t="s">
        <v>260</v>
      </c>
      <c r="B143" s="5" t="s">
        <v>261</v>
      </c>
      <c r="C143" s="5" t="s">
        <v>55</v>
      </c>
      <c r="D143" s="5" t="s">
        <v>22</v>
      </c>
      <c r="E143" t="s">
        <v>275</v>
      </c>
      <c r="F143" t="str">
        <f t="shared" si="43"/>
        <v>EffectiveDate</v>
      </c>
      <c r="G143" s="5" t="s">
        <v>312</v>
      </c>
      <c r="H143" t="str">
        <f t="shared" si="45"/>
        <v>`effective_date` date 否, /* 生效日期 */</v>
      </c>
      <c r="I143" t="str">
        <f t="shared" si="46"/>
        <v>m.setEffectiveDate(rs.getString("effective_date")); //生效日期</v>
      </c>
      <c r="J143" t="str">
        <f t="shared" si="44"/>
        <v>u.value("effective_date", p.getEffectiveDate()); //生效日期</v>
      </c>
      <c r="K143" t="str">
        <f t="shared" si="47"/>
        <v>private Date effectiveDate;  //生效日期</v>
      </c>
      <c r="L143" t="str">
        <f t="shared" si="48"/>
        <v>&lt;div class="mui-input-row"&gt;&lt;label&gt;生效日期&lt;/label&gt;&lt;input data-ebind="effectiveDate" type="text" placeholder="生效日期"&gt;&lt;/div&gt;</v>
      </c>
    </row>
    <row r="144" spans="1:12" ht="14.25" thickBot="1">
      <c r="A144" s="4" t="s">
        <v>262</v>
      </c>
      <c r="B144" s="5" t="s">
        <v>263</v>
      </c>
      <c r="C144" s="5" t="s">
        <v>55</v>
      </c>
      <c r="D144" s="5" t="s">
        <v>22</v>
      </c>
      <c r="E144" t="s">
        <v>276</v>
      </c>
      <c r="F144" t="str">
        <f t="shared" si="43"/>
        <v>ExpireDate</v>
      </c>
      <c r="G144" s="5" t="s">
        <v>312</v>
      </c>
      <c r="H144" t="str">
        <f t="shared" si="45"/>
        <v>`expire_date` date 否, /* 失效日期 */</v>
      </c>
      <c r="I144" t="str">
        <f t="shared" si="46"/>
        <v>m.setExpireDate(rs.getString("expire_date")); //失效日期</v>
      </c>
      <c r="J144" t="str">
        <f t="shared" si="44"/>
        <v>u.value("expire_date", p.getExpireDate()); //失效日期</v>
      </c>
      <c r="K144" t="str">
        <f t="shared" si="47"/>
        <v>private Date expireDate;  //失效日期</v>
      </c>
      <c r="L144" t="str">
        <f t="shared" si="48"/>
        <v>&lt;div class="mui-input-row"&gt;&lt;label&gt;失效日期&lt;/label&gt;&lt;input data-ebind="expireDate" type="text" placeholder="失效日期"&gt;&lt;/div&gt;</v>
      </c>
    </row>
    <row r="145" spans="1:12" ht="14.25" thickBot="1">
      <c r="A145" s="4" t="s">
        <v>59</v>
      </c>
      <c r="B145" s="5" t="s">
        <v>60</v>
      </c>
      <c r="C145" s="5" t="s">
        <v>55</v>
      </c>
      <c r="D145" s="5" t="s">
        <v>22</v>
      </c>
      <c r="E145" t="s">
        <v>212</v>
      </c>
      <c r="F145" t="str">
        <f t="shared" si="43"/>
        <v>ChangeDate</v>
      </c>
      <c r="G145" s="5" t="s">
        <v>312</v>
      </c>
      <c r="H145" t="str">
        <f t="shared" si="45"/>
        <v>`change_date` date 否, /* 更新日期 */</v>
      </c>
      <c r="I145" t="str">
        <f t="shared" si="46"/>
        <v>m.setChangeDate(rs.getString("change_date")); //更新日期</v>
      </c>
      <c r="J145" t="str">
        <f t="shared" si="44"/>
        <v>u.value("change_date", p.getChangeDate()); //更新日期</v>
      </c>
      <c r="K145" t="str">
        <f t="shared" si="47"/>
        <v>private Date changeDate;  //更新日期</v>
      </c>
      <c r="L145" t="str">
        <f t="shared" si="48"/>
        <v>&lt;div class="mui-input-row"&gt;&lt;label&gt;更新日期&lt;/label&gt;&lt;input data-ebind="changeDate" type="text" placeholder="更新日期"&gt;&lt;/div&gt;</v>
      </c>
    </row>
    <row r="147" spans="1:12">
      <c r="H147" t="str">
        <f>"/* "&amp;B148&amp;" */DROP TABLE IF EXISTS `"&amp;LOWER(A148)&amp;"`;"</f>
        <v>/* 收费表 */DROP TABLE IF EXISTS `cp_tcourfee`;</v>
      </c>
    </row>
    <row r="148" spans="1:12" ht="21" thickBot="1">
      <c r="A148" s="1" t="s">
        <v>288</v>
      </c>
      <c r="B148" s="1" t="s">
        <v>287</v>
      </c>
      <c r="H148" t="str">
        <f>"CREATE TABLE `"&amp;LOWER(A148)&amp;"`("</f>
        <v>CREATE TABLE `cp_tcourfee`(</v>
      </c>
    </row>
    <row r="149" spans="1:12" ht="14.25" thickBot="1">
      <c r="A149" s="2" t="s">
        <v>277</v>
      </c>
      <c r="B149" s="3" t="s">
        <v>164</v>
      </c>
      <c r="C149" s="3" t="s">
        <v>278</v>
      </c>
      <c r="D149" s="3" t="s">
        <v>21</v>
      </c>
      <c r="E149" s="2" t="s">
        <v>301</v>
      </c>
      <c r="F149" t="str">
        <f t="shared" ref="F149:F158" si="49">UPPER(LEFT(E149,1))&amp;MID(E149,2,20)</f>
        <v>CourfeeId</v>
      </c>
      <c r="G149" s="3" t="s">
        <v>310</v>
      </c>
      <c r="H149" t="str">
        <f>"`"&amp;LOWER(A149)&amp;"` "&amp;LOWER(C149)&amp;" "&amp;D149&amp;", /* "&amp;B149&amp;" */"</f>
        <v>`courfee_id` ini 是, /* 唯一标识 */</v>
      </c>
      <c r="I149" t="str">
        <f t="shared" ref="I149" si="50">"m.set"&amp;F149&amp;"(rs.getString("""&amp;E149&amp;""")); //"&amp;B149</f>
        <v>m.setCourfeeId(rs.getString("courfeeId")); //唯一标识</v>
      </c>
      <c r="J149" t="str">
        <f t="shared" ref="J149" si="51">"u.value("""&amp;E149&amp;""", p.get"&amp;F149&amp;"()); //"&amp;B149</f>
        <v>u.value("courfeeId", p.getCourfeeId()); //唯一标识</v>
      </c>
      <c r="K149" t="str">
        <f t="shared" ref="K149" si="52">"private "&amp;G149&amp;" "&amp;E149&amp;";  //"&amp;B149</f>
        <v>private long courfeeId;  //唯一标识</v>
      </c>
    </row>
    <row r="150" spans="1:12" ht="14.25" thickBot="1">
      <c r="A150" s="4" t="s">
        <v>234</v>
      </c>
      <c r="B150" s="5" t="s">
        <v>235</v>
      </c>
      <c r="C150" s="5" t="s">
        <v>58</v>
      </c>
      <c r="D150" s="5" t="s">
        <v>21</v>
      </c>
      <c r="E150" s="4" t="s">
        <v>266</v>
      </c>
      <c r="F150" t="str">
        <f t="shared" si="49"/>
        <v>CourseId</v>
      </c>
      <c r="G150" s="5" t="s">
        <v>309</v>
      </c>
      <c r="H150" t="str">
        <f t="shared" ref="H150:H158" si="53">"`"&amp;LOWER(A150)&amp;"` "&amp;LOWER(C150)&amp;" "&amp;D150&amp;", /* "&amp;B150&amp;" */"</f>
        <v>`course_id` varchar(30) 是, /* 课程ID */</v>
      </c>
      <c r="I150" t="str">
        <f t="shared" ref="I150:I158" si="54">"m.set"&amp;F150&amp;"(rs.getString("""&amp;E150&amp;""")); //"&amp;B150</f>
        <v>m.setCourseId(rs.getString("courseId")); //课程ID</v>
      </c>
      <c r="J150" t="str">
        <f t="shared" ref="J150:J158" si="55">"u.value("""&amp;E150&amp;""", p.get"&amp;F150&amp;"()); //"&amp;B150</f>
        <v>u.value("courseId", p.getCourseId()); //课程ID</v>
      </c>
      <c r="K150" t="str">
        <f t="shared" ref="K150:K158" si="56">"private "&amp;G150&amp;" "&amp;E150&amp;";  //"&amp;B150</f>
        <v>private String courseId;  //课程ID</v>
      </c>
    </row>
    <row r="151" spans="1:12" ht="14.25" thickBot="1">
      <c r="A151" s="4" t="s">
        <v>279</v>
      </c>
      <c r="B151" s="5" t="s">
        <v>280</v>
      </c>
      <c r="C151" s="5" t="s">
        <v>49</v>
      </c>
      <c r="D151" s="5" t="s">
        <v>21</v>
      </c>
      <c r="E151" s="4" t="s">
        <v>302</v>
      </c>
      <c r="F151" t="str">
        <f t="shared" si="49"/>
        <v>ChargeMode</v>
      </c>
      <c r="G151" s="5" t="s">
        <v>309</v>
      </c>
      <c r="H151" t="str">
        <f t="shared" si="53"/>
        <v>`charge_mode` varchar(1) 是, /* 收费模式 */</v>
      </c>
      <c r="I151" t="str">
        <f t="shared" si="54"/>
        <v>m.setChargeMode(rs.getString("chargeMode")); //收费模式</v>
      </c>
      <c r="J151" t="str">
        <f t="shared" si="55"/>
        <v>u.value("chargeMode", p.getChargeMode()); //收费模式</v>
      </c>
      <c r="K151" t="str">
        <f t="shared" si="56"/>
        <v>private String chargeMode;  //收费模式</v>
      </c>
    </row>
    <row r="152" spans="1:12" ht="14.25" thickBot="1">
      <c r="A152" s="4" t="s">
        <v>281</v>
      </c>
      <c r="B152" s="5" t="s">
        <v>282</v>
      </c>
      <c r="C152" s="5" t="s">
        <v>52</v>
      </c>
      <c r="D152" s="5" t="s">
        <v>21</v>
      </c>
      <c r="E152" s="4" t="s">
        <v>303</v>
      </c>
      <c r="F152" t="str">
        <f t="shared" si="49"/>
        <v>ClassNumber</v>
      </c>
      <c r="G152" s="5" t="s">
        <v>313</v>
      </c>
      <c r="H152" t="str">
        <f t="shared" si="53"/>
        <v>`class_number` integer 是, /* 数量 */</v>
      </c>
      <c r="I152" t="str">
        <f t="shared" si="54"/>
        <v>m.setClassNumber(rs.getString("classNumber")); //数量</v>
      </c>
      <c r="J152" t="str">
        <f t="shared" si="55"/>
        <v>u.value("classNumber", p.getClassNumber()); //数量</v>
      </c>
      <c r="K152" t="str">
        <f t="shared" si="56"/>
        <v>private long classNumber;  //数量</v>
      </c>
    </row>
    <row r="153" spans="1:12" ht="14.25" thickBot="1">
      <c r="A153" s="4" t="s">
        <v>283</v>
      </c>
      <c r="B153" s="5" t="s">
        <v>284</v>
      </c>
      <c r="C153" s="5" t="s">
        <v>30</v>
      </c>
      <c r="D153" s="5" t="s">
        <v>22</v>
      </c>
      <c r="E153" s="4" t="s">
        <v>283</v>
      </c>
      <c r="F153" t="str">
        <f t="shared" si="49"/>
        <v>Exposition</v>
      </c>
      <c r="G153" s="5" t="s">
        <v>309</v>
      </c>
      <c r="H153" t="str">
        <f t="shared" si="53"/>
        <v>`exposition` varchar(500) 否, /* 说明 */</v>
      </c>
      <c r="I153" t="str">
        <f t="shared" si="54"/>
        <v>m.setExposition(rs.getString("exposition")); //说明</v>
      </c>
      <c r="J153" t="str">
        <f t="shared" si="55"/>
        <v>u.value("exposition", p.getExposition()); //说明</v>
      </c>
      <c r="K153" t="str">
        <f t="shared" si="56"/>
        <v>private String exposition;  //说明</v>
      </c>
    </row>
    <row r="154" spans="1:12" ht="14.25" thickBot="1">
      <c r="A154" s="4" t="s">
        <v>257</v>
      </c>
      <c r="B154" s="5" t="s">
        <v>258</v>
      </c>
      <c r="C154" s="5" t="s">
        <v>259</v>
      </c>
      <c r="D154" s="5" t="s">
        <v>22</v>
      </c>
      <c r="E154" s="4" t="s">
        <v>257</v>
      </c>
      <c r="F154" t="str">
        <f t="shared" si="49"/>
        <v>Fees</v>
      </c>
      <c r="G154" s="5" t="s">
        <v>311</v>
      </c>
      <c r="H154" t="str">
        <f t="shared" si="53"/>
        <v>`fees` decimal(16,2) 否, /* 费用 */</v>
      </c>
      <c r="I154" t="str">
        <f t="shared" si="54"/>
        <v>m.setFees(rs.getString("fees")); //费用</v>
      </c>
      <c r="J154" t="str">
        <f t="shared" si="55"/>
        <v>u.value("fees", p.getFees()); //费用</v>
      </c>
      <c r="K154" t="str">
        <f t="shared" si="56"/>
        <v>private BigDecimal fees;  //费用</v>
      </c>
    </row>
    <row r="155" spans="1:12" ht="14.25" thickBot="1">
      <c r="A155" s="4" t="s">
        <v>260</v>
      </c>
      <c r="B155" s="5" t="s">
        <v>261</v>
      </c>
      <c r="C155" s="5" t="s">
        <v>55</v>
      </c>
      <c r="D155" s="5" t="s">
        <v>22</v>
      </c>
      <c r="E155" s="4" t="s">
        <v>275</v>
      </c>
      <c r="F155" t="str">
        <f t="shared" si="49"/>
        <v>EffectiveDate</v>
      </c>
      <c r="G155" s="5" t="s">
        <v>312</v>
      </c>
      <c r="H155" t="str">
        <f t="shared" si="53"/>
        <v>`effective_date` date 否, /* 生效日期 */</v>
      </c>
      <c r="I155" t="str">
        <f t="shared" si="54"/>
        <v>m.setEffectiveDate(rs.getString("effectiveDate")); //生效日期</v>
      </c>
      <c r="J155" t="str">
        <f t="shared" si="55"/>
        <v>u.value("effectiveDate", p.getEffectiveDate()); //生效日期</v>
      </c>
      <c r="K155" t="str">
        <f t="shared" si="56"/>
        <v>private Date effectiveDate;  //生效日期</v>
      </c>
    </row>
    <row r="156" spans="1:12" ht="14.25" thickBot="1">
      <c r="A156" s="4" t="s">
        <v>262</v>
      </c>
      <c r="B156" s="5" t="s">
        <v>263</v>
      </c>
      <c r="C156" s="5" t="s">
        <v>55</v>
      </c>
      <c r="D156" s="5" t="s">
        <v>22</v>
      </c>
      <c r="E156" s="4" t="s">
        <v>276</v>
      </c>
      <c r="F156" t="str">
        <f t="shared" si="49"/>
        <v>ExpireDate</v>
      </c>
      <c r="G156" s="5" t="s">
        <v>312</v>
      </c>
      <c r="H156" t="str">
        <f t="shared" si="53"/>
        <v>`expire_date` date 否, /* 失效日期 */</v>
      </c>
      <c r="I156" t="str">
        <f t="shared" si="54"/>
        <v>m.setExpireDate(rs.getString("expireDate")); //失效日期</v>
      </c>
      <c r="J156" t="str">
        <f t="shared" si="55"/>
        <v>u.value("expireDate", p.getExpireDate()); //失效日期</v>
      </c>
      <c r="K156" t="str">
        <f t="shared" si="56"/>
        <v>private Date expireDate;  //失效日期</v>
      </c>
    </row>
    <row r="157" spans="1:12" ht="14.25" thickBot="1">
      <c r="A157" s="4" t="s">
        <v>285</v>
      </c>
      <c r="B157" s="5" t="s">
        <v>286</v>
      </c>
      <c r="C157" s="5" t="s">
        <v>30</v>
      </c>
      <c r="D157" s="5" t="s">
        <v>22</v>
      </c>
      <c r="E157" s="4" t="s">
        <v>285</v>
      </c>
      <c r="F157" t="str">
        <f t="shared" si="49"/>
        <v>Remarks</v>
      </c>
      <c r="G157" s="5" t="s">
        <v>309</v>
      </c>
      <c r="H157" t="str">
        <f t="shared" si="53"/>
        <v>`remarks` varchar(500) 否, /* 备注 */</v>
      </c>
      <c r="I157" t="str">
        <f t="shared" si="54"/>
        <v>m.setRemarks(rs.getString("remarks")); //备注</v>
      </c>
      <c r="J157" t="str">
        <f t="shared" si="55"/>
        <v>u.value("remarks", p.getRemarks()); //备注</v>
      </c>
      <c r="K157" t="str">
        <f t="shared" si="56"/>
        <v>private String remarks;  //备注</v>
      </c>
    </row>
    <row r="158" spans="1:12" ht="14.25" thickBot="1">
      <c r="A158" s="4" t="s">
        <v>59</v>
      </c>
      <c r="B158" s="5" t="s">
        <v>60</v>
      </c>
      <c r="C158" s="5" t="s">
        <v>55</v>
      </c>
      <c r="D158" s="5" t="s">
        <v>22</v>
      </c>
      <c r="E158" s="4" t="s">
        <v>212</v>
      </c>
      <c r="F158" t="str">
        <f t="shared" si="49"/>
        <v>ChangeDate</v>
      </c>
      <c r="G158" s="5" t="s">
        <v>312</v>
      </c>
      <c r="H158" t="str">
        <f t="shared" si="53"/>
        <v>`change_date` date 否, /* 更新日期 */</v>
      </c>
      <c r="I158" t="str">
        <f t="shared" si="54"/>
        <v>m.setChangeDate(rs.getString("changeDate")); //更新日期</v>
      </c>
      <c r="J158" t="str">
        <f t="shared" si="55"/>
        <v>u.value("changeDate", p.getChangeDate()); //更新日期</v>
      </c>
      <c r="K158" t="str">
        <f t="shared" si="56"/>
        <v>private Date changeDate;  //更新日期</v>
      </c>
    </row>
    <row r="161" spans="1:11">
      <c r="H161" t="str">
        <f>"/* "&amp;B162&amp;" */DROP TABLE IF EXISTS `"&amp;LOWER(A162)&amp;"`;"</f>
        <v>/* 联系方式表 */DROP TABLE IF EXISTS `cp_tcmpcont`;</v>
      </c>
    </row>
    <row r="162" spans="1:11" ht="21" thickBot="1">
      <c r="A162" s="1" t="s">
        <v>298</v>
      </c>
      <c r="B162" s="1" t="s">
        <v>153</v>
      </c>
      <c r="H162" t="str">
        <f>"CREATE TABLE `"&amp;LOWER(A162)&amp;"`("</f>
        <v>CREATE TABLE `cp_tcmpcont`(</v>
      </c>
    </row>
    <row r="163" spans="1:11" ht="14.25" thickBot="1">
      <c r="A163" s="2" t="s">
        <v>400</v>
      </c>
      <c r="B163" s="3" t="s">
        <v>164</v>
      </c>
      <c r="C163" s="3" t="s">
        <v>2</v>
      </c>
      <c r="D163" s="3" t="s">
        <v>21</v>
      </c>
      <c r="E163" s="2" t="s">
        <v>304</v>
      </c>
      <c r="F163" t="str">
        <f t="shared" ref="F163:F168" si="57">UPPER(LEFT(E163,1))&amp;MID(E163,2,20)</f>
        <v>CmpcontId</v>
      </c>
      <c r="G163" t="s">
        <v>310</v>
      </c>
      <c r="H163" t="str">
        <f>"`"&amp;LOWER(A163)&amp;"` "&amp;LOWER(C163)&amp;" "&amp;D163&amp;", /* "&amp;B163&amp;" */"</f>
        <v>`cmpcont_id` int 是, /* 唯一标识 */</v>
      </c>
      <c r="I163" t="str">
        <f>"m.set"&amp;F163&amp;"(rs.getString("""&amp;A163&amp;""")); //"&amp;B163</f>
        <v>m.setCmpcontId(rs.getString("cmpcont_id")); //唯一标识</v>
      </c>
      <c r="J163" t="str">
        <f>"u.value("""&amp;A163&amp;""", p.get"&amp;F163&amp;"()); //"&amp;B163</f>
        <v>u.value("cmpcont_id", p.getCmpcontId()); //唯一标识</v>
      </c>
      <c r="K163" t="str">
        <f t="shared" ref="K163" si="58">"private "&amp;G163&amp;" "&amp;E163&amp;";  //"&amp;B163</f>
        <v>private long cmpcontId;  //唯一标识</v>
      </c>
    </row>
    <row r="164" spans="1:11" ht="14.25" thickBot="1">
      <c r="A164" s="2" t="s">
        <v>77</v>
      </c>
      <c r="B164" s="3" t="s">
        <v>78</v>
      </c>
      <c r="C164" s="3" t="s">
        <v>58</v>
      </c>
      <c r="D164" s="3" t="s">
        <v>21</v>
      </c>
      <c r="E164" s="2" t="s">
        <v>217</v>
      </c>
      <c r="F164" t="str">
        <f t="shared" si="57"/>
        <v>CompanyId</v>
      </c>
      <c r="G164" t="s">
        <v>309</v>
      </c>
      <c r="H164" t="str">
        <f>"`"&amp;LOWER(A164)&amp;"` "&amp;LOWER(C164)&amp;" "&amp;D164&amp;", /* "&amp;B164&amp;" */"</f>
        <v>`company_id` varchar(30) 是, /* 机构编号 */</v>
      </c>
      <c r="I164" t="str">
        <f t="shared" ref="I164:I168" si="59">"m.set"&amp;F164&amp;"(rs.getString("""&amp;A164&amp;""")); //"&amp;B164</f>
        <v>m.setCompanyId(rs.getString("company_id")); //机构编号</v>
      </c>
      <c r="J164" t="str">
        <f t="shared" ref="J164:J168" si="60">"u.value("""&amp;A164&amp;""", p.get"&amp;F164&amp;"()); //"&amp;B164</f>
        <v>u.value("company_id", p.getCompanyId()); //机构编号</v>
      </c>
      <c r="K164" t="str">
        <f t="shared" ref="K164:K168" si="61">"private "&amp;G164&amp;" "&amp;E164&amp;";  //"&amp;B164</f>
        <v>private String companyId;  //机构编号</v>
      </c>
    </row>
    <row r="165" spans="1:11" ht="14.25" thickBot="1">
      <c r="A165" s="4" t="s">
        <v>154</v>
      </c>
      <c r="B165" s="5" t="s">
        <v>155</v>
      </c>
      <c r="C165" s="5" t="s">
        <v>49</v>
      </c>
      <c r="D165" s="5" t="s">
        <v>21</v>
      </c>
      <c r="E165" s="4" t="s">
        <v>228</v>
      </c>
      <c r="F165" t="str">
        <f t="shared" si="57"/>
        <v>ContactType</v>
      </c>
      <c r="G165" t="s">
        <v>309</v>
      </c>
      <c r="H165" t="str">
        <f t="shared" ref="H165:H168" si="62">"`"&amp;LOWER(A165)&amp;"` "&amp;LOWER(C165)&amp;" "&amp;D165&amp;", /* "&amp;B165&amp;" */"</f>
        <v>`contact_type` varchar(1) 是, /* 联系类型 */</v>
      </c>
      <c r="I165" t="str">
        <f t="shared" si="59"/>
        <v>m.setContactType(rs.getString("contact_type")); //联系类型</v>
      </c>
      <c r="J165" t="str">
        <f t="shared" si="60"/>
        <v>u.value("contact_type", p.getContactType()); //联系类型</v>
      </c>
      <c r="K165" t="str">
        <f t="shared" si="61"/>
        <v>private String contactType;  //联系类型</v>
      </c>
    </row>
    <row r="166" spans="1:11" ht="14.25" thickBot="1">
      <c r="A166" s="4" t="s">
        <v>156</v>
      </c>
      <c r="B166" s="5" t="s">
        <v>157</v>
      </c>
      <c r="C166" s="5" t="s">
        <v>8</v>
      </c>
      <c r="D166" s="5" t="s">
        <v>21</v>
      </c>
      <c r="E166" s="4" t="s">
        <v>229</v>
      </c>
      <c r="F166" t="str">
        <f t="shared" si="57"/>
        <v>ContactNo</v>
      </c>
      <c r="G166" t="s">
        <v>309</v>
      </c>
      <c r="H166" t="str">
        <f t="shared" si="62"/>
        <v>`contact_no` varchar(50) 是, /* 联系内容 */</v>
      </c>
      <c r="I166" t="str">
        <f t="shared" si="59"/>
        <v>m.setContactNo(rs.getString("contact_no")); //联系内容</v>
      </c>
      <c r="J166" t="str">
        <f t="shared" si="60"/>
        <v>u.value("contact_no", p.getContactNo()); //联系内容</v>
      </c>
      <c r="K166" t="str">
        <f t="shared" si="61"/>
        <v>private String contactNo;  //联系内容</v>
      </c>
    </row>
    <row r="167" spans="1:11" ht="14.25" thickBot="1">
      <c r="A167" s="4" t="s">
        <v>158</v>
      </c>
      <c r="B167" s="5" t="s">
        <v>159</v>
      </c>
      <c r="C167" s="5" t="s">
        <v>17</v>
      </c>
      <c r="D167" s="5" t="s">
        <v>21</v>
      </c>
      <c r="E167" s="4" t="s">
        <v>158</v>
      </c>
      <c r="F167" t="str">
        <f t="shared" si="57"/>
        <v>Title</v>
      </c>
      <c r="G167" t="s">
        <v>309</v>
      </c>
      <c r="H167" t="str">
        <f t="shared" si="62"/>
        <v>`title` varchar(20) 是, /* 称呼 */</v>
      </c>
      <c r="I167" t="str">
        <f t="shared" si="59"/>
        <v>m.setTitle(rs.getString("title")); //称呼</v>
      </c>
      <c r="J167" t="str">
        <f t="shared" si="60"/>
        <v>u.value("title", p.getTitle()); //称呼</v>
      </c>
      <c r="K167" t="str">
        <f t="shared" si="61"/>
        <v>private String title;  //称呼</v>
      </c>
    </row>
    <row r="168" spans="1:11" ht="14.25" thickBot="1">
      <c r="A168" s="4" t="s">
        <v>160</v>
      </c>
      <c r="B168" s="5" t="s">
        <v>60</v>
      </c>
      <c r="C168" s="5" t="s">
        <v>55</v>
      </c>
      <c r="D168" s="5" t="s">
        <v>22</v>
      </c>
      <c r="E168" s="4" t="s">
        <v>230</v>
      </c>
      <c r="F168" t="str">
        <f t="shared" si="57"/>
        <v>UpdateDate</v>
      </c>
      <c r="G168" t="s">
        <v>312</v>
      </c>
      <c r="H168" t="str">
        <f t="shared" si="62"/>
        <v>`update_date` date 否, /* 更新日期 */</v>
      </c>
      <c r="I168" t="str">
        <f t="shared" si="59"/>
        <v>m.setUpdateDate(rs.getString("update_date")); //更新日期</v>
      </c>
      <c r="J168" t="str">
        <f t="shared" si="60"/>
        <v>u.value("update_date", p.getUpdateDate()); //更新日期</v>
      </c>
      <c r="K168" t="str">
        <f t="shared" si="61"/>
        <v>private Date updateDate;  //更新日期</v>
      </c>
    </row>
    <row r="170" spans="1:11">
      <c r="H170" t="str">
        <f>"/* "&amp;B171&amp;" */DROP TABLE IF EXISTS `"&amp;LOWER(A171)&amp;"`;"</f>
        <v>/* 机构注册表 */DROP TABLE IF EXISTS `cp_tcmpreg`;</v>
      </c>
    </row>
    <row r="171" spans="1:11" ht="21" thickBot="1">
      <c r="A171" s="1" t="s">
        <v>300</v>
      </c>
      <c r="B171" s="1" t="s">
        <v>299</v>
      </c>
      <c r="H171" t="str">
        <f>"CREATE TABLE `"&amp;LOWER(A171)&amp;"`("</f>
        <v>CREATE TABLE `cp_tcmpreg`(</v>
      </c>
    </row>
    <row r="172" spans="1:11" ht="14.25" thickBot="1">
      <c r="A172" s="2" t="s">
        <v>77</v>
      </c>
      <c r="B172" s="3" t="s">
        <v>78</v>
      </c>
      <c r="C172" s="3" t="s">
        <v>58</v>
      </c>
      <c r="D172" s="3" t="s">
        <v>21</v>
      </c>
      <c r="E172" s="2" t="s">
        <v>217</v>
      </c>
      <c r="F172" t="str">
        <f t="shared" ref="F172:F178" si="63">UPPER(LEFT(E172,1))&amp;MID(E172,2,20)</f>
        <v>CompanyId</v>
      </c>
      <c r="G172" t="s">
        <v>309</v>
      </c>
      <c r="H172" t="str">
        <f>"`"&amp;LOWER(A172)&amp;"` "&amp;LOWER(C172)&amp;" "&amp;D172&amp;", /* "&amp;B172&amp;" */"</f>
        <v>`company_id` varchar(30) 是, /* 机构编号 */</v>
      </c>
      <c r="I172" t="str">
        <f t="shared" ref="I172" si="64">"m.set"&amp;F172&amp;"(rs.getString("""&amp;E172&amp;""")); //"&amp;B172</f>
        <v>m.setCompanyId(rs.getString("companyId")); //机构编号</v>
      </c>
      <c r="J172" t="str">
        <f t="shared" ref="J172" si="65">"u.value("""&amp;E172&amp;""", p.get"&amp;F172&amp;"()); //"&amp;B172</f>
        <v>u.value("companyId", p.getCompanyId()); //机构编号</v>
      </c>
      <c r="K172" t="str">
        <f t="shared" ref="K172" si="66">"private "&amp;G172&amp;" "&amp;E172&amp;";  //"&amp;B172</f>
        <v>private String companyId;  //机构编号</v>
      </c>
    </row>
    <row r="173" spans="1:11" ht="14.25" thickBot="1">
      <c r="A173" s="4" t="s">
        <v>53</v>
      </c>
      <c r="B173" s="5" t="s">
        <v>289</v>
      </c>
      <c r="C173" s="5" t="s">
        <v>55</v>
      </c>
      <c r="D173" s="5" t="s">
        <v>21</v>
      </c>
      <c r="E173" s="4" t="s">
        <v>210</v>
      </c>
      <c r="F173" t="str">
        <f t="shared" si="63"/>
        <v>RegisterDate</v>
      </c>
      <c r="G173" t="s">
        <v>312</v>
      </c>
      <c r="H173" t="str">
        <f t="shared" ref="H173:H178" si="67">"`"&amp;LOWER(A173)&amp;"` "&amp;LOWER(C173)&amp;" "&amp;D173&amp;", /* "&amp;B173&amp;" */"</f>
        <v>`register_date` date 是, /* 企业注册日期 */</v>
      </c>
      <c r="I173" t="str">
        <f t="shared" ref="I173:I178" si="68">"m.set"&amp;F173&amp;"(rs.getString("""&amp;E173&amp;""")); //"&amp;B173</f>
        <v>m.setRegisterDate(rs.getString("registerDate")); //企业注册日期</v>
      </c>
      <c r="J173" t="str">
        <f t="shared" ref="J173:J178" si="69">"u.value("""&amp;E173&amp;""", p.get"&amp;F173&amp;"()); //"&amp;B173</f>
        <v>u.value("registerDate", p.getRegisterDate()); //企业注册日期</v>
      </c>
      <c r="K173" t="str">
        <f t="shared" ref="K173:K178" si="70">"private "&amp;G173&amp;" "&amp;E173&amp;";  //"&amp;B173</f>
        <v>private Date registerDate;  //企业注册日期</v>
      </c>
    </row>
    <row r="174" spans="1:11" ht="14.25" thickBot="1">
      <c r="A174" s="4" t="s">
        <v>290</v>
      </c>
      <c r="B174" s="5" t="s">
        <v>291</v>
      </c>
      <c r="C174" s="5" t="s">
        <v>252</v>
      </c>
      <c r="D174" s="5" t="s">
        <v>21</v>
      </c>
      <c r="E174" s="4" t="s">
        <v>305</v>
      </c>
      <c r="F174" t="str">
        <f t="shared" si="63"/>
        <v>RegisterCountry</v>
      </c>
      <c r="G174" t="s">
        <v>309</v>
      </c>
      <c r="H174" t="str">
        <f t="shared" si="67"/>
        <v>`register_country` varchar(3) 是, /* 注册国别 */</v>
      </c>
      <c r="I174" t="str">
        <f t="shared" si="68"/>
        <v>m.setRegisterCountry(rs.getString("registerCountry")); //注册国别</v>
      </c>
      <c r="J174" t="str">
        <f t="shared" si="69"/>
        <v>u.value("registerCountry", p.getRegisterCountry()); //注册国别</v>
      </c>
      <c r="K174" t="str">
        <f t="shared" si="70"/>
        <v>private String registerCountry;  //注册国别</v>
      </c>
    </row>
    <row r="175" spans="1:11" ht="14.25" thickBot="1">
      <c r="A175" s="4" t="s">
        <v>292</v>
      </c>
      <c r="B175" s="5" t="s">
        <v>293</v>
      </c>
      <c r="C175" s="5" t="s">
        <v>259</v>
      </c>
      <c r="D175" s="5" t="s">
        <v>21</v>
      </c>
      <c r="E175" s="4" t="s">
        <v>306</v>
      </c>
      <c r="F175" t="str">
        <f t="shared" si="63"/>
        <v>RegisterCapital</v>
      </c>
      <c r="G175" t="s">
        <v>311</v>
      </c>
      <c r="H175" t="str">
        <f t="shared" si="67"/>
        <v>`register_capital` decimal(16,2) 是, /* 注册资金 */</v>
      </c>
      <c r="I175" t="str">
        <f t="shared" si="68"/>
        <v>m.setRegisterCapital(rs.getString("registerCapital")); //注册资金</v>
      </c>
      <c r="J175" t="str">
        <f t="shared" si="69"/>
        <v>u.value("registerCapital", p.getRegisterCapital()); //注册资金</v>
      </c>
      <c r="K175" t="str">
        <f t="shared" si="70"/>
        <v>private BigDecimal registerCapital;  //注册资金</v>
      </c>
    </row>
    <row r="176" spans="1:11" ht="14.25" thickBot="1">
      <c r="A176" s="4" t="s">
        <v>294</v>
      </c>
      <c r="B176" s="5" t="s">
        <v>295</v>
      </c>
      <c r="C176" s="5" t="s">
        <v>259</v>
      </c>
      <c r="D176" s="5" t="s">
        <v>22</v>
      </c>
      <c r="E176" s="4" t="s">
        <v>307</v>
      </c>
      <c r="F176" t="str">
        <f t="shared" si="63"/>
        <v>PaidinCapital</v>
      </c>
      <c r="G176" t="s">
        <v>311</v>
      </c>
      <c r="H176" t="str">
        <f t="shared" si="67"/>
        <v>`paidin_capital` decimal(16,2) 否, /* 实收资金 */</v>
      </c>
      <c r="I176" t="str">
        <f t="shared" si="68"/>
        <v>m.setPaidinCapital(rs.getString("paidinCapital")); //实收资金</v>
      </c>
      <c r="J176" t="str">
        <f t="shared" si="69"/>
        <v>u.value("paidinCapital", p.getPaidinCapital()); //实收资金</v>
      </c>
      <c r="K176" t="str">
        <f t="shared" si="70"/>
        <v>private BigDecimal paidinCapital;  //实收资金</v>
      </c>
    </row>
    <row r="177" spans="1:11" ht="14.25" thickBot="1">
      <c r="A177" s="4" t="s">
        <v>296</v>
      </c>
      <c r="B177" s="5" t="s">
        <v>297</v>
      </c>
      <c r="C177" s="5" t="s">
        <v>39</v>
      </c>
      <c r="D177" s="5" t="s">
        <v>21</v>
      </c>
      <c r="E177" s="4" t="s">
        <v>308</v>
      </c>
      <c r="F177" t="str">
        <f t="shared" si="63"/>
        <v>RegisterAddress</v>
      </c>
      <c r="G177" t="s">
        <v>309</v>
      </c>
      <c r="H177" t="str">
        <f t="shared" si="67"/>
        <v>`register_address` varchar(200) 是, /* 注册地址 */</v>
      </c>
      <c r="I177" t="str">
        <f t="shared" si="68"/>
        <v>m.setRegisterAddress(rs.getString("registerAddress")); //注册地址</v>
      </c>
      <c r="J177" t="str">
        <f t="shared" si="69"/>
        <v>u.value("registerAddress", p.getRegisterAddress()); //注册地址</v>
      </c>
      <c r="K177" t="str">
        <f t="shared" si="70"/>
        <v>private String registerAddress;  //注册地址</v>
      </c>
    </row>
    <row r="178" spans="1:11" ht="14.25" thickBot="1">
      <c r="A178" s="4" t="s">
        <v>160</v>
      </c>
      <c r="B178" s="5" t="s">
        <v>60</v>
      </c>
      <c r="C178" s="5" t="s">
        <v>55</v>
      </c>
      <c r="D178" s="5" t="s">
        <v>21</v>
      </c>
      <c r="E178" s="4" t="s">
        <v>230</v>
      </c>
      <c r="F178" t="str">
        <f t="shared" si="63"/>
        <v>UpdateDate</v>
      </c>
      <c r="G178" t="s">
        <v>312</v>
      </c>
      <c r="H178" t="str">
        <f t="shared" si="67"/>
        <v>`update_date` date 是, /* 更新日期 */</v>
      </c>
      <c r="I178" t="str">
        <f t="shared" si="68"/>
        <v>m.setUpdateDate(rs.getString("updateDate")); //更新日期</v>
      </c>
      <c r="J178" t="str">
        <f t="shared" si="69"/>
        <v>u.value("updateDate", p.getUpdateDate()); //更新日期</v>
      </c>
      <c r="K178" t="str">
        <f t="shared" si="70"/>
        <v>private Date updateDate;  //更新日期</v>
      </c>
    </row>
    <row r="180" spans="1:11">
      <c r="H180" t="str">
        <f>"/* "&amp;B181&amp;" */DROP TABLE IF EXISTS `"&amp;LOWER(A181)&amp;"`;"</f>
        <v>/* 课程类别 */DROP TABLE IF EXISTS `cp_tcoursecate`;</v>
      </c>
    </row>
    <row r="181" spans="1:11" ht="21" thickBot="1">
      <c r="A181" s="1" t="s">
        <v>314</v>
      </c>
      <c r="B181" s="1" t="s">
        <v>315</v>
      </c>
      <c r="H181" t="str">
        <f>"CREATE TABLE `"&amp;LOWER(A181)&amp;"`("</f>
        <v>CREATE TABLE `cp_tcoursecate`(</v>
      </c>
    </row>
    <row r="182" spans="1:11" ht="14.25" thickBot="1">
      <c r="A182" s="2" t="s">
        <v>316</v>
      </c>
      <c r="B182" s="3" t="s">
        <v>317</v>
      </c>
      <c r="C182" s="3" t="s">
        <v>34</v>
      </c>
      <c r="D182" s="3" t="s">
        <v>21</v>
      </c>
      <c r="E182" t="s">
        <v>320</v>
      </c>
      <c r="F182" t="str">
        <f t="shared" ref="F182:F184" si="71">UPPER(LEFT(E182,1))&amp;MID(E182,2,20)</f>
        <v>CategoryId</v>
      </c>
      <c r="H182" t="str">
        <f>"`"&amp;LOWER(A182)&amp;"` "&amp;LOWER(C182)&amp;" "&amp;D182&amp;", /* "&amp;B182&amp;" */"</f>
        <v>`category_id` varchar(10) 是, /* 课程类型ID */</v>
      </c>
      <c r="I182" t="str">
        <f>"m.set"&amp;F182&amp;"(rs.getString("""&amp;A182&amp;""")); //"&amp;B182</f>
        <v>m.setCategoryId(rs.getString("category_id")); //课程类型ID</v>
      </c>
      <c r="J182" t="str">
        <f t="shared" ref="J182" si="72">"u.value("""&amp;E182&amp;""", p.get"&amp;F182&amp;"()); //"&amp;B182</f>
        <v>u.value("categoryId", p.getCategoryId()); //课程类型ID</v>
      </c>
      <c r="K182" t="str">
        <f t="shared" ref="K182" si="73">"private "&amp;G182&amp;" "&amp;E182&amp;";  //"&amp;B182</f>
        <v>private  categoryId;  //课程类型ID</v>
      </c>
    </row>
    <row r="183" spans="1:11" ht="14.25" thickBot="1">
      <c r="A183" s="4" t="s">
        <v>399</v>
      </c>
      <c r="B183" s="5" t="s">
        <v>318</v>
      </c>
      <c r="C183" s="5" t="s">
        <v>34</v>
      </c>
      <c r="D183" s="5" t="s">
        <v>21</v>
      </c>
      <c r="E183" t="s">
        <v>321</v>
      </c>
      <c r="F183" t="str">
        <f t="shared" si="71"/>
        <v>UppCategoryId</v>
      </c>
      <c r="H183" t="str">
        <f t="shared" ref="H183:H184" si="74">"`"&amp;LOWER(A183)&amp;"` "&amp;LOWER(C183)&amp;" "&amp;D183&amp;", /* "&amp;B183&amp;" */"</f>
        <v>`upp_category_id` varchar(10) 是, /* 所属类别 */</v>
      </c>
      <c r="I183" t="str">
        <f>"m.set"&amp;F183&amp;"(rs.getString("""&amp;A183&amp;""")); //"&amp;B183</f>
        <v>m.setUppCategoryId(rs.getString("upp_category_id")); //所属类别</v>
      </c>
      <c r="J183" t="str">
        <f t="shared" ref="J183:J184" si="75">"u.value("""&amp;E183&amp;""", p.get"&amp;F183&amp;"()); //"&amp;B183</f>
        <v>u.value("uppCategoryId", p.getUppCategoryId()); //所属类别</v>
      </c>
      <c r="K183" t="str">
        <f t="shared" ref="K183:K184" si="76">"private "&amp;G183&amp;" "&amp;E183&amp;";  //"&amp;B183</f>
        <v>private  uppCategoryId;  //所属类别</v>
      </c>
    </row>
    <row r="184" spans="1:11" ht="14.25" thickBot="1">
      <c r="A184" s="4" t="s">
        <v>97</v>
      </c>
      <c r="B184" s="5" t="s">
        <v>319</v>
      </c>
      <c r="C184" s="5" t="s">
        <v>58</v>
      </c>
      <c r="D184" s="5" t="s">
        <v>21</v>
      </c>
      <c r="E184" t="s">
        <v>97</v>
      </c>
      <c r="F184" t="str">
        <f t="shared" si="71"/>
        <v>Name</v>
      </c>
      <c r="H184" t="str">
        <f t="shared" si="74"/>
        <v>`name` varchar(30) 是, /* 名称 */</v>
      </c>
      <c r="I184" t="str">
        <f>"m.set"&amp;F184&amp;"(rs.getString("""&amp;A184&amp;""")); //"&amp;B184</f>
        <v>m.setName(rs.getString("name")); //名称</v>
      </c>
      <c r="J184" t="str">
        <f t="shared" si="75"/>
        <v>u.value("name", p.getName()); //名称</v>
      </c>
      <c r="K184" t="str">
        <f t="shared" si="76"/>
        <v>private  name;  //名称</v>
      </c>
    </row>
    <row r="186" spans="1:11">
      <c r="H186" t="str">
        <f>"/* "&amp;B187&amp;" */DROP TABLE IF EXISTS `"&amp;LOWER(A187)&amp;"`;"</f>
        <v>/* 条件表 */DROP TABLE IF EXISTS `ef_tmatch`;</v>
      </c>
    </row>
    <row r="187" spans="1:11" ht="21" thickBot="1">
      <c r="A187" s="1" t="s">
        <v>403</v>
      </c>
      <c r="B187" s="1" t="s">
        <v>402</v>
      </c>
      <c r="H187" t="str">
        <f>"CREATE TABLE `"&amp;LOWER(A187)&amp;"`("</f>
        <v>CREATE TABLE `ef_tmatch`(</v>
      </c>
    </row>
    <row r="188" spans="1:11" ht="14.25" thickBot="1">
      <c r="A188" s="2" t="s">
        <v>401</v>
      </c>
      <c r="B188" s="3" t="s">
        <v>164</v>
      </c>
      <c r="C188" s="3" t="s">
        <v>412</v>
      </c>
      <c r="D188" s="3" t="s">
        <v>21</v>
      </c>
      <c r="E188" s="2" t="s">
        <v>417</v>
      </c>
      <c r="F188" t="str">
        <f t="shared" ref="F188:F191" si="77">UPPER(LEFT(E188,1))&amp;MID(E188,2,20)</f>
        <v>MatchId</v>
      </c>
      <c r="G188" t="s">
        <v>420</v>
      </c>
      <c r="H188" t="str">
        <f>"`"&amp;LOWER(A188)&amp;"` "&amp;LOWER(C188)&amp;" "&amp;D188&amp;", /* "&amp;B188&amp;" */"</f>
        <v>`match_id` bigint 是, /* 唯一标识 */</v>
      </c>
      <c r="I188" t="str">
        <f>"m.set"&amp;F188&amp;"(rs.getString("""&amp;A188&amp;""")); //"&amp;B188</f>
        <v>m.setMatchId(rs.getString("match_id")); //唯一标识</v>
      </c>
      <c r="J188" t="str">
        <f t="shared" ref="J188" si="78">"u.value("""&amp;E188&amp;""", p.get"&amp;F188&amp;"()); //"&amp;B188</f>
        <v>u.value("matchId", p.getMatchId()); //唯一标识</v>
      </c>
      <c r="K188" t="str">
        <f t="shared" ref="K188" si="79">"private "&amp;G188&amp;" "&amp;E188&amp;";  //"&amp;B188</f>
        <v>private long matchId;  //唯一标识</v>
      </c>
    </row>
    <row r="189" spans="1:11" ht="14.25" thickBot="1">
      <c r="A189" s="4" t="s">
        <v>77</v>
      </c>
      <c r="B189" s="5" t="s">
        <v>78</v>
      </c>
      <c r="C189" s="5" t="s">
        <v>58</v>
      </c>
      <c r="D189" s="5" t="s">
        <v>21</v>
      </c>
      <c r="E189" s="4" t="s">
        <v>418</v>
      </c>
      <c r="F189" t="str">
        <f t="shared" si="77"/>
        <v>CompanyId</v>
      </c>
      <c r="G189" t="s">
        <v>309</v>
      </c>
      <c r="H189" t="str">
        <f t="shared" ref="H189:H191" si="80">"`"&amp;LOWER(A189)&amp;"` "&amp;LOWER(C189)&amp;" "&amp;D189&amp;", /* "&amp;B189&amp;" */"</f>
        <v>`company_id` varchar(30) 是, /* 机构编号 */</v>
      </c>
      <c r="I189" t="str">
        <f t="shared" ref="I189:I191" si="81">"m.set"&amp;F189&amp;"(rs.getString("""&amp;A189&amp;""")); //"&amp;B189</f>
        <v>m.setCompanyId(rs.getString("company_id")); //机构编号</v>
      </c>
      <c r="J189" t="str">
        <f t="shared" ref="J189:J191" si="82">"u.value("""&amp;E189&amp;""", p.get"&amp;F189&amp;"()); //"&amp;B189</f>
        <v>u.value("companyId", p.getCompanyId()); //机构编号</v>
      </c>
      <c r="K189" t="str">
        <f t="shared" ref="K189:K191" si="83">"private "&amp;G189&amp;" "&amp;E189&amp;";  //"&amp;B189</f>
        <v>private String companyId;  //机构编号</v>
      </c>
    </row>
    <row r="190" spans="1:11" ht="14.25" thickBot="1">
      <c r="A190" s="4" t="s">
        <v>413</v>
      </c>
      <c r="B190" s="5" t="s">
        <v>414</v>
      </c>
      <c r="C190" s="5" t="s">
        <v>2</v>
      </c>
      <c r="D190" s="5" t="s">
        <v>21</v>
      </c>
      <c r="E190" s="4" t="s">
        <v>419</v>
      </c>
      <c r="F190" t="str">
        <f t="shared" si="77"/>
        <v>QueryCount</v>
      </c>
      <c r="G190" t="s">
        <v>310</v>
      </c>
      <c r="H190" t="str">
        <f t="shared" si="80"/>
        <v>`query_count` int 是, /* 搜索次数 */</v>
      </c>
      <c r="I190" t="str">
        <f t="shared" si="81"/>
        <v>m.setQueryCount(rs.getString("query_count")); //搜索次数</v>
      </c>
      <c r="J190" t="str">
        <f t="shared" si="82"/>
        <v>u.value("queryCount", p.getQueryCount()); //搜索次数</v>
      </c>
      <c r="K190" t="str">
        <f t="shared" si="83"/>
        <v>private long queryCount;  //搜索次数</v>
      </c>
    </row>
    <row r="191" spans="1:11" ht="14.25" thickBot="1">
      <c r="A191" s="4" t="s">
        <v>416</v>
      </c>
      <c r="B191" s="5" t="s">
        <v>415</v>
      </c>
      <c r="C191" s="5" t="s">
        <v>8</v>
      </c>
      <c r="D191" s="5" t="s">
        <v>21</v>
      </c>
      <c r="E191" s="4" t="s">
        <v>416</v>
      </c>
      <c r="F191" t="str">
        <f t="shared" si="77"/>
        <v>Keyword</v>
      </c>
      <c r="G191" t="s">
        <v>309</v>
      </c>
      <c r="H191" t="str">
        <f t="shared" si="80"/>
        <v>`keyword` varchar(50) 是, /* 关键字 */</v>
      </c>
      <c r="I191" t="str">
        <f t="shared" si="81"/>
        <v>m.setKeyword(rs.getString("keyword")); //关键字</v>
      </c>
      <c r="J191" t="str">
        <f t="shared" si="82"/>
        <v>u.value("keyword", p.getKeyword()); //关键字</v>
      </c>
      <c r="K191" t="str">
        <f t="shared" si="83"/>
        <v>private String keyword;  //关键字</v>
      </c>
    </row>
    <row r="194" spans="1:12">
      <c r="H194" t="str">
        <f>"/* "&amp;B195&amp;" */DROP TABLE IF EXISTS `"&amp;LOWER(A195)&amp;"`;"</f>
        <v>/* 机构照片表 */DROP TABLE IF EXISTS `cp_tcmpphoto`;</v>
      </c>
    </row>
    <row r="195" spans="1:12" ht="21" thickBot="1">
      <c r="A195" s="1" t="s">
        <v>411</v>
      </c>
      <c r="B195" s="1" t="s">
        <v>404</v>
      </c>
      <c r="H195" t="str">
        <f>"CREATE TABLE `"&amp;LOWER(A195)&amp;"`("</f>
        <v>CREATE TABLE `cp_tcmpphoto`(</v>
      </c>
    </row>
    <row r="196" spans="1:12" ht="14.25" thickBot="1">
      <c r="A196" s="2" t="s">
        <v>77</v>
      </c>
      <c r="B196" s="3" t="s">
        <v>78</v>
      </c>
      <c r="C196" s="3" t="s">
        <v>58</v>
      </c>
      <c r="D196" s="3" t="s">
        <v>21</v>
      </c>
      <c r="E196" s="2" t="s">
        <v>408</v>
      </c>
      <c r="F196" t="str">
        <f t="shared" ref="F196:F199" si="84">UPPER(LEFT(E196,1))&amp;MID(E196,2,20)</f>
        <v>CompanyId</v>
      </c>
      <c r="G196" t="s">
        <v>309</v>
      </c>
      <c r="H196" t="str">
        <f>"`"&amp;LOWER(A196)&amp;"` "&amp;LOWER(C196)&amp;" "&amp;D196&amp;", /* "&amp;B196&amp;" */"</f>
        <v>`company_id` varchar(30) 是, /* 机构编号 */</v>
      </c>
      <c r="I196" t="str">
        <f>"m.set"&amp;F196&amp;"(rs.getString("""&amp;A196&amp;""")); //"&amp;B196</f>
        <v>m.setCompanyId(rs.getString("company_id")); //机构编号</v>
      </c>
      <c r="J196" t="str">
        <f>"u.value("""&amp;A196&amp;""", p.get"&amp;F196&amp;"()); //"&amp;B196</f>
        <v>u.value("company_id", p.getCompanyId()); //机构编号</v>
      </c>
      <c r="K196" t="str">
        <f t="shared" ref="K196" si="85">"private "&amp;G196&amp;" "&amp;E196&amp;";  //"&amp;B196</f>
        <v>private String companyId;  //机构编号</v>
      </c>
    </row>
    <row r="197" spans="1:12" ht="14.25" thickBot="1">
      <c r="A197" s="4" t="s">
        <v>405</v>
      </c>
      <c r="B197" s="5" t="s">
        <v>406</v>
      </c>
      <c r="C197" s="5" t="s">
        <v>49</v>
      </c>
      <c r="D197" s="5" t="s">
        <v>21</v>
      </c>
      <c r="E197" s="4" t="s">
        <v>409</v>
      </c>
      <c r="F197" t="str">
        <f t="shared" si="84"/>
        <v>PhotoType</v>
      </c>
      <c r="G197" t="s">
        <v>309</v>
      </c>
      <c r="H197" t="str">
        <f t="shared" ref="H197:H199" si="86">"`"&amp;LOWER(A197)&amp;"` "&amp;LOWER(C197)&amp;" "&amp;D197&amp;", /* "&amp;B197&amp;" */"</f>
        <v>`photo_type` varchar(1) 是, /* 照片类型 */</v>
      </c>
      <c r="I197" t="str">
        <f t="shared" ref="I197:I199" si="87">"m.set"&amp;F197&amp;"(rs.getString("""&amp;A197&amp;""")); //"&amp;B197</f>
        <v>m.setPhotoType(rs.getString("photo_type")); //照片类型</v>
      </c>
      <c r="J197" t="str">
        <f t="shared" ref="J197:J199" si="88">"u.value("""&amp;A197&amp;""", p.get"&amp;F197&amp;"()); //"&amp;B197</f>
        <v>u.value("photo_type", p.getPhotoType()); //照片类型</v>
      </c>
      <c r="K197" t="str">
        <f t="shared" ref="K197:K199" si="89">"private "&amp;G197&amp;" "&amp;E197&amp;";  //"&amp;B197</f>
        <v>private String photoType;  //照片类型</v>
      </c>
    </row>
    <row r="198" spans="1:12" ht="14.25" thickBot="1">
      <c r="A198" s="4" t="s">
        <v>79</v>
      </c>
      <c r="B198" s="5" t="s">
        <v>80</v>
      </c>
      <c r="C198" s="5" t="s">
        <v>81</v>
      </c>
      <c r="D198" s="5" t="s">
        <v>22</v>
      </c>
      <c r="E198" s="4" t="s">
        <v>79</v>
      </c>
      <c r="F198" t="str">
        <f t="shared" si="84"/>
        <v>Sequence</v>
      </c>
      <c r="G198" s="10" t="s">
        <v>410</v>
      </c>
      <c r="H198" t="str">
        <f t="shared" si="86"/>
        <v>`sequence` smallint 否, /* 序号 */</v>
      </c>
      <c r="I198" t="str">
        <f t="shared" si="87"/>
        <v>m.setSequence(rs.getString("sequence")); //序号</v>
      </c>
      <c r="J198" t="str">
        <f t="shared" si="88"/>
        <v>u.value("sequence", p.getSequence()); //序号</v>
      </c>
      <c r="K198" t="str">
        <f t="shared" si="89"/>
        <v>private int sequence;  //序号</v>
      </c>
    </row>
    <row r="199" spans="1:12" ht="14.25" thickBot="1">
      <c r="A199" s="4" t="s">
        <v>28</v>
      </c>
      <c r="B199" s="5" t="s">
        <v>407</v>
      </c>
      <c r="C199" s="5" t="s">
        <v>30</v>
      </c>
      <c r="D199" s="5" t="s">
        <v>21</v>
      </c>
      <c r="E199" s="4" t="s">
        <v>28</v>
      </c>
      <c r="F199" t="str">
        <f t="shared" si="84"/>
        <v>Photo</v>
      </c>
      <c r="G199" t="s">
        <v>309</v>
      </c>
      <c r="H199" t="str">
        <f t="shared" si="86"/>
        <v>`photo` varchar(500) 是, /* 照片 */</v>
      </c>
      <c r="I199" t="str">
        <f t="shared" si="87"/>
        <v>m.setPhoto(rs.getString("photo")); //照片</v>
      </c>
      <c r="J199" t="str">
        <f t="shared" si="88"/>
        <v>u.value("photo", p.getPhoto()); //照片</v>
      </c>
      <c r="K199" t="str">
        <f t="shared" si="89"/>
        <v>private String photo;  //照片</v>
      </c>
    </row>
    <row r="201" spans="1:12">
      <c r="H201" t="str">
        <f>"/* "&amp;B202&amp;" */DROP TABLE IF EXISTS `"&amp;LOWER(A202)&amp;"`;"</f>
        <v>/* 区域表 */DROP TABLE IF EXISTS `cp_tregion`;</v>
      </c>
    </row>
    <row r="202" spans="1:12" ht="21" thickBot="1">
      <c r="A202" s="1" t="s">
        <v>429</v>
      </c>
      <c r="B202" s="1" t="s">
        <v>430</v>
      </c>
      <c r="H202" t="str">
        <f>"CREATE TABLE `"&amp;LOWER(A202)&amp;"`("</f>
        <v>CREATE TABLE `cp_tregion`(</v>
      </c>
    </row>
    <row r="203" spans="1:12" ht="14.25" thickBot="1">
      <c r="A203" s="2" t="s">
        <v>122</v>
      </c>
      <c r="B203" s="3" t="s">
        <v>421</v>
      </c>
      <c r="C203" s="3" t="s">
        <v>34</v>
      </c>
      <c r="D203" s="3" t="s">
        <v>21</v>
      </c>
      <c r="E203" t="s">
        <v>219</v>
      </c>
      <c r="F203" t="str">
        <f t="shared" ref="F203:F207" si="90">UPPER(LEFT(E203,1))&amp;MID(E203,2,20)</f>
        <v>RegionNo</v>
      </c>
      <c r="G203" t="s">
        <v>309</v>
      </c>
      <c r="H203" t="str">
        <f>"`"&amp;LOWER(A203)&amp;"` "&amp;LOWER(C203)&amp;" "&amp;D203&amp;", /* "&amp;B203&amp;" */"</f>
        <v>`region_no` varchar(10) 是, /* 区域编号 */</v>
      </c>
      <c r="I203" t="str">
        <f>"m.set"&amp;F203&amp;"(rs.getString("""&amp;A203&amp;""")); //"&amp;B203</f>
        <v>m.setRegionNo(rs.getString("region_no")); //区域编号</v>
      </c>
      <c r="J203" t="str">
        <f>"u.value("""&amp;A203&amp;""", p.get"&amp;F203&amp;"()); //"&amp;B203</f>
        <v>u.value("region_no", p.getRegionNo()); //区域编号</v>
      </c>
      <c r="K203" t="str">
        <f t="shared" ref="K203" si="91">"private "&amp;G203&amp;" "&amp;E203&amp;";  //"&amp;B203</f>
        <v>private String regionNo;  //区域编号</v>
      </c>
      <c r="L203" t="str">
        <f>"sql.append("",m."&amp;A203&amp;""");"</f>
        <v>sql.append(",m.region_no");</v>
      </c>
    </row>
    <row r="204" spans="1:12" ht="14.25" thickBot="1">
      <c r="A204" s="4" t="s">
        <v>422</v>
      </c>
      <c r="B204" s="5" t="s">
        <v>423</v>
      </c>
      <c r="C204" s="5" t="s">
        <v>34</v>
      </c>
      <c r="D204" s="5" t="s">
        <v>22</v>
      </c>
      <c r="E204" t="s">
        <v>431</v>
      </c>
      <c r="F204" t="str">
        <f t="shared" si="90"/>
        <v>UpperRegionNo</v>
      </c>
      <c r="G204" t="s">
        <v>309</v>
      </c>
      <c r="H204" t="str">
        <f t="shared" ref="H204:H207" si="92">"`"&amp;LOWER(A204)&amp;"` "&amp;LOWER(C204)&amp;" "&amp;D204&amp;", /* "&amp;B204&amp;" */"</f>
        <v>`upper_region_no` varchar(10) 否, /* 上级区域编号 */</v>
      </c>
      <c r="I204" t="str">
        <f t="shared" ref="I204:I207" si="93">"m.set"&amp;F204&amp;"(rs.getString("""&amp;A204&amp;""")); //"&amp;B204</f>
        <v>m.setUpperRegionNo(rs.getString("upper_region_no")); //上级区域编号</v>
      </c>
      <c r="J204" t="str">
        <f t="shared" ref="J204:J207" si="94">"u.value("""&amp;A204&amp;""", p.get"&amp;F204&amp;"()); //"&amp;B204</f>
        <v>u.value("upper_region_no", p.getUpperRegionNo()); //上级区域编号</v>
      </c>
      <c r="K204" t="str">
        <f t="shared" ref="K204:K207" si="95">"private "&amp;G204&amp;" "&amp;E204&amp;";  //"&amp;B204</f>
        <v>private String upperRegionNo;  //上级区域编号</v>
      </c>
      <c r="L204" t="str">
        <f t="shared" ref="L204:L207" si="96">"sql.append("",m."&amp;A204&amp;""");"</f>
        <v>sql.append(",m.upper_region_no");</v>
      </c>
    </row>
    <row r="205" spans="1:12" ht="14.25" thickBot="1">
      <c r="A205" s="4" t="s">
        <v>424</v>
      </c>
      <c r="B205" s="5" t="s">
        <v>425</v>
      </c>
      <c r="C205" s="5" t="s">
        <v>34</v>
      </c>
      <c r="D205" s="5" t="s">
        <v>21</v>
      </c>
      <c r="E205" t="s">
        <v>432</v>
      </c>
      <c r="F205" t="str">
        <f t="shared" si="90"/>
        <v>RegionName</v>
      </c>
      <c r="G205" t="s">
        <v>309</v>
      </c>
      <c r="H205" t="str">
        <f t="shared" si="92"/>
        <v>`region_name` varchar(10) 是, /* 区域名称 */</v>
      </c>
      <c r="I205" t="str">
        <f t="shared" si="93"/>
        <v>m.setRegionName(rs.getString("region_name")); //区域名称</v>
      </c>
      <c r="J205" t="str">
        <f t="shared" si="94"/>
        <v>u.value("region_name", p.getRegionName()); //区域名称</v>
      </c>
      <c r="K205" t="str">
        <f t="shared" si="95"/>
        <v>private String regionName;  //区域名称</v>
      </c>
      <c r="L205" t="str">
        <f t="shared" si="96"/>
        <v>sql.append(",m.region_name");</v>
      </c>
    </row>
    <row r="206" spans="1:12" ht="14.25" thickBot="1">
      <c r="A206" s="4" t="s">
        <v>426</v>
      </c>
      <c r="B206" s="5" t="s">
        <v>427</v>
      </c>
      <c r="C206" s="5" t="s">
        <v>34</v>
      </c>
      <c r="D206" s="5" t="s">
        <v>21</v>
      </c>
      <c r="E206" t="s">
        <v>433</v>
      </c>
      <c r="F206" t="str">
        <f t="shared" si="90"/>
        <v>RegionType</v>
      </c>
      <c r="G206" t="s">
        <v>309</v>
      </c>
      <c r="H206" t="str">
        <f t="shared" si="92"/>
        <v>`region_type` varchar(10) 是, /* 区域类型 */</v>
      </c>
      <c r="I206" t="str">
        <f t="shared" si="93"/>
        <v>m.setRegionType(rs.getString("region_type")); //区域类型</v>
      </c>
      <c r="J206" t="str">
        <f t="shared" si="94"/>
        <v>u.value("region_type", p.getRegionType()); //区域类型</v>
      </c>
      <c r="K206" t="str">
        <f t="shared" si="95"/>
        <v>private String regionType;  //区域类型</v>
      </c>
      <c r="L206" t="str">
        <f t="shared" si="96"/>
        <v>sql.append(",m.region_type");</v>
      </c>
    </row>
    <row r="207" spans="1:12" ht="14.25" thickBot="1">
      <c r="A207" s="4" t="s">
        <v>160</v>
      </c>
      <c r="B207" s="5" t="s">
        <v>428</v>
      </c>
      <c r="C207" s="5" t="s">
        <v>14</v>
      </c>
      <c r="D207" s="5" t="s">
        <v>21</v>
      </c>
      <c r="E207" t="s">
        <v>230</v>
      </c>
      <c r="F207" t="str">
        <f t="shared" si="90"/>
        <v>UpdateDate</v>
      </c>
      <c r="G207" t="s">
        <v>309</v>
      </c>
      <c r="H207" t="str">
        <f t="shared" si="92"/>
        <v>`update_date` datetime 是, /* 更新时间 */</v>
      </c>
      <c r="I207" t="str">
        <f t="shared" si="93"/>
        <v>m.setUpdateDate(rs.getString("update_date")); //更新时间</v>
      </c>
      <c r="J207" t="str">
        <f t="shared" si="94"/>
        <v>u.value("update_date", p.getUpdateDate()); //更新时间</v>
      </c>
      <c r="K207" t="str">
        <f t="shared" si="95"/>
        <v>private String updateDate;  //更新时间</v>
      </c>
      <c r="L207" t="str">
        <f t="shared" si="96"/>
        <v>sql.append(",m.update_date");</v>
      </c>
    </row>
    <row r="209" spans="1:12">
      <c r="H209" t="str">
        <f>"/* "&amp;B210&amp;" */DROP TABLE IF EXISTS `"&amp;LOWER(A210)&amp;"`;"</f>
        <v>/* 意见反馈表 */DROP TABLE IF EXISTS `in.tsuggest`;</v>
      </c>
    </row>
    <row r="210" spans="1:12" ht="21" thickBot="1">
      <c r="A210" s="1" t="s">
        <v>457</v>
      </c>
      <c r="B210" s="1" t="s">
        <v>458</v>
      </c>
      <c r="H210" t="str">
        <f>"CREATE TABLE `"&amp;LOWER(A210)&amp;"`("</f>
        <v>CREATE TABLE `in.tsuggest`(</v>
      </c>
    </row>
    <row r="211" spans="1:12" ht="14.25" thickBot="1">
      <c r="A211" s="2" t="s">
        <v>459</v>
      </c>
      <c r="B211" s="3" t="s">
        <v>460</v>
      </c>
      <c r="C211" s="3" t="s">
        <v>2</v>
      </c>
      <c r="D211" s="3" t="s">
        <v>21</v>
      </c>
      <c r="E211" t="s">
        <v>478</v>
      </c>
      <c r="F211" t="str">
        <f t="shared" ref="F211:F220" si="97">UPPER(LEFT(E211,1))&amp;MID(E211,2,20)</f>
        <v>SuggestId</v>
      </c>
      <c r="G211" t="s">
        <v>310</v>
      </c>
      <c r="H211" t="str">
        <f>"`"&amp;LOWER(A211)&amp;"` "&amp;LOWER(C211)&amp;" "&amp;D211&amp;", /* "&amp;B211&amp;" */"</f>
        <v>`suggest_id` int 是, /* 反馈ID */</v>
      </c>
      <c r="I211" t="str">
        <f>"m.set"&amp;F211&amp;"(rs.getString("""&amp;A211&amp;""")); //"&amp;B211</f>
        <v>m.setSuggestId(rs.getString("suggest_id")); //反馈ID</v>
      </c>
      <c r="J211" t="str">
        <f>"u.value("""&amp;A211&amp;""", p.get"&amp;F211&amp;"()); //"&amp;B211</f>
        <v>u.value("suggest_id", p.getSuggestId()); //反馈ID</v>
      </c>
      <c r="K211" t="str">
        <f t="shared" ref="K211" si="98">"private "&amp;G211&amp;" "&amp;E211&amp;";  //"&amp;B211</f>
        <v>private long suggestId;  //反馈ID</v>
      </c>
      <c r="L211" t="str">
        <f>"sql.append("",m."&amp;A211&amp;""");"</f>
        <v>sql.append(",m.suggest_id");</v>
      </c>
    </row>
    <row r="212" spans="1:12" ht="14.25" thickBot="1">
      <c r="A212" s="4" t="s">
        <v>18</v>
      </c>
      <c r="B212" s="5" t="s">
        <v>461</v>
      </c>
      <c r="C212" s="5" t="s">
        <v>49</v>
      </c>
      <c r="D212" s="5" t="s">
        <v>21</v>
      </c>
      <c r="E212" t="s">
        <v>200</v>
      </c>
      <c r="F212" t="str">
        <f t="shared" si="97"/>
        <v>UserType</v>
      </c>
      <c r="G212" t="s">
        <v>309</v>
      </c>
      <c r="H212" t="str">
        <f t="shared" ref="H212:H220" si="99">"`"&amp;LOWER(A212)&amp;"` "&amp;LOWER(C212)&amp;" "&amp;D212&amp;", /* "&amp;B212&amp;" */"</f>
        <v>`user_type` varchar(1) 是, /* 操作人员类型 */</v>
      </c>
      <c r="I212" t="str">
        <f t="shared" ref="I212:I220" si="100">"m.set"&amp;F212&amp;"(rs.getString("""&amp;A212&amp;""")); //"&amp;B212</f>
        <v>m.setUserType(rs.getString("user_type")); //操作人员类型</v>
      </c>
      <c r="J212" t="str">
        <f t="shared" ref="J212:J220" si="101">"u.value("""&amp;A212&amp;""", p.get"&amp;F212&amp;"()); //"&amp;B212</f>
        <v>u.value("user_type", p.getUserType()); //操作人员类型</v>
      </c>
      <c r="K212" t="str">
        <f t="shared" ref="K212:K220" si="102">"private "&amp;G212&amp;" "&amp;E212&amp;";  //"&amp;B212</f>
        <v>private String userType;  //操作人员类型</v>
      </c>
      <c r="L212" t="str">
        <f t="shared" ref="L212:L220" si="103">"sql.append("",m."&amp;A212&amp;""");"</f>
        <v>sql.append(",m.user_type");</v>
      </c>
    </row>
    <row r="213" spans="1:12" ht="14.25" thickBot="1">
      <c r="A213" s="4" t="s">
        <v>462</v>
      </c>
      <c r="B213" s="5" t="s">
        <v>463</v>
      </c>
      <c r="C213" s="5" t="s">
        <v>58</v>
      </c>
      <c r="D213" s="5" t="s">
        <v>22</v>
      </c>
      <c r="E213" t="s">
        <v>479</v>
      </c>
      <c r="F213" t="str">
        <f t="shared" si="97"/>
        <v>OperationId</v>
      </c>
      <c r="G213" t="s">
        <v>309</v>
      </c>
      <c r="H213" t="str">
        <f t="shared" si="99"/>
        <v>`operation_id` varchar(30) 否, /* 操作人员 */</v>
      </c>
      <c r="I213" t="str">
        <f t="shared" si="100"/>
        <v>m.setOperationId(rs.getString("operation_id")); //操作人员</v>
      </c>
      <c r="J213" t="str">
        <f t="shared" si="101"/>
        <v>u.value("operation_id", p.getOperationId()); //操作人员</v>
      </c>
      <c r="K213" t="str">
        <f t="shared" si="102"/>
        <v>private String operationId;  //操作人员</v>
      </c>
      <c r="L213" t="str">
        <f t="shared" si="103"/>
        <v>sql.append(",m.operation_id");</v>
      </c>
    </row>
    <row r="214" spans="1:12" ht="14.25" thickBot="1">
      <c r="A214" s="4" t="s">
        <v>464</v>
      </c>
      <c r="B214" s="5" t="s">
        <v>465</v>
      </c>
      <c r="C214" s="5" t="s">
        <v>55</v>
      </c>
      <c r="D214" s="5" t="s">
        <v>21</v>
      </c>
      <c r="E214" t="s">
        <v>480</v>
      </c>
      <c r="F214" t="str">
        <f t="shared" si="97"/>
        <v>SuggestDate</v>
      </c>
      <c r="G214" t="s">
        <v>309</v>
      </c>
      <c r="H214" t="str">
        <f t="shared" si="99"/>
        <v>`suggest_date` date 是, /* 反馈日期 */</v>
      </c>
      <c r="I214" t="str">
        <f t="shared" si="100"/>
        <v>m.setSuggestDate(rs.getString("suggest_date")); //反馈日期</v>
      </c>
      <c r="J214" t="str">
        <f t="shared" si="101"/>
        <v>u.value("suggest_date", p.getSuggestDate()); //反馈日期</v>
      </c>
      <c r="K214" t="str">
        <f t="shared" si="102"/>
        <v>private String suggestDate;  //反馈日期</v>
      </c>
      <c r="L214" t="str">
        <f t="shared" si="103"/>
        <v>sql.append(",m.suggest_date");</v>
      </c>
    </row>
    <row r="215" spans="1:12" ht="14.25" thickBot="1">
      <c r="A215" s="4" t="s">
        <v>466</v>
      </c>
      <c r="B215" s="5" t="s">
        <v>467</v>
      </c>
      <c r="C215" s="5" t="s">
        <v>17</v>
      </c>
      <c r="D215" s="5" t="s">
        <v>21</v>
      </c>
      <c r="E215" t="s">
        <v>481</v>
      </c>
      <c r="F215" t="str">
        <f t="shared" si="97"/>
        <v>AccessIp</v>
      </c>
      <c r="G215" t="s">
        <v>309</v>
      </c>
      <c r="H215" t="str">
        <f t="shared" si="99"/>
        <v>`access_ip` varchar(20) 是, /* 访问IP */</v>
      </c>
      <c r="I215" t="str">
        <f t="shared" si="100"/>
        <v>m.setAccessIp(rs.getString("access_ip")); //访问IP</v>
      </c>
      <c r="J215" t="str">
        <f t="shared" si="101"/>
        <v>u.value("access_ip", p.getAccessIp()); //访问IP</v>
      </c>
      <c r="K215" t="str">
        <f t="shared" si="102"/>
        <v>private String accessIp;  //访问IP</v>
      </c>
      <c r="L215" t="str">
        <f t="shared" si="103"/>
        <v>sql.append(",m.access_ip");</v>
      </c>
    </row>
    <row r="216" spans="1:12" ht="14.25" thickBot="1">
      <c r="A216" s="4" t="s">
        <v>468</v>
      </c>
      <c r="B216" s="5" t="s">
        <v>469</v>
      </c>
      <c r="C216" s="5" t="s">
        <v>49</v>
      </c>
      <c r="D216" s="5" t="s">
        <v>21</v>
      </c>
      <c r="E216" t="s">
        <v>482</v>
      </c>
      <c r="F216" t="str">
        <f t="shared" si="97"/>
        <v>SuggestType</v>
      </c>
      <c r="G216" t="s">
        <v>309</v>
      </c>
      <c r="H216" t="str">
        <f t="shared" si="99"/>
        <v>`suggest_type` varchar(1) 是, /* 反馈项 */</v>
      </c>
      <c r="I216" t="str">
        <f t="shared" si="100"/>
        <v>m.setSuggestType(rs.getString("suggest_type")); //反馈项</v>
      </c>
      <c r="J216" t="str">
        <f t="shared" si="101"/>
        <v>u.value("suggest_type", p.getSuggestType()); //反馈项</v>
      </c>
      <c r="K216" t="str">
        <f t="shared" si="102"/>
        <v>private String suggestType;  //反馈项</v>
      </c>
      <c r="L216" t="str">
        <f t="shared" si="103"/>
        <v>sql.append(",m.suggest_type");</v>
      </c>
    </row>
    <row r="217" spans="1:12" ht="14.25" thickBot="1">
      <c r="A217" s="4" t="s">
        <v>470</v>
      </c>
      <c r="B217" s="5" t="s">
        <v>471</v>
      </c>
      <c r="C217" s="5" t="s">
        <v>30</v>
      </c>
      <c r="D217" s="5" t="s">
        <v>21</v>
      </c>
      <c r="E217" t="s">
        <v>483</v>
      </c>
      <c r="F217" t="str">
        <f t="shared" si="97"/>
        <v>SuggestDetail</v>
      </c>
      <c r="G217" t="s">
        <v>309</v>
      </c>
      <c r="H217" t="str">
        <f t="shared" si="99"/>
        <v>`suggest_detail` varchar(500) 是, /* 其他反馈说明 */</v>
      </c>
      <c r="I217" t="str">
        <f t="shared" si="100"/>
        <v>m.setSuggestDetail(rs.getString("suggest_detail")); //其他反馈说明</v>
      </c>
      <c r="J217" t="str">
        <f t="shared" si="101"/>
        <v>u.value("suggest_detail", p.getSuggestDetail()); //其他反馈说明</v>
      </c>
      <c r="K217" t="str">
        <f t="shared" si="102"/>
        <v>private String suggestDetail;  //其他反馈说明</v>
      </c>
      <c r="L217" t="str">
        <f t="shared" si="103"/>
        <v>sql.append(",m.suggest_detail");</v>
      </c>
    </row>
    <row r="218" spans="1:12" ht="14.25" thickBot="1">
      <c r="A218" s="4" t="s">
        <v>472</v>
      </c>
      <c r="B218" s="5" t="s">
        <v>473</v>
      </c>
      <c r="C218" s="5" t="s">
        <v>17</v>
      </c>
      <c r="D218" s="5" t="s">
        <v>22</v>
      </c>
      <c r="E218" t="s">
        <v>472</v>
      </c>
      <c r="F218" t="str">
        <f t="shared" si="97"/>
        <v>Phone</v>
      </c>
      <c r="G218" t="s">
        <v>309</v>
      </c>
      <c r="H218" t="str">
        <f t="shared" si="99"/>
        <v>`phone` varchar(20) 否, /* 反馈人联系电话 */</v>
      </c>
      <c r="I218" t="str">
        <f t="shared" si="100"/>
        <v>m.setPhone(rs.getString("phone")); //反馈人联系电话</v>
      </c>
      <c r="J218" t="str">
        <f t="shared" si="101"/>
        <v>u.value("phone", p.getPhone()); //反馈人联系电话</v>
      </c>
      <c r="K218" t="str">
        <f t="shared" si="102"/>
        <v>private String phone;  //反馈人联系电话</v>
      </c>
      <c r="L218" t="str">
        <f t="shared" si="103"/>
        <v>sql.append(",m.phone");</v>
      </c>
    </row>
    <row r="219" spans="1:12" ht="14.25" thickBot="1">
      <c r="A219" s="4" t="s">
        <v>474</v>
      </c>
      <c r="B219" s="5" t="s">
        <v>475</v>
      </c>
      <c r="C219" s="5" t="s">
        <v>27</v>
      </c>
      <c r="D219" s="5" t="s">
        <v>22</v>
      </c>
      <c r="E219" t="s">
        <v>101</v>
      </c>
      <c r="F219" t="str">
        <f t="shared" si="97"/>
        <v>Email</v>
      </c>
      <c r="G219" t="s">
        <v>309</v>
      </c>
      <c r="H219" t="str">
        <f t="shared" si="99"/>
        <v>`email` varchar(100) 否, /* 反馈人Email */</v>
      </c>
      <c r="I219" t="str">
        <f t="shared" si="100"/>
        <v>m.setEmail(rs.getString("EMail")); //反馈人Email</v>
      </c>
      <c r="J219" t="str">
        <f t="shared" si="101"/>
        <v>u.value("EMail", p.getEmail()); //反馈人Email</v>
      </c>
      <c r="K219" t="str">
        <f t="shared" si="102"/>
        <v>private String email;  //反馈人Email</v>
      </c>
      <c r="L219" t="str">
        <f t="shared" si="103"/>
        <v>sql.append(",m.EMail");</v>
      </c>
    </row>
    <row r="220" spans="1:12" ht="14.25" thickBot="1">
      <c r="A220" s="4" t="s">
        <v>110</v>
      </c>
      <c r="B220" s="5" t="s">
        <v>476</v>
      </c>
      <c r="C220" s="5" t="s">
        <v>477</v>
      </c>
      <c r="D220" s="5" t="s">
        <v>22</v>
      </c>
      <c r="E220" t="s">
        <v>109</v>
      </c>
      <c r="F220" t="str">
        <f t="shared" si="97"/>
        <v>Qq</v>
      </c>
      <c r="G220" t="s">
        <v>309</v>
      </c>
      <c r="H220" t="str">
        <f t="shared" si="99"/>
        <v>`qq` varchar(20) 否, /* 反馈人QQ */</v>
      </c>
      <c r="I220" t="str">
        <f t="shared" si="100"/>
        <v>m.setQq(rs.getString("QQ")); //反馈人QQ</v>
      </c>
      <c r="J220" t="str">
        <f t="shared" si="101"/>
        <v>u.value("QQ", p.getQq()); //反馈人QQ</v>
      </c>
      <c r="K220" t="str">
        <f t="shared" si="102"/>
        <v>private String qq;  //反馈人QQ</v>
      </c>
      <c r="L220" t="str">
        <f t="shared" si="103"/>
        <v>sql.append(",m.QQ");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"/>
  <sheetViews>
    <sheetView workbookViewId="0">
      <selection activeCell="C11" sqref="C11"/>
    </sheetView>
  </sheetViews>
  <sheetFormatPr defaultRowHeight="13.5"/>
  <cols>
    <col min="1" max="1" width="13.75" customWidth="1"/>
    <col min="3" max="3" width="15.75" customWidth="1"/>
    <col min="5" max="5" width="12.625" customWidth="1"/>
  </cols>
  <sheetData>
    <row r="2" spans="1:5">
      <c r="A2" s="7" t="s">
        <v>469</v>
      </c>
    </row>
    <row r="3" spans="1:5">
      <c r="A3" s="7" t="s">
        <v>468</v>
      </c>
      <c r="B3" t="s">
        <v>484</v>
      </c>
      <c r="C3" s="9" t="s">
        <v>488</v>
      </c>
      <c r="E3" t="str">
        <f t="shared" ref="E3:E6" si="0">"insert into st_tsysparams values('"&amp;UPPER(A3)&amp;"','"&amp;B3&amp;"','"&amp;C3&amp;"','S');"</f>
        <v>insert into st_tsysparams values('SUGGEST_TYPE','A','电话有误','S');</v>
      </c>
    </row>
    <row r="4" spans="1:5">
      <c r="A4" s="7" t="s">
        <v>468</v>
      </c>
      <c r="B4" t="s">
        <v>485</v>
      </c>
      <c r="C4" s="9" t="s">
        <v>489</v>
      </c>
      <c r="E4" t="str">
        <f t="shared" si="0"/>
        <v>insert into st_tsysparams values('SUGGEST_TYPE','B','地址有误','S');</v>
      </c>
    </row>
    <row r="5" spans="1:5">
      <c r="A5" s="7" t="s">
        <v>468</v>
      </c>
      <c r="B5" t="s">
        <v>486</v>
      </c>
      <c r="C5" s="9" t="s">
        <v>490</v>
      </c>
      <c r="E5" t="str">
        <f t="shared" si="0"/>
        <v>insert into st_tsysparams values('SUGGEST_TYPE','C','课程信息有误','S');</v>
      </c>
    </row>
    <row r="6" spans="1:5">
      <c r="A6" s="7" t="s">
        <v>468</v>
      </c>
      <c r="B6" t="s">
        <v>487</v>
      </c>
      <c r="C6" s="7" t="s">
        <v>491</v>
      </c>
      <c r="E6" t="str">
        <f t="shared" si="0"/>
        <v>insert into st_tsysparams values('SUGGEST_TYPE','D','其他','S');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E69"/>
  <sheetViews>
    <sheetView workbookViewId="0">
      <selection activeCell="B51" sqref="B51"/>
    </sheetView>
  </sheetViews>
  <sheetFormatPr defaultRowHeight="13.5"/>
  <cols>
    <col min="1" max="1" width="16.125" customWidth="1"/>
    <col min="2" max="2" width="25" bestFit="1" customWidth="1"/>
    <col min="5" max="5" width="10.75" customWidth="1"/>
  </cols>
  <sheetData>
    <row r="4" spans="1:5" ht="14.25" thickBot="1">
      <c r="A4" t="s">
        <v>434</v>
      </c>
    </row>
    <row r="5" spans="1:5" ht="14.25" thickBot="1">
      <c r="A5" t="s">
        <v>332</v>
      </c>
      <c r="B5" s="2" t="s">
        <v>322</v>
      </c>
      <c r="C5" s="3" t="s">
        <v>331</v>
      </c>
      <c r="E5" t="str">
        <f>"insert into cp_tcoursecate values('"&amp;B5&amp;"','"&amp;A5&amp;"','"&amp;C5&amp;"');"</f>
        <v>insert into cp_tcoursecate values('A000','ROOT','托管类');</v>
      </c>
    </row>
    <row r="6" spans="1:5" ht="14.25" thickBot="1">
      <c r="A6" s="2" t="s">
        <v>322</v>
      </c>
      <c r="B6" s="4" t="s">
        <v>323</v>
      </c>
      <c r="C6" s="5" t="s">
        <v>324</v>
      </c>
      <c r="E6" t="str">
        <f t="shared" ref="E6:E42" si="0">"insert into cp_tcoursecate values('"&amp;B6&amp;"','"&amp;A6&amp;"','"&amp;C6&amp;"');"</f>
        <v>insert into cp_tcoursecate values('A001','A000','半日托');</v>
      </c>
    </row>
    <row r="7" spans="1:5" ht="14.25" thickBot="1">
      <c r="A7" s="2" t="s">
        <v>322</v>
      </c>
      <c r="B7" s="4" t="s">
        <v>325</v>
      </c>
      <c r="C7" s="5" t="s">
        <v>326</v>
      </c>
      <c r="E7" t="str">
        <f t="shared" si="0"/>
        <v>insert into cp_tcoursecate values('A002','A000','全日托');</v>
      </c>
    </row>
    <row r="8" spans="1:5" ht="14.25" thickBot="1">
      <c r="A8" s="2" t="s">
        <v>322</v>
      </c>
      <c r="B8" s="4" t="s">
        <v>327</v>
      </c>
      <c r="C8" s="5" t="s">
        <v>328</v>
      </c>
      <c r="E8" t="str">
        <f t="shared" si="0"/>
        <v>insert into cp_tcoursecate values('A003','A000','晚托');</v>
      </c>
    </row>
    <row r="9" spans="1:5" ht="14.25" thickBot="1">
      <c r="A9" s="2" t="s">
        <v>322</v>
      </c>
      <c r="B9" s="4" t="s">
        <v>329</v>
      </c>
      <c r="C9" s="5" t="s">
        <v>330</v>
      </c>
      <c r="E9" t="str">
        <f t="shared" si="0"/>
        <v>insert into cp_tcoursecate values('A004','A000','寒暑托');</v>
      </c>
    </row>
    <row r="10" spans="1:5" ht="14.25" thickBot="1">
      <c r="A10" t="s">
        <v>332</v>
      </c>
      <c r="B10" s="2" t="s">
        <v>333</v>
      </c>
      <c r="C10" s="3" t="s">
        <v>334</v>
      </c>
      <c r="E10" t="str">
        <f t="shared" si="0"/>
        <v>insert into cp_tcoursecate values('B000','ROOT','语言类');</v>
      </c>
    </row>
    <row r="11" spans="1:5" ht="14.25" thickBot="1">
      <c r="A11" s="2" t="s">
        <v>333</v>
      </c>
      <c r="B11" s="2" t="s">
        <v>335</v>
      </c>
      <c r="C11" s="3" t="s">
        <v>336</v>
      </c>
      <c r="E11" t="str">
        <f t="shared" si="0"/>
        <v>insert into cp_tcoursecate values('B001','B000','汉语');</v>
      </c>
    </row>
    <row r="12" spans="1:5" ht="14.25" thickBot="1">
      <c r="A12" s="2" t="s">
        <v>333</v>
      </c>
      <c r="B12" s="4" t="s">
        <v>337</v>
      </c>
      <c r="C12" s="5" t="s">
        <v>338</v>
      </c>
      <c r="E12" t="str">
        <f t="shared" si="0"/>
        <v>insert into cp_tcoursecate values('B002','B000','英语');</v>
      </c>
    </row>
    <row r="13" spans="1:5" ht="14.25" thickBot="1">
      <c r="A13" s="2" t="s">
        <v>333</v>
      </c>
      <c r="B13" s="4" t="s">
        <v>339</v>
      </c>
      <c r="C13" s="5" t="s">
        <v>340</v>
      </c>
      <c r="E13" t="str">
        <f t="shared" si="0"/>
        <v>insert into cp_tcoursecate values('B003','B000','日语');</v>
      </c>
    </row>
    <row r="14" spans="1:5" ht="14.25" thickBot="1">
      <c r="A14" s="2" t="s">
        <v>333</v>
      </c>
      <c r="B14" s="4" t="s">
        <v>341</v>
      </c>
      <c r="C14" s="5" t="s">
        <v>342</v>
      </c>
      <c r="E14" t="str">
        <f t="shared" si="0"/>
        <v>insert into cp_tcoursecate values('B004','B000','韩语');</v>
      </c>
    </row>
    <row r="15" spans="1:5" ht="14.25" thickBot="1">
      <c r="A15" s="2" t="s">
        <v>333</v>
      </c>
      <c r="B15" s="4" t="s">
        <v>343</v>
      </c>
      <c r="C15" s="5" t="s">
        <v>344</v>
      </c>
      <c r="E15" t="str">
        <f t="shared" si="0"/>
        <v>insert into cp_tcoursecate values('B099','B000','其他外语');</v>
      </c>
    </row>
    <row r="16" spans="1:5" ht="14.25" thickBot="1">
      <c r="A16" t="s">
        <v>332</v>
      </c>
      <c r="B16" s="2" t="s">
        <v>345</v>
      </c>
      <c r="C16" s="3" t="s">
        <v>346</v>
      </c>
      <c r="E16" t="str">
        <f t="shared" si="0"/>
        <v>insert into cp_tcoursecate values('C000','ROOT','音乐类');</v>
      </c>
    </row>
    <row r="17" spans="1:5" ht="14.25" thickBot="1">
      <c r="A17" s="2" t="s">
        <v>345</v>
      </c>
      <c r="B17" s="2" t="s">
        <v>347</v>
      </c>
      <c r="C17" s="3" t="s">
        <v>348</v>
      </c>
      <c r="E17" t="str">
        <f t="shared" si="0"/>
        <v>insert into cp_tcoursecate values('C001','C000','钢琴');</v>
      </c>
    </row>
    <row r="18" spans="1:5" ht="14.25" thickBot="1">
      <c r="A18" s="2" t="s">
        <v>345</v>
      </c>
      <c r="B18" s="4" t="s">
        <v>349</v>
      </c>
      <c r="C18" s="5" t="s">
        <v>350</v>
      </c>
      <c r="E18" t="str">
        <f t="shared" si="0"/>
        <v>insert into cp_tcoursecate values('C002','C000','小提琴');</v>
      </c>
    </row>
    <row r="19" spans="1:5" ht="14.25" thickBot="1">
      <c r="A19" s="2" t="s">
        <v>345</v>
      </c>
      <c r="B19" s="4" t="s">
        <v>351</v>
      </c>
      <c r="C19" s="5" t="s">
        <v>352</v>
      </c>
      <c r="E19" t="str">
        <f t="shared" si="0"/>
        <v>insert into cp_tcoursecate values('C003','C000','吉他');</v>
      </c>
    </row>
    <row r="20" spans="1:5" ht="14.25" thickBot="1">
      <c r="A20" s="2" t="s">
        <v>345</v>
      </c>
      <c r="B20" s="4" t="s">
        <v>353</v>
      </c>
      <c r="C20" s="5" t="s">
        <v>354</v>
      </c>
      <c r="E20" t="str">
        <f t="shared" si="0"/>
        <v>insert into cp_tcoursecate values('C004','C000','声乐');</v>
      </c>
    </row>
    <row r="21" spans="1:5" ht="14.25" thickBot="1">
      <c r="A21" s="2" t="s">
        <v>345</v>
      </c>
      <c r="B21" s="4" t="s">
        <v>355</v>
      </c>
      <c r="C21" s="5" t="s">
        <v>356</v>
      </c>
      <c r="E21" t="str">
        <f t="shared" si="0"/>
        <v>insert into cp_tcoursecate values('C005','C000','古筝');</v>
      </c>
    </row>
    <row r="22" spans="1:5" ht="14.25" thickBot="1">
      <c r="A22" s="2" t="s">
        <v>345</v>
      </c>
      <c r="B22" s="4" t="s">
        <v>357</v>
      </c>
      <c r="C22" s="5" t="s">
        <v>358</v>
      </c>
      <c r="E22" t="str">
        <f t="shared" si="0"/>
        <v>insert into cp_tcoursecate values('C006','C000','架子鼓');</v>
      </c>
    </row>
    <row r="23" spans="1:5" ht="14.25" thickBot="1">
      <c r="A23" s="2" t="s">
        <v>345</v>
      </c>
      <c r="B23" s="4" t="s">
        <v>359</v>
      </c>
      <c r="C23" s="5" t="s">
        <v>360</v>
      </c>
      <c r="E23" t="str">
        <f t="shared" si="0"/>
        <v>insert into cp_tcoursecate values('C099','C000','其他音乐');</v>
      </c>
    </row>
    <row r="24" spans="1:5" ht="14.25" thickBot="1">
      <c r="A24" t="s">
        <v>332</v>
      </c>
      <c r="B24" s="2" t="s">
        <v>361</v>
      </c>
      <c r="C24" s="3" t="s">
        <v>362</v>
      </c>
      <c r="E24" t="str">
        <f t="shared" si="0"/>
        <v>insert into cp_tcoursecate values('D000','ROOT','舞蹈类');</v>
      </c>
    </row>
    <row r="25" spans="1:5" ht="14.25" thickBot="1">
      <c r="A25" s="2" t="s">
        <v>361</v>
      </c>
      <c r="B25" s="2" t="s">
        <v>363</v>
      </c>
      <c r="C25" s="3" t="s">
        <v>364</v>
      </c>
      <c r="E25" t="str">
        <f t="shared" si="0"/>
        <v>insert into cp_tcoursecate values('D001','D000','少儿舞蹈');</v>
      </c>
    </row>
    <row r="26" spans="1:5" ht="14.25" thickBot="1">
      <c r="A26" s="2" t="s">
        <v>361</v>
      </c>
      <c r="B26" s="4" t="s">
        <v>365</v>
      </c>
      <c r="C26" s="5" t="s">
        <v>366</v>
      </c>
      <c r="E26" t="str">
        <f t="shared" si="0"/>
        <v>insert into cp_tcoursecate values('D002','D000','芭蕾舞');</v>
      </c>
    </row>
    <row r="27" spans="1:5" ht="14.25" thickBot="1">
      <c r="A27" s="2" t="s">
        <v>361</v>
      </c>
      <c r="B27" s="4" t="s">
        <v>367</v>
      </c>
      <c r="C27" s="5" t="s">
        <v>368</v>
      </c>
      <c r="E27" t="str">
        <f t="shared" si="0"/>
        <v>insert into cp_tcoursecate values('D003','D000','国标舞');</v>
      </c>
    </row>
    <row r="28" spans="1:5" ht="14.25" thickBot="1">
      <c r="A28" s="2" t="s">
        <v>361</v>
      </c>
      <c r="B28" s="4" t="s">
        <v>369</v>
      </c>
      <c r="C28" s="5" t="s">
        <v>370</v>
      </c>
      <c r="E28" t="str">
        <f t="shared" si="0"/>
        <v>insert into cp_tcoursecate values('D004','D000','民族舞');</v>
      </c>
    </row>
    <row r="29" spans="1:5" ht="14.25" thickBot="1">
      <c r="A29" s="2" t="s">
        <v>361</v>
      </c>
      <c r="B29" s="4" t="s">
        <v>371</v>
      </c>
      <c r="C29" s="5" t="s">
        <v>372</v>
      </c>
      <c r="E29" t="str">
        <f t="shared" si="0"/>
        <v>insert into cp_tcoursecate values('D005','D000','现代舞');</v>
      </c>
    </row>
    <row r="30" spans="1:5" ht="14.25" thickBot="1">
      <c r="A30" s="2" t="s">
        <v>361</v>
      </c>
      <c r="B30" s="4" t="s">
        <v>373</v>
      </c>
      <c r="C30" s="5" t="s">
        <v>374</v>
      </c>
      <c r="E30" t="str">
        <f t="shared" si="0"/>
        <v>insert into cp_tcoursecate values('D006','D000','街舞');</v>
      </c>
    </row>
    <row r="31" spans="1:5" ht="14.25" thickBot="1">
      <c r="A31" s="2" t="s">
        <v>361</v>
      </c>
      <c r="B31" s="4" t="s">
        <v>375</v>
      </c>
      <c r="C31" s="5" t="s">
        <v>376</v>
      </c>
      <c r="E31" t="str">
        <f t="shared" si="0"/>
        <v>insert into cp_tcoursecate values('D007','D000','踢踏舞');</v>
      </c>
    </row>
    <row r="32" spans="1:5" ht="14.25" thickBot="1">
      <c r="A32" t="s">
        <v>332</v>
      </c>
      <c r="B32" s="2" t="s">
        <v>377</v>
      </c>
      <c r="C32" s="3" t="s">
        <v>378</v>
      </c>
      <c r="E32" t="str">
        <f t="shared" si="0"/>
        <v>insert into cp_tcoursecate values('E000','ROOT','美术类');</v>
      </c>
    </row>
    <row r="33" spans="1:5" ht="14.25" thickBot="1">
      <c r="A33" s="2" t="s">
        <v>377</v>
      </c>
      <c r="B33" s="2" t="s">
        <v>379</v>
      </c>
      <c r="C33" s="3" t="s">
        <v>380</v>
      </c>
      <c r="E33" t="str">
        <f t="shared" si="0"/>
        <v>insert into cp_tcoursecate values('E001','E000','绘画');</v>
      </c>
    </row>
    <row r="34" spans="1:5" ht="14.25" thickBot="1">
      <c r="A34" s="2" t="s">
        <v>377</v>
      </c>
      <c r="B34" s="4" t="s">
        <v>381</v>
      </c>
      <c r="C34" s="5" t="s">
        <v>382</v>
      </c>
      <c r="E34" t="str">
        <f t="shared" si="0"/>
        <v>insert into cp_tcoursecate values('E099','E000','其他美术');</v>
      </c>
    </row>
    <row r="35" spans="1:5" ht="14.25" thickBot="1">
      <c r="A35" t="s">
        <v>332</v>
      </c>
      <c r="B35" s="2" t="s">
        <v>383</v>
      </c>
      <c r="C35" s="3" t="s">
        <v>384</v>
      </c>
      <c r="E35" t="str">
        <f t="shared" si="0"/>
        <v>insert into cp_tcoursecate values('F000','ROOT','书法类');</v>
      </c>
    </row>
    <row r="36" spans="1:5" ht="14.25" thickBot="1">
      <c r="A36" s="2" t="s">
        <v>383</v>
      </c>
      <c r="B36" s="2" t="s">
        <v>385</v>
      </c>
      <c r="C36" s="3" t="s">
        <v>386</v>
      </c>
      <c r="E36" t="str">
        <f t="shared" si="0"/>
        <v>insert into cp_tcoursecate values('F001','F000','硬笔书法');</v>
      </c>
    </row>
    <row r="37" spans="1:5" ht="14.25" thickBot="1">
      <c r="A37" s="2" t="s">
        <v>383</v>
      </c>
      <c r="B37" s="4" t="s">
        <v>387</v>
      </c>
      <c r="C37" s="5" t="s">
        <v>388</v>
      </c>
      <c r="E37" t="str">
        <f t="shared" si="0"/>
        <v>insert into cp_tcoursecate values('F002','F000','毛笔书法');</v>
      </c>
    </row>
    <row r="38" spans="1:5" ht="14.25" thickBot="1">
      <c r="A38" t="s">
        <v>332</v>
      </c>
      <c r="B38" s="2" t="s">
        <v>389</v>
      </c>
      <c r="C38" s="3" t="s">
        <v>390</v>
      </c>
      <c r="E38" t="str">
        <f t="shared" si="0"/>
        <v>insert into cp_tcoursecate values('G000','ROOT','棋类');</v>
      </c>
    </row>
    <row r="39" spans="1:5" ht="14.25" thickBot="1">
      <c r="A39" s="2" t="s">
        <v>389</v>
      </c>
      <c r="B39" s="4" t="s">
        <v>391</v>
      </c>
      <c r="C39" s="5" t="s">
        <v>392</v>
      </c>
      <c r="D39" s="5"/>
      <c r="E39" t="str">
        <f t="shared" si="0"/>
        <v>insert into cp_tcoursecate values('G001','G000','中国象棋');</v>
      </c>
    </row>
    <row r="40" spans="1:5" ht="14.25" thickBot="1">
      <c r="A40" s="2" t="s">
        <v>389</v>
      </c>
      <c r="B40" s="4" t="s">
        <v>393</v>
      </c>
      <c r="C40" s="5" t="s">
        <v>394</v>
      </c>
      <c r="D40" s="5"/>
      <c r="E40" t="str">
        <f t="shared" si="0"/>
        <v>insert into cp_tcoursecate values('G002','G000','围棋');</v>
      </c>
    </row>
    <row r="41" spans="1:5" ht="14.25" thickBot="1">
      <c r="A41" t="s">
        <v>332</v>
      </c>
      <c r="B41" s="4" t="s">
        <v>395</v>
      </c>
      <c r="C41" s="5" t="s">
        <v>396</v>
      </c>
      <c r="E41" t="str">
        <f t="shared" si="0"/>
        <v>insert into cp_tcoursecate values('Z000','ROOT','综合类');</v>
      </c>
    </row>
    <row r="42" spans="1:5" ht="14.25" thickBot="1">
      <c r="A42" s="4" t="s">
        <v>395</v>
      </c>
      <c r="B42" s="4" t="s">
        <v>397</v>
      </c>
      <c r="C42" s="5" t="s">
        <v>398</v>
      </c>
      <c r="D42" s="5"/>
      <c r="E42" t="str">
        <f t="shared" si="0"/>
        <v>insert into cp_tcoursecate values('Z001','Z000','综合');</v>
      </c>
    </row>
    <row r="47" spans="1:5">
      <c r="A47" t="s">
        <v>456</v>
      </c>
    </row>
    <row r="48" spans="1:5">
      <c r="A48" t="s">
        <v>332</v>
      </c>
      <c r="B48">
        <v>440000</v>
      </c>
      <c r="C48" t="s">
        <v>447</v>
      </c>
      <c r="E48" t="str">
        <f>"insert into cp_tregion values('"&amp;B48&amp;"','"&amp;A48&amp;"','"&amp;C48&amp;"','1',now());"</f>
        <v>insert into cp_tregion values('440000','ROOT','广东省','1',now());</v>
      </c>
    </row>
    <row r="49" spans="1:5">
      <c r="A49">
        <v>440000</v>
      </c>
      <c r="B49">
        <v>440100</v>
      </c>
      <c r="C49" t="s">
        <v>446</v>
      </c>
      <c r="E49" t="str">
        <f t="shared" ref="E49:E69" si="1">"insert into cp_tregion values('"&amp;B49&amp;"','"&amp;A49&amp;"','"&amp;C49&amp;"','1',now());"</f>
        <v>insert into cp_tregion values('440100','440000','广州市','1',now());</v>
      </c>
    </row>
    <row r="50" spans="1:5">
      <c r="A50">
        <v>440100</v>
      </c>
      <c r="B50">
        <v>440101</v>
      </c>
      <c r="C50" t="s">
        <v>448</v>
      </c>
      <c r="E50" t="str">
        <f t="shared" si="1"/>
        <v>insert into cp_tregion values('440101','440100','市辖区','1',now());</v>
      </c>
    </row>
    <row r="51" spans="1:5">
      <c r="A51">
        <v>440100</v>
      </c>
      <c r="B51">
        <v>440103</v>
      </c>
      <c r="C51" t="s">
        <v>435</v>
      </c>
      <c r="E51" t="str">
        <f t="shared" si="1"/>
        <v>insert into cp_tregion values('440103','440100','荔湾区','1',now());</v>
      </c>
    </row>
    <row r="52" spans="1:5">
      <c r="A52">
        <v>440100</v>
      </c>
      <c r="B52">
        <v>440104</v>
      </c>
      <c r="C52" t="s">
        <v>436</v>
      </c>
      <c r="E52" t="str">
        <f t="shared" si="1"/>
        <v>insert into cp_tregion values('440104','440100','越秀区','1',now());</v>
      </c>
    </row>
    <row r="53" spans="1:5">
      <c r="A53">
        <v>440100</v>
      </c>
      <c r="B53">
        <v>440105</v>
      </c>
      <c r="C53" t="s">
        <v>437</v>
      </c>
      <c r="E53" t="str">
        <f t="shared" si="1"/>
        <v>insert into cp_tregion values('440105','440100','海珠区','1',now());</v>
      </c>
    </row>
    <row r="54" spans="1:5">
      <c r="A54">
        <v>440100</v>
      </c>
      <c r="B54">
        <v>440106</v>
      </c>
      <c r="C54" t="s">
        <v>438</v>
      </c>
      <c r="E54" t="str">
        <f t="shared" si="1"/>
        <v>insert into cp_tregion values('440106','440100','天河区','1',now());</v>
      </c>
    </row>
    <row r="55" spans="1:5">
      <c r="A55">
        <v>440100</v>
      </c>
      <c r="B55">
        <v>440111</v>
      </c>
      <c r="C55" t="s">
        <v>440</v>
      </c>
      <c r="E55" t="str">
        <f t="shared" si="1"/>
        <v>insert into cp_tregion values('440111','440100','白云区','1',now());</v>
      </c>
    </row>
    <row r="56" spans="1:5">
      <c r="A56">
        <v>440100</v>
      </c>
      <c r="B56">
        <v>440112</v>
      </c>
      <c r="C56" t="s">
        <v>439</v>
      </c>
      <c r="E56" t="str">
        <f t="shared" si="1"/>
        <v>insert into cp_tregion values('440112','440100','黄埔区','1',now());</v>
      </c>
    </row>
    <row r="57" spans="1:5">
      <c r="A57">
        <v>440100</v>
      </c>
      <c r="B57">
        <v>440113</v>
      </c>
      <c r="C57" t="s">
        <v>441</v>
      </c>
      <c r="E57" t="str">
        <f t="shared" si="1"/>
        <v>insert into cp_tregion values('440113','440100','番禺区','1',now());</v>
      </c>
    </row>
    <row r="58" spans="1:5">
      <c r="A58">
        <v>440100</v>
      </c>
      <c r="B58">
        <v>440114</v>
      </c>
      <c r="C58" t="s">
        <v>442</v>
      </c>
      <c r="E58" t="str">
        <f t="shared" si="1"/>
        <v>insert into cp_tregion values('440114','440100','花都区','1',now());</v>
      </c>
    </row>
    <row r="59" spans="1:5">
      <c r="A59">
        <v>440100</v>
      </c>
      <c r="B59">
        <v>440115</v>
      </c>
      <c r="C59" t="s">
        <v>445</v>
      </c>
      <c r="E59" t="str">
        <f t="shared" si="1"/>
        <v>insert into cp_tregion values('440115','440100','南沙区','1',now());</v>
      </c>
    </row>
    <row r="60" spans="1:5">
      <c r="A60">
        <v>440100</v>
      </c>
      <c r="B60">
        <v>440117</v>
      </c>
      <c r="C60" t="s">
        <v>444</v>
      </c>
      <c r="E60" t="str">
        <f t="shared" si="1"/>
        <v>insert into cp_tregion values('440117','440100','从化区','1',now());</v>
      </c>
    </row>
    <row r="61" spans="1:5">
      <c r="A61">
        <v>440100</v>
      </c>
      <c r="B61">
        <v>440118</v>
      </c>
      <c r="C61" t="s">
        <v>443</v>
      </c>
      <c r="E61" t="str">
        <f t="shared" si="1"/>
        <v>insert into cp_tregion values('440118','440100','增城区','1',now());</v>
      </c>
    </row>
    <row r="62" spans="1:5">
      <c r="A62">
        <v>440000</v>
      </c>
      <c r="B62">
        <v>440300</v>
      </c>
      <c r="C62" t="s">
        <v>449</v>
      </c>
      <c r="E62" t="str">
        <f t="shared" si="1"/>
        <v>insert into cp_tregion values('440300','440000','深圳市','1',now());</v>
      </c>
    </row>
    <row r="63" spans="1:5">
      <c r="A63">
        <v>440300</v>
      </c>
      <c r="B63">
        <v>440301</v>
      </c>
      <c r="C63" t="s">
        <v>448</v>
      </c>
      <c r="E63" t="str">
        <f t="shared" si="1"/>
        <v>insert into cp_tregion values('440301','440300','市辖区','1',now());</v>
      </c>
    </row>
    <row r="64" spans="1:5">
      <c r="A64">
        <v>440300</v>
      </c>
      <c r="B64">
        <v>440303</v>
      </c>
      <c r="C64" t="s">
        <v>450</v>
      </c>
      <c r="E64" t="str">
        <f t="shared" si="1"/>
        <v>insert into cp_tregion values('440303','440300','罗湖区','1',now());</v>
      </c>
    </row>
    <row r="65" spans="1:5">
      <c r="A65">
        <v>440300</v>
      </c>
      <c r="B65">
        <v>440304</v>
      </c>
      <c r="C65" t="s">
        <v>451</v>
      </c>
      <c r="E65" t="str">
        <f t="shared" si="1"/>
        <v>insert into cp_tregion values('440304','440300','福田区','1',now());</v>
      </c>
    </row>
    <row r="66" spans="1:5">
      <c r="A66">
        <v>440300</v>
      </c>
      <c r="B66">
        <v>440305</v>
      </c>
      <c r="C66" t="s">
        <v>452</v>
      </c>
      <c r="E66" t="str">
        <f t="shared" si="1"/>
        <v>insert into cp_tregion values('440305','440300','南山区','1',now());</v>
      </c>
    </row>
    <row r="67" spans="1:5">
      <c r="A67">
        <v>440300</v>
      </c>
      <c r="B67">
        <v>440306</v>
      </c>
      <c r="C67" t="s">
        <v>453</v>
      </c>
      <c r="E67" t="str">
        <f t="shared" si="1"/>
        <v>insert into cp_tregion values('440306','440300','宝安区','1',now());</v>
      </c>
    </row>
    <row r="68" spans="1:5">
      <c r="A68">
        <v>440300</v>
      </c>
      <c r="B68">
        <v>440307</v>
      </c>
      <c r="C68" t="s">
        <v>454</v>
      </c>
      <c r="E68" t="str">
        <f t="shared" si="1"/>
        <v>insert into cp_tregion values('440307','440300','龙岗区','1',now());</v>
      </c>
    </row>
    <row r="69" spans="1:5">
      <c r="A69">
        <v>440300</v>
      </c>
      <c r="B69">
        <v>440308</v>
      </c>
      <c r="C69" t="s">
        <v>455</v>
      </c>
      <c r="E69" t="str">
        <f t="shared" si="1"/>
        <v>insert into cp_tregion values('440308','440300','盐田区','1',now());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K18" sqref="K18"/>
    </sheetView>
  </sheetViews>
  <sheetFormatPr defaultRowHeight="13.5"/>
  <cols>
    <col min="1" max="1" width="15.625" customWidth="1"/>
    <col min="10" max="10" width="23.375" customWidth="1"/>
    <col min="11" max="11" width="22" customWidth="1"/>
    <col min="12" max="12" width="13.875" customWidth="1"/>
    <col min="13" max="13" width="14" customWidth="1"/>
    <col min="14" max="14" width="11.25" customWidth="1"/>
  </cols>
  <sheetData>
    <row r="1" spans="1:14">
      <c r="J1" t="str">
        <f>"/* "&amp;B2&amp;" */DROP TABLE IF EXISTS `"&amp;LOWER(A2)&amp;"`;"</f>
        <v>/* 营业部表 */DROP TABLE IF EXISTS `company`;</v>
      </c>
    </row>
    <row r="2" spans="1:14" ht="14.25" thickBot="1">
      <c r="A2" t="s">
        <v>537</v>
      </c>
      <c r="B2" t="s">
        <v>538</v>
      </c>
      <c r="J2" t="str">
        <f>"CREATE TABLE `"&amp;LOWER(A2)&amp;"`("</f>
        <v>CREATE TABLE `company`(</v>
      </c>
    </row>
    <row r="3" spans="1:14" ht="14.25" thickBot="1">
      <c r="A3" s="12" t="s">
        <v>503</v>
      </c>
      <c r="B3" s="13" t="s">
        <v>504</v>
      </c>
      <c r="C3" s="14" t="s">
        <v>21</v>
      </c>
      <c r="D3" s="13"/>
      <c r="E3" s="14" t="s">
        <v>505</v>
      </c>
      <c r="F3" s="13"/>
      <c r="G3" t="s">
        <v>542</v>
      </c>
      <c r="H3" t="str">
        <f>UPPER(LEFT(G3,1))&amp;MID(G3,2,20)</f>
        <v>CmpCode</v>
      </c>
      <c r="I3" s="3" t="s">
        <v>309</v>
      </c>
      <c r="J3" t="str">
        <f>"`"&amp;LOWER(A3)&amp;"` "&amp;LOWER(B3)&amp;" "&amp;C3&amp;", /* "&amp;E3&amp;" */"</f>
        <v>`cmp_code` varchar(10) 是, /* 代码 */</v>
      </c>
      <c r="K3" t="str">
        <f>"m.set"&amp;H3&amp;"(rs.getString("""&amp;A3&amp;""")); //"&amp;E3</f>
        <v>m.setCmpCode(rs.getString("cmp_code")); //代码</v>
      </c>
      <c r="L3" t="str">
        <f>"u.value("""&amp;A3&amp;""", p.get"&amp;H3&amp;"()); //"&amp;E3</f>
        <v>u.value("cmp_code", p.getCmpCode()); //代码</v>
      </c>
      <c r="M3" t="str">
        <f>"private "&amp;I3&amp;" "&amp;G3&amp;";  //"&amp;E3</f>
        <v>private String cmpCode;  //代码</v>
      </c>
      <c r="N3" t="str">
        <f>"sql.append("",m."&amp;C3&amp;""");"</f>
        <v>sql.append(",m.是");</v>
      </c>
    </row>
    <row r="4" spans="1:14" ht="14.25" thickBot="1">
      <c r="A4" s="12" t="s">
        <v>506</v>
      </c>
      <c r="B4" s="13" t="s">
        <v>507</v>
      </c>
      <c r="C4" s="14" t="s">
        <v>21</v>
      </c>
      <c r="D4" s="13"/>
      <c r="E4" s="14" t="s">
        <v>508</v>
      </c>
      <c r="F4" s="13"/>
      <c r="G4" t="s">
        <v>543</v>
      </c>
      <c r="H4" t="str">
        <f t="shared" ref="H4:H5" si="0">UPPER(LEFT(G4,1))&amp;MID(G4,2,20)</f>
        <v>CmpName</v>
      </c>
      <c r="I4" s="3" t="s">
        <v>309</v>
      </c>
      <c r="J4" t="str">
        <f t="shared" ref="J4:J5" si="1">"`"&amp;LOWER(A4)&amp;"` "&amp;LOWER(B4)&amp;" "&amp;C4&amp;", /* "&amp;E4&amp;" */"</f>
        <v>`cmp_name` varchar (50) 是, /* 名字 */</v>
      </c>
      <c r="K4" t="str">
        <f t="shared" ref="K4:K5" si="2">"m.set"&amp;H4&amp;"(rs.getString("""&amp;A4&amp;""")); //"&amp;E4</f>
        <v>m.setCmpName(rs.getString("cmp_name")); //名字</v>
      </c>
      <c r="L4" t="str">
        <f t="shared" ref="L4:L5" si="3">"u.value("""&amp;A4&amp;""", p.get"&amp;H4&amp;"()); //"&amp;E4</f>
        <v>u.value("cmp_name", p.getCmpName()); //名字</v>
      </c>
      <c r="M4" t="str">
        <f t="shared" ref="M4:M5" si="4">"private "&amp;I4&amp;" "&amp;G4&amp;";  //"&amp;E4</f>
        <v>private String cmpName;  //名字</v>
      </c>
      <c r="N4" t="str">
        <f>"sql.append("",m."&amp;C4&amp;""");"</f>
        <v>sql.append(",m.是");</v>
      </c>
    </row>
    <row r="5" spans="1:14" ht="36" thickBot="1">
      <c r="A5" s="12" t="s">
        <v>509</v>
      </c>
      <c r="B5" s="13" t="s">
        <v>510</v>
      </c>
      <c r="C5" s="13"/>
      <c r="D5" s="13"/>
      <c r="E5" s="14" t="s">
        <v>511</v>
      </c>
      <c r="F5" s="14" t="s">
        <v>512</v>
      </c>
      <c r="G5" t="s">
        <v>509</v>
      </c>
      <c r="H5" t="str">
        <f t="shared" si="0"/>
        <v>Style</v>
      </c>
      <c r="I5" s="3" t="s">
        <v>309</v>
      </c>
      <c r="J5" t="str">
        <f t="shared" si="1"/>
        <v>`style` varchar(1) , /* 机构风格 */</v>
      </c>
      <c r="K5" t="str">
        <f t="shared" si="2"/>
        <v>m.setStyle(rs.getString("style")); //机构风格</v>
      </c>
      <c r="L5" t="str">
        <f t="shared" si="3"/>
        <v>u.value("style", p.getStyle()); //机构风格</v>
      </c>
      <c r="M5" t="str">
        <f t="shared" si="4"/>
        <v>private String style;  //机构风格</v>
      </c>
      <c r="N5" t="str">
        <f>"sql.append("",m."&amp;C5&amp;""");"</f>
        <v>sql.append(",m.");</v>
      </c>
    </row>
    <row r="6" spans="1:14" ht="14.25" thickBot="1">
      <c r="A6" s="20"/>
      <c r="B6" s="21"/>
      <c r="C6" s="21"/>
      <c r="D6" s="21"/>
      <c r="E6" s="22"/>
      <c r="F6" s="22"/>
      <c r="I6" s="3"/>
    </row>
    <row r="7" spans="1:14" ht="14.25" thickBot="1">
      <c r="A7" s="20"/>
      <c r="B7" s="21"/>
      <c r="C7" s="21"/>
      <c r="D7" s="21"/>
      <c r="E7" s="22"/>
      <c r="F7" s="22"/>
      <c r="I7" s="3"/>
    </row>
    <row r="8" spans="1:14" ht="14.25" thickBot="1">
      <c r="A8" s="20"/>
      <c r="B8" s="21"/>
      <c r="C8" s="21"/>
      <c r="D8" s="21"/>
      <c r="E8" s="22"/>
      <c r="F8" s="22"/>
      <c r="I8" s="3"/>
    </row>
    <row r="9" spans="1:14" ht="14.25" thickBot="1">
      <c r="A9" s="20"/>
      <c r="B9" s="21"/>
      <c r="C9" s="21"/>
      <c r="D9" s="21"/>
      <c r="E9" s="22"/>
      <c r="F9" s="22"/>
      <c r="I9" s="3"/>
      <c r="J9" t="str">
        <f>"/* "&amp;B10&amp;" */DROP TABLE IF EXISTS `"&amp;LOWER(A10)&amp;"`;"</f>
        <v>/* 龙虎榜数据 */DROP TABLE IF EXISTS `board_data`;</v>
      </c>
    </row>
    <row r="10" spans="1:14" ht="14.25" thickBot="1">
      <c r="A10" t="s">
        <v>549</v>
      </c>
      <c r="B10" t="s">
        <v>539</v>
      </c>
      <c r="I10" s="3"/>
      <c r="J10" t="str">
        <f>"CREATE TABLE `"&amp;LOWER(A10)&amp;"`("</f>
        <v>CREATE TABLE `board_data`(</v>
      </c>
    </row>
    <row r="11" spans="1:14" ht="14.25" thickBot="1">
      <c r="A11" s="12" t="s">
        <v>513</v>
      </c>
      <c r="B11" s="13" t="s">
        <v>514</v>
      </c>
      <c r="C11" s="14" t="s">
        <v>21</v>
      </c>
      <c r="D11" s="13"/>
      <c r="E11" s="14" t="s">
        <v>515</v>
      </c>
      <c r="F11" s="13"/>
      <c r="G11" t="s">
        <v>544</v>
      </c>
      <c r="H11" t="str">
        <f>UPPER(LEFT(G11,1))&amp;MID(G11,2,20)</f>
        <v>StockCode</v>
      </c>
      <c r="I11" s="3" t="s">
        <v>309</v>
      </c>
      <c r="J11" t="str">
        <f>"`"&amp;LOWER(A11)&amp;"` "&amp;LOWER(B11)&amp;" "&amp;C11&amp;", /* "&amp;E11&amp;" */"</f>
        <v>`stock_code` varchar(6) 是, /* 股票代码 */</v>
      </c>
      <c r="K11" t="str">
        <f>"m.set"&amp;H11&amp;"(rs.getString("""&amp;A11&amp;""")); //"&amp;E11</f>
        <v>m.setStockCode(rs.getString("Stock_code")); //股票代码</v>
      </c>
      <c r="L11" t="str">
        <f>"u.value("""&amp;A11&amp;""", p.get"&amp;H11&amp;"()); //"&amp;E11</f>
        <v>u.value("Stock_code", p.getStockCode()); //股票代码</v>
      </c>
      <c r="M11" t="str">
        <f>"private "&amp;I11&amp;" "&amp;G11&amp;";  //"&amp;E11</f>
        <v>private String stockCode;  //股票代码</v>
      </c>
      <c r="N11" t="str">
        <f>"sql.append("",m."&amp;C11&amp;""");"</f>
        <v>sql.append(",m.是");</v>
      </c>
    </row>
    <row r="12" spans="1:14" ht="14.25" thickBot="1">
      <c r="A12" s="12" t="s">
        <v>516</v>
      </c>
      <c r="B12" s="13" t="s">
        <v>517</v>
      </c>
      <c r="C12" s="14" t="s">
        <v>21</v>
      </c>
      <c r="D12" s="13"/>
      <c r="E12" s="14" t="s">
        <v>518</v>
      </c>
      <c r="F12" s="13"/>
      <c r="G12" t="s">
        <v>542</v>
      </c>
      <c r="H12" t="str">
        <f t="shared" ref="H12:H17" si="5">UPPER(LEFT(G12,1))&amp;MID(G12,2,20)</f>
        <v>CmpCode</v>
      </c>
      <c r="I12" s="3" t="s">
        <v>309</v>
      </c>
      <c r="J12" t="str">
        <f t="shared" ref="J12:J17" si="6">"`"&amp;LOWER(A12)&amp;"` "&amp;LOWER(B12)&amp;" "&amp;C12&amp;", /* "&amp;E12&amp;" */"</f>
        <v>`cmp_code` varchar (10) 是, /* 股票名字 */</v>
      </c>
      <c r="K12" t="str">
        <f t="shared" ref="K12:K17" si="7">"m.set"&amp;H12&amp;"(rs.getString("""&amp;A12&amp;""")); //"&amp;E12</f>
        <v>m.setCmpCode(rs.getString("Cmp_code")); //股票名字</v>
      </c>
      <c r="L12" t="str">
        <f t="shared" ref="L12:L17" si="8">"u.value("""&amp;A12&amp;""", p.get"&amp;H12&amp;"()); //"&amp;E12</f>
        <v>u.value("Cmp_code", p.getCmpCode()); //股票名字</v>
      </c>
      <c r="M12" t="str">
        <f t="shared" ref="M12:M17" si="9">"private "&amp;I12&amp;" "&amp;G12&amp;";  //"&amp;E12</f>
        <v>private String cmpCode;  //股票名字</v>
      </c>
      <c r="N12" t="str">
        <f t="shared" ref="N12:N17" si="10">"sql.append("",m."&amp;C12&amp;""");"</f>
        <v>sql.append(",m.是");</v>
      </c>
    </row>
    <row r="13" spans="1:14" ht="24.75" thickBot="1">
      <c r="A13" s="12" t="s">
        <v>519</v>
      </c>
      <c r="B13" s="13" t="s">
        <v>520</v>
      </c>
      <c r="C13" s="14" t="s">
        <v>21</v>
      </c>
      <c r="D13" s="13"/>
      <c r="E13" s="14" t="s">
        <v>521</v>
      </c>
      <c r="F13" s="13" t="s">
        <v>522</v>
      </c>
      <c r="G13" t="s">
        <v>519</v>
      </c>
      <c r="H13" t="str">
        <f t="shared" si="5"/>
        <v>Reason</v>
      </c>
      <c r="I13" s="3" t="s">
        <v>309</v>
      </c>
      <c r="J13" t="str">
        <f t="shared" si="6"/>
        <v>`reason` varchar (1) 是, /* 上榜原因 */</v>
      </c>
      <c r="K13" t="str">
        <f t="shared" si="7"/>
        <v>m.setReason(rs.getString("reason")); //上榜原因</v>
      </c>
      <c r="L13" t="str">
        <f t="shared" si="8"/>
        <v>u.value("reason", p.getReason()); //上榜原因</v>
      </c>
      <c r="M13" t="str">
        <f t="shared" si="9"/>
        <v>private String reason;  //上榜原因</v>
      </c>
      <c r="N13" t="str">
        <f t="shared" si="10"/>
        <v>sql.append(",m.是");</v>
      </c>
    </row>
    <row r="14" spans="1:14" ht="24.75" thickBot="1">
      <c r="A14" s="12" t="s">
        <v>523</v>
      </c>
      <c r="B14" s="13" t="s">
        <v>524</v>
      </c>
      <c r="C14" s="14" t="s">
        <v>21</v>
      </c>
      <c r="D14" s="13"/>
      <c r="E14" s="14" t="s">
        <v>525</v>
      </c>
      <c r="F14" s="13"/>
      <c r="G14" t="s">
        <v>545</v>
      </c>
      <c r="H14" t="str">
        <f t="shared" si="5"/>
        <v>BuyMoney</v>
      </c>
      <c r="I14" s="3" t="s">
        <v>309</v>
      </c>
      <c r="J14" t="str">
        <f t="shared" si="6"/>
        <v>`buy_money` decimal(10,2) 是, /* 买入额（万） */</v>
      </c>
      <c r="K14" t="str">
        <f t="shared" si="7"/>
        <v>m.setBuyMoney(rs.getString("Buy_money")); //买入额（万）</v>
      </c>
      <c r="L14" t="str">
        <f t="shared" si="8"/>
        <v>u.value("Buy_money", p.getBuyMoney()); //买入额（万）</v>
      </c>
      <c r="M14" t="str">
        <f t="shared" si="9"/>
        <v>private String buyMoney;  //买入额（万）</v>
      </c>
      <c r="N14" t="str">
        <f t="shared" si="10"/>
        <v>sql.append(",m.是");</v>
      </c>
    </row>
    <row r="15" spans="1:14" ht="24.75" thickBot="1">
      <c r="A15" s="12" t="s">
        <v>526</v>
      </c>
      <c r="B15" s="13" t="s">
        <v>524</v>
      </c>
      <c r="C15" s="14" t="s">
        <v>21</v>
      </c>
      <c r="D15" s="13"/>
      <c r="E15" s="14" t="s">
        <v>527</v>
      </c>
      <c r="F15" s="13"/>
      <c r="G15" t="s">
        <v>546</v>
      </c>
      <c r="H15" t="str">
        <f t="shared" si="5"/>
        <v>SaleMoney</v>
      </c>
      <c r="I15" s="3" t="s">
        <v>309</v>
      </c>
      <c r="J15" t="str">
        <f t="shared" si="6"/>
        <v>`sale_money` decimal(10,2) 是, /* 卖出额（万） */</v>
      </c>
      <c r="K15" t="str">
        <f t="shared" si="7"/>
        <v>m.setSaleMoney(rs.getString("Sale_money")); //卖出额（万）</v>
      </c>
      <c r="L15" t="str">
        <f t="shared" si="8"/>
        <v>u.value("Sale_money", p.getSaleMoney()); //卖出额（万）</v>
      </c>
      <c r="M15" t="str">
        <f t="shared" si="9"/>
        <v>private String saleMoney;  //卖出额（万）</v>
      </c>
      <c r="N15" t="str">
        <f t="shared" si="10"/>
        <v>sql.append(",m.是");</v>
      </c>
    </row>
    <row r="16" spans="1:14" ht="83.25" thickBot="1">
      <c r="A16" s="16" t="s">
        <v>528</v>
      </c>
      <c r="B16" s="18" t="s">
        <v>529</v>
      </c>
      <c r="C16" s="19" t="s">
        <v>21</v>
      </c>
      <c r="D16" s="18"/>
      <c r="E16" s="19" t="s">
        <v>530</v>
      </c>
      <c r="F16" s="15" t="s">
        <v>541</v>
      </c>
      <c r="G16" t="s">
        <v>547</v>
      </c>
      <c r="H16" t="str">
        <f t="shared" si="5"/>
        <v>RankType</v>
      </c>
      <c r="I16" s="3" t="s">
        <v>309</v>
      </c>
      <c r="J16" t="str">
        <f t="shared" si="6"/>
        <v>`rank_type` varchar(1) 是, /* 排名类型 */</v>
      </c>
      <c r="K16" t="str">
        <f t="shared" si="7"/>
        <v>m.setRankType(rs.getString("rank_type")); //排名类型</v>
      </c>
      <c r="L16" t="str">
        <f t="shared" si="8"/>
        <v>u.value("rank_type", p.getRankType()); //排名类型</v>
      </c>
      <c r="M16" t="str">
        <f t="shared" si="9"/>
        <v>private String rankType;  //排名类型</v>
      </c>
      <c r="N16" t="str">
        <f t="shared" si="10"/>
        <v>sql.append(",m.是");</v>
      </c>
    </row>
    <row r="17" spans="1:14" ht="14.25" thickBot="1">
      <c r="A17" s="17" t="s">
        <v>558</v>
      </c>
      <c r="B17" s="13" t="s">
        <v>531</v>
      </c>
      <c r="C17" s="14" t="s">
        <v>21</v>
      </c>
      <c r="D17" s="13"/>
      <c r="E17" s="14" t="s">
        <v>532</v>
      </c>
      <c r="F17" s="13"/>
      <c r="G17" t="s">
        <v>531</v>
      </c>
      <c r="H17" t="str">
        <f t="shared" si="5"/>
        <v>Date</v>
      </c>
      <c r="I17" s="3" t="s">
        <v>548</v>
      </c>
      <c r="J17" t="str">
        <f t="shared" si="6"/>
        <v>`board_date` date 是, /* 上榜日期 */</v>
      </c>
      <c r="K17" t="str">
        <f t="shared" si="7"/>
        <v>m.setDate(rs.getString("board_date")); //上榜日期</v>
      </c>
      <c r="L17" t="str">
        <f t="shared" si="8"/>
        <v>u.value("board_date", p.getDate()); //上榜日期</v>
      </c>
      <c r="M17" t="str">
        <f t="shared" si="9"/>
        <v>private Date date;  //上榜日期</v>
      </c>
      <c r="N17" t="str">
        <f t="shared" si="10"/>
        <v>sql.append(",m.是");</v>
      </c>
    </row>
    <row r="18" spans="1:14" ht="14.25" thickBot="1">
      <c r="A18" s="17" t="s">
        <v>559</v>
      </c>
      <c r="B18" s="13" t="s">
        <v>531</v>
      </c>
      <c r="C18" s="14" t="s">
        <v>21</v>
      </c>
      <c r="D18" s="13"/>
      <c r="E18" s="14" t="s">
        <v>560</v>
      </c>
      <c r="F18" s="13"/>
      <c r="G18" t="s">
        <v>531</v>
      </c>
      <c r="H18" t="str">
        <f t="shared" ref="H18" si="11">UPPER(LEFT(G18,1))&amp;MID(G18,2,20)</f>
        <v>Date</v>
      </c>
      <c r="I18" s="3" t="s">
        <v>548</v>
      </c>
      <c r="J18" t="str">
        <f t="shared" ref="J18" si="12">"`"&amp;LOWER(A18)&amp;"` "&amp;LOWER(B18)&amp;" "&amp;C18&amp;", /* "&amp;E18&amp;" */"</f>
        <v>`create_date` date 是, /* 新增日期 */</v>
      </c>
      <c r="K18" t="str">
        <f t="shared" ref="K18" si="13">"m.set"&amp;H18&amp;"(rs.getString("""&amp;A18&amp;""")); //"&amp;E18</f>
        <v>m.setDate(rs.getString("create_date")); //新增日期</v>
      </c>
      <c r="L18" t="str">
        <f t="shared" ref="L18" si="14">"u.value("""&amp;A18&amp;""", p.get"&amp;H18&amp;"()); //"&amp;E18</f>
        <v>u.value("create_date", p.getDate()); //新增日期</v>
      </c>
      <c r="M18" t="str">
        <f t="shared" ref="M18" si="15">"private "&amp;I18&amp;" "&amp;G18&amp;";  //"&amp;E18</f>
        <v>private Date date;  //新增日期</v>
      </c>
      <c r="N18" t="str">
        <f t="shared" ref="N18" si="16">"sql.append("",m."&amp;C18&amp;""");"</f>
        <v>sql.append(",m.是");</v>
      </c>
    </row>
    <row r="19" spans="1:14">
      <c r="A19" s="20"/>
      <c r="B19" s="21"/>
      <c r="C19" s="22"/>
      <c r="D19" s="21"/>
      <c r="E19" s="22"/>
      <c r="F19" s="21"/>
      <c r="I19" s="23"/>
    </row>
    <row r="20" spans="1:14">
      <c r="A20" s="20"/>
      <c r="B20" s="21"/>
      <c r="C20" s="22"/>
      <c r="D20" s="21"/>
      <c r="E20" s="22"/>
      <c r="F20" s="21"/>
    </row>
    <row r="21" spans="1:14">
      <c r="A21" s="20"/>
      <c r="B21" s="21"/>
      <c r="C21" s="22"/>
      <c r="D21" s="21"/>
      <c r="E21" s="22"/>
      <c r="F21" s="21"/>
      <c r="J21" t="str">
        <f>"/* "&amp;B22&amp;" */DROP TABLE IF EXISTS `"&amp;LOWER(A22)&amp;"`;"</f>
        <v>/* 系统参数表 */DROP TABLE IF EXISTS `sys_param`;</v>
      </c>
    </row>
    <row r="22" spans="1:14" ht="14.25" thickBot="1">
      <c r="A22" t="s">
        <v>555</v>
      </c>
      <c r="B22" t="s">
        <v>540</v>
      </c>
      <c r="J22" t="str">
        <f>"CREATE TABLE `"&amp;LOWER(A22)&amp;"`("</f>
        <v>CREATE TABLE `sys_param`(</v>
      </c>
    </row>
    <row r="23" spans="1:14" ht="14.25" thickBot="1">
      <c r="A23" s="12" t="s">
        <v>533</v>
      </c>
      <c r="B23" s="13" t="s">
        <v>477</v>
      </c>
      <c r="C23" s="14" t="s">
        <v>21</v>
      </c>
      <c r="D23" s="13"/>
      <c r="E23" s="13"/>
      <c r="F23" s="13"/>
      <c r="G23" s="17" t="s">
        <v>533</v>
      </c>
      <c r="H23" t="str">
        <f>UPPER(LEFT(G23,1))&amp;MID(G23,2,20)</f>
        <v>Code</v>
      </c>
      <c r="I23" s="3" t="s">
        <v>309</v>
      </c>
      <c r="J23" t="str">
        <f>"`"&amp;LOWER(A23)&amp;"` "&amp;LOWER(B23)&amp;" "&amp;C23&amp;", /* "&amp;E23&amp;" */"</f>
        <v>`code` varchar(20) 是, /*  */</v>
      </c>
      <c r="K23" t="str">
        <f t="shared" ref="K23" si="17">"m.set"&amp;H23&amp;"(rs.getString("""&amp;C23&amp;""")); //"&amp;D23</f>
        <v>m.setCode(rs.getString("是")); //</v>
      </c>
      <c r="L23" t="str">
        <f t="shared" ref="L23" si="18">"u.value("""&amp;C23&amp;""", p.get"&amp;H23&amp;"()); //"&amp;D23</f>
        <v>u.value("是", p.getCode()); //</v>
      </c>
      <c r="M23" t="str">
        <f t="shared" ref="M23:M25" si="19">"private "&amp;I23&amp;" "&amp;G23&amp;";  //"&amp;E23</f>
        <v>private String code;  //</v>
      </c>
      <c r="N23" t="str">
        <f t="shared" ref="N23" si="20">"sql.append("",m."&amp;C23&amp;""");"</f>
        <v>sql.append(",m.是");</v>
      </c>
    </row>
    <row r="24" spans="1:14" ht="14.25" thickBot="1">
      <c r="A24" s="12" t="s">
        <v>534</v>
      </c>
      <c r="B24" s="13" t="s">
        <v>535</v>
      </c>
      <c r="C24" s="14" t="s">
        <v>21</v>
      </c>
      <c r="D24" s="13"/>
      <c r="E24" s="13"/>
      <c r="F24" s="13"/>
      <c r="G24" s="17" t="s">
        <v>534</v>
      </c>
      <c r="H24" t="str">
        <f t="shared" ref="H24:H25" si="21">UPPER(LEFT(G24,1))&amp;MID(G24,2,20)</f>
        <v>Value</v>
      </c>
      <c r="I24" s="3" t="s">
        <v>309</v>
      </c>
      <c r="J24" t="str">
        <f t="shared" ref="J24:J25" si="22">"`"&amp;LOWER(A24)&amp;"` "&amp;LOWER(B24)&amp;" "&amp;C24&amp;", /* "&amp;E24&amp;" */"</f>
        <v>`value` varchar(20) 是, /*  */</v>
      </c>
      <c r="K24" t="str">
        <f t="shared" ref="K24:K25" si="23">"m.set"&amp;H24&amp;"(rs.getString("""&amp;C24&amp;""")); //"&amp;D24</f>
        <v>m.setValue(rs.getString("是")); //</v>
      </c>
      <c r="L24" t="str">
        <f t="shared" ref="L24:L25" si="24">"u.value("""&amp;C24&amp;""", p.get"&amp;H24&amp;"()); //"&amp;D24</f>
        <v>u.value("是", p.getValue()); //</v>
      </c>
      <c r="M24" t="str">
        <f t="shared" si="19"/>
        <v>private String value;  //</v>
      </c>
      <c r="N24" t="str">
        <f t="shared" ref="N24:N25" si="25">"sql.append("",m."&amp;C24&amp;""");"</f>
        <v>sql.append(",m.是");</v>
      </c>
    </row>
    <row r="25" spans="1:14" ht="14.25" thickBot="1">
      <c r="A25" s="12" t="s">
        <v>536</v>
      </c>
      <c r="B25" s="13" t="s">
        <v>535</v>
      </c>
      <c r="C25" s="14" t="s">
        <v>21</v>
      </c>
      <c r="D25" s="13"/>
      <c r="E25" s="13"/>
      <c r="F25" s="13"/>
      <c r="G25" s="17" t="s">
        <v>536</v>
      </c>
      <c r="H25" t="str">
        <f t="shared" si="21"/>
        <v>Text</v>
      </c>
      <c r="I25" s="3" t="s">
        <v>309</v>
      </c>
      <c r="J25" t="str">
        <f t="shared" si="22"/>
        <v>`text` varchar(20) 是, /*  */</v>
      </c>
      <c r="K25" t="str">
        <f t="shared" si="23"/>
        <v>m.setText(rs.getString("是")); //</v>
      </c>
      <c r="L25" t="str">
        <f t="shared" si="24"/>
        <v>u.value("是", p.getText()); //</v>
      </c>
      <c r="M25" t="str">
        <f t="shared" si="19"/>
        <v>private String text;  //</v>
      </c>
      <c r="N25" t="str">
        <f t="shared" si="25"/>
        <v>sql.append(",m.是");</v>
      </c>
    </row>
    <row r="28" spans="1:14">
      <c r="J28" t="str">
        <f>"/* "&amp;B29&amp;" */DROP TABLE IF EXISTS `"&amp;LOWER(A29)&amp;"`;"</f>
        <v>/* 股票表 */DROP TABLE IF EXISTS `stock`;</v>
      </c>
    </row>
    <row r="29" spans="1:14" ht="14.25" thickBot="1">
      <c r="A29" t="s">
        <v>552</v>
      </c>
      <c r="B29" s="30" t="s">
        <v>551</v>
      </c>
      <c r="J29" t="str">
        <f>"CREATE TABLE `"&amp;LOWER(A29)&amp;"`("</f>
        <v>CREATE TABLE `stock`(</v>
      </c>
    </row>
    <row r="30" spans="1:14" ht="14.25" thickBot="1">
      <c r="A30" s="24" t="s">
        <v>556</v>
      </c>
      <c r="B30" s="25" t="s">
        <v>514</v>
      </c>
      <c r="C30" s="26" t="s">
        <v>21</v>
      </c>
      <c r="D30" s="25"/>
      <c r="E30" s="26" t="s">
        <v>505</v>
      </c>
      <c r="G30" t="s">
        <v>553</v>
      </c>
      <c r="H30" t="str">
        <f t="shared" ref="H30:H31" si="26">UPPER(LEFT(G30,1))&amp;MID(G30,2,20)</f>
        <v>StockCode</v>
      </c>
      <c r="I30" s="3" t="s">
        <v>309</v>
      </c>
      <c r="J30" t="str">
        <f>"`"&amp;LOWER(A30)&amp;"` "&amp;LOWER(B30)&amp;" "&amp;C30&amp;", /* "&amp;E30&amp;" */"</f>
        <v>`stock_code` varchar(6) 是, /* 代码 */</v>
      </c>
      <c r="K30" t="str">
        <f>"m.set"&amp;H30&amp;"(rs.getString("""&amp;A30&amp;""")); //"&amp;E30</f>
        <v>m.setStockCode(rs.getString("stock_code")); //代码</v>
      </c>
      <c r="L30" t="str">
        <f>"u.value("""&amp;A30&amp;""", p.get"&amp;H30&amp;"()); //"&amp;E30</f>
        <v>u.value("stock_code", p.getStockCode()); //代码</v>
      </c>
      <c r="M30" t="str">
        <f>"private "&amp;I30&amp;" "&amp;G30&amp;";  //"&amp;E30</f>
        <v>private String stockCode;  //代码</v>
      </c>
      <c r="N30" t="str">
        <f>"sql.append("",m."&amp;C30&amp;""");"</f>
        <v>sql.append(",m.是");</v>
      </c>
    </row>
    <row r="31" spans="1:14" ht="14.25" thickBot="1">
      <c r="A31" s="27" t="s">
        <v>557</v>
      </c>
      <c r="B31" s="28" t="s">
        <v>550</v>
      </c>
      <c r="C31" s="29" t="s">
        <v>21</v>
      </c>
      <c r="D31" s="28"/>
      <c r="E31" s="29" t="s">
        <v>508</v>
      </c>
      <c r="G31" t="s">
        <v>554</v>
      </c>
      <c r="H31" t="str">
        <f t="shared" si="26"/>
        <v>StockName</v>
      </c>
      <c r="I31" s="3" t="s">
        <v>309</v>
      </c>
      <c r="J31" t="str">
        <f>"`"&amp;LOWER(A31)&amp;"` "&amp;LOWER(B31)&amp;" "&amp;C31&amp;", /* "&amp;E31&amp;" */"</f>
        <v>`stock_name` varchar (6) 是, /* 名字 */</v>
      </c>
      <c r="K31" t="str">
        <f>"m.set"&amp;H31&amp;"(rs.getString("""&amp;A31&amp;""")); //"&amp;E31</f>
        <v>m.setStockName(rs.getString("stock_name")); //名字</v>
      </c>
      <c r="L31" t="str">
        <f>"u.value("""&amp;A31&amp;""", p.get"&amp;H31&amp;"()); //"&amp;E31</f>
        <v>u.value("stock_name", p.getStockName()); //名字</v>
      </c>
      <c r="M31" t="str">
        <f>"private "&amp;I31&amp;" "&amp;G31&amp;";  //"&amp;E31</f>
        <v>private String stockName;  //名字</v>
      </c>
      <c r="N31" t="str">
        <f>"sql.append("",m."&amp;C31&amp;""");"</f>
        <v>sql.append(",m.是");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tables</vt:lpstr>
      <vt:lpstr>insert</vt:lpstr>
      <vt:lpstr>tree insert</vt:lpstr>
      <vt:lpstr>Sheet1</vt:lpstr>
      <vt:lpstr>Sheet1!_Hlk479376840</vt:lpstr>
      <vt:lpstr>Sheet1!_Hlk479378794</vt:lpstr>
      <vt:lpstr>tables!_Toc473897654</vt:lpstr>
      <vt:lpstr>Sheet1!OLE_LINK7</vt:lpstr>
      <vt:lpstr>Sheet1!OLE_LINK9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2017-04-25T15:36:56Z</dcterms:modified>
</cp:coreProperties>
</file>