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abi\Downloads\"/>
    </mc:Choice>
  </mc:AlternateContent>
  <xr:revisionPtr revIDLastSave="0" documentId="13_ncr:1_{EC81A503-7EB1-4184-A40C-7CC193358463}" xr6:coauthVersionLast="47" xr6:coauthVersionMax="47" xr10:uidLastSave="{00000000-0000-0000-0000-000000000000}"/>
  <bookViews>
    <workbookView xWindow="-120" yWindow="-120" windowWidth="38640" windowHeight="15720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<sst xmlns="http://schemas.openxmlformats.org/spreadsheetml/2006/main" count="170" uniqueCount="112">
  <si>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</si>
  <si>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</si>
  <si>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</si>
  <si>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</si>
  <si>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</si>
  <si>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</si>
  <si>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</si>
  <si>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</si>
  <si>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</si>
  <si>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</si>
  <si>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</si>
  <si>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</si>
  <si>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</si>
  <si>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</si>
  <si>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</si>
  <si>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</si>
  <si>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</si>
  <si>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</si>
  <si>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</si>
  <si>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</si>
  <si>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</si>
  <si>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</si>
  <si>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</si>
  <si>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</si>
  <si>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</si>
  <si>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</si>
  <si>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</si>
  <si>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</si>
  <si>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</si>
  <si>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</si>
  <si>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</si>
  <si>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</si>
  <si>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</si>
  <si>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</si>
  <si>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</si>
  <si>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</si>
  <si>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</si>
  <si>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</si>
  <si>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</si>
  <si>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</si>
  <si>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</si>
  <si>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</si>
  <si>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</si>
  <si>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</si>
  <si>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</si>
  <si>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</si>
  <si>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</si>
  <si>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</si>
  <si>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</si>
  <si>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</si>
  <si>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</si>
  <si>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</si>
  <si>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</si>
  <si>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</si>
  <si>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</si>
  <si>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</si>
  <si>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</si>
  <si>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</si>
  <si>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</si>
  <si>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</si>
  <si>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</si>
  <si>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</si>
  <si>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</si>
  <si>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</si>
  <si>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</si>
  <si>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</si>
  <si>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</si>
  <si>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</si>
  <si>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</si>
  <si>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</si>
  <si>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</si>
  <si>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</si>
  <si>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</si>
  <si>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</si>
  <si>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</si>
  <si>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</si>
  <si>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</si>
  <si>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</si>
  <si>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</si>
  <si>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</si>
  <si>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</si>
  <si>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</si>
  <si>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</si>
  <si>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</si>
  <si>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</si>
  <si>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</si>
  <si>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</si>
  <si>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</si>
  <si>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</si>
  <si>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</si>
  <si>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</si>
  <si>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</si>
  <si>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</si>
  <si>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</si>
  <si>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</si>
  <si>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</si>
  <si>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</si>
  <si>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</si>
  <si>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</si>
  <si>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</si>
  <si>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</si>
  <si>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</si>
  <si>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</si>
  <si>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</si>
  <si>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</si>
  <si>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Soós Csaba</t>
  </si>
  <si>
    <t>AZXX1Z</t>
  </si>
  <si>
    <t>azxx1z@inf.elte.hu</t>
  </si>
  <si>
    <t>urlap.html</t>
  </si>
  <si>
    <t>index.html, kontraszt váltás</t>
  </si>
  <si>
    <t>style.css</t>
  </si>
  <si>
    <t>index.html, eletrajz.html, urlap.html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</si>
</sst>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>
      <alignment vertical="top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abSelected="1" zoomScaleNormal="100" workbookViewId="0">
      <selection activeCell="K4" sqref="K4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117" t="s">
        <v>104</v>
      </c>
      <c r="C1" s="117"/>
      <c r="D1" s="117"/>
      <c r="E1" s="117"/>
      <c r="F1" s="117"/>
      <c r="G1" s="117"/>
      <c r="H1" s="117"/>
      <c r="I1" s="66"/>
      <c r="J1" s="68" t="s">
        <v>99</v>
      </c>
    </row>
    <row r="2" spans="1:10" ht="23.25" x14ac:dyDescent="0.35">
      <c r="A2" s="65"/>
      <c r="B2" s="96" t="s">
        <v>0</v>
      </c>
      <c r="C2" s="119" t="s">
        <v>105</v>
      </c>
      <c r="D2" s="120"/>
      <c r="E2" s="120"/>
      <c r="F2" s="120"/>
      <c r="G2" s="120"/>
      <c r="H2" s="120"/>
      <c r="I2" s="65"/>
    </row>
    <row r="3" spans="1:10" ht="23.25" x14ac:dyDescent="0.35">
      <c r="A3" s="65"/>
      <c r="B3" s="96" t="s">
        <v>52</v>
      </c>
      <c r="C3" s="119" t="s">
        <v>106</v>
      </c>
      <c r="D3" s="120"/>
      <c r="E3" s="120"/>
      <c r="F3" s="120"/>
      <c r="G3" s="120"/>
      <c r="H3" s="120"/>
      <c r="I3" s="65"/>
    </row>
    <row r="4" spans="1:10" ht="23.25" x14ac:dyDescent="0.35">
      <c r="A4" s="65"/>
      <c r="B4" s="96" t="s">
        <v>1</v>
      </c>
      <c r="C4" s="119" t="s">
        <v>107</v>
      </c>
      <c r="D4" s="120"/>
      <c r="E4" s="120"/>
      <c r="F4" s="120"/>
      <c r="G4" s="120"/>
      <c r="H4" s="120"/>
      <c r="I4" s="65"/>
    </row>
    <row r="5" spans="1:10" ht="37.5" customHeight="1" x14ac:dyDescent="0.25">
      <c r="A5" s="65"/>
      <c r="B5" s="123" t="s">
        <v>86</v>
      </c>
      <c r="C5" s="123"/>
      <c r="D5" s="123"/>
      <c r="E5" s="123"/>
      <c r="F5" s="123"/>
      <c r="G5" s="123"/>
      <c r="H5" s="123"/>
      <c r="I5" s="65"/>
    </row>
    <row r="6" spans="1:10" ht="49.5" customHeight="1" x14ac:dyDescent="0.25">
      <c r="A6" s="65"/>
      <c r="B6" s="100" t="s">
        <v>2</v>
      </c>
      <c r="C6" s="101"/>
      <c r="D6" s="101"/>
      <c r="E6" s="101"/>
      <c r="F6" s="101"/>
      <c r="G6" s="101"/>
      <c r="H6" s="101"/>
      <c r="I6" s="65"/>
    </row>
    <row r="7" spans="1:10" ht="61.5" customHeight="1" x14ac:dyDescent="0.25">
      <c r="A7" s="65"/>
      <c r="B7" s="10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03"/>
      <c r="D7" s="103"/>
      <c r="E7" s="103"/>
      <c r="F7" s="103"/>
      <c r="G7" s="103"/>
      <c r="H7" s="10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50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39</v>
      </c>
      <c r="C10" s="99"/>
      <c r="D10" s="42">
        <f>COUNTA(Irányelvek!B:B)-1</f>
        <v>47</v>
      </c>
      <c r="E10" s="1"/>
      <c r="F10" s="121" t="s">
        <v>93</v>
      </c>
      <c r="G10" s="121"/>
      <c r="H10" s="121"/>
      <c r="I10" s="65"/>
    </row>
    <row r="11" spans="1:10" x14ac:dyDescent="0.25">
      <c r="A11" s="65"/>
      <c r="B11" s="99" t="s">
        <v>32</v>
      </c>
      <c r="C11" s="99"/>
      <c r="D11" s="42">
        <f>SUM(Irányelvek!I:I)</f>
        <v>100</v>
      </c>
      <c r="E11" s="1"/>
      <c r="F11" s="122"/>
      <c r="G11" s="122"/>
      <c r="H11" s="122"/>
      <c r="I11" s="65"/>
    </row>
    <row r="12" spans="1:10" ht="35.450000000000003" customHeight="1" x14ac:dyDescent="0.25">
      <c r="A12" s="65"/>
      <c r="B12" s="99" t="s">
        <v>68</v>
      </c>
      <c r="C12" s="99"/>
      <c r="D12" s="42">
        <v>50</v>
      </c>
      <c r="E12" s="1"/>
      <c r="F12" s="122"/>
      <c r="G12" s="122"/>
      <c r="H12" s="122"/>
      <c r="I12" s="65"/>
    </row>
    <row r="13" spans="1:10" x14ac:dyDescent="0.25">
      <c r="A13" s="65"/>
      <c r="B13" s="24" t="s">
        <v>48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55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45</v>
      </c>
      <c r="C15" s="99"/>
      <c r="D15" s="43">
        <f>SUM(Irányelvek!J2:J48)</f>
        <v>100</v>
      </c>
      <c r="E15" s="1"/>
      <c r="F15" s="106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6"/>
      <c r="H15" s="106"/>
      <c r="I15" s="65"/>
    </row>
    <row r="16" spans="1:10" ht="15.75" customHeight="1" x14ac:dyDescent="0.25">
      <c r="A16" s="65"/>
      <c r="B16" s="24" t="s">
        <v>49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56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08" t="s">
        <v>42</v>
      </c>
      <c r="G17" s="109"/>
      <c r="H17" s="110"/>
      <c r="I17" s="65"/>
    </row>
    <row r="18" spans="1:9" ht="31.5" customHeight="1" x14ac:dyDescent="0.25">
      <c r="A18" s="65"/>
      <c r="B18" s="99" t="s">
        <v>46</v>
      </c>
      <c r="C18" s="99"/>
      <c r="D18" s="43" t="str">
        <f>IF(D26=TRUE,SUM(Irányelvek!K2:K48),"Még nincs adat.")</f>
        <v>Még nincs adat.</v>
      </c>
      <c r="E18" s="1"/>
      <c r="F18" s="111"/>
      <c r="G18" s="112"/>
      <c r="H18" s="113"/>
      <c r="I18" s="65"/>
    </row>
    <row r="19" spans="1:9" ht="31.5" customHeight="1" x14ac:dyDescent="0.25">
      <c r="A19" s="65"/>
      <c r="B19" s="99" t="s">
        <v>54</v>
      </c>
      <c r="C19" s="99"/>
      <c r="D19" s="43" t="str">
        <f>IF(D26=TRUE,D18+D27,"Még nincs adat.")</f>
        <v>Még nincs adat.</v>
      </c>
      <c r="E19" s="1"/>
      <c r="F19" s="114"/>
      <c r="G19" s="115"/>
      <c r="H19" s="116"/>
      <c r="I19" s="65"/>
    </row>
    <row r="20" spans="1:9" ht="21" customHeight="1" x14ac:dyDescent="0.25">
      <c r="A20" s="65"/>
      <c r="B20" s="24" t="s">
        <v>47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44</v>
      </c>
      <c r="C21" s="99"/>
      <c r="D21" s="44">
        <v>20</v>
      </c>
      <c r="E21" s="1"/>
      <c r="F21" s="106" t="s">
        <v>42</v>
      </c>
      <c r="G21" s="107"/>
      <c r="H21" s="107"/>
      <c r="I21" s="65"/>
    </row>
    <row r="22" spans="1:9" x14ac:dyDescent="0.25">
      <c r="A22" s="65"/>
      <c r="B22" s="99" t="s">
        <v>28</v>
      </c>
      <c r="C22" s="99"/>
      <c r="D22" s="44">
        <v>10</v>
      </c>
      <c r="E22" s="1"/>
      <c r="F22" s="107"/>
      <c r="G22" s="107"/>
      <c r="H22" s="107"/>
      <c r="I22" s="65"/>
    </row>
    <row r="23" spans="1:9" ht="36.75" customHeight="1" x14ac:dyDescent="0.25">
      <c r="A23" s="65"/>
      <c r="B23" s="104" t="s">
        <v>43</v>
      </c>
      <c r="C23" s="105"/>
      <c r="D23" s="44" t="str">
        <f>IF(D26=TRUE,SUM(Irányelvek!L2:L48),"Még nincs adat.")</f>
        <v>Még nincs adat.</v>
      </c>
      <c r="E23" s="1"/>
      <c r="F23" s="107"/>
      <c r="G23" s="107"/>
      <c r="H23" s="107"/>
      <c r="I23" s="65"/>
    </row>
    <row r="24" spans="1:9" ht="35.25" customHeight="1" x14ac:dyDescent="0.25">
      <c r="A24" s="65"/>
      <c r="B24" s="99" t="s">
        <v>20</v>
      </c>
      <c r="C24" s="99"/>
      <c r="D24" s="43" t="str">
        <f>IF(D26,IF(ROUNDUP(20 - 0.71*D23,0)&gt;0,ROUNDUP(20 - 0.71*D23,0),0),"Még nincs adat.")</f>
        <v>Még nincs adat.</v>
      </c>
      <c r="E24" s="1"/>
      <c r="F24" s="107"/>
      <c r="G24" s="107"/>
      <c r="H24" s="107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98" t="s">
        <v>51</v>
      </c>
      <c r="C26" s="98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24" t="s">
        <v>53</v>
      </c>
      <c r="C27" s="125"/>
      <c r="D27" s="45"/>
      <c r="E27" s="46"/>
      <c r="F27" s="46"/>
      <c r="G27" s="46"/>
      <c r="H27" s="46"/>
      <c r="I27" s="65"/>
    </row>
    <row r="28" spans="1:9" x14ac:dyDescent="0.25">
      <c r="A28" s="65"/>
      <c r="B28" s="118" t="s">
        <v>27</v>
      </c>
      <c r="C28" s="11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97"/>
      <c r="C29" s="97"/>
      <c r="D29" s="97"/>
      <c r="E29" s="97"/>
      <c r="F29" s="97"/>
      <c r="G29" s="97"/>
      <c r="H29" s="97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zoomScale="115" zoomScaleNormal="115" workbookViewId="0">
      <pane ySplit="1" topLeftCell="A2" activePane="bottomLeft" state="frozen"/>
      <selection pane="bottomLeft" activeCell="E47" sqref="E47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75</v>
      </c>
      <c r="E1" s="25" t="s">
        <v>30</v>
      </c>
      <c r="F1" s="53" t="s">
        <v>76</v>
      </c>
      <c r="G1" s="25" t="s">
        <v>22</v>
      </c>
      <c r="H1" s="53" t="s">
        <v>69</v>
      </c>
      <c r="I1" s="25" t="s">
        <v>31</v>
      </c>
      <c r="J1" s="25" t="s">
        <v>19</v>
      </c>
      <c r="K1" s="25" t="s">
        <v>18</v>
      </c>
      <c r="L1" s="26" t="s">
        <v>21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87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65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88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94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85</v>
      </c>
      <c r="D6" s="50">
        <v>1</v>
      </c>
      <c r="E6" s="31" t="s">
        <v>108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80</v>
      </c>
      <c r="D7" s="50">
        <v>1</v>
      </c>
      <c r="E7" s="31" t="s">
        <v>109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100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66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77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78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57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23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58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45" x14ac:dyDescent="0.25">
      <c r="A15" s="34">
        <f t="shared" si="3"/>
        <v>14</v>
      </c>
      <c r="B15" s="85" t="s">
        <v>12</v>
      </c>
      <c r="C15" s="37" t="s">
        <v>67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30" x14ac:dyDescent="0.25">
      <c r="A16" s="34">
        <f t="shared" si="3"/>
        <v>15</v>
      </c>
      <c r="B16" s="85" t="s">
        <v>12</v>
      </c>
      <c r="C16" s="37" t="s">
        <v>59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64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17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95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96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5" x14ac:dyDescent="0.25">
      <c r="A21" s="34">
        <f t="shared" si="3"/>
        <v>20</v>
      </c>
      <c r="B21" s="85" t="s">
        <v>12</v>
      </c>
      <c r="C21" s="37" t="s">
        <v>83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75" x14ac:dyDescent="0.25">
      <c r="A22" s="34">
        <f t="shared" si="3"/>
        <v>21</v>
      </c>
      <c r="B22" s="85" t="s">
        <v>12</v>
      </c>
      <c r="C22" s="37" t="s">
        <v>97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30" x14ac:dyDescent="0.25">
      <c r="A23" s="34">
        <f t="shared" si="3"/>
        <v>22</v>
      </c>
      <c r="B23" s="85" t="s">
        <v>12</v>
      </c>
      <c r="C23" s="37" t="s">
        <v>24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30" x14ac:dyDescent="0.25">
      <c r="A24" s="34">
        <f t="shared" si="3"/>
        <v>23</v>
      </c>
      <c r="B24" s="85" t="s">
        <v>12</v>
      </c>
      <c r="C24" s="37" t="s">
        <v>63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98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29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60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101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72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60" x14ac:dyDescent="0.25">
      <c r="A32" s="34">
        <f t="shared" si="3"/>
        <v>31</v>
      </c>
      <c r="B32" s="88" t="s">
        <v>13</v>
      </c>
      <c r="C32" s="37" t="s">
        <v>82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30" x14ac:dyDescent="0.25">
      <c r="A33" s="34">
        <f t="shared" si="3"/>
        <v>32</v>
      </c>
      <c r="B33" s="88" t="s">
        <v>13</v>
      </c>
      <c r="C33" s="58" t="s">
        <v>61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79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71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74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70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30" x14ac:dyDescent="0.25">
      <c r="A38" s="34">
        <f t="shared" si="3"/>
        <v>37</v>
      </c>
      <c r="B38" s="93" t="s">
        <v>11</v>
      </c>
      <c r="C38" s="37" t="s">
        <v>73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102</v>
      </c>
      <c r="D39" s="50">
        <v>1</v>
      </c>
      <c r="E39" s="31"/>
      <c r="F39" s="50"/>
      <c r="G39" s="48"/>
      <c r="H39" s="55"/>
      <c r="I39" s="12">
        <v>5</v>
      </c>
      <c r="J39" s="27">
        <f t="shared" si="0"/>
        <v>5</v>
      </c>
      <c r="K39" s="28" t="str">
        <f t="shared" si="1"/>
        <v/>
      </c>
      <c r="L39" s="12">
        <f t="shared" si="2"/>
        <v>1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84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89</v>
      </c>
      <c r="D41" s="50">
        <v>1</v>
      </c>
      <c r="E41" s="32"/>
      <c r="F41" s="50"/>
      <c r="G41" s="49"/>
      <c r="H41" s="56"/>
      <c r="I41" s="29">
        <v>5</v>
      </c>
      <c r="J41" s="27">
        <f t="shared" si="0"/>
        <v>5</v>
      </c>
      <c r="K41" s="28" t="str">
        <f t="shared" si="1"/>
        <v/>
      </c>
      <c r="L41" s="12">
        <f t="shared" si="2"/>
        <v>1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62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30.75" thickTop="1" x14ac:dyDescent="0.25">
      <c r="A43" s="71">
        <f t="shared" si="3"/>
        <v>42</v>
      </c>
      <c r="B43" s="90" t="s">
        <v>26</v>
      </c>
      <c r="C43" s="58" t="s">
        <v>25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26</v>
      </c>
      <c r="C44" s="37" t="s">
        <v>92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75" x14ac:dyDescent="0.25">
      <c r="A45" s="34">
        <f t="shared" si="3"/>
        <v>44</v>
      </c>
      <c r="B45" s="91" t="s">
        <v>26</v>
      </c>
      <c r="C45" s="37" t="s">
        <v>103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25">
      <c r="A46" s="34">
        <f t="shared" si="3"/>
        <v>45</v>
      </c>
      <c r="B46" s="91" t="s">
        <v>26</v>
      </c>
      <c r="C46" s="37" t="s">
        <v>91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25">
      <c r="A47" s="34">
        <f t="shared" si="3"/>
        <v>46</v>
      </c>
      <c r="B47" s="91" t="s">
        <v>26</v>
      </c>
      <c r="C47" s="37" t="s">
        <v>90</v>
      </c>
      <c r="D47" s="50">
        <v>1</v>
      </c>
      <c r="E47" s="31" t="s">
        <v>111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25">
      <c r="A48" s="34">
        <f t="shared" si="3"/>
        <v>47</v>
      </c>
      <c r="B48" s="91" t="s">
        <v>26</v>
      </c>
      <c r="C48" s="37" t="s">
        <v>81</v>
      </c>
      <c r="D48" s="50">
        <v>1</v>
      </c>
      <c r="E48" s="31" t="s">
        <v>110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40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7</v>
      </c>
      <c r="D6" s="3">
        <f t="shared" si="0"/>
        <v>0</v>
      </c>
      <c r="E6" s="64">
        <v>7</v>
      </c>
      <c r="F6" s="9">
        <f t="shared" si="1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26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47</v>
      </c>
      <c r="D8" s="7">
        <f>SUM(D3:D7)</f>
        <v>0</v>
      </c>
      <c r="E8" s="7">
        <f>SUM(E3:E7)</f>
        <v>47</v>
      </c>
      <c r="F8" s="9">
        <f t="shared" si="1"/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26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38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33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34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35</v>
      </c>
    </row>
    <row r="6" spans="2:10" x14ac:dyDescent="0.25">
      <c r="B6" s="19">
        <v>0.88</v>
      </c>
      <c r="C6" s="20">
        <f>ROUNDDOWN($C$2*B5+1,0)</f>
        <v>76</v>
      </c>
      <c r="D6" s="12" t="s">
        <v>36</v>
      </c>
    </row>
    <row r="7" spans="2:10" x14ac:dyDescent="0.25">
      <c r="B7" s="19">
        <v>1</v>
      </c>
      <c r="C7" s="20">
        <f>ROUNDDOWN($C$2*B6+1,0)</f>
        <v>89</v>
      </c>
      <c r="D7" s="12" t="s">
        <v>37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Soós Csaba</cp:lastModifiedBy>
  <dcterms:created xsi:type="dcterms:W3CDTF">2011-03-17T10:44:48Z</dcterms:created>
  <dcterms:modified xsi:type="dcterms:W3CDTF">2025-05-11T16:46:42Z</dcterms:modified>
</cp:coreProperties>
</file>