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gllp-my.sharepoint.com/personal/sahil_chawla_sig_com/Documents/"/>
    </mc:Choice>
  </mc:AlternateContent>
  <xr:revisionPtr revIDLastSave="0" documentId="8_{D40C31DC-11E4-4499-8ADB-D1E87F844BB4}" xr6:coauthVersionLast="46" xr6:coauthVersionMax="46" xr10:uidLastSave="{00000000-0000-0000-0000-000000000000}"/>
  <bookViews>
    <workbookView xWindow="-120" yWindow="-120" windowWidth="29040" windowHeight="17640" xr2:uid="{53EA23D1-F5CD-4F57-80E8-992B745E4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G22" i="1"/>
  <c r="K21" i="1"/>
  <c r="G21" i="1"/>
  <c r="C21" i="1"/>
  <c r="K13" i="1"/>
  <c r="K14" i="1" s="1"/>
  <c r="G13" i="1"/>
  <c r="G15" i="1" s="1"/>
  <c r="K9" i="1"/>
  <c r="K7" i="1"/>
  <c r="K5" i="1"/>
  <c r="G7" i="1"/>
  <c r="G5" i="1"/>
  <c r="G9" i="1" s="1"/>
  <c r="C13" i="1"/>
  <c r="C17" i="1" s="1"/>
  <c r="C18" i="1" s="1"/>
  <c r="C20" i="1" s="1"/>
  <c r="C9" i="1"/>
  <c r="C7" i="1"/>
  <c r="C5" i="1"/>
  <c r="C14" i="1" l="1"/>
  <c r="C15" i="1"/>
  <c r="K17" i="1"/>
  <c r="K18" i="1" s="1"/>
  <c r="K20" i="1" s="1"/>
  <c r="K15" i="1"/>
  <c r="G17" i="1"/>
  <c r="G18" i="1" s="1"/>
  <c r="G20" i="1" s="1"/>
  <c r="G14" i="1"/>
</calcChain>
</file>

<file path=xl/sharedStrings.xml><?xml version="1.0" encoding="utf-8"?>
<sst xmlns="http://schemas.openxmlformats.org/spreadsheetml/2006/main" count="59" uniqueCount="21">
  <si>
    <t>Share price</t>
  </si>
  <si>
    <t>Spot rate</t>
  </si>
  <si>
    <t>Shares Outstanding</t>
  </si>
  <si>
    <t>Market Cap</t>
  </si>
  <si>
    <t>Debt</t>
  </si>
  <si>
    <t>Cash</t>
  </si>
  <si>
    <t>EV</t>
  </si>
  <si>
    <t>Quarterly Div Amt</t>
  </si>
  <si>
    <t>Payments to mat</t>
  </si>
  <si>
    <t>% total div yield</t>
  </si>
  <si>
    <t>Ex-div market cap</t>
  </si>
  <si>
    <t>A380 Owned</t>
  </si>
  <si>
    <t>A380 Value</t>
  </si>
  <si>
    <t>Debt Pounds</t>
  </si>
  <si>
    <t>DNA1</t>
  </si>
  <si>
    <t>DNA2</t>
  </si>
  <si>
    <t>DNA3</t>
  </si>
  <si>
    <t>Div Return/Sh</t>
  </si>
  <si>
    <t>Div value</t>
  </si>
  <si>
    <t>A380 USD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</si>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</sst>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[$£-809]* #,##0.00_-;\-[$£-809]* #,##0.00_-;_-[$£-809]* &quot;-&quot;??_-;_-@_-"/>
    <numFmt numFmtId="167" formatCode="_(* #,##0_);_(* \(#,##0\);_(* &quot;-&quot;??_);_(@_)"/>
    <numFmt numFmtId="169" formatCode="_-[$£-809]* #,##0_-;\-[$£-809]* #,##0_-;_-[$£-809]* &quot;-&quot;??_-;_-@_-"/>
    <numFmt numFmtId="170" formatCode="_-[$£-809]* #,##0.000_-;\-[$£-809]* #,##0.000_-;_-[$£-809]* &quot;-&quot;??_-;_-@_-"/>
    <numFmt numFmtId="171" formatCode="_-[$£-809]* #,##0.0000_-;\-[$£-809]* #,##0.0000_-;_-[$£-809]* &quot;-&quot;??_-;_-@_-"/>
    <numFmt numFmtId="173" formatCode="_-[$£-809]* #,##0.000000_-;\-[$£-809]* #,##0.000000_-;_-[$£-809]* &quot;-&quot;??_-;_-@_-"/>
    <numFmt numFmtId="17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7" fontId="0" fillId="0" borderId="0" xfId="1" applyNumberFormat="1" applyFont="1"/>
    <xf numFmtId="9" fontId="0" fillId="0" borderId="0" xfId="3" applyFont="1"/>
    <xf numFmtId="43" fontId="0" fillId="0" borderId="0" xfId="0" applyNumberFormat="1"/>
    <xf numFmtId="0" fontId="2" fillId="0" borderId="0" xfId="0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3" fontId="0" fillId="0" borderId="0" xfId="0" applyNumberFormat="1"/>
    <xf numFmtId="175" fontId="0" fillId="0" borderId="0" xfId="2" applyNumberFormat="1" applyFont="1"/>
    <xf numFmtId="17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C50-0B67-43E8-92E6-D5B0AAAC0F9D}">
  <dimension ref="B1:K30"/>
  <sheetViews>
    <sheetView showGridLines="0" tabSelected="1" workbookViewId="0">
      <selection activeCell="F23" sqref="F23"/>
    </sheetView>
  </sheetViews>
  <sheetFormatPr defaultRowHeight="15" x14ac:dyDescent="0.25"/>
  <cols>
    <col min="2" max="2" width="22" customWidth="1"/>
    <col min="3" max="3" width="13.5703125" customWidth="1"/>
    <col min="4" max="4" width="6.42578125" customWidth="1"/>
    <col min="5" max="5" width="7.140625" customWidth="1"/>
    <col min="6" max="6" width="18.85546875" customWidth="1"/>
    <col min="7" max="7" width="14.140625" customWidth="1"/>
    <col min="8" max="9" width="6.85546875" customWidth="1"/>
    <col min="10" max="10" width="20.28515625" customWidth="1"/>
    <col min="11" max="11" width="13.85546875" customWidth="1"/>
  </cols>
  <sheetData>
    <row r="1" spans="2:11" x14ac:dyDescent="0.25">
      <c r="B1" s="5" t="s">
        <v>14</v>
      </c>
      <c r="F1" s="5" t="s">
        <v>15</v>
      </c>
      <c r="J1" s="5" t="s">
        <v>16</v>
      </c>
    </row>
    <row r="2" spans="2:11" x14ac:dyDescent="0.25">
      <c r="B2" t="s">
        <v>0</v>
      </c>
      <c r="C2" s="1">
        <v>0.32</v>
      </c>
      <c r="F2" t="s">
        <v>0</v>
      </c>
      <c r="G2" s="1">
        <v>0.69</v>
      </c>
      <c r="J2" t="s">
        <v>0</v>
      </c>
      <c r="K2" s="1">
        <v>0.38</v>
      </c>
    </row>
    <row r="3" spans="2:11" x14ac:dyDescent="0.25">
      <c r="B3" t="s">
        <v>1</v>
      </c>
      <c r="C3">
        <v>1.34</v>
      </c>
      <c r="F3" t="s">
        <v>1</v>
      </c>
      <c r="G3">
        <v>1.34</v>
      </c>
      <c r="J3" t="s">
        <v>1</v>
      </c>
      <c r="K3">
        <v>1.34</v>
      </c>
    </row>
    <row r="4" spans="2:11" x14ac:dyDescent="0.25">
      <c r="B4" t="s">
        <v>2</v>
      </c>
      <c r="C4" s="2">
        <v>42450</v>
      </c>
      <c r="F4" t="s">
        <v>2</v>
      </c>
      <c r="G4" s="2">
        <v>172750</v>
      </c>
      <c r="J4" t="s">
        <v>2</v>
      </c>
      <c r="K4" s="2">
        <v>220000</v>
      </c>
    </row>
    <row r="5" spans="2:11" x14ac:dyDescent="0.25">
      <c r="B5" t="s">
        <v>3</v>
      </c>
      <c r="C5" s="6">
        <f>C4*C2</f>
        <v>13584</v>
      </c>
      <c r="D5" s="6"/>
      <c r="E5" s="6"/>
      <c r="F5" s="6" t="s">
        <v>3</v>
      </c>
      <c r="G5" s="6">
        <f>G4*G2</f>
        <v>119197.49999999999</v>
      </c>
      <c r="H5" s="6"/>
      <c r="I5" s="6"/>
      <c r="J5" s="6" t="s">
        <v>3</v>
      </c>
      <c r="K5" s="6">
        <f>K4*K2</f>
        <v>83600</v>
      </c>
    </row>
    <row r="6" spans="2:11" x14ac:dyDescent="0.25">
      <c r="B6" t="s">
        <v>4</v>
      </c>
      <c r="C6" s="10">
        <v>5400</v>
      </c>
      <c r="D6" s="11"/>
      <c r="E6" s="11"/>
      <c r="F6" s="11" t="s">
        <v>4</v>
      </c>
      <c r="G6" s="10">
        <v>145000</v>
      </c>
      <c r="H6" s="11"/>
      <c r="I6" s="11"/>
      <c r="J6" s="11" t="s">
        <v>4</v>
      </c>
      <c r="K6" s="10">
        <v>113600</v>
      </c>
    </row>
    <row r="7" spans="2:11" x14ac:dyDescent="0.25">
      <c r="B7" t="s">
        <v>13</v>
      </c>
      <c r="C7" s="6">
        <f>C6/C3</f>
        <v>4029.8507462686566</v>
      </c>
      <c r="D7" s="6"/>
      <c r="E7" s="6"/>
      <c r="F7" s="6" t="s">
        <v>13</v>
      </c>
      <c r="G7" s="6">
        <f>G6/G3</f>
        <v>108208.95522388059</v>
      </c>
      <c r="H7" s="6"/>
      <c r="I7" s="6"/>
      <c r="J7" s="6" t="s">
        <v>13</v>
      </c>
      <c r="K7" s="6">
        <f>K6/K3</f>
        <v>84776.119402985074</v>
      </c>
    </row>
    <row r="8" spans="2:11" x14ac:dyDescent="0.25">
      <c r="B8" t="s">
        <v>5</v>
      </c>
      <c r="C8" s="6">
        <v>0</v>
      </c>
      <c r="D8" s="6"/>
      <c r="E8" s="6"/>
      <c r="F8" s="6" t="s">
        <v>5</v>
      </c>
      <c r="G8" s="6">
        <v>0</v>
      </c>
      <c r="H8" s="6"/>
      <c r="I8" s="6"/>
      <c r="J8" s="6" t="s">
        <v>5</v>
      </c>
      <c r="K8" s="6">
        <v>0</v>
      </c>
    </row>
    <row r="9" spans="2:11" x14ac:dyDescent="0.25">
      <c r="B9" t="s">
        <v>6</v>
      </c>
      <c r="C9" s="6">
        <f>SUM(C7:C8,C5)</f>
        <v>17613.850746268658</v>
      </c>
      <c r="D9" s="6"/>
      <c r="E9" s="6"/>
      <c r="F9" s="6" t="s">
        <v>6</v>
      </c>
      <c r="G9" s="6">
        <f>SUM(G7:G8,G5)</f>
        <v>227406.45522388059</v>
      </c>
      <c r="H9" s="6"/>
      <c r="I9" s="6"/>
      <c r="J9" s="6" t="s">
        <v>6</v>
      </c>
      <c r="K9" s="6">
        <f>SUM(K7:K8,K5)</f>
        <v>168376.11940298509</v>
      </c>
    </row>
    <row r="11" spans="2:11" x14ac:dyDescent="0.25">
      <c r="B11" t="s">
        <v>7</v>
      </c>
      <c r="C11" s="8">
        <v>2.2499999999999999E-2</v>
      </c>
      <c r="F11" t="s">
        <v>7</v>
      </c>
      <c r="G11" s="7">
        <v>4.4999999999999998E-2</v>
      </c>
      <c r="J11" t="s">
        <v>7</v>
      </c>
      <c r="K11" s="9">
        <v>2.0625000000000001E-2</v>
      </c>
    </row>
    <row r="12" spans="2:11" x14ac:dyDescent="0.25">
      <c r="B12" t="s">
        <v>8</v>
      </c>
      <c r="C12">
        <v>5</v>
      </c>
      <c r="F12" t="s">
        <v>8</v>
      </c>
      <c r="G12" s="2">
        <v>11</v>
      </c>
      <c r="J12" t="s">
        <v>8</v>
      </c>
      <c r="K12" s="2">
        <v>16</v>
      </c>
    </row>
    <row r="13" spans="2:11" x14ac:dyDescent="0.25">
      <c r="B13" t="s">
        <v>17</v>
      </c>
      <c r="C13" s="1">
        <f>C12*C11</f>
        <v>0.11249999999999999</v>
      </c>
      <c r="F13" t="s">
        <v>17</v>
      </c>
      <c r="G13" s="1">
        <f>G12*G11</f>
        <v>0.495</v>
      </c>
      <c r="J13" t="s">
        <v>17</v>
      </c>
      <c r="K13" s="1">
        <f>K12*K11</f>
        <v>0.33</v>
      </c>
    </row>
    <row r="14" spans="2:11" x14ac:dyDescent="0.25">
      <c r="B14" t="s">
        <v>9</v>
      </c>
      <c r="C14" s="3">
        <f>C13/C2</f>
        <v>0.35156249999999994</v>
      </c>
      <c r="F14" t="s">
        <v>9</v>
      </c>
      <c r="G14" s="3">
        <f>G13/G2</f>
        <v>0.71739130434782616</v>
      </c>
      <c r="J14" t="s">
        <v>9</v>
      </c>
      <c r="K14" s="3">
        <f>K13/K2</f>
        <v>0.86842105263157898</v>
      </c>
    </row>
    <row r="15" spans="2:11" x14ac:dyDescent="0.25">
      <c r="B15" t="s">
        <v>18</v>
      </c>
      <c r="C15" s="1">
        <f>C13*C4</f>
        <v>4775.6249999999991</v>
      </c>
      <c r="F15" t="s">
        <v>18</v>
      </c>
      <c r="G15" s="1">
        <f>G13*G4</f>
        <v>85511.25</v>
      </c>
      <c r="J15" t="s">
        <v>18</v>
      </c>
      <c r="K15" s="1">
        <f>K13*K4</f>
        <v>72600</v>
      </c>
    </row>
    <row r="17" spans="2:11" x14ac:dyDescent="0.25">
      <c r="B17" t="s">
        <v>10</v>
      </c>
      <c r="C17" s="6">
        <f>(C2-C13)*C4</f>
        <v>8808.375</v>
      </c>
      <c r="F17" t="s">
        <v>10</v>
      </c>
      <c r="G17" s="6">
        <f>(G2-G13)*G4</f>
        <v>33686.249999999993</v>
      </c>
      <c r="J17" t="s">
        <v>10</v>
      </c>
      <c r="K17" s="6">
        <f>(K2-K13)*K4</f>
        <v>10999.999999999998</v>
      </c>
    </row>
    <row r="18" spans="2:11" x14ac:dyDescent="0.25">
      <c r="B18" t="s">
        <v>6</v>
      </c>
      <c r="C18" s="6">
        <f>C17+SUM(C7:C8)</f>
        <v>12838.225746268658</v>
      </c>
      <c r="F18" t="s">
        <v>6</v>
      </c>
      <c r="G18" s="6">
        <f>G17+SUM(G7:G8)</f>
        <v>141895.20522388059</v>
      </c>
      <c r="J18" t="s">
        <v>6</v>
      </c>
      <c r="K18" s="6">
        <f>K17+SUM(K7:K8)</f>
        <v>95776.119402985074</v>
      </c>
    </row>
    <row r="19" spans="2:11" x14ac:dyDescent="0.25">
      <c r="B19" t="s">
        <v>11</v>
      </c>
      <c r="C19">
        <v>1</v>
      </c>
      <c r="F19" t="s">
        <v>11</v>
      </c>
      <c r="G19">
        <v>7</v>
      </c>
      <c r="J19" t="s">
        <v>11</v>
      </c>
      <c r="K19">
        <v>4</v>
      </c>
    </row>
    <row r="20" spans="2:11" x14ac:dyDescent="0.25">
      <c r="B20" t="s">
        <v>12</v>
      </c>
      <c r="C20" s="6">
        <f>C18/C19</f>
        <v>12838.225746268658</v>
      </c>
      <c r="D20" s="6"/>
      <c r="E20" s="6"/>
      <c r="F20" s="6" t="s">
        <v>12</v>
      </c>
      <c r="G20" s="6">
        <f>G18/G19</f>
        <v>20270.743603411513</v>
      </c>
      <c r="H20" s="6"/>
      <c r="I20" s="6"/>
      <c r="J20" s="6" t="s">
        <v>12</v>
      </c>
      <c r="K20" s="6">
        <f>K18/K19</f>
        <v>23944.029850746268</v>
      </c>
    </row>
    <row r="21" spans="2:11" x14ac:dyDescent="0.25">
      <c r="B21" t="s">
        <v>19</v>
      </c>
      <c r="C21" s="10">
        <f>C20*C3</f>
        <v>17203.222500000003</v>
      </c>
      <c r="F21" t="s">
        <v>19</v>
      </c>
      <c r="G21" s="10">
        <f>G20*G3</f>
        <v>27162.79642857143</v>
      </c>
      <c r="J21" t="s">
        <v>19</v>
      </c>
      <c r="K21" s="10">
        <f>K20*K3</f>
        <v>32085</v>
      </c>
    </row>
    <row r="22" spans="2:11" x14ac:dyDescent="0.25">
      <c r="F22" t="s">
        <v>20</v>
      </c>
      <c r="G22" s="3">
        <f>G21/C21-1</f>
        <v>0.57893652939566542</v>
      </c>
      <c r="H22" s="3"/>
      <c r="I22" s="3"/>
      <c r="J22" s="3" t="s">
        <v>20</v>
      </c>
      <c r="K22" s="3">
        <f>K21/C21-1</f>
        <v>0.86505754953759362</v>
      </c>
    </row>
    <row r="24" spans="2:11" x14ac:dyDescent="0.25">
      <c r="G24" s="4"/>
      <c r="K24" s="4"/>
    </row>
    <row r="30" spans="2:11" x14ac:dyDescent="0.25">
      <c r="I30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Chawla, Sahil</dc:creator>
  <cp:lastModifiedBy>Chawla, Sahil</cp:lastModifiedBy>
  <dcterms:created xsi:type="dcterms:W3CDTF">2021-11-22T16:23:29Z</dcterms:created>
  <dcterms:modified xsi:type="dcterms:W3CDTF">2021-11-22T19:23:01Z</dcterms:modified>
</cp:coreProperties>
</file>