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01b3e469989bd8/Desktop/"/>
    </mc:Choice>
  </mc:AlternateContent>
  <xr:revisionPtr revIDLastSave="2" documentId="8_{A4E15494-F938-4922-BEF9-8A1829E2BC39}" xr6:coauthVersionLast="47" xr6:coauthVersionMax="47" xr10:uidLastSave="{FD4D6531-6757-42EE-9CBD-AC4D36557556}"/>
  <bookViews>
    <workbookView xWindow="28680" yWindow="-120" windowWidth="29040" windowHeight="15720" activeTab="4" xr2:uid="{00000000-000D-0000-FFFF-FFFF00000000}"/>
  </bookViews>
  <sheets>
    <sheet name="Pivot 1 Category" sheetId="2" r:id="rId1"/>
    <sheet name="Pivot 2 SubCategory" sheetId="3" r:id="rId2"/>
    <sheet name="Pivot 3 Time" sheetId="4" r:id="rId3"/>
    <sheet name="Goal Analysis" sheetId="5" r:id="rId4"/>
    <sheet name="Statistical Analysis" sheetId="9" r:id="rId5"/>
    <sheet name="Crowdfunding" sheetId="1" r:id="rId6"/>
  </sheets>
  <definedNames>
    <definedName name="_xlnm._FilterDatabase" localSheetId="5" hidden="1">Crowdfunding!$A$1:$T$1001</definedName>
  </definedNames>
  <calcPr calcId="191029"/>
  <pivotCaches>
    <pivotCache cacheId="3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9" l="1"/>
  <c r="M7" i="9"/>
  <c r="L7" i="9"/>
  <c r="K7" i="9"/>
  <c r="J7" i="9"/>
  <c r="I7" i="9"/>
  <c r="H7" i="9"/>
  <c r="L6" i="9"/>
  <c r="K6" i="9"/>
  <c r="J6" i="9"/>
  <c r="I6" i="9"/>
  <c r="H6" i="9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8" i="5"/>
  <c r="B7" i="5"/>
  <c r="B6" i="5"/>
  <c r="B5" i="5"/>
  <c r="B9" i="5"/>
  <c r="B10" i="5"/>
  <c r="E10" i="5" s="1"/>
  <c r="B11" i="5"/>
  <c r="B12" i="5"/>
  <c r="B13" i="5"/>
  <c r="B4" i="5"/>
  <c r="B3" i="5"/>
  <c r="B2" i="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5" l="1"/>
  <c r="G9" i="5" s="1"/>
  <c r="E7" i="5"/>
  <c r="E8" i="5"/>
  <c r="G8" i="5" s="1"/>
  <c r="H5" i="5"/>
  <c r="E13" i="5"/>
  <c r="G13" i="5" s="1"/>
  <c r="E5" i="5"/>
  <c r="G5" i="5" s="1"/>
  <c r="H10" i="5"/>
  <c r="G7" i="5"/>
  <c r="H4" i="5"/>
  <c r="G10" i="5"/>
  <c r="H7" i="5"/>
  <c r="E2" i="5"/>
  <c r="G2" i="5" s="1"/>
  <c r="E6" i="5"/>
  <c r="H6" i="5" s="1"/>
  <c r="F10" i="5"/>
  <c r="E12" i="5"/>
  <c r="G12" i="5" s="1"/>
  <c r="E4" i="5"/>
  <c r="G4" i="5" s="1"/>
  <c r="E11" i="5"/>
  <c r="H11" i="5" s="1"/>
  <c r="E3" i="5"/>
  <c r="H3" i="5" s="1"/>
  <c r="F7" i="5"/>
  <c r="H9" i="5" l="1"/>
  <c r="F9" i="5"/>
  <c r="F6" i="5"/>
  <c r="F8" i="5"/>
  <c r="F13" i="5"/>
  <c r="H13" i="5"/>
  <c r="F12" i="5"/>
  <c r="G6" i="5"/>
  <c r="H8" i="5"/>
  <c r="H12" i="5"/>
  <c r="F5" i="5"/>
  <c r="F4" i="5"/>
  <c r="F3" i="5"/>
  <c r="F11" i="5"/>
  <c r="H2" i="5"/>
  <c r="G11" i="5"/>
  <c r="F2" i="5"/>
  <c r="G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<sst xmlns="http://schemas.openxmlformats.org/spreadsheetml/2006/main" count="7064" uniqueCount="2116">
  <si>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</si>
  <si>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</si>
  <si>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</si>
  <si>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</si>
  <si>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</si>
  <si>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</si>
  <si>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</si>
  <si>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</si>
  <si>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</si>
  <si>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</si>
  <si>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</si>
  <si>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</si>
  <si>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</si>
  <si>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</si>
  <si>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</si>
  <si>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</si>
  <si>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</si>
  <si>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</si>
  <si>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</si>
  <si>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</si>
  <si>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</si>
  <si>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</si>
  <si>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</si>
  <si>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</si>
  <si>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</si>
  <si>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</si>
  <si>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</si>
  <si>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</si>
  <si>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</si>
  <si>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</si>
  <si>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</si>
  <si>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</si>
  <si>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</si>
  <si>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</si>
  <si>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</si>
  <si>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</si>
  <si>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</si>
  <si>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</si>
  <si>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</si>
  <si>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</si>
  <si>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</si>
  <si>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</si>
  <si>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</si>
  <si>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</si>
  <si>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</si>
  <si>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</si>
  <si>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</si>
  <si>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</si>
  <si>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</si>
  <si>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</si>
  <si>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</si>
  <si>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</si>
  <si>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</si>
  <si>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</si>
  <si>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</si>
  <si>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</si>
  <si>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</si>
  <si>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</si>
  <si>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</si>
  <si>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</si>
  <si>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</si>
  <si>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</si>
  <si>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</si>
  <si>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</si>
  <si>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</si>
  <si>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</si>
  <si>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</si>
  <si>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</si>
  <si>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</si>
  <si>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</si>
  <si>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</si>
  <si>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</si>
  <si>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</si>
  <si>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</si>
  <si>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</si>
  <si>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</si>
  <si>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</si>
  <si>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</si>
  <si>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</si>
  <si>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</si>
  <si>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</si>
  <si>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</si>
  <si>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</si>
  <si>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</si>
  <si>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</si>
  <si>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</si>
  <si>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</si>
  <si>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</si>
  <si>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</si>
  <si>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</si>
  <si>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</si>
  <si>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</si>
  <si>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</si>
  <si>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</si>
  <si>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</si>
  <si>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</si>
  <si>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</si>
  <si>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</si>
  <si>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</si>
  <si>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</si>
  <si>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</si>
  <si>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</si>
  <si>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</si>
  <si>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</si>
  <si>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</si>
  <si>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</si>
  <si>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</si>
  <si>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</si>
  <si>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</si>
  <si>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</si>
  <si>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</si>
  <si>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</si>
  <si>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</si>
  <si>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</si>
  <si>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</si>
  <si>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</si>
  <si>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</si>
  <si>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</si>
  <si>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</si>
  <si>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</si>
  <si>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</si>
  <si>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</si>
  <si>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</si>
  <si>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</si>
  <si>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</si>
  <si>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</si>
  <si>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</si>
  <si>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</si>
  <si>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</si>
  <si>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</si>
  <si>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</si>
  <si>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</si>
  <si>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</si>
  <si>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</si>
  <si>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</si>
  <si>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</si>
  <si>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</si>
  <si>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</si>
  <si>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</si>
  <si>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</si>
  <si>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</si>
  <si>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</si>
  <si>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</si>
  <si>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</si>
  <si>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</si>
  <si>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</si>
  <si>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</si>
  <si>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</si>
  <si>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</si>
  <si>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</si>
  <si>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</si>
  <si>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</si>
  <si>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</si>
  <si>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</si>
  <si>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</si>
  <si>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</si>
  <si>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</si>
  <si>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</si>
  <si>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</si>
  <si>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</si>
  <si>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</si>
  <si>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</si>
  <si>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</si>
  <si>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</si>
  <si>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</si>
  <si>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</si>
  <si>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</si>
  <si>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</si>
  <si>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</si>
  <si>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</si>
  <si>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</si>
  <si>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</si>
  <si>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</si>
  <si>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</si>
  <si>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</si>
  <si>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</si>
  <si>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</si>
  <si>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</si>
  <si>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</si>
  <si>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</si>
  <si>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</si>
  <si>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</si>
  <si>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</si>
  <si>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</si>
  <si>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</si>
  <si>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</si>
  <si>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</si>
  <si>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</si>
  <si>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</si>
  <si>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</si>
  <si>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</si>
  <si>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</si>
  <si>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</si>
  <si>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</si>
  <si>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</si>
  <si>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</si>
  <si>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</si>
  <si>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</si>
  <si>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</si>
  <si>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</si>
  <si>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</si>
  <si>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</si>
  <si>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</si>
  <si>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</si>
  <si>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</si>
  <si>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</si>
  <si>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</si>
  <si>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</si>
  <si>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</si>
  <si>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</si>
  <si>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</si>
  <si>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</si>
  <si>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</si>
  <si>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</si>
  <si>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</si>
  <si>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</si>
  <si>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</si>
  <si>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</si>
  <si>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</si>
  <si>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</si>
  <si>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</si>
  <si>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</si>
  <si>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</si>
  <si>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</si>
  <si>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</si>
  <si>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</si>
  <si>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</si>
  <si>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</si>
  <si>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</si>
  <si>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</si>
  <si>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</si>
  <si>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</si>
  <si>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</si>
  <si>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</si>
  <si>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</si>
  <si>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</si>
  <si>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</si>
  <si>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</si>
  <si>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</si>
  <si>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</si>
  <si>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</si>
  <si>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</si>
  <si>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</si>
  <si>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</si>
  <si>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</si>
  <si>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</si>
  <si>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</si>
  <si>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</si>
  <si>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</si>
  <si>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</si>
  <si>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</si>
  <si>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</si>
  <si>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</si>
  <si>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</si>
  <si>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</si>
  <si>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</si>
  <si>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</si>
  <si>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</si>
  <si>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</si>
  <si>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</si>
  <si>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</si>
  <si>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</si>
  <si>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</si>
  <si>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</si>
  <si>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</si>
  <si>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</si>
  <si>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</si>
  <si>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</si>
  <si>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</si>
  <si>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</si>
  <si>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</si>
  <si>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</si>
  <si>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</si>
  <si>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</si>
  <si>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</si>
  <si>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</si>
  <si>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</si>
  <si>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</si>
  <si>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</si>
  <si>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</si>
  <si>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</si>
  <si>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</si>
  <si>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</si>
  <si>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</si>
  <si>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</si>
  <si>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</si>
  <si>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</si>
  <si>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</si>
  <si>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</si>
  <si>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</si>
  <si>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</si>
  <si>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</si>
  <si>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</si>
  <si>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</si>
  <si>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</si>
  <si>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</si>
  <si>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</si>
  <si>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</si>
  <si>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</si>
  <si>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</si>
  <si>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</si>
  <si>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</si>
  <si>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</si>
  <si>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</si>
  <si>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</si>
  <si>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</si>
  <si>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</si>
  <si>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</si>
  <si>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</si>
  <si>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</si>
  <si>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</si>
  <si>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</si>
  <si>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</si>
  <si>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</si>
  <si>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</si>
  <si>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</si>
  <si>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</si>
  <si>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</si>
  <si>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</si>
  <si>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</si>
  <si>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</si>
  <si>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</si>
  <si>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</si>
  <si>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</si>
  <si>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</si>
  <si>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</si>
  <si>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</si>
  <si>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</si>
  <si>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</si>
  <si>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</si>
  <si>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</si>
  <si>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</si>
  <si>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</si>
  <si>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</si>
  <si>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</si>
  <si>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</si>
  <si>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</si>
  <si>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</si>
  <si>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</si>
  <si>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</si>
  <si>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</si>
  <si>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</si>
  <si>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</si>
  <si>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</si>
  <si>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</si>
  <si>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</si>
  <si>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</si>
  <si>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</si>
  <si>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</si>
  <si>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</si>
  <si>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</si>
  <si>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</si>
  <si>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</si>
  <si>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</si>
  <si>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</si>
  <si>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</si>
  <si>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</si>
  <si>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</si>
  <si>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</si>
  <si>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</si>
  <si>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</si>
  <si>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</si>
  <si>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</si>
  <si>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</si>
  <si>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</si>
  <si>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</si>
  <si>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</si>
  <si>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</si>
  <si>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</si>
  <si>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</si>
  <si>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</si>
  <si>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</si>
  <si>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</si>
  <si>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</si>
  <si>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</si>
  <si>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</si>
  <si>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</si>
  <si>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</si>
  <si>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</si>
  <si>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</si>
  <si>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</si>
  <si>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</si>
  <si>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</si>
  <si>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</si>
  <si>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</si>
  <si>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</si>
  <si>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</si>
  <si>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</si>
  <si>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</si>
  <si>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</si>
  <si>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</si>
  <si>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</si>
  <si>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</si>
  <si>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</si>
  <si>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</si>
  <si>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</si>
  <si>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</si>
  <si>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</si>
  <si>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</si>
  <si>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</si>
  <si>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</si>
  <si>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</si>
  <si>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</si>
  <si>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</si>
  <si>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</si>
  <si>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</si>
  <si>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</si>
  <si>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</si>
  <si>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</si>
  <si>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</si>
  <si>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</si>
  <si>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</si>
  <si>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</si>
  <si>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</si>
  <si>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</si>
  <si>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</si>
  <si>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</si>
  <si>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</si>
  <si>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</si>
  <si>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</si>
  <si>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</si>
  <si>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</si>
  <si>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</si>
  <si>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</si>
  <si>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</si>
  <si>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</si>
  <si>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</si>
  <si>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</si>
  <si>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</si>
  <si>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</si>
  <si>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</si>
  <si>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</si>
  <si>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</si>
  <si>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</si>
  <si>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</si>
  <si>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</si>
  <si>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</si>
  <si>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</si>
  <si>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</si>
  <si>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</si>
  <si>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</si>
  <si>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</si>
  <si>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</si>
  <si>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</si>
  <si>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</si>
  <si>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</si>
  <si>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</si>
  <si>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</si>
  <si>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</si>
  <si>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</si>
  <si>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</si>
  <si>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</si>
  <si>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</si>
  <si>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</si>
  <si>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</si>
  <si>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</si>
  <si>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</si>
  <si>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</si>
  <si>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</si>
  <si>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</si>
  <si>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</si>
  <si>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</si>
  <si>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</si>
  <si>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</si>
  <si>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</si>
  <si>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</si>
  <si>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</si>
  <si>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</si>
  <si>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</si>
  <si>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</si>
  <si>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</si>
  <si>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</si>
  <si>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</si>
  <si>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</si>
  <si>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</si>
  <si>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</si>
  <si>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</si>
  <si>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</si>
  <si>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</si>
  <si>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</si>
  <si>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</si>
  <si>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</si>
  <si>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</si>
  <si>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</si>
  <si>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</si>
  <si>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</si>
  <si>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</si>
  <si>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</si>
  <si>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</si>
  <si>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</si>
  <si>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</si>
  <si>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</si>
  <si>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</si>
  <si>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</si>
  <si>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</si>
  <si>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</si>
  <si>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</si>
  <si>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</si>
  <si>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</si>
  <si>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</si>
  <si>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</si>
  <si>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</si>
  <si>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</si>
  <si>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</si>
  <si>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</si>
  <si>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</si>
  <si>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</si>
  <si>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</si>
  <si>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</si>
  <si>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</si>
  <si>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</si>
  <si>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</si>
  <si>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</si>
  <si>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</si>
  <si>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</si>
  <si>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</si>
  <si>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</si>
  <si>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</si>
  <si>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</si>
  <si>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</si>
  <si>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</si>
  <si>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</si>
  <si>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</si>
  <si>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</si>
  <si>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</si>
  <si>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</si>
  <si>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</si>
  <si>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</si>
  <si>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</si>
  <si>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</si>
  <si>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</si>
  <si>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</si>
  <si>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</si>
  <si>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</si>
  <si>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</si>
  <si>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</si>
  <si>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</si>
  <si>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</si>
  <si>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</si>
  <si>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</si>
  <si>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</si>
  <si>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</si>
  <si>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</si>
  <si>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</si>
  <si>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</si>
  <si>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</si>
  <si>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</si>
  <si>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</si>
  <si>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</si>
  <si>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</si>
  <si>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</si>
  <si>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</si>
  <si>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</si>
  <si>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</si>
  <si>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</si>
  <si>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</si>
  <si>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</si>
  <si>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</si>
  <si>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</si>
  <si>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</si>
  <si>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</si>
  <si>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</si>
  <si>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</si>
  <si>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</si>
  <si>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</si>
  <si>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</si>
  <si>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</si>
  <si>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</si>
  <si>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</si>
  <si>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</si>
  <si>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</si>
  <si>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</si>
  <si>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</si>
  <si>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</si>
  <si>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</si>
  <si>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</si>
  <si>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</si>
  <si>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</si>
  <si>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</si>
  <si>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</si>
  <si>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</si>
  <si>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</si>
  <si>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</si>
  <si>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</si>
  <si>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</si>
  <si>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</si>
  <si>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</si>
  <si>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</si>
  <si>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</si>
  <si>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</si>
  <si>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</si>
  <si>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</si>
  <si>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</si>
  <si>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</si>
  <si>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</si>
  <si>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</si>
  <si>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</si>
  <si>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</si>
  <si>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</si>
  <si>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</si>
  <si>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</si>
  <si>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</si>
  <si>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</si>
  <si>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</si>
  <si>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</si>
  <si>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</si>
  <si>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</si>
  <si>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</si>
  <si>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</si>
  <si>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</si>
  <si>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</si>
  <si>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</si>
  <si>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</si>
  <si>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</si>
  <si>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</si>
  <si>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</si>
  <si>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</si>
  <si>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</si>
  <si>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</si>
  <si>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</si>
  <si>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</si>
  <si>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</si>
  <si>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</si>
  <si>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</si>
  <si>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</si>
  <si>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</si>
  <si>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</si>
  <si>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</si>
  <si>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</si>
  <si>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</si>
  <si>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</si>
  <si>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</si>
  <si>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</si>
  <si>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</si>
  <si>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</si>
  <si>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</si>
  <si>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</si>
  <si>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</si>
  <si>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</si>
  <si>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</si>
  <si>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</si>
  <si>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</si>
  <si>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</si>
  <si>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</si>
  <si>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</si>
  <si>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</si>
  <si>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</si>
  <si>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</si>
  <si>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</si>
  <si>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</si>
  <si>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</si>
  <si>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</si>
  <si>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</si>
  <si>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</si>
  <si>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</si>
  <si>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</si>
  <si>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</si>
  <si>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</si>
  <si>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</si>
  <si>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</si>
  <si>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</si>
  <si>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</si>
  <si>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</si>
  <si>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</si>
  <si>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</si>
  <si>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</si>
  <si>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</si>
  <si>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</si>
  <si>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</si>
  <si>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</si>
  <si>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</si>
  <si>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</si>
  <si>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</si>
  <si>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</si>
  <si>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</si>
  <si>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</si>
  <si>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</si>
  <si>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</si>
  <si>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</si>
  <si>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</si>
  <si>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</si>
  <si>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</si>
  <si>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</si>
  <si>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</si>
  <si>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</si>
  <si>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</si>
  <si>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</si>
  <si>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</si>
  <si>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</si>
  <si>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</si>
  <si>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</si>
  <si>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</si>
  <si>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</si>
  <si>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</si>
  <si>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</si>
  <si>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</si>
  <si>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</si>
  <si>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</si>
  <si>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</si>
  <si>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</si>
  <si>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</si>
  <si>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</si>
  <si>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</si>
  <si>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</si>
  <si>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</si>
  <si>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</si>
  <si>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</si>
  <si>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</si>
  <si>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</si>
  <si>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</si>
  <si>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</si>
  <si>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</si>
  <si>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</si>
  <si>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</si>
  <si>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</si>
  <si>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</si>
  <si>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</si>
  <si>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</si>
  <si>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</si>
  <si>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</si>
  <si>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</si>
  <si>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</si>
  <si>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</si>
  <si>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</si>
  <si>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</si>
  <si>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</si>
  <si>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</si>
  <si>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</si>
  <si>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</si>
  <si>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</si>
  <si>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</si>
  <si>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</si>
  <si>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</si>
  <si>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</si>
  <si>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</si>
  <si>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</si>
  <si>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</si>
  <si>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</si>
  <si>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</si>
  <si>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</si>
  <si>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</si>
  <si>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</si>
  <si>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</si>
  <si>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</si>
  <si>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</si>
  <si>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</si>
  <si>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</si>
  <si>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</si>
  <si>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</si>
  <si>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</si>
  <si>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</si>
  <si>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</si>
  <si>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</si>
  <si>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</si>
  <si>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</si>
  <si>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</si>
  <si>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</si>
  <si>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</si>
  <si>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</si>
  <si>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</si>
  <si>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</si>
  <si>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</si>
  <si>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</si>
  <si>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</si>
  <si>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</si>
  <si>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</si>
  <si>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</si>
  <si>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</si>
  <si>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</si>
  <si>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</si>
  <si>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</si>
  <si>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</si>
  <si>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</si>
  <si>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</si>
  <si>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</si>
  <si>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</si>
  <si>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</si>
  <si>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</si>
  <si>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</si>
  <si>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</si>
  <si>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</si>
  <si>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</si>
  <si>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</si>
  <si>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</si>
  <si>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</si>
  <si>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</si>
  <si>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</si>
  <si>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</si>
  <si>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</si>
  <si>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</si>
  <si>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</si>
  <si>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</si>
  <si>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</si>
  <si>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</si>
  <si>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</si>
  <si>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</si>
  <si>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</si>
  <si>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</si>
  <si>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</si>
  <si>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</si>
  <si>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</si>
  <si>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</si>
  <si>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</si>
  <si>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</si>
  <si>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</si>
  <si>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</si>
  <si>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</si>
  <si>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</si>
  <si>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</si>
  <si>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</si>
  <si>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</si>
  <si>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</si>
  <si>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</si>
  <si>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</si>
  <si>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</si>
  <si>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</si>
  <si>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</si>
  <si>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</si>
  <si>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</si>
  <si>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</si>
  <si>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</si>
  <si>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</si>
  <si>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</si>
  <si>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</si>
  <si>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</si>
  <si>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</si>
  <si>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</si>
  <si>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</si>
  <si>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</si>
  <si>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</si>
  <si>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</si>
  <si>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</si>
  <si>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</si>
  <si>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</si>
  <si>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</si>
  <si>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</si>
  <si>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</si>
  <si>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</si>
  <si>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</si>
  <si>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</si>
  <si>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</si>
  <si>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</si>
  <si>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</si>
  <si>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</si>
  <si>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</si>
  <si>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</si>
  <si>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</si>
  <si>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</si>
  <si>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</si>
  <si>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</si>
  <si>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</si>
  <si>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</si>
  <si>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</si>
  <si>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</si>
  <si>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</si>
  <si>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</si>
  <si>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</si>
  <si>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</si>
  <si>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</si>
  <si>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</si>
  <si>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</si>
  <si>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</si>
  <si>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</si>
  <si>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</si>
  <si>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</si>
  <si>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</si>
  <si>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</si>
  <si>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</si>
  <si>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</si>
  <si>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</si>
  <si>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</si>
  <si>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</si>
  <si>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</si>
  <si>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</si>
  <si>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</si>
  <si>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</si>
  <si>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</si>
  <si>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</si>
  <si>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</si>
  <si>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</si>
  <si>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</si>
  <si>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</si>
  <si>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</si>
  <si>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</si>
  <si>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</si>
  <si>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</si>
  <si>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</si>
  <si>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</si>
  <si>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</si>
  <si>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</si>
  <si>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</si>
  <si>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</si>
  <si>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</si>
  <si>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</si>
  <si>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</si>
  <si>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</si>
  <si>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</si>
  <si>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</si>
  <si>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</si>
  <si>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</si>
  <si>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</si>
  <si>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</si>
  <si>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</si>
  <si>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</si>
  <si>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</si>
  <si>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</si>
  <si>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</si>
  <si>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</si>
  <si>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</si>
  <si>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</si>
  <si>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</si>
  <si>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</si>
  <si>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</si>
  <si>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</si>
  <si>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</si>
  <si>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</si>
  <si>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</si>
  <si>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</si>
  <si>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</si>
  <si>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</si>
  <si>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</si>
  <si>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</si>
  <si>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</si>
  <si>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</si>
  <si>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</si>
  <si>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</si>
  <si>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</si>
  <si>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</si>
  <si>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</si>
  <si>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</si>
  <si>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</si>
  <si>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</si>
  <si>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</si>
  <si>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</si>
  <si>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</si>
  <si>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</si>
  <si>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</si>
  <si>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</si>
  <si>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</si>
  <si>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</si>
  <si>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</si>
  <si>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</si>
  <si>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</si>
  <si>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</si>
  <si>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</si>
  <si>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</si>
  <si>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</si>
  <si>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</si>
  <si>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</si>
  <si>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</si>
  <si>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</si>
  <si>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</si>
  <si>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</si>
  <si>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</si>
  <si>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</si>
  <si>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</si>
  <si>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</si>
  <si>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</si>
  <si>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</si>
  <si>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</si>
  <si>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</si>
  <si>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</si>
  <si>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</si>
  <si>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</si>
  <si>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</si>
  <si>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</si>
  <si>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</si>
  <si>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</si>
  <si>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</si>
  <si>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</si>
  <si>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</si>
  <si>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</si>
  <si>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</si>
  <si>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</si>
  <si>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</si>
  <si>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</si>
  <si>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</si>
  <si>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</si>
  <si>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</si>
  <si>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</si>
  <si>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</si>
  <si>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</si>
  <si>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</si>
  <si>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</si>
  <si>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</si>
  <si>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</si>
  <si>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</si>
  <si>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</si>
  <si>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</si>
  <si>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</si>
  <si>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</si>
  <si>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</si>
  <si>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</si>
  <si>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</si>
  <si>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</si>
  <si>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</si>
  <si>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</si>
  <si>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</si>
  <si>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</si>
  <si>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</si>
  <si>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</si>
  <si>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</si>
  <si>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</si>
  <si>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</si>
  <si>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</si>
  <si>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</si>
  <si>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</si>
  <si>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</si>
  <si>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</si>
  <si>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</si>
  <si>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</si>
  <si>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</si>
  <si>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</si>
  <si>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</si>
  <si>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</si>
  <si>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</si>
  <si>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</si>
  <si>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</si>
  <si>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</si>
  <si>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</si>
  <si>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</si>
  <si>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</si>
  <si>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</si>
  <si>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</si>
  <si>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</si>
  <si>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</si>
  <si>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</si>
  <si>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</si>
  <si>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</si>
  <si>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</si>
  <si>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</si>
  <si>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</si>
  <si>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</si>
  <si>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</si>
  <si>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</si>
  <si>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</si>
  <si>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</si>
  <si>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</si>
  <si>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</si>
  <si>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</si>
  <si>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</si>
  <si>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</si>
  <si>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</si>
  <si>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</si>
  <si>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</si>
  <si>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</si>
  <si>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</si>
  <si>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</si>
  <si>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</si>
  <si>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</si>
  <si>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</si>
  <si>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</si>
  <si>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</si>
  <si>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</si>
  <si>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</si>
  <si>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</si>
  <si>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</si>
  <si>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</si>
  <si>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</si>
  <si>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</si>
  <si>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</si>
  <si>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</si>
  <si>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</si>
  <si>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</si>
  <si>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</si>
  <si>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</si>
  <si>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</si>
  <si>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</si>
  <si>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</si>
  <si>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</si>
  <si>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</si>
  <si>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</si>
  <si>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</si>
  <si>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</si>
  <si>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</si>
  <si>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</si>
  <si>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</si>
  <si>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</si>
  <si>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</si>
  <si>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</si>
  <si>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</si>
  <si>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</si>
  <si>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</si>
  <si>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</si>
  <si>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</si>
  <si>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</si>
  <si>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</si>
  <si>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</si>
  <si>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</si>
  <si>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</si>
  <si>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</si>
  <si>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</si>
  <si>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</si>
  <si>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</si>
  <si>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</si>
  <si>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</si>
  <si>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</si>
  <si>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</si>
  <si>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</si>
  <si>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</si>
  <si>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</si>
  <si>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</si>
  <si>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</si>
  <si>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</si>
  <si>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</si>
  <si>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</si>
  <si>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</si>
  <si>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</si>
  <si>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</si>
  <si>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</si>
  <si>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</si>
  <si>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</si>
  <si>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</si>
  <si>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</si>
  <si>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</si>
  <si>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</si>
  <si>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</si>
  <si>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</si>
  <si>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</si>
  <si>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</si>
  <si>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</si>
  <si>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</si>
  <si>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</si>
  <si>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</si>
  <si>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</si>
  <si>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</si>
  <si>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</si>
  <si>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</si>
  <si>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</si>
  <si>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</si>
  <si>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</si>
  <si>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</si>
  <si>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</si>
  <si>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</si>
  <si>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</si>
  <si>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</si>
  <si>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</si>
  <si>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</si>
  <si>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</si>
  <si>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</si>
  <si>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</si>
  <si>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</si>
  <si>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</si>
  <si>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</si>
  <si>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</si>
  <si>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</si>
  <si>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</si>
  <si>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</si>
  <si>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</si>
  <si>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</si>
  <si>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</si>
  <si>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</si>
  <si>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</si>
  <si>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</si>
  <si>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</si>
  <si>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</si>
  <si>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</si>
  <si>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</si>
  <si>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</si>
  <si>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</si>
  <si>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</si>
  <si>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</si>
  <si>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</si>
  <si>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</si>
  <si>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</si>
  <si>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</si>
  <si>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</si>
  <si>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</si>
  <si>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</si>
  <si>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</si>
  <si>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</si>
  <si>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</si>
  <si>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</si>
  <si>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</si>
  <si>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</si>
  <si>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</si>
  <si>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</si>
  <si>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</si>
  <si>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</si>
  <si>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</si>
  <si>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</si>
  <si>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</si>
  <si>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</si>
  <si>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</si>
  <si>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</si>
  <si>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</si>
  <si>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</si>
  <si>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</si>
  <si>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</si>
  <si>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</si>
  <si>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</si>
  <si>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</si>
  <si>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</si>
  <si>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</si>
  <si>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</si>
  <si>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</si>
  <si>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</si>
  <si>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</si>
  <si>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</si>
  <si>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</si>
  <si>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</si>
  <si>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</si>
  <si>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</si>
  <si>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</si>
  <si>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</si>
  <si>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</si>
  <si>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</si>
  <si>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</si>
  <si>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</si>
  <si>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</si>
  <si>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</si>
  <si>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</si>
  <si>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</si>
  <si>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</si>
  <si>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</si>
  <si>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</si>
  <si>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</si>
  <si>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</si>
  <si>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</si>
  <si>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</si>
  <si>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</si>
  <si>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</si>
  <si>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</si>
  <si>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</si>
  <si>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</si>
  <si>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</si>
  <si>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</si>
  <si>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</si>
  <si>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</si>
  <si>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</si>
  <si>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</si>
  <si>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</si>
  <si>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</si>
  <si>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</si>
  <si>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</si>
  <si>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</si>
  <si>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</si>
  <si>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</si>
  <si>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</si>
  <si>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</si>
  <si>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</si>
  <si>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</si>
  <si>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</si>
  <si>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</si>
  <si>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</si>
  <si>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</si>
  <si>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</si>
  <si>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</si>
  <si>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</si>
  <si>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</si>
  <si>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</si>
  <si>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</si>
  <si>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</si>
  <si>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</si>
  <si>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</si>
  <si>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</si>
  <si>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</si>
  <si>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</si>
  <si>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</si>
  <si>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</si>
  <si>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</si>
  <si>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</si>
  <si>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</si>
  <si>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</si>
  <si>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</si>
  <si>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</si>
  <si>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</si>
  <si>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</si>
  <si>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</si>
  <si>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</si>
  <si>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</si>
  <si>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</si>
  <si>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</si>
  <si>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</si>
  <si>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</si>
  <si>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</si>
  <si>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</si>
  <si>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</si>
  <si>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</si>
  <si>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</si>
  <si>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</si>
  <si>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</si>
  <si>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</si>
  <si>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</si>
  <si>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</si>
  <si>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</si>
  <si>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</si>
  <si>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</si>
  <si>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</si>
  <si>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</si>
  <si>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</si>
  <si>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</si>
  <si>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</si>
  <si>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</si>
  <si>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</si>
  <si>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</si>
  <si>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</si>
  <si>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</si>
  <si>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</si>
  <si>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</si>
  <si>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</si>
  <si>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</si>
  <si>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</si>
  <si>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</si>
  <si>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</si>
  <si>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</si>
  <si>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</si>
  <si>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</si>
  <si>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</si>
  <si>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</si>
  <si>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</si>
  <si>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</si>
  <si>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</si>
  <si>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</si>
  <si>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</si>
  <si>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</si>
  <si>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</si>
  <si>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</si>
  <si>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</si>
  <si>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</si>
  <si>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</si>
  <si>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</si>
  <si>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</si>
  <si>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</si>
  <si>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</si>
  <si>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</si>
  <si>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</si>
  <si>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</si>
  <si>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</si>
  <si>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</si>
  <si>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</si>
  <si>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</si>
  <si>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</si>
  <si>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</si>
  <si>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</si>
  <si>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</si>
  <si>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</si>
  <si>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</si>
  <si>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</si>
  <si>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</si>
  <si>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</si>
  <si>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</si>
  <si>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</si>
  <si>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</si>
  <si>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</si>
  <si>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</si>
  <si>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</si>
  <si>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</si>
  <si>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</si>
  <si>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</si>
  <si>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</si>
  <si>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</si>
  <si>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</si>
  <si>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</si>
  <si>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</si>
  <si>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</si>
  <si>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</si>
  <si>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</si>
  <si>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</si>
  <si>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</si>
  <si>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</si>
  <si>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</si>
  <si>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</si>
  <si>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</si>
  <si>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</si>
  <si>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</si>
  <si>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</si>
  <si>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</si>
  <si>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</si>
  <si>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</si>
  <si>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</si>
  <si>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</si>
  <si>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</si>
  <si>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</si>
  <si>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</si>
  <si>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</si>
  <si>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</si>
  <si>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</si>
  <si>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</si>
  <si>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</si>
  <si>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</si>
  <si>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</si>
  <si>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</si>
  <si>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</si>
  <si>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</si>
  <si>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</si>
  <si>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</si>
  <si>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</si>
  <si>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</si>
  <si>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</si>
  <si>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</si>
  <si>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</si>
  <si>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</si>
  <si>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</si>
  <si>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</si>
  <si>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</si>
  <si>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</si>
  <si>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</si>
  <si>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</si>
  <si>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</si>
  <si>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</si>
  <si>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</si>
  <si>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</si>
  <si>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</si>
  <si>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</si>
  <si>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</si>
  <si>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</si>
  <si>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</si>
  <si>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</si>
  <si>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</si>
  <si>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</si>
  <si>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</si>
  <si>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</si>
  <si>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</si>
  <si>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</si>
  <si>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</si>
  <si>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</si>
  <si>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</si>
  <si>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</si>
  <si>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</si>
  <si>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</si>
  <si>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</si>
  <si>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</si>
  <si>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</si>
  <si>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</si>
  <si>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</si>
  <si>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</si>
  <si>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</si>
  <si>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</si>
  <si>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</si>
  <si>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</si>
  <si>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</si>
  <si>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</si>
  <si>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</si>
  <si>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</si>
  <si>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</si>
  <si>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</si>
  <si>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</si>
  <si>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</si>
  <si>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</si>
  <si>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</si>
  <si>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</si>
  <si>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</si>
  <si>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</si>
  <si>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</si>
  <si>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</si>
  <si>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</si>
  <si>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</si>
  <si>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</si>
  <si>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</si>
  <si>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</si>
  <si>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</si>
  <si>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</si>
  <si>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</si>
  <si>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</si>
  <si>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</si>
  <si>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</si>
  <si>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</si>
  <si>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</si>
  <si>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</si>
  <si>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</si>
  <si>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</si>
  <si>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</si>
  <si>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</si>
  <si>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</si>
  <si>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</si>
  <si>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</si>
  <si>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</si>
  <si>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</si>
  <si>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</si>
  <si>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</si>
  <si>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</si>
  <si>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</si>
  <si>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</si>
  <si>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</si>
  <si>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</si>
  <si>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</si>
  <si>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</si>
  <si>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</si>
  <si>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</si>
  <si>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</si>
  <si>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</si>
  <si>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</si>
  <si>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</si>
  <si>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</si>
  <si>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</si>
  <si>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</si>
  <si>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</si>
  <si>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</si>
  <si>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</si>
  <si>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</si>
  <si>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</si>
  <si>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</si>
  <si>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</si>
  <si>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</si>
  <si>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</si>
  <si>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</si>
  <si>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</si>
  <si>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</si>
  <si>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</si>
  <si>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</si>
  <si>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</si>
  <si>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</si>
  <si>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</si>
  <si>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</si>
  <si>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</si>
  <si>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</si>
  <si>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</si>
  <si>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</si>
  <si>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</si>
  <si>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</si>
  <si>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</si>
  <si>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</si>
  <si>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</si>
  <si>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</si>
  <si>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</si>
  <si>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</si>
  <si>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</si>
  <si>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</si>
  <si>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</si>
  <si>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</si>
  <si>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</si>
  <si>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</si>
  <si>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</si>
  <si>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</si>
  <si>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</si>
  <si>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</si>
  <si>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</si>
  <si>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</si>
  <si>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</si>
  <si>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</si>
  <si>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</si>
  <si>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</si>
  <si>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</si>
  <si>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</si>
  <si>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</si>
  <si>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</si>
  <si>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</si>
  <si>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</si>
  <si>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</si>
  <si>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</si>
  <si>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</si>
  <si>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</si>
  <si>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</si>
  <si>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</si>
  <si>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</si>
  <si>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</si>
  <si>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</si>
  <si>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</si>
  <si>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</si>
  <si>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</si>
  <si>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</si>
  <si>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</si>
  <si>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</si>
  <si>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</si>
  <si>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</si>
  <si>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</si>
  <si>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</si>
  <si>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</si>
  <si>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</si>
  <si>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</si>
  <si>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</si>
  <si>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</si>
  <si>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</si>
  <si>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</si>
  <si>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</si>
  <si>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</si>
  <si>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</si>
  <si>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</si>
  <si>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</si>
  <si>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</si>
  <si>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</si>
  <si>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</si>
  <si>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</si>
  <si>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</si>
  <si>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</si>
  <si>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</si>
  <si>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</si>
  <si>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</si>
  <si>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</si>
  <si>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</si>
  <si>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</si>
  <si>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</si>
  <si>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</si>
  <si>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</si>
  <si>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</si>
  <si>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</si>
  <si>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</si>
  <si>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</si>
  <si>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</si>
  <si>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</si>
  <si>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</si>
  <si>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</si>
  <si>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</si>
  <si>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</si>
  <si>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</si>
  <si>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</si>
  <si>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</si>
  <si>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</si>
  <si>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</si>
  <si>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</si>
  <si>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</si>
  <si>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</si>
  <si>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</si>
  <si>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</si>
  <si>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</si>
  <si>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</si>
  <si>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</si>
  <si>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</si>
  <si>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</si>
  <si>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</si>
  <si>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</si>
  <si>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</si>
  <si>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</si>
  <si>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</si>
  <si>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</si>
  <si>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</si>
  <si>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</si>
  <si>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</si>
  <si>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</si>
  <si>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</si>
  <si>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</si>
  <si>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</si>
  <si>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</si>
  <si>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</si>
  <si>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</si>
  <si>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</si>
  <si>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</si>
  <si>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</si>
  <si>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</si>
  <si>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</si>
  <si>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</si>
  <si>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</si>
  <si>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</si>
  <si>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</si>
  <si>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</si>
  <si>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</si>
  <si>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</si>
  <si>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</si>
  <si>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</si>
  <si>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</si>
  <si>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</si>
  <si>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</si>
  <si>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</si>
  <si>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</si>
  <si>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</si>
  <si>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</si>
  <si>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</si>
  <si>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</si>
  <si>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</si>
  <si>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</si>
  <si>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</si>
  <si>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</si>
  <si>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</si>
  <si>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</si>
  <si>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</si>
  <si>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</si>
  <si>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</si>
  <si>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</si>
  <si>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</si>
  <si>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</si>
  <si>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</si>
  <si>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</si>
  <si>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</si>
  <si>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</si>
  <si>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</si>
  <si>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</si>
  <si>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</si>
  <si>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</si>
  <si>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</si>
  <si>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</si>
  <si>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</si>
  <si>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</si>
  <si>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</si>
  <si>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</si>
  <si>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</si>
  <si>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</si>
  <si>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</si>
  <si>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</si>
  <si>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</si>
  <si>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</si>
  <si>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</si>
  <si>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</si>
  <si>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</si>
  <si>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</si>
  <si>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</si>
  <si>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</si>
  <si>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</si>
  <si>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</si>
  <si>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</si>
  <si>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</si>
  <si>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</si>
  <si>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</si>
  <si>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</si>
  <si>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</si>
  <si>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</si>
  <si>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</si>
  <si>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</si>
  <si>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</si>
  <si>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</si>
  <si>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</si>
  <si>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</si>
  <si>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</si>
  <si>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</si>
  <si>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</si>
  <si>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</si>
  <si>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</si>
  <si>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</si>
  <si>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</si>
  <si>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</si>
  <si>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</si>
  <si>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</si>
  <si>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</si>
  <si>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</si>
  <si>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</si>
  <si>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</si>
  <si>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</si>
  <si>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</si>
  <si>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</si>
  <si>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</si>
  <si>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</si>
  <si>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</si>
  <si>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</si>
  <si>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</si>
  <si>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</si>
  <si>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</si>
  <si>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</si>
  <si>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</si>
  <si>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</si>
  <si>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</si>
  <si>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</si>
  <si>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</si>
  <si>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</si>
  <si>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</si>
  <si>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</si>
  <si>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</si>
  <si>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</si>
  <si>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</si>
  <si>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</si>
  <si>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</si>
  <si>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</si>
  <si>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</si>
  <si>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</si>
  <si>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</si>
  <si>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</si>
  <si>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</si>
  <si>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</si>
  <si>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</si>
  <si>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</si>
  <si>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</si>
  <si>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</si>
  <si>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</si>
  <si>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</si>
  <si>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</si>
  <si>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</si>
  <si>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</si>
  <si>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</si>
  <si>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</si>
  <si>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</si>
  <si>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</si>
  <si>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</si>
  <si>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</si>
  <si>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</si>
  <si>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</si>
  <si>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</si>
  <si>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</si>
  <si>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</si>
  <si>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</si>
  <si>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</si>
  <si>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</si>
  <si>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</si>
  <si>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</si>
  <si>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</si>
  <si>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</si>
  <si>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</si>
  <si>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</si>
  <si>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</si>
  <si>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</si>
  <si>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</si>
  <si>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</si>
  <si>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</si>
  <si>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</si>
  <si>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</si>
  <si>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</si>
  <si>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</si>
  <si>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</si>
  <si>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</si>
  <si>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</si>
  <si>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</si>
  <si>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</si>
  <si>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</si>
  <si>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</si>
  <si>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</si>
  <si>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</si>
  <si>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</si>
  <si>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</si>
  <si>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</si>
  <si>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</si>
  <si>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</si>
  <si>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</si>
  <si>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</si>
  <si>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</si>
  <si>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</si>
  <si>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</si>
  <si>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</si>
  <si>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</si>
  <si>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</si>
  <si>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</si>
  <si>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</si>
  <si>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</si>
  <si>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</si>
  <si>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</si>
  <si>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</si>
  <si>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</si>
  <si>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</si>
  <si>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</si>
  <si>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</si>
  <si>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</si>
  <si>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</si>
  <si>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</si>
  <si>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</si>
  <si>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</si>
  <si>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</si>
  <si>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</si>
  <si>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</si>
  <si>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</si>
  <si>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</si>
  <si>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</si>
  <si>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</si>
  <si>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</si>
  <si>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</si>
  <si>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</si>
  <si>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</si>
  <si>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</si>
  <si>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</si>
  <si>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</si>
  <si>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</si>
  <si>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</si>
  <si>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</si>
  <si>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</si>
  <si>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</si>
  <si>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</si>
  <si>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</si>
  <si>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</si>
  <si>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</si>
  <si>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</si>
  <si>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</si>
  <si>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</si>
  <si>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</si>
  <si>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</si>
  <si>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</si>
  <si>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</si>
  <si>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</si>
  <si>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</si>
  <si>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</si>
  <si>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</si>
  <si>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</si>
  <si>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</si>
  <si>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</si>
  <si>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</si>
  <si>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</si>
  <si>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</si>
  <si>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</si>
  <si>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</si>
  <si>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</si>
  <si>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</si>
  <si>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</si>
  <si>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</si>
  <si>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</si>
  <si>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</si>
  <si>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</si>
  <si>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</si>
  <si>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</si>
  <si>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</si>
  <si>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</si>
  <si>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</si>
  <si>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</si>
  <si>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</si>
  <si>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</si>
  <si>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</si>
  <si>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</si>
  <si>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</si>
  <si>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</si>
  <si>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</si>
  <si>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</si>
  <si>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</si>
  <si>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</si>
  <si>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</si>
  <si>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</si>
  <si>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</si>
  <si>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</si>
  <si>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</si>
  <si>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</si>
  <si>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</si>
  <si>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</si>
  <si>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</si>
  <si>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</si>
  <si>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</si>
  <si>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</si>
  <si>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</si>
  <si>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</si>
  <si>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</si>
  <si>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</si>
  <si>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</si>
  <si>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</si>
  <si>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</si>
  <si>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</si>
  <si>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</si>
  <si>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</si>
  <si>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</si>
  <si>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</si>
  <si>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</si>
  <si>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</si>
  <si>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</si>
  <si>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</si>
  <si>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</si>
  <si>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</si>
  <si>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</si>
  <si>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</si>
  <si>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</si>
  <si>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</si>
  <si>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</si>
  <si>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</si>
  <si>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</si>
  <si>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</si>
  <si>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</si>
  <si>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</si>
  <si>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</si>
  <si>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</si>
  <si>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</si>
  <si>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</si>
  <si>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</si>
  <si>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</si>
  <si>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</si>
  <si>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</si>
  <si>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</si>
  <si>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</si>
  <si>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</si>
  <si>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</si>
  <si>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</si>
  <si>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</si>
  <si>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</si>
  <si>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</si>
  <si>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</si>
  <si>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</si>
  <si>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</si>
  <si>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</si>
  <si>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</si>
  <si>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</si>
  <si>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</si>
  <si>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</si>
  <si>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</si>
  <si>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</si>
  <si>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</si>
  <si>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</si>
  <si>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</si>
  <si>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</si>
  <si>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</si>
  <si>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</si>
  <si>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</si>
  <si>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</si>
  <si>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</si>
  <si>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</si>
  <si>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</si>
  <si>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</si>
  <si>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</si>
  <si>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</si>
  <si>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</si>
  <si>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</si>
  <si>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</si>
  <si>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</si>
  <si>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</si>
  <si>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</si>
  <si>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</si>
  <si>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</si>
  <si>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</si>
  <si>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</si>
  <si>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</si>
  <si>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</si>
  <si>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</si>
  <si>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</si>
  <si>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</si>
  <si>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</si>
  <si>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</si>
  <si>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</si>
  <si>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</si>
  <si>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</si>
  <si>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</si>
  <si>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</si>
  <si>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</si>
  <si>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</si>
  <si>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</si>
  <si>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</si>
  <si>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</si>
  <si>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</si>
  <si>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</si>
  <si>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</si>
  <si>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</si>
  <si>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</si>
  <si>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</si>
  <si>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</si>
  <si>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</si>
  <si>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</si>
  <si>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</si>
  <si>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</si>
  <si>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</si>
  <si>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</si>
  <si>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</si>
  <si>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</si>
  <si>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</si>
  <si>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</si>
  <si>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</si>
  <si>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</si>
  <si>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</si>
  <si>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</si>
  <si>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</si>
  <si>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</si>
  <si>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</si>
  <si>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</si>
  <si>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</si>
  <si>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</si>
  <si>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</si>
  <si>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</si>
  <si>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</si>
  <si>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</si>
  <si>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</si>
  <si>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</si>
  <si>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</si>
  <si>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</si>
  <si>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</si>
  <si>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</si>
  <si>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</si>
  <si>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</si>
  <si>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</si>
  <si>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</si>
  <si>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</si>
  <si>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</si>
  <si>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</si>
  <si>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</si>
  <si>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</si>
  <si>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</si>
  <si>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</si>
  <si>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</si>
  <si>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</si>
  <si>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</si>
  <si>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</si>
  <si>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</si>
  <si>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</si>
  <si>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</si>
  <si>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</si>
  <si>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</si>
  <si>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</si>
  <si>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</si>
  <si>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</si>
  <si>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</si>
  <si>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</si>
  <si>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</si>
  <si>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</si>
  <si>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</si>
  <si>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</si>
  <si>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</si>
  <si>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</si>
  <si>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</si>
  <si>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</si>
  <si>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</si>
  <si>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</si>
  <si>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</si>
  <si>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</si>
  <si>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</si>
  <si>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</si>
  <si>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</si>
  <si>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</si>
  <si>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</si>
  <si>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</si>
  <si>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</si>
  <si>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</si>
  <si>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</si>
  <si>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</si>
  <si>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</si>
  <si>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</si>
  <si>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</si>
  <si>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</si>
  <si>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</si>
  <si>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</si>
  <si>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</si>
  <si>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</si>
  <si>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</si>
  <si>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</si>
  <si>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</si>
  <si>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</si>
  <si>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</si>
  <si>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</si>
  <si>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</si>
  <si>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</si>
  <si>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</si>
  <si>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</si>
  <si>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</si>
  <si>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</si>
  <si>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</si>
  <si>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</si>
  <si>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</si>
  <si>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</si>
  <si>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</si>
  <si>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</si>
  <si>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</si>
  <si>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</si>
  <si>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</si>
  <si>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Unsuccessful</t>
  </si>
  <si>
    <t>Mean</t>
  </si>
  <si>
    <t>Median</t>
  </si>
  <si>
    <t>Min</t>
  </si>
  <si>
    <t>Max</t>
  </si>
  <si>
    <t>Variance</t>
  </si>
  <si>
    <t>Standard Deviation</t>
  </si>
  <si>
    <t>Backer Statistical Analysis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</si>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</sst>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7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wrapText="1"/>
    </xf>
    <xf numFmtId="9" fontId="0" fillId="0" borderId="0" xfId="43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9" fontId="16" fillId="0" borderId="0" xfId="43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/>
    <xf numFmtId="9" fontId="0" fillId="0" borderId="0" xfId="43" applyFont="1" applyFill="1"/>
    <xf numFmtId="0" fontId="0" fillId="0" borderId="0" xfId="0" applyFill="1"/>
    <xf numFmtId="0" fontId="18" fillId="0" borderId="0" xfId="0" applyFont="1" applyAlignment="1">
      <alignment horizontal="left" vertical="center" wrapText="1"/>
    </xf>
    <xf numFmtId="0" fontId="0" fillId="0" borderId="0" xfId="0" applyAlignment="1"/>
    <xf numFmtId="0" fontId="16" fillId="0" borderId="0" xfId="0" applyFont="1"/>
    <xf numFmtId="9" fontId="0" fillId="0" borderId="0" xfId="43" applyFont="1" applyAlignment="1"/>
    <xf numFmtId="0" fontId="0" fillId="0" borderId="0" xfId="0" applyAlignment="1">
      <alignment horizontal="right"/>
    </xf>
    <xf numFmtId="0" fontId="0" fillId="33" borderId="0" xfId="0" applyFill="1"/>
    <xf numFmtId="0" fontId="16" fillId="33" borderId="10" xfId="0" applyFont="1" applyFill="1" applyBorder="1"/>
    <xf numFmtId="177" fontId="0" fillId="33" borderId="0" xfId="42" applyNumberFormat="1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3" borderId="0" xfId="0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505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[CrowdfundingBook.Sakauye.xlsx]Pivot 1 Category!PivotTable1</c:name>
    <c:fmtId val="4"/>
  </c:pivotSource>
  <c:chart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CC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1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0C-4FBD-A669-BD066DD56762}"/>
            </c:ext>
          </c:extLst>
        </c:ser>
        <c:ser>
          <c:idx val="1"/>
          <c:order val="1"/>
          <c:tx>
            <c:strRef>
              <c:f>'Pivot 1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'Pivot 1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0C-4FBD-A669-BD066DD56762}"/>
            </c:ext>
          </c:extLst>
        </c:ser>
        <c:ser>
          <c:idx val="2"/>
          <c:order val="2"/>
          <c:tx>
            <c:strRef>
              <c:f>'Pivot 1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1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0C-4FBD-A669-BD066DD56762}"/>
            </c:ext>
          </c:extLst>
        </c:ser>
        <c:ser>
          <c:idx val="3"/>
          <c:order val="3"/>
          <c:tx>
            <c:strRef>
              <c:f>'Pivot 1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33CC33"/>
            </a:solidFill>
            <a:ln>
              <a:noFill/>
            </a:ln>
            <a:effectLst/>
          </c:spPr>
          <c:invertIfNegative val="0"/>
          <c:cat>
            <c:strRef>
              <c:f>'Pivot 1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30C-4FBD-A669-BD066DD56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5790063"/>
        <c:axId val="1838830959"/>
      </c:barChart>
      <c:catAx>
        <c:axId val="38579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0959"/>
        <c:crosses val="autoZero"/>
        <c:auto val="1"/>
        <c:lblAlgn val="ctr"/>
        <c:lblOffset val="100"/>
        <c:noMultiLvlLbl val="0"/>
      </c:catAx>
      <c:valAx>
        <c:axId val="183883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9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[CrowdfundingBook.Sakauye.xlsx]Pivot 2 SubCategory!PivotTable2</c:name>
    <c:fmtId val="0"/>
  </c:pivotSource>
  <c:chart>
    <c:autoTitleDeleted val="0"/>
    <c:pivotFmts>
      <c:pivotFmt>
        <c:idx val="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CC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963197774934825E-2"/>
          <c:y val="0.16911103856586102"/>
          <c:w val="0.82243243262168497"/>
          <c:h val="0.520366810279393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2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2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F-4690-A890-9CE0CE477E74}"/>
            </c:ext>
          </c:extLst>
        </c:ser>
        <c:ser>
          <c:idx val="1"/>
          <c:order val="1"/>
          <c:tx>
            <c:strRef>
              <c:f>'Pivot 2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'Pivot 2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2F-4690-A890-9CE0CE477E74}"/>
            </c:ext>
          </c:extLst>
        </c:ser>
        <c:ser>
          <c:idx val="2"/>
          <c:order val="2"/>
          <c:tx>
            <c:strRef>
              <c:f>'Pivot 2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2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2F-4690-A890-9CE0CE477E74}"/>
            </c:ext>
          </c:extLst>
        </c:ser>
        <c:ser>
          <c:idx val="3"/>
          <c:order val="3"/>
          <c:tx>
            <c:strRef>
              <c:f>'Pivot 2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33CC33"/>
            </a:solidFill>
            <a:ln>
              <a:noFill/>
            </a:ln>
            <a:effectLst/>
          </c:spPr>
          <c:invertIfNegative val="0"/>
          <c:cat>
            <c:strRef>
              <c:f>'Pivot 2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2F-4690-A890-9CE0CE477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2690015"/>
        <c:axId val="1832473423"/>
      </c:barChart>
      <c:catAx>
        <c:axId val="38269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473423"/>
        <c:crosses val="autoZero"/>
        <c:auto val="1"/>
        <c:lblAlgn val="ctr"/>
        <c:lblOffset val="100"/>
        <c:noMultiLvlLbl val="0"/>
      </c:catAx>
      <c:valAx>
        <c:axId val="183247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69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[CrowdfundingBook.Sakauye.xlsx]Pivot 3 Time!PivotTable3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5050"/>
            </a:solidFill>
            <a:round/>
          </a:ln>
          <a:effectLst/>
        </c:spPr>
        <c:marker>
          <c:symbol val="circle"/>
          <c:size val="5"/>
          <c:spPr>
            <a:solidFill>
              <a:srgbClr val="FF505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33CC33"/>
            </a:solidFill>
            <a:round/>
          </a:ln>
          <a:effectLst/>
        </c:spPr>
        <c:marker>
          <c:symbol val="circle"/>
          <c:size val="5"/>
          <c:spPr>
            <a:solidFill>
              <a:srgbClr val="33CC33"/>
            </a:solidFill>
            <a:ln w="9525">
              <a:solidFill>
                <a:srgbClr val="33CC3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33CC33"/>
            </a:solidFill>
            <a:round/>
          </a:ln>
          <a:effectLst/>
        </c:spPr>
        <c:marker>
          <c:symbol val="circle"/>
          <c:size val="5"/>
          <c:spPr>
            <a:solidFill>
              <a:srgbClr val="33CC33"/>
            </a:solidFill>
            <a:ln w="9525">
              <a:solidFill>
                <a:srgbClr val="33CC33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'Pivot 3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B-422B-ACCC-D8F83B730F0C}"/>
            </c:ext>
          </c:extLst>
        </c:ser>
        <c:ser>
          <c:idx val="1"/>
          <c:order val="1"/>
          <c:tx>
            <c:strRef>
              <c:f>'Pivot 3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5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5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8B-422B-ACCC-D8F83B730F0C}"/>
            </c:ext>
          </c:extLst>
        </c:ser>
        <c:ser>
          <c:idx val="2"/>
          <c:order val="2"/>
          <c:tx>
            <c:strRef>
              <c:f>'Pivot 3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33CC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3CC33"/>
              </a:solidFill>
              <a:ln w="9525">
                <a:solidFill>
                  <a:srgbClr val="33CC33"/>
                </a:solidFill>
              </a:ln>
              <a:effectLst/>
            </c:spPr>
          </c:marker>
          <c:cat>
            <c:strRef>
              <c:f>'Pivot 3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8B-422B-ACCC-D8F83B730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131295"/>
        <c:axId val="1838822319"/>
      </c:lineChart>
      <c:catAx>
        <c:axId val="40313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22319"/>
        <c:crosses val="autoZero"/>
        <c:auto val="1"/>
        <c:lblAlgn val="ctr"/>
        <c:lblOffset val="100"/>
        <c:noMultiLvlLbl val="0"/>
      </c:catAx>
      <c:valAx>
        <c:axId val="18388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C3-4C9E-99CA-A11B9BF9C45D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C3-4C9E-99CA-A11B9BF9C45D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C3-4C9E-99CA-A11B9BF9C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454815"/>
        <c:axId val="39709737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DC3-4C9E-99CA-A11B9BF9C45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7DC3-4C9E-99CA-A11B9BF9C45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DC3-4C9E-99CA-A11B9BF9C45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DC3-4C9E-99CA-A11B9BF9C45D}"/>
                  </c:ext>
                </c:extLst>
              </c15:ser>
            </c15:filteredLineSeries>
          </c:ext>
        </c:extLst>
      </c:lineChart>
      <c:catAx>
        <c:axId val="45645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097375"/>
        <c:crosses val="autoZero"/>
        <c:auto val="1"/>
        <c:lblAlgn val="ctr"/>
        <c:lblOffset val="100"/>
        <c:noMultiLvlLbl val="0"/>
      </c:catAx>
      <c:valAx>
        <c:axId val="39709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54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598487</xdr:colOff>
      <xdr:row>1</xdr:row>
      <xdr:rowOff>31749</xdr:rowOff>
    </xdr:from>
    <xdr:to>
      <xdr:col>11</xdr:col>
      <xdr:colOff>368300</xdr:colOff>
      <xdr:row>20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3EB052-E993-7DC6-EE98-4200FA368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500629</xdr:colOff>
      <xdr:row>4</xdr:row>
      <xdr:rowOff>76087</xdr:rowOff>
    </xdr:from>
    <xdr:to>
      <xdr:col>18</xdr:col>
      <xdr:colOff>410142</xdr:colOff>
      <xdr:row>22</xdr:row>
      <xdr:rowOff>178594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84FB77-E57B-865E-24E1-78BB6F85C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26987</xdr:colOff>
      <xdr:row>3</xdr:row>
      <xdr:rowOff>168275</xdr:rowOff>
    </xdr:from>
    <xdr:to>
      <xdr:col>14</xdr:col>
      <xdr:colOff>390525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86FBB3-B92C-9C49-2E48-D7B607407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354012</xdr:colOff>
      <xdr:row>15</xdr:row>
      <xdr:rowOff>101600</xdr:rowOff>
    </xdr:from>
    <xdr:to>
      <xdr:col>7</xdr:col>
      <xdr:colOff>177800</xdr:colOff>
      <xdr:row>32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78736-7886-D107-CEBD-5EE637CD8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re Iseri" refreshedDate="45004.615732060185" createdVersion="8" refreshedVersion="8" minRefreshableVersion="3" recordCount="1000" xr:uid="{CD772A2D-6A6F-4008-A033-8F3478C622D9}">
  <cacheSource type="worksheet">
    <worksheetSource ref="A1:T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SemiMixedTypes="0" containsString="0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1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0.5654275427542754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CCCB44-C757-4C20-B9DF-3C004CEE9337}" name="PivotTable1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1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1ED731-B3E0-41F1-A092-6D4DE713A2B9}" name="PivotTable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9" showAll="0"/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formats count="4">
    <format dxfId="15">
      <pivotArea collapsedLevelsAreSubtotals="1" fieldPosition="0">
        <references count="1">
          <reference field="19" count="1">
            <x v="20"/>
          </reference>
        </references>
      </pivotArea>
    </format>
    <format dxfId="14">
      <pivotArea dataOnly="0" labelOnly="1" fieldPosition="0">
        <references count="1">
          <reference field="19" count="1">
            <x v="20"/>
          </reference>
        </references>
      </pivotArea>
    </format>
    <format dxfId="13">
      <pivotArea collapsedLevelsAreSubtotals="1" fieldPosition="0">
        <references count="1">
          <reference field="19" count="1">
            <x v="10"/>
          </reference>
        </references>
      </pivotArea>
    </format>
    <format dxfId="12">
      <pivotArea dataOnly="0" labelOnly="1" fieldPosition="0">
        <references count="1">
          <reference field="19" count="1">
            <x v="1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5595C6-D9F5-4E82-90B6-F4A647E7B909}" name="PivotTable3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9" showAll="0"/>
    <pivotField showAll="0"/>
    <pivotField numFmtId="1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1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D096-A5CC-48BE-B53A-00F105771B89}">
  <dimension ref="A1:F14"/>
  <sheetViews>
    <sheetView workbookViewId="0">
      <selection activeCell="G32" sqref="G32"/>
    </sheetView>
  </sheetViews>
  <sheetFormatPr defaultColWidth="16.33203125"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4" t="s">
        <v>6</v>
      </c>
      <c r="B1" t="s">
        <v>2046</v>
      </c>
    </row>
    <row r="3" spans="1:6" x14ac:dyDescent="0.35">
      <c r="A3" s="4" t="s">
        <v>2044</v>
      </c>
      <c r="B3" s="4" t="s">
        <v>2045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5">
      <c r="A5" s="5" t="s">
        <v>2034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35">
      <c r="A6" s="5" t="s">
        <v>2035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35">
      <c r="A7" s="5" t="s">
        <v>2036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35">
      <c r="A8" s="5" t="s">
        <v>2037</v>
      </c>
      <c r="B8" s="6"/>
      <c r="C8" s="6"/>
      <c r="D8" s="6"/>
      <c r="E8" s="6">
        <v>4</v>
      </c>
      <c r="F8" s="6">
        <v>4</v>
      </c>
    </row>
    <row r="9" spans="1:6" x14ac:dyDescent="0.35">
      <c r="A9" s="5" t="s">
        <v>2038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ht="15" customHeight="1" x14ac:dyDescent="0.35">
      <c r="A10" s="5" t="s">
        <v>2039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35">
      <c r="A11" s="5" t="s">
        <v>2040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35">
      <c r="A12" s="5" t="s">
        <v>2041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35">
      <c r="A13" s="5" t="s">
        <v>2042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35">
      <c r="A14" s="5" t="s">
        <v>2043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8BBA-9262-4C10-8EFB-E8E80D33F1C3}">
  <dimension ref="A1:G30"/>
  <sheetViews>
    <sheetView topLeftCell="A4" zoomScale="112" zoomScaleNormal="112" workbookViewId="0">
      <selection activeCell="A16" sqref="A16:XFD16"/>
    </sheetView>
  </sheetViews>
  <sheetFormatPr defaultRowHeight="15.5" x14ac:dyDescent="0.35"/>
  <cols>
    <col min="1" max="1" width="16.9140625" bestFit="1" customWidth="1"/>
    <col min="2" max="2" width="15.25" bestFit="1" customWidth="1"/>
    <col min="3" max="3" width="5.75" bestFit="1" customWidth="1"/>
    <col min="4" max="4" width="3.83203125" bestFit="1" customWidth="1"/>
    <col min="5" max="5" width="9.5" bestFit="1" customWidth="1"/>
    <col min="6" max="6" width="10.83203125" bestFit="1" customWidth="1"/>
  </cols>
  <sheetData>
    <row r="1" spans="1:7" x14ac:dyDescent="0.35">
      <c r="A1" s="4" t="s">
        <v>6</v>
      </c>
      <c r="B1" t="s">
        <v>2046</v>
      </c>
    </row>
    <row r="2" spans="1:7" x14ac:dyDescent="0.35">
      <c r="A2" s="4" t="s">
        <v>2031</v>
      </c>
      <c r="B2" t="s">
        <v>2046</v>
      </c>
    </row>
    <row r="4" spans="1:7" x14ac:dyDescent="0.35">
      <c r="A4" s="4" t="s">
        <v>2044</v>
      </c>
      <c r="B4" s="4" t="s">
        <v>2045</v>
      </c>
    </row>
    <row r="5" spans="1:7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7" x14ac:dyDescent="0.35">
      <c r="A6" s="5" t="s">
        <v>2047</v>
      </c>
      <c r="B6" s="6">
        <v>1</v>
      </c>
      <c r="C6" s="6">
        <v>10</v>
      </c>
      <c r="D6" s="6">
        <v>2</v>
      </c>
      <c r="E6" s="6">
        <v>21</v>
      </c>
      <c r="F6" s="6">
        <v>34</v>
      </c>
      <c r="G6" s="2"/>
    </row>
    <row r="7" spans="1:7" x14ac:dyDescent="0.35">
      <c r="A7" s="5" t="s">
        <v>2048</v>
      </c>
      <c r="B7" s="6"/>
      <c r="C7" s="6"/>
      <c r="D7" s="6"/>
      <c r="E7" s="6">
        <v>4</v>
      </c>
      <c r="F7" s="6">
        <v>4</v>
      </c>
      <c r="G7" s="2"/>
    </row>
    <row r="8" spans="1:7" x14ac:dyDescent="0.35">
      <c r="A8" s="5" t="s">
        <v>2049</v>
      </c>
      <c r="B8" s="6">
        <v>4</v>
      </c>
      <c r="C8" s="6">
        <v>21</v>
      </c>
      <c r="D8" s="6">
        <v>1</v>
      </c>
      <c r="E8" s="6">
        <v>34</v>
      </c>
      <c r="F8" s="6">
        <v>60</v>
      </c>
      <c r="G8" s="2"/>
    </row>
    <row r="9" spans="1:7" x14ac:dyDescent="0.35">
      <c r="A9" s="5" t="s">
        <v>2050</v>
      </c>
      <c r="B9" s="6">
        <v>2</v>
      </c>
      <c r="C9" s="6">
        <v>12</v>
      </c>
      <c r="D9" s="6">
        <v>1</v>
      </c>
      <c r="E9" s="6">
        <v>22</v>
      </c>
      <c r="F9" s="6">
        <v>37</v>
      </c>
      <c r="G9" s="2"/>
    </row>
    <row r="10" spans="1:7" x14ac:dyDescent="0.35">
      <c r="A10" s="5" t="s">
        <v>2051</v>
      </c>
      <c r="B10" s="6"/>
      <c r="C10" s="6">
        <v>8</v>
      </c>
      <c r="D10" s="6"/>
      <c r="E10" s="6">
        <v>10</v>
      </c>
      <c r="F10" s="6">
        <v>18</v>
      </c>
      <c r="G10" s="2"/>
    </row>
    <row r="11" spans="1:7" x14ac:dyDescent="0.35">
      <c r="A11" s="5" t="s">
        <v>2052</v>
      </c>
      <c r="B11" s="6">
        <v>1</v>
      </c>
      <c r="C11" s="6">
        <v>7</v>
      </c>
      <c r="D11" s="6"/>
      <c r="E11" s="6">
        <v>9</v>
      </c>
      <c r="F11" s="6">
        <v>17</v>
      </c>
      <c r="G11" s="2"/>
    </row>
    <row r="12" spans="1:7" x14ac:dyDescent="0.35">
      <c r="A12" s="5" t="s">
        <v>2053</v>
      </c>
      <c r="B12" s="6">
        <v>4</v>
      </c>
      <c r="C12" s="6">
        <v>20</v>
      </c>
      <c r="D12" s="6"/>
      <c r="E12" s="6">
        <v>22</v>
      </c>
      <c r="F12" s="6">
        <v>46</v>
      </c>
      <c r="G12" s="2"/>
    </row>
    <row r="13" spans="1:7" x14ac:dyDescent="0.35">
      <c r="A13" s="5" t="s">
        <v>2054</v>
      </c>
      <c r="B13" s="6">
        <v>3</v>
      </c>
      <c r="C13" s="6">
        <v>19</v>
      </c>
      <c r="D13" s="6"/>
      <c r="E13" s="6">
        <v>23</v>
      </c>
      <c r="F13" s="6">
        <v>45</v>
      </c>
      <c r="G13" s="2"/>
    </row>
    <row r="14" spans="1:7" x14ac:dyDescent="0.35">
      <c r="A14" s="5" t="s">
        <v>2055</v>
      </c>
      <c r="B14" s="6">
        <v>1</v>
      </c>
      <c r="C14" s="6">
        <v>6</v>
      </c>
      <c r="D14" s="6"/>
      <c r="E14" s="6">
        <v>10</v>
      </c>
      <c r="F14" s="6">
        <v>17</v>
      </c>
      <c r="G14" s="2"/>
    </row>
    <row r="15" spans="1:7" x14ac:dyDescent="0.35">
      <c r="A15" s="5" t="s">
        <v>2056</v>
      </c>
      <c r="B15" s="6"/>
      <c r="C15" s="6">
        <v>3</v>
      </c>
      <c r="D15" s="6"/>
      <c r="E15" s="6">
        <v>4</v>
      </c>
      <c r="F15" s="6">
        <v>7</v>
      </c>
      <c r="G15" s="2"/>
    </row>
    <row r="16" spans="1:7" s="15" customFormat="1" x14ac:dyDescent="0.35">
      <c r="A16" s="12" t="s">
        <v>2057</v>
      </c>
      <c r="B16" s="13"/>
      <c r="C16" s="13">
        <v>8</v>
      </c>
      <c r="D16" s="13">
        <v>1</v>
      </c>
      <c r="E16" s="13">
        <v>4</v>
      </c>
      <c r="F16" s="13">
        <v>13</v>
      </c>
      <c r="G16" s="14"/>
    </row>
    <row r="17" spans="1:7" x14ac:dyDescent="0.35">
      <c r="A17" s="5" t="s">
        <v>2058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  <c r="G17" s="2"/>
    </row>
    <row r="18" spans="1:7" x14ac:dyDescent="0.35">
      <c r="A18" s="5" t="s">
        <v>2059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  <c r="G18" s="2"/>
    </row>
    <row r="19" spans="1:7" x14ac:dyDescent="0.35">
      <c r="A19" s="5" t="s">
        <v>2060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  <c r="G19" s="2"/>
    </row>
    <row r="20" spans="1:7" x14ac:dyDescent="0.35">
      <c r="A20" s="5" t="s">
        <v>2061</v>
      </c>
      <c r="B20" s="6"/>
      <c r="C20" s="6">
        <v>4</v>
      </c>
      <c r="D20" s="6"/>
      <c r="E20" s="6">
        <v>4</v>
      </c>
      <c r="F20" s="6">
        <v>8</v>
      </c>
      <c r="G20" s="2"/>
    </row>
    <row r="21" spans="1:7" x14ac:dyDescent="0.35">
      <c r="A21" s="5" t="s">
        <v>2062</v>
      </c>
      <c r="B21" s="6">
        <v>6</v>
      </c>
      <c r="C21" s="6">
        <v>30</v>
      </c>
      <c r="D21" s="6"/>
      <c r="E21" s="6">
        <v>49</v>
      </c>
      <c r="F21" s="6">
        <v>85</v>
      </c>
      <c r="G21" s="2"/>
    </row>
    <row r="22" spans="1:7" x14ac:dyDescent="0.35">
      <c r="A22" s="5" t="s">
        <v>2063</v>
      </c>
      <c r="B22" s="6"/>
      <c r="C22" s="6">
        <v>9</v>
      </c>
      <c r="D22" s="6"/>
      <c r="E22" s="6">
        <v>5</v>
      </c>
      <c r="F22" s="6">
        <v>14</v>
      </c>
      <c r="G22" s="2"/>
    </row>
    <row r="23" spans="1:7" x14ac:dyDescent="0.35">
      <c r="A23" s="5" t="s">
        <v>2064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  <c r="G23" s="2"/>
    </row>
    <row r="24" spans="1:7" x14ac:dyDescent="0.35">
      <c r="A24" s="5" t="s">
        <v>2065</v>
      </c>
      <c r="B24" s="6">
        <v>3</v>
      </c>
      <c r="C24" s="6">
        <v>3</v>
      </c>
      <c r="D24" s="6"/>
      <c r="E24" s="6">
        <v>11</v>
      </c>
      <c r="F24" s="6">
        <v>17</v>
      </c>
      <c r="G24" s="2"/>
    </row>
    <row r="25" spans="1:7" x14ac:dyDescent="0.35">
      <c r="A25" s="5" t="s">
        <v>2066</v>
      </c>
      <c r="B25" s="6"/>
      <c r="C25" s="6">
        <v>7</v>
      </c>
      <c r="D25" s="6"/>
      <c r="E25" s="6">
        <v>14</v>
      </c>
      <c r="F25" s="6">
        <v>21</v>
      </c>
      <c r="G25" s="2"/>
    </row>
    <row r="26" spans="1:7" s="15" customFormat="1" x14ac:dyDescent="0.35">
      <c r="A26" s="12" t="s">
        <v>2067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  <c r="G26" s="14"/>
    </row>
    <row r="27" spans="1:7" x14ac:dyDescent="0.35">
      <c r="A27" s="5" t="s">
        <v>2068</v>
      </c>
      <c r="B27" s="6"/>
      <c r="C27" s="6">
        <v>16</v>
      </c>
      <c r="D27" s="6">
        <v>1</v>
      </c>
      <c r="E27" s="6">
        <v>28</v>
      </c>
      <c r="F27" s="6">
        <v>45</v>
      </c>
      <c r="G27" s="2"/>
    </row>
    <row r="28" spans="1:7" x14ac:dyDescent="0.35">
      <c r="A28" s="5" t="s">
        <v>2069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  <c r="G28" s="2"/>
    </row>
    <row r="29" spans="1:7" x14ac:dyDescent="0.35">
      <c r="A29" s="5" t="s">
        <v>2070</v>
      </c>
      <c r="B29" s="6"/>
      <c r="C29" s="6"/>
      <c r="D29" s="6"/>
      <c r="E29" s="6">
        <v>3</v>
      </c>
      <c r="F29" s="6">
        <v>3</v>
      </c>
      <c r="G29" s="2"/>
    </row>
    <row r="30" spans="1:7" x14ac:dyDescent="0.35">
      <c r="A30" s="5" t="s">
        <v>2043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65AD-2CC9-4393-AE7E-290364ABA16A}">
  <dimension ref="A1:E18"/>
  <sheetViews>
    <sheetView workbookViewId="0">
      <selection activeCell="H27" sqref="H27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4" t="s">
        <v>2031</v>
      </c>
      <c r="B1" t="s">
        <v>2046</v>
      </c>
    </row>
    <row r="2" spans="1:5" x14ac:dyDescent="0.35">
      <c r="A2" s="4" t="s">
        <v>2085</v>
      </c>
      <c r="B2" t="s">
        <v>2046</v>
      </c>
    </row>
    <row r="4" spans="1:5" x14ac:dyDescent="0.35">
      <c r="A4" s="4" t="s">
        <v>2044</v>
      </c>
      <c r="B4" s="4" t="s">
        <v>2045</v>
      </c>
    </row>
    <row r="5" spans="1:5" x14ac:dyDescent="0.35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5">
      <c r="A6" s="8" t="s">
        <v>2073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35">
      <c r="A7" s="8" t="s">
        <v>2074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35">
      <c r="A8" s="8" t="s">
        <v>2075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35">
      <c r="A9" s="8" t="s">
        <v>2076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35">
      <c r="A10" s="8" t="s">
        <v>2077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35">
      <c r="A11" s="8" t="s">
        <v>2078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35">
      <c r="A12" s="8" t="s">
        <v>2079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35">
      <c r="A13" s="8" t="s">
        <v>2080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35">
      <c r="A14" s="8" t="s">
        <v>2081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35">
      <c r="A15" s="8" t="s">
        <v>2082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35">
      <c r="A16" s="8" t="s">
        <v>2083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35">
      <c r="A17" s="8" t="s">
        <v>2084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35">
      <c r="A18" s="8" t="s">
        <v>2043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ED08-CEEC-4FD1-B1C0-2120266DB112}">
  <dimension ref="A1:H14"/>
  <sheetViews>
    <sheetView workbookViewId="0">
      <selection activeCell="B2" sqref="B2"/>
    </sheetView>
  </sheetViews>
  <sheetFormatPr defaultColWidth="26.58203125" defaultRowHeight="15.5" x14ac:dyDescent="0.35"/>
  <cols>
    <col min="1" max="1" width="26.4140625" bestFit="1" customWidth="1"/>
    <col min="2" max="2" width="17.25" bestFit="1" customWidth="1"/>
    <col min="3" max="3" width="13.5" bestFit="1" customWidth="1"/>
    <col min="4" max="4" width="16.08203125" bestFit="1" customWidth="1"/>
    <col min="5" max="5" width="12.58203125" bestFit="1" customWidth="1"/>
    <col min="6" max="6" width="19.83203125" bestFit="1" customWidth="1"/>
    <col min="7" max="7" width="16.08203125" bestFit="1" customWidth="1"/>
    <col min="8" max="8" width="18.83203125" bestFit="1" customWidth="1"/>
  </cols>
  <sheetData>
    <row r="1" spans="1:8" s="18" customFormat="1" x14ac:dyDescent="0.35">
      <c r="A1" s="18" t="s">
        <v>2086</v>
      </c>
      <c r="B1" s="18" t="s">
        <v>2087</v>
      </c>
      <c r="C1" s="18" t="s">
        <v>2088</v>
      </c>
      <c r="D1" s="18" t="s">
        <v>2089</v>
      </c>
      <c r="E1" s="18" t="s">
        <v>2090</v>
      </c>
      <c r="F1" s="18" t="s">
        <v>2091</v>
      </c>
      <c r="G1" s="18" t="s">
        <v>2092</v>
      </c>
      <c r="H1" s="18" t="s">
        <v>2093</v>
      </c>
    </row>
    <row r="2" spans="1:8" s="17" customFormat="1" x14ac:dyDescent="0.35">
      <c r="A2" t="s">
        <v>2094</v>
      </c>
      <c r="B2" s="17">
        <f>COUNTIFS(Crowdfunding!$D:$D,"&lt;1000",Crowdfunding!$G:$G,"=successful")</f>
        <v>30</v>
      </c>
      <c r="C2" s="17">
        <f>COUNTIFS(Crowdfunding!$D:$D,"&lt;1000",Crowdfunding!$G:$G,"=failed")</f>
        <v>20</v>
      </c>
      <c r="D2" s="17">
        <f>COUNTIFS(Crowdfunding!$D:$D,"&lt;1000",Crowdfunding!$G:$G,"=canceled")</f>
        <v>1</v>
      </c>
      <c r="E2" s="17">
        <f>SUM(B2:D2)</f>
        <v>51</v>
      </c>
      <c r="F2" s="19">
        <f>B2/$E2</f>
        <v>0.58823529411764708</v>
      </c>
      <c r="G2" s="19">
        <f t="shared" ref="G2:H13" si="0">C2/$E2</f>
        <v>0.39215686274509803</v>
      </c>
      <c r="H2" s="19">
        <f t="shared" si="0"/>
        <v>1.9607843137254902E-2</v>
      </c>
    </row>
    <row r="3" spans="1:8" x14ac:dyDescent="0.35">
      <c r="A3" t="s">
        <v>2095</v>
      </c>
      <c r="B3" s="17">
        <f>COUNTIFS(Crowdfunding!$D:$D,"&gt;=1000",Crowdfunding!$D:$D,"&lt;4999",Crowdfunding!$G:$G,"=successful")</f>
        <v>191</v>
      </c>
      <c r="C3" s="17">
        <f>COUNTIFS(Crowdfunding!$D:$D,"&gt;=1000",Crowdfunding!$D:$D,"&lt;4999",Crowdfunding!$G:$G,"=failed")</f>
        <v>38</v>
      </c>
      <c r="D3" s="17">
        <f>COUNTIFS(Crowdfunding!$D:$D,"&gt;=1000",Crowdfunding!$D:$D,"&lt;4999",Crowdfunding!$G:$G,"=canceled")</f>
        <v>2</v>
      </c>
      <c r="E3" s="17">
        <f t="shared" ref="E3:E13" si="1">SUM(B3:D3)</f>
        <v>231</v>
      </c>
      <c r="F3" s="19">
        <f t="shared" ref="F3:F13" si="2">B3/$E3</f>
        <v>0.82683982683982682</v>
      </c>
      <c r="G3" s="19">
        <f t="shared" si="0"/>
        <v>0.16450216450216451</v>
      </c>
      <c r="H3" s="19">
        <f t="shared" si="0"/>
        <v>8.658008658008658E-3</v>
      </c>
    </row>
    <row r="4" spans="1:8" x14ac:dyDescent="0.35">
      <c r="A4" t="s">
        <v>2096</v>
      </c>
      <c r="B4" s="17">
        <f>COUNTIFS(Crowdfunding!$D:$D,"&gt;=5000",Crowdfunding!$D:$D,"&lt;9999",Crowdfunding!$G:$G,"=successful")</f>
        <v>164</v>
      </c>
      <c r="C4" s="17">
        <f>COUNTIFS(Crowdfunding!$D:$D,"&gt;=5000",Crowdfunding!$D:$D,"&lt;9999",Crowdfunding!$G:$G,"=failed")</f>
        <v>126</v>
      </c>
      <c r="D4" s="17">
        <f>COUNTIFS(Crowdfunding!$D:$D,"&gt;=5000",Crowdfunding!$D:$D,"&lt;9999",Crowdfunding!$G:$G,"=canceled")</f>
        <v>25</v>
      </c>
      <c r="E4" s="17">
        <f t="shared" si="1"/>
        <v>315</v>
      </c>
      <c r="F4" s="19">
        <f t="shared" si="2"/>
        <v>0.52063492063492067</v>
      </c>
      <c r="G4" s="19">
        <f t="shared" si="0"/>
        <v>0.4</v>
      </c>
      <c r="H4" s="19">
        <f t="shared" si="0"/>
        <v>7.9365079365079361E-2</v>
      </c>
    </row>
    <row r="5" spans="1:8" x14ac:dyDescent="0.35">
      <c r="A5" t="s">
        <v>2097</v>
      </c>
      <c r="B5" s="17">
        <f>COUNTIFS(Crowdfunding!$D:$D,"&gt;=10000",Crowdfunding!$D:$D,"&lt;14999",Crowdfunding!$G:$G,"=successful")</f>
        <v>4</v>
      </c>
      <c r="C5" s="17">
        <f>COUNTIFS(Crowdfunding!$D:$D,"&gt;=10000",Crowdfunding!$D:$D,"&lt;14999",Crowdfunding!$G:$G,"=failed")</f>
        <v>5</v>
      </c>
      <c r="D5" s="17">
        <f>COUNTIFS(Crowdfunding!$D:$D,"&gt;=10000",Crowdfunding!$D:$D,"&lt;14999",Crowdfunding!$G:$G,"=canceled")</f>
        <v>0</v>
      </c>
      <c r="E5" s="17">
        <f t="shared" si="1"/>
        <v>9</v>
      </c>
      <c r="F5" s="19">
        <f t="shared" si="2"/>
        <v>0.44444444444444442</v>
      </c>
      <c r="G5" s="19">
        <f t="shared" si="0"/>
        <v>0.55555555555555558</v>
      </c>
      <c r="H5" s="19">
        <f t="shared" si="0"/>
        <v>0</v>
      </c>
    </row>
    <row r="6" spans="1:8" x14ac:dyDescent="0.35">
      <c r="A6" t="s">
        <v>2098</v>
      </c>
      <c r="B6" s="17">
        <f>COUNTIFS(Crowdfunding!$D:$D,"&gt;=15000",Crowdfunding!$D:$D,"&lt;19999",Crowdfunding!$G:$G,"=successful")</f>
        <v>10</v>
      </c>
      <c r="C6" s="17">
        <f>COUNTIFS(Crowdfunding!$D:$D,"&gt;=15000",Crowdfunding!$D:$D,"&lt;19999",Crowdfunding!$G:$G,"=failed")</f>
        <v>0</v>
      </c>
      <c r="D6" s="17">
        <f>COUNTIFS(Crowdfunding!$D:$D,"&gt;=15000",Crowdfunding!$D:$D,"&lt;19999",Crowdfunding!$G:$G,"=canceled")</f>
        <v>0</v>
      </c>
      <c r="E6" s="17">
        <f t="shared" si="1"/>
        <v>10</v>
      </c>
      <c r="F6" s="19">
        <f t="shared" si="2"/>
        <v>1</v>
      </c>
      <c r="G6" s="19">
        <f t="shared" si="0"/>
        <v>0</v>
      </c>
      <c r="H6" s="19">
        <f t="shared" si="0"/>
        <v>0</v>
      </c>
    </row>
    <row r="7" spans="1:8" x14ac:dyDescent="0.35">
      <c r="A7" t="s">
        <v>2099</v>
      </c>
      <c r="B7" s="17">
        <f>COUNTIFS(Crowdfunding!$D:$D,"&gt;=20000",Crowdfunding!$D:$D,"&lt;24999",Crowdfunding!$G:$G,"=successful")</f>
        <v>7</v>
      </c>
      <c r="C7" s="17">
        <f>COUNTIFS(Crowdfunding!$D:$D,"&gt;=20000",Crowdfunding!$D:$D,"&lt;24999",Crowdfunding!$G:$G,"=failed")</f>
        <v>0</v>
      </c>
      <c r="D7" s="17">
        <f>COUNTIFS(Crowdfunding!$D:$D,"&gt;=20000",Crowdfunding!$D:$D,"&lt;24999",Crowdfunding!$G:$G,"=canceled")</f>
        <v>0</v>
      </c>
      <c r="E7" s="17">
        <f t="shared" si="1"/>
        <v>7</v>
      </c>
      <c r="F7" s="19">
        <f t="shared" si="2"/>
        <v>1</v>
      </c>
      <c r="G7" s="19">
        <f t="shared" si="0"/>
        <v>0</v>
      </c>
      <c r="H7" s="19">
        <f t="shared" si="0"/>
        <v>0</v>
      </c>
    </row>
    <row r="8" spans="1:8" x14ac:dyDescent="0.35">
      <c r="A8" t="s">
        <v>2100</v>
      </c>
      <c r="B8" s="17">
        <f>COUNTIFS(Crowdfunding!$D:$D,"&gt;=25000",Crowdfunding!$D:$D,"&lt;29999",Crowdfunding!$G:$G,"=successful")</f>
        <v>11</v>
      </c>
      <c r="C8" s="17">
        <f>COUNTIFS(Crowdfunding!$D:$D,"&gt;=25000",Crowdfunding!$D:$D,"&lt;29999",Crowdfunding!$G:$G,"=failed")</f>
        <v>3</v>
      </c>
      <c r="D8" s="17">
        <f>COUNTIFS(Crowdfunding!$D:$D,"&gt;=25000",Crowdfunding!$D:$D,"&lt;29999",Crowdfunding!$G:$G,"=canceled")</f>
        <v>0</v>
      </c>
      <c r="E8" s="17">
        <f t="shared" si="1"/>
        <v>14</v>
      </c>
      <c r="F8" s="19">
        <f t="shared" si="2"/>
        <v>0.7857142857142857</v>
      </c>
      <c r="G8" s="19">
        <f t="shared" si="0"/>
        <v>0.21428571428571427</v>
      </c>
      <c r="H8" s="19">
        <f t="shared" si="0"/>
        <v>0</v>
      </c>
    </row>
    <row r="9" spans="1:8" x14ac:dyDescent="0.35">
      <c r="A9" t="s">
        <v>2101</v>
      </c>
      <c r="B9" s="17">
        <f>COUNTIFS(Crowdfunding!$D:$D,"&gt;=30000",Crowdfunding!$D:$D,"&lt;34999",Crowdfunding!$G:$G,"=successful")</f>
        <v>7</v>
      </c>
      <c r="C9" s="17">
        <f>COUNTIFS(Crowdfunding!$D:$D,"&gt;=30000",Crowdfunding!$D:$D,"&lt;34999",Crowdfunding!$G:$G,"=failed")</f>
        <v>0</v>
      </c>
      <c r="D9" s="17">
        <f>COUNTIFS(Crowdfunding!$D:$D,"&gt;=30000",Crowdfunding!$D:$D,"&lt;34999",Crowdfunding!$G:$G,"=canceled")</f>
        <v>0</v>
      </c>
      <c r="E9" s="17">
        <f t="shared" si="1"/>
        <v>7</v>
      </c>
      <c r="F9" s="19">
        <f t="shared" si="2"/>
        <v>1</v>
      </c>
      <c r="G9" s="19">
        <f t="shared" si="0"/>
        <v>0</v>
      </c>
      <c r="H9" s="19">
        <f t="shared" si="0"/>
        <v>0</v>
      </c>
    </row>
    <row r="10" spans="1:8" x14ac:dyDescent="0.35">
      <c r="A10" t="s">
        <v>2102</v>
      </c>
      <c r="B10" s="17">
        <f>COUNTIFS(Crowdfunding!$D:$D,"&gt;=35000",Crowdfunding!$D:$D,"&lt;39999",Crowdfunding!$G:$G,"=successful")</f>
        <v>8</v>
      </c>
      <c r="C10" s="17">
        <f>COUNTIFS(Crowdfunding!$D:$D,"&gt;=35000",Crowdfunding!$D:$D,"&lt;39999",Crowdfunding!$G:$G,"=failed")</f>
        <v>3</v>
      </c>
      <c r="D10" s="17">
        <f>COUNTIFS(Crowdfunding!$D:$D,"&gt;=35000",Crowdfunding!$D:$D,"&lt;39999",Crowdfunding!$G:$G,"=canceled")</f>
        <v>1</v>
      </c>
      <c r="E10" s="17">
        <f t="shared" si="1"/>
        <v>12</v>
      </c>
      <c r="F10" s="19">
        <f t="shared" si="2"/>
        <v>0.66666666666666663</v>
      </c>
      <c r="G10" s="19">
        <f t="shared" si="0"/>
        <v>0.25</v>
      </c>
      <c r="H10" s="19">
        <f t="shared" si="0"/>
        <v>8.3333333333333329E-2</v>
      </c>
    </row>
    <row r="11" spans="1:8" x14ac:dyDescent="0.35">
      <c r="A11" t="s">
        <v>2103</v>
      </c>
      <c r="B11" s="17">
        <f>COUNTIFS(Crowdfunding!$D:$D,"&gt;=40000",Crowdfunding!$D:$D,"&lt;44999",Crowdfunding!$G:$G,"=successful")</f>
        <v>11</v>
      </c>
      <c r="C11" s="17">
        <f>COUNTIFS(Crowdfunding!$D:$D,"&gt;=40000",Crowdfunding!$D:$D,"&lt;44999",Crowdfunding!$G:$G,"=failed")</f>
        <v>3</v>
      </c>
      <c r="D11" s="17">
        <f>COUNTIFS(Crowdfunding!$D:$D,"&gt;=40000",Crowdfunding!$D:$D,"&lt;44999",Crowdfunding!$G:$G,"=canceled")</f>
        <v>0</v>
      </c>
      <c r="E11" s="17">
        <f t="shared" si="1"/>
        <v>14</v>
      </c>
      <c r="F11" s="19">
        <f t="shared" si="2"/>
        <v>0.7857142857142857</v>
      </c>
      <c r="G11" s="19">
        <f t="shared" si="0"/>
        <v>0.21428571428571427</v>
      </c>
      <c r="H11" s="19">
        <f t="shared" si="0"/>
        <v>0</v>
      </c>
    </row>
    <row r="12" spans="1:8" x14ac:dyDescent="0.35">
      <c r="A12" t="s">
        <v>2104</v>
      </c>
      <c r="B12" s="17">
        <f>COUNTIFS(Crowdfunding!$D:$D,"&gt;=45000",Crowdfunding!$D:$D,"&lt;49999",Crowdfunding!$G:$G,"=successful")</f>
        <v>8</v>
      </c>
      <c r="C12" s="17">
        <f>COUNTIFS(Crowdfunding!$D:$D,"&gt;=45000",Crowdfunding!$D:$D,"&lt;49999",Crowdfunding!$G:$G,"=failed")</f>
        <v>3</v>
      </c>
      <c r="D12" s="17">
        <f>COUNTIFS(Crowdfunding!$D:$D,"&gt;=45000",Crowdfunding!$D:$D,"&lt;49999",Crowdfunding!$G:$G,"=canceled")</f>
        <v>0</v>
      </c>
      <c r="E12" s="17">
        <f t="shared" si="1"/>
        <v>11</v>
      </c>
      <c r="F12" s="19">
        <f t="shared" si="2"/>
        <v>0.72727272727272729</v>
      </c>
      <c r="G12" s="19">
        <f t="shared" si="0"/>
        <v>0.27272727272727271</v>
      </c>
      <c r="H12" s="19">
        <f t="shared" si="0"/>
        <v>0</v>
      </c>
    </row>
    <row r="13" spans="1:8" x14ac:dyDescent="0.35">
      <c r="A13" t="s">
        <v>2105</v>
      </c>
      <c r="B13" s="17">
        <f>COUNTIFS(Crowdfunding!$D:$D,"&gt;=50000",Crowdfunding!$G:$G,"=successful")</f>
        <v>114</v>
      </c>
      <c r="C13" s="17">
        <f>COUNTIFS(Crowdfunding!$D:$D,"&gt;=50000",Crowdfunding!$G:$G,"=failed")</f>
        <v>163</v>
      </c>
      <c r="D13" s="17">
        <f>COUNTIFS(Crowdfunding!$D:$D,"&gt;=50000",Crowdfunding!$G:$G,"=canceled")</f>
        <v>28</v>
      </c>
      <c r="E13" s="17">
        <f t="shared" si="1"/>
        <v>305</v>
      </c>
      <c r="F13" s="19">
        <f t="shared" si="2"/>
        <v>0.3737704918032787</v>
      </c>
      <c r="G13" s="19">
        <f t="shared" si="0"/>
        <v>0.53442622950819674</v>
      </c>
      <c r="H13" s="19">
        <f t="shared" si="0"/>
        <v>9.1803278688524587E-2</v>
      </c>
    </row>
    <row r="14" spans="1:8" x14ac:dyDescent="0.35">
      <c r="F14" s="1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4AC9-6F14-4B33-AA70-941FB2A74BF8}">
  <dimension ref="A1:M566"/>
  <sheetViews>
    <sheetView tabSelected="1" workbookViewId="0">
      <selection activeCell="H20" sqref="H20:H21"/>
    </sheetView>
  </sheetViews>
  <sheetFormatPr defaultColWidth="13.4140625" defaultRowHeight="15.5" x14ac:dyDescent="0.35"/>
  <cols>
    <col min="1" max="1" width="9.33203125" bestFit="1" customWidth="1"/>
    <col min="2" max="2" width="12.83203125" style="20" bestFit="1" customWidth="1"/>
    <col min="4" max="4" width="8.08203125" bestFit="1" customWidth="1"/>
    <col min="5" max="5" width="12.83203125" bestFit="1" customWidth="1"/>
    <col min="6" max="6" width="7.58203125" customWidth="1"/>
    <col min="7" max="7" width="12" customWidth="1"/>
    <col min="8" max="8" width="7.08203125" bestFit="1" customWidth="1"/>
    <col min="9" max="9" width="7.33203125" bestFit="1" customWidth="1"/>
    <col min="10" max="10" width="5.9140625" customWidth="1"/>
    <col min="11" max="11" width="9.33203125" bestFit="1" customWidth="1"/>
    <col min="12" max="12" width="10.08203125" bestFit="1" customWidth="1"/>
    <col min="13" max="13" width="17.75" bestFit="1" customWidth="1"/>
  </cols>
  <sheetData>
    <row r="1" spans="1:13" x14ac:dyDescent="0.35">
      <c r="A1" t="s">
        <v>4</v>
      </c>
      <c r="B1" s="5" t="s">
        <v>5</v>
      </c>
      <c r="D1" t="s">
        <v>4</v>
      </c>
      <c r="E1" t="s">
        <v>5</v>
      </c>
    </row>
    <row r="2" spans="1:13" x14ac:dyDescent="0.35">
      <c r="A2" t="s">
        <v>20</v>
      </c>
      <c r="B2" s="20">
        <v>158</v>
      </c>
      <c r="D2" t="s">
        <v>14</v>
      </c>
      <c r="E2">
        <v>0</v>
      </c>
    </row>
    <row r="3" spans="1:13" x14ac:dyDescent="0.35">
      <c r="A3" t="s">
        <v>20</v>
      </c>
      <c r="B3" s="20">
        <v>1425</v>
      </c>
      <c r="D3" t="s">
        <v>14</v>
      </c>
      <c r="E3">
        <v>24</v>
      </c>
      <c r="G3" s="21"/>
      <c r="H3" s="21"/>
      <c r="I3" s="21"/>
      <c r="J3" s="21"/>
      <c r="K3" s="21"/>
      <c r="L3" s="21"/>
      <c r="M3" s="21"/>
    </row>
    <row r="4" spans="1:13" x14ac:dyDescent="0.35">
      <c r="A4" t="s">
        <v>20</v>
      </c>
      <c r="B4" s="20">
        <v>174</v>
      </c>
      <c r="D4" t="s">
        <v>14</v>
      </c>
      <c r="E4">
        <v>53</v>
      </c>
      <c r="G4" s="21" t="s">
        <v>2114</v>
      </c>
      <c r="H4" s="21"/>
      <c r="I4" s="21"/>
      <c r="J4" s="21"/>
      <c r="K4" s="21"/>
      <c r="L4" s="21"/>
      <c r="M4" s="21"/>
    </row>
    <row r="5" spans="1:13" ht="16" thickBot="1" x14ac:dyDescent="0.4">
      <c r="A5" t="s">
        <v>20</v>
      </c>
      <c r="B5" s="20">
        <v>227</v>
      </c>
      <c r="D5" t="s">
        <v>14</v>
      </c>
      <c r="E5">
        <v>18</v>
      </c>
      <c r="G5" s="22" t="s">
        <v>2115</v>
      </c>
      <c r="H5" s="24" t="s">
        <v>2108</v>
      </c>
      <c r="I5" s="24" t="s">
        <v>2109</v>
      </c>
      <c r="J5" s="24" t="s">
        <v>2110</v>
      </c>
      <c r="K5" s="24" t="s">
        <v>2111</v>
      </c>
      <c r="L5" s="24" t="s">
        <v>2112</v>
      </c>
      <c r="M5" s="24" t="s">
        <v>2113</v>
      </c>
    </row>
    <row r="6" spans="1:13" x14ac:dyDescent="0.35">
      <c r="A6" t="s">
        <v>20</v>
      </c>
      <c r="B6" s="20">
        <v>220</v>
      </c>
      <c r="D6" t="s">
        <v>14</v>
      </c>
      <c r="E6">
        <v>44</v>
      </c>
      <c r="G6" s="25" t="s">
        <v>2106</v>
      </c>
      <c r="H6" s="23">
        <f>AVERAGE(B2:B566)</f>
        <v>851.14690265486729</v>
      </c>
      <c r="I6" s="23">
        <f>MEDIAN(B2:B566)</f>
        <v>201</v>
      </c>
      <c r="J6" s="23">
        <f>MIN(B2:B566)</f>
        <v>16</v>
      </c>
      <c r="K6" s="23">
        <f>MAX(B2:B566)</f>
        <v>7295</v>
      </c>
      <c r="L6" s="23">
        <f>_xlfn.VAR.P(B2:B566)</f>
        <v>1603373.7324019109</v>
      </c>
      <c r="M6" s="23">
        <f>_xlfn.STDEV.P(B2:B566)</f>
        <v>1266.2439466397898</v>
      </c>
    </row>
    <row r="7" spans="1:13" x14ac:dyDescent="0.35">
      <c r="A7" t="s">
        <v>20</v>
      </c>
      <c r="B7" s="20">
        <v>98</v>
      </c>
      <c r="D7" t="s">
        <v>14</v>
      </c>
      <c r="E7">
        <v>27</v>
      </c>
      <c r="G7" s="25" t="s">
        <v>2107</v>
      </c>
      <c r="H7" s="23">
        <f>AVERAGE(E2:E365)</f>
        <v>585.61538461538464</v>
      </c>
      <c r="I7" s="23">
        <f>MEDIAN(E2:E365)</f>
        <v>114.5</v>
      </c>
      <c r="J7" s="23">
        <f>MIN(E2:E365)</f>
        <v>0</v>
      </c>
      <c r="K7" s="23">
        <f>MAX(E2:E365)</f>
        <v>6080</v>
      </c>
      <c r="L7" s="23">
        <f>_xlfn.VAR.P(E2:E365)</f>
        <v>921574.68174133555</v>
      </c>
      <c r="M7" s="23">
        <f>_xlfn.STDEV.P(E2:E365)</f>
        <v>959.98681331637863</v>
      </c>
    </row>
    <row r="8" spans="1:13" x14ac:dyDescent="0.35">
      <c r="A8" t="s">
        <v>20</v>
      </c>
      <c r="B8" s="20">
        <v>100</v>
      </c>
      <c r="D8" t="s">
        <v>14</v>
      </c>
      <c r="E8">
        <v>55</v>
      </c>
      <c r="G8" s="21"/>
      <c r="H8" s="21"/>
      <c r="I8" s="21"/>
      <c r="J8" s="21"/>
      <c r="K8" s="21"/>
      <c r="L8" s="21"/>
      <c r="M8" s="21"/>
    </row>
    <row r="9" spans="1:13" x14ac:dyDescent="0.35">
      <c r="A9" t="s">
        <v>20</v>
      </c>
      <c r="B9" s="20">
        <v>1249</v>
      </c>
      <c r="D9" t="s">
        <v>14</v>
      </c>
      <c r="E9">
        <v>200</v>
      </c>
      <c r="G9" s="21"/>
      <c r="H9" s="21"/>
      <c r="I9" s="21"/>
      <c r="J9" s="21"/>
      <c r="K9" s="21"/>
      <c r="L9" s="21"/>
      <c r="M9" s="21"/>
    </row>
    <row r="10" spans="1:13" x14ac:dyDescent="0.35">
      <c r="A10" t="s">
        <v>20</v>
      </c>
      <c r="B10" s="20">
        <v>1396</v>
      </c>
      <c r="D10" t="s">
        <v>14</v>
      </c>
      <c r="E10">
        <v>452</v>
      </c>
    </row>
    <row r="11" spans="1:13" x14ac:dyDescent="0.35">
      <c r="A11" t="s">
        <v>20</v>
      </c>
      <c r="B11" s="20">
        <v>890</v>
      </c>
      <c r="D11" t="s">
        <v>14</v>
      </c>
      <c r="E11">
        <v>674</v>
      </c>
    </row>
    <row r="12" spans="1:13" x14ac:dyDescent="0.35">
      <c r="A12" t="s">
        <v>20</v>
      </c>
      <c r="B12" s="20">
        <v>142</v>
      </c>
      <c r="D12" t="s">
        <v>14</v>
      </c>
      <c r="E12">
        <v>558</v>
      </c>
    </row>
    <row r="13" spans="1:13" x14ac:dyDescent="0.35">
      <c r="A13" t="s">
        <v>20</v>
      </c>
      <c r="B13" s="20">
        <v>2673</v>
      </c>
      <c r="D13" t="s">
        <v>14</v>
      </c>
      <c r="E13">
        <v>15</v>
      </c>
    </row>
    <row r="14" spans="1:13" x14ac:dyDescent="0.35">
      <c r="A14" t="s">
        <v>20</v>
      </c>
      <c r="B14" s="20">
        <v>163</v>
      </c>
      <c r="D14" t="s">
        <v>14</v>
      </c>
      <c r="E14">
        <v>2307</v>
      </c>
    </row>
    <row r="15" spans="1:13" x14ac:dyDescent="0.35">
      <c r="A15" t="s">
        <v>20</v>
      </c>
      <c r="B15" s="20">
        <v>2220</v>
      </c>
      <c r="D15" t="s">
        <v>14</v>
      </c>
      <c r="E15">
        <v>88</v>
      </c>
    </row>
    <row r="16" spans="1:13" x14ac:dyDescent="0.35">
      <c r="A16" t="s">
        <v>20</v>
      </c>
      <c r="B16" s="20">
        <v>1606</v>
      </c>
      <c r="D16" t="s">
        <v>14</v>
      </c>
      <c r="E16">
        <v>48</v>
      </c>
    </row>
    <row r="17" spans="1:5" x14ac:dyDescent="0.35">
      <c r="A17" t="s">
        <v>20</v>
      </c>
      <c r="B17" s="20">
        <v>129</v>
      </c>
      <c r="D17" t="s">
        <v>14</v>
      </c>
      <c r="E17">
        <v>1</v>
      </c>
    </row>
    <row r="18" spans="1:5" x14ac:dyDescent="0.35">
      <c r="A18" t="s">
        <v>20</v>
      </c>
      <c r="B18" s="20">
        <v>226</v>
      </c>
      <c r="D18" t="s">
        <v>14</v>
      </c>
      <c r="E18">
        <v>1467</v>
      </c>
    </row>
    <row r="19" spans="1:5" x14ac:dyDescent="0.35">
      <c r="A19" t="s">
        <v>20</v>
      </c>
      <c r="B19" s="20">
        <v>5419</v>
      </c>
      <c r="D19" t="s">
        <v>14</v>
      </c>
      <c r="E19">
        <v>75</v>
      </c>
    </row>
    <row r="20" spans="1:5" x14ac:dyDescent="0.35">
      <c r="A20" t="s">
        <v>20</v>
      </c>
      <c r="B20" s="20">
        <v>165</v>
      </c>
      <c r="D20" t="s">
        <v>14</v>
      </c>
      <c r="E20">
        <v>120</v>
      </c>
    </row>
    <row r="21" spans="1:5" x14ac:dyDescent="0.35">
      <c r="A21" t="s">
        <v>20</v>
      </c>
      <c r="B21" s="20">
        <v>1965</v>
      </c>
      <c r="D21" t="s">
        <v>14</v>
      </c>
      <c r="E21">
        <v>2253</v>
      </c>
    </row>
    <row r="22" spans="1:5" x14ac:dyDescent="0.35">
      <c r="A22" t="s">
        <v>20</v>
      </c>
      <c r="B22" s="20">
        <v>16</v>
      </c>
      <c r="D22" t="s">
        <v>14</v>
      </c>
      <c r="E22">
        <v>5</v>
      </c>
    </row>
    <row r="23" spans="1:5" x14ac:dyDescent="0.35">
      <c r="A23" t="s">
        <v>20</v>
      </c>
      <c r="B23" s="20">
        <v>107</v>
      </c>
      <c r="D23" t="s">
        <v>14</v>
      </c>
      <c r="E23">
        <v>38</v>
      </c>
    </row>
    <row r="24" spans="1:5" x14ac:dyDescent="0.35">
      <c r="A24" t="s">
        <v>20</v>
      </c>
      <c r="B24" s="20">
        <v>134</v>
      </c>
      <c r="D24" t="s">
        <v>14</v>
      </c>
      <c r="E24">
        <v>12</v>
      </c>
    </row>
    <row r="25" spans="1:5" x14ac:dyDescent="0.35">
      <c r="A25" t="s">
        <v>20</v>
      </c>
      <c r="B25" s="20">
        <v>198</v>
      </c>
      <c r="D25" t="s">
        <v>14</v>
      </c>
      <c r="E25">
        <v>1684</v>
      </c>
    </row>
    <row r="26" spans="1:5" x14ac:dyDescent="0.35">
      <c r="A26" t="s">
        <v>20</v>
      </c>
      <c r="B26" s="20">
        <v>111</v>
      </c>
      <c r="D26" t="s">
        <v>14</v>
      </c>
      <c r="E26">
        <v>56</v>
      </c>
    </row>
    <row r="27" spans="1:5" x14ac:dyDescent="0.35">
      <c r="A27" t="s">
        <v>20</v>
      </c>
      <c r="B27" s="20">
        <v>222</v>
      </c>
      <c r="D27" t="s">
        <v>14</v>
      </c>
      <c r="E27">
        <v>838</v>
      </c>
    </row>
    <row r="28" spans="1:5" x14ac:dyDescent="0.35">
      <c r="A28" t="s">
        <v>20</v>
      </c>
      <c r="B28" s="20">
        <v>6212</v>
      </c>
      <c r="D28" t="s">
        <v>14</v>
      </c>
      <c r="E28">
        <v>1000</v>
      </c>
    </row>
    <row r="29" spans="1:5" x14ac:dyDescent="0.35">
      <c r="A29" t="s">
        <v>20</v>
      </c>
      <c r="B29" s="20">
        <v>98</v>
      </c>
      <c r="D29" t="s">
        <v>14</v>
      </c>
      <c r="E29">
        <v>1482</v>
      </c>
    </row>
    <row r="30" spans="1:5" x14ac:dyDescent="0.35">
      <c r="A30" t="s">
        <v>20</v>
      </c>
      <c r="B30" s="20">
        <v>92</v>
      </c>
      <c r="D30" t="s">
        <v>14</v>
      </c>
      <c r="E30">
        <v>106</v>
      </c>
    </row>
    <row r="31" spans="1:5" x14ac:dyDescent="0.35">
      <c r="A31" t="s">
        <v>20</v>
      </c>
      <c r="B31" s="20">
        <v>149</v>
      </c>
      <c r="D31" t="s">
        <v>14</v>
      </c>
      <c r="E31">
        <v>679</v>
      </c>
    </row>
    <row r="32" spans="1:5" x14ac:dyDescent="0.35">
      <c r="A32" t="s">
        <v>20</v>
      </c>
      <c r="B32" s="20">
        <v>2431</v>
      </c>
      <c r="D32" t="s">
        <v>14</v>
      </c>
      <c r="E32">
        <v>1220</v>
      </c>
    </row>
    <row r="33" spans="1:5" x14ac:dyDescent="0.35">
      <c r="A33" t="s">
        <v>20</v>
      </c>
      <c r="B33" s="20">
        <v>303</v>
      </c>
      <c r="D33" t="s">
        <v>14</v>
      </c>
      <c r="E33">
        <v>1</v>
      </c>
    </row>
    <row r="34" spans="1:5" x14ac:dyDescent="0.35">
      <c r="A34" t="s">
        <v>20</v>
      </c>
      <c r="B34" s="20">
        <v>209</v>
      </c>
      <c r="D34" t="s">
        <v>14</v>
      </c>
      <c r="E34">
        <v>37</v>
      </c>
    </row>
    <row r="35" spans="1:5" x14ac:dyDescent="0.35">
      <c r="A35" t="s">
        <v>20</v>
      </c>
      <c r="B35" s="20">
        <v>131</v>
      </c>
      <c r="D35" t="s">
        <v>14</v>
      </c>
      <c r="E35">
        <v>60</v>
      </c>
    </row>
    <row r="36" spans="1:5" x14ac:dyDescent="0.35">
      <c r="A36" t="s">
        <v>20</v>
      </c>
      <c r="B36" s="20">
        <v>164</v>
      </c>
      <c r="D36" t="s">
        <v>14</v>
      </c>
      <c r="E36">
        <v>296</v>
      </c>
    </row>
    <row r="37" spans="1:5" x14ac:dyDescent="0.35">
      <c r="A37" t="s">
        <v>20</v>
      </c>
      <c r="B37" s="20">
        <v>201</v>
      </c>
      <c r="D37" t="s">
        <v>14</v>
      </c>
      <c r="E37">
        <v>3304</v>
      </c>
    </row>
    <row r="38" spans="1:5" x14ac:dyDescent="0.35">
      <c r="A38" t="s">
        <v>20</v>
      </c>
      <c r="B38" s="20">
        <v>211</v>
      </c>
      <c r="D38" t="s">
        <v>14</v>
      </c>
      <c r="E38">
        <v>73</v>
      </c>
    </row>
    <row r="39" spans="1:5" x14ac:dyDescent="0.35">
      <c r="A39" t="s">
        <v>20</v>
      </c>
      <c r="B39" s="20">
        <v>128</v>
      </c>
      <c r="D39" t="s">
        <v>14</v>
      </c>
      <c r="E39">
        <v>3387</v>
      </c>
    </row>
    <row r="40" spans="1:5" x14ac:dyDescent="0.35">
      <c r="A40" t="s">
        <v>20</v>
      </c>
      <c r="B40" s="20">
        <v>1600</v>
      </c>
      <c r="D40" t="s">
        <v>14</v>
      </c>
      <c r="E40">
        <v>662</v>
      </c>
    </row>
    <row r="41" spans="1:5" x14ac:dyDescent="0.35">
      <c r="A41" t="s">
        <v>20</v>
      </c>
      <c r="B41" s="20">
        <v>249</v>
      </c>
      <c r="D41" t="s">
        <v>14</v>
      </c>
      <c r="E41">
        <v>774</v>
      </c>
    </row>
    <row r="42" spans="1:5" x14ac:dyDescent="0.35">
      <c r="A42" t="s">
        <v>20</v>
      </c>
      <c r="B42" s="20">
        <v>236</v>
      </c>
      <c r="D42" t="s">
        <v>14</v>
      </c>
      <c r="E42">
        <v>672</v>
      </c>
    </row>
    <row r="43" spans="1:5" x14ac:dyDescent="0.35">
      <c r="A43" t="s">
        <v>20</v>
      </c>
      <c r="B43" s="20">
        <v>4065</v>
      </c>
      <c r="D43" t="s">
        <v>14</v>
      </c>
      <c r="E43">
        <v>940</v>
      </c>
    </row>
    <row r="44" spans="1:5" x14ac:dyDescent="0.35">
      <c r="A44" t="s">
        <v>20</v>
      </c>
      <c r="B44" s="20">
        <v>246</v>
      </c>
      <c r="D44" t="s">
        <v>14</v>
      </c>
      <c r="E44">
        <v>117</v>
      </c>
    </row>
    <row r="45" spans="1:5" x14ac:dyDescent="0.35">
      <c r="A45" t="s">
        <v>20</v>
      </c>
      <c r="B45" s="20">
        <v>2475</v>
      </c>
      <c r="D45" t="s">
        <v>14</v>
      </c>
      <c r="E45">
        <v>115</v>
      </c>
    </row>
    <row r="46" spans="1:5" x14ac:dyDescent="0.35">
      <c r="A46" t="s">
        <v>20</v>
      </c>
      <c r="B46" s="20">
        <v>76</v>
      </c>
      <c r="D46" t="s">
        <v>14</v>
      </c>
      <c r="E46">
        <v>326</v>
      </c>
    </row>
    <row r="47" spans="1:5" x14ac:dyDescent="0.35">
      <c r="A47" t="s">
        <v>20</v>
      </c>
      <c r="B47" s="20">
        <v>54</v>
      </c>
      <c r="D47" t="s">
        <v>14</v>
      </c>
      <c r="E47">
        <v>1</v>
      </c>
    </row>
    <row r="48" spans="1:5" x14ac:dyDescent="0.35">
      <c r="A48" t="s">
        <v>20</v>
      </c>
      <c r="B48" s="20">
        <v>88</v>
      </c>
      <c r="D48" t="s">
        <v>14</v>
      </c>
      <c r="E48">
        <v>1467</v>
      </c>
    </row>
    <row r="49" spans="1:5" x14ac:dyDescent="0.35">
      <c r="A49" t="s">
        <v>20</v>
      </c>
      <c r="B49" s="20">
        <v>85</v>
      </c>
      <c r="D49" t="s">
        <v>14</v>
      </c>
      <c r="E49">
        <v>5681</v>
      </c>
    </row>
    <row r="50" spans="1:5" x14ac:dyDescent="0.35">
      <c r="A50" t="s">
        <v>20</v>
      </c>
      <c r="B50" s="20">
        <v>170</v>
      </c>
      <c r="D50" t="s">
        <v>14</v>
      </c>
      <c r="E50">
        <v>1059</v>
      </c>
    </row>
    <row r="51" spans="1:5" x14ac:dyDescent="0.35">
      <c r="A51" t="s">
        <v>20</v>
      </c>
      <c r="B51" s="20">
        <v>330</v>
      </c>
      <c r="D51" t="s">
        <v>14</v>
      </c>
      <c r="E51">
        <v>1194</v>
      </c>
    </row>
    <row r="52" spans="1:5" x14ac:dyDescent="0.35">
      <c r="A52" t="s">
        <v>20</v>
      </c>
      <c r="B52" s="20">
        <v>127</v>
      </c>
      <c r="D52" t="s">
        <v>14</v>
      </c>
      <c r="E52">
        <v>30</v>
      </c>
    </row>
    <row r="53" spans="1:5" x14ac:dyDescent="0.35">
      <c r="A53" t="s">
        <v>20</v>
      </c>
      <c r="B53" s="20">
        <v>411</v>
      </c>
      <c r="D53" t="s">
        <v>14</v>
      </c>
      <c r="E53">
        <v>75</v>
      </c>
    </row>
    <row r="54" spans="1:5" x14ac:dyDescent="0.35">
      <c r="A54" t="s">
        <v>20</v>
      </c>
      <c r="B54" s="20">
        <v>180</v>
      </c>
      <c r="D54" t="s">
        <v>14</v>
      </c>
      <c r="E54">
        <v>955</v>
      </c>
    </row>
    <row r="55" spans="1:5" x14ac:dyDescent="0.35">
      <c r="A55" t="s">
        <v>20</v>
      </c>
      <c r="B55" s="20">
        <v>374</v>
      </c>
      <c r="D55" t="s">
        <v>14</v>
      </c>
      <c r="E55">
        <v>67</v>
      </c>
    </row>
    <row r="56" spans="1:5" x14ac:dyDescent="0.35">
      <c r="A56" t="s">
        <v>20</v>
      </c>
      <c r="B56" s="20">
        <v>71</v>
      </c>
      <c r="D56" t="s">
        <v>14</v>
      </c>
      <c r="E56">
        <v>5</v>
      </c>
    </row>
    <row r="57" spans="1:5" x14ac:dyDescent="0.35">
      <c r="A57" t="s">
        <v>20</v>
      </c>
      <c r="B57" s="20">
        <v>203</v>
      </c>
      <c r="D57" t="s">
        <v>14</v>
      </c>
      <c r="E57">
        <v>26</v>
      </c>
    </row>
    <row r="58" spans="1:5" x14ac:dyDescent="0.35">
      <c r="A58" t="s">
        <v>20</v>
      </c>
      <c r="B58" s="20">
        <v>113</v>
      </c>
      <c r="D58" t="s">
        <v>14</v>
      </c>
      <c r="E58">
        <v>1130</v>
      </c>
    </row>
    <row r="59" spans="1:5" x14ac:dyDescent="0.35">
      <c r="A59" t="s">
        <v>20</v>
      </c>
      <c r="B59" s="20">
        <v>96</v>
      </c>
      <c r="D59" t="s">
        <v>14</v>
      </c>
      <c r="E59">
        <v>782</v>
      </c>
    </row>
    <row r="60" spans="1:5" x14ac:dyDescent="0.35">
      <c r="A60" t="s">
        <v>20</v>
      </c>
      <c r="B60" s="20">
        <v>498</v>
      </c>
      <c r="D60" t="s">
        <v>14</v>
      </c>
      <c r="E60">
        <v>210</v>
      </c>
    </row>
    <row r="61" spans="1:5" x14ac:dyDescent="0.35">
      <c r="A61" t="s">
        <v>20</v>
      </c>
      <c r="B61" s="20">
        <v>180</v>
      </c>
      <c r="D61" t="s">
        <v>14</v>
      </c>
      <c r="E61">
        <v>136</v>
      </c>
    </row>
    <row r="62" spans="1:5" x14ac:dyDescent="0.35">
      <c r="A62" t="s">
        <v>20</v>
      </c>
      <c r="B62" s="20">
        <v>27</v>
      </c>
      <c r="D62" t="s">
        <v>14</v>
      </c>
      <c r="E62">
        <v>86</v>
      </c>
    </row>
    <row r="63" spans="1:5" x14ac:dyDescent="0.35">
      <c r="A63" t="s">
        <v>20</v>
      </c>
      <c r="B63" s="20">
        <v>2331</v>
      </c>
      <c r="D63" t="s">
        <v>14</v>
      </c>
      <c r="E63">
        <v>19</v>
      </c>
    </row>
    <row r="64" spans="1:5" x14ac:dyDescent="0.35">
      <c r="A64" t="s">
        <v>20</v>
      </c>
      <c r="B64" s="20">
        <v>113</v>
      </c>
      <c r="D64" t="s">
        <v>14</v>
      </c>
      <c r="E64">
        <v>886</v>
      </c>
    </row>
    <row r="65" spans="1:5" x14ac:dyDescent="0.35">
      <c r="A65" t="s">
        <v>20</v>
      </c>
      <c r="B65" s="20">
        <v>164</v>
      </c>
      <c r="D65" t="s">
        <v>14</v>
      </c>
      <c r="E65">
        <v>35</v>
      </c>
    </row>
    <row r="66" spans="1:5" x14ac:dyDescent="0.35">
      <c r="A66" t="s">
        <v>20</v>
      </c>
      <c r="B66" s="20">
        <v>164</v>
      </c>
      <c r="D66" t="s">
        <v>14</v>
      </c>
      <c r="E66">
        <v>24</v>
      </c>
    </row>
    <row r="67" spans="1:5" x14ac:dyDescent="0.35">
      <c r="A67" t="s">
        <v>20</v>
      </c>
      <c r="B67" s="20">
        <v>336</v>
      </c>
      <c r="D67" t="s">
        <v>14</v>
      </c>
      <c r="E67">
        <v>86</v>
      </c>
    </row>
    <row r="68" spans="1:5" x14ac:dyDescent="0.35">
      <c r="A68" t="s">
        <v>20</v>
      </c>
      <c r="B68" s="20">
        <v>1917</v>
      </c>
      <c r="D68" t="s">
        <v>14</v>
      </c>
      <c r="E68">
        <v>243</v>
      </c>
    </row>
    <row r="69" spans="1:5" x14ac:dyDescent="0.35">
      <c r="A69" t="s">
        <v>20</v>
      </c>
      <c r="B69" s="20">
        <v>95</v>
      </c>
      <c r="D69" t="s">
        <v>14</v>
      </c>
      <c r="E69">
        <v>65</v>
      </c>
    </row>
    <row r="70" spans="1:5" x14ac:dyDescent="0.35">
      <c r="A70" t="s">
        <v>20</v>
      </c>
      <c r="B70" s="20">
        <v>147</v>
      </c>
      <c r="D70" t="s">
        <v>14</v>
      </c>
      <c r="E70">
        <v>100</v>
      </c>
    </row>
    <row r="71" spans="1:5" x14ac:dyDescent="0.35">
      <c r="A71" t="s">
        <v>20</v>
      </c>
      <c r="B71" s="20">
        <v>86</v>
      </c>
      <c r="D71" t="s">
        <v>14</v>
      </c>
      <c r="E71">
        <v>168</v>
      </c>
    </row>
    <row r="72" spans="1:5" x14ac:dyDescent="0.35">
      <c r="A72" t="s">
        <v>20</v>
      </c>
      <c r="B72" s="20">
        <v>83</v>
      </c>
      <c r="D72" t="s">
        <v>14</v>
      </c>
      <c r="E72">
        <v>13</v>
      </c>
    </row>
    <row r="73" spans="1:5" x14ac:dyDescent="0.35">
      <c r="A73" t="s">
        <v>20</v>
      </c>
      <c r="B73" s="20">
        <v>676</v>
      </c>
      <c r="D73" t="s">
        <v>14</v>
      </c>
      <c r="E73">
        <v>1</v>
      </c>
    </row>
    <row r="74" spans="1:5" x14ac:dyDescent="0.35">
      <c r="A74" t="s">
        <v>20</v>
      </c>
      <c r="B74" s="20">
        <v>361</v>
      </c>
      <c r="D74" t="s">
        <v>14</v>
      </c>
      <c r="E74">
        <v>40</v>
      </c>
    </row>
    <row r="75" spans="1:5" x14ac:dyDescent="0.35">
      <c r="A75" t="s">
        <v>20</v>
      </c>
      <c r="B75" s="20">
        <v>131</v>
      </c>
      <c r="D75" t="s">
        <v>14</v>
      </c>
      <c r="E75">
        <v>226</v>
      </c>
    </row>
    <row r="76" spans="1:5" x14ac:dyDescent="0.35">
      <c r="A76" t="s">
        <v>20</v>
      </c>
      <c r="B76" s="20">
        <v>126</v>
      </c>
      <c r="D76" t="s">
        <v>14</v>
      </c>
      <c r="E76">
        <v>1625</v>
      </c>
    </row>
    <row r="77" spans="1:5" x14ac:dyDescent="0.35">
      <c r="A77" t="s">
        <v>20</v>
      </c>
      <c r="B77" s="20">
        <v>275</v>
      </c>
      <c r="D77" t="s">
        <v>14</v>
      </c>
      <c r="E77">
        <v>143</v>
      </c>
    </row>
    <row r="78" spans="1:5" x14ac:dyDescent="0.35">
      <c r="A78" t="s">
        <v>20</v>
      </c>
      <c r="B78" s="20">
        <v>67</v>
      </c>
      <c r="D78" t="s">
        <v>14</v>
      </c>
      <c r="E78">
        <v>934</v>
      </c>
    </row>
    <row r="79" spans="1:5" x14ac:dyDescent="0.35">
      <c r="A79" t="s">
        <v>20</v>
      </c>
      <c r="B79" s="20">
        <v>154</v>
      </c>
      <c r="D79" t="s">
        <v>14</v>
      </c>
      <c r="E79">
        <v>17</v>
      </c>
    </row>
    <row r="80" spans="1:5" x14ac:dyDescent="0.35">
      <c r="A80" t="s">
        <v>20</v>
      </c>
      <c r="B80" s="20">
        <v>1782</v>
      </c>
      <c r="D80" t="s">
        <v>14</v>
      </c>
      <c r="E80">
        <v>2179</v>
      </c>
    </row>
    <row r="81" spans="1:5" x14ac:dyDescent="0.35">
      <c r="A81" t="s">
        <v>20</v>
      </c>
      <c r="B81" s="20">
        <v>903</v>
      </c>
      <c r="D81" t="s">
        <v>14</v>
      </c>
      <c r="E81">
        <v>931</v>
      </c>
    </row>
    <row r="82" spans="1:5" x14ac:dyDescent="0.35">
      <c r="A82" t="s">
        <v>20</v>
      </c>
      <c r="B82" s="20">
        <v>94</v>
      </c>
      <c r="D82" t="s">
        <v>14</v>
      </c>
      <c r="E82">
        <v>92</v>
      </c>
    </row>
    <row r="83" spans="1:5" x14ac:dyDescent="0.35">
      <c r="A83" t="s">
        <v>20</v>
      </c>
      <c r="B83" s="20">
        <v>180</v>
      </c>
      <c r="D83" t="s">
        <v>14</v>
      </c>
      <c r="E83">
        <v>57</v>
      </c>
    </row>
    <row r="84" spans="1:5" x14ac:dyDescent="0.35">
      <c r="A84" t="s">
        <v>20</v>
      </c>
      <c r="B84" s="20">
        <v>533</v>
      </c>
      <c r="D84" t="s">
        <v>14</v>
      </c>
      <c r="E84">
        <v>41</v>
      </c>
    </row>
    <row r="85" spans="1:5" x14ac:dyDescent="0.35">
      <c r="A85" t="s">
        <v>20</v>
      </c>
      <c r="B85" s="20">
        <v>2443</v>
      </c>
      <c r="D85" t="s">
        <v>14</v>
      </c>
      <c r="E85">
        <v>1</v>
      </c>
    </row>
    <row r="86" spans="1:5" x14ac:dyDescent="0.35">
      <c r="A86" t="s">
        <v>20</v>
      </c>
      <c r="B86" s="20">
        <v>89</v>
      </c>
      <c r="D86" t="s">
        <v>14</v>
      </c>
      <c r="E86">
        <v>101</v>
      </c>
    </row>
    <row r="87" spans="1:5" x14ac:dyDescent="0.35">
      <c r="A87" t="s">
        <v>20</v>
      </c>
      <c r="B87" s="20">
        <v>159</v>
      </c>
      <c r="D87" t="s">
        <v>14</v>
      </c>
      <c r="E87">
        <v>1335</v>
      </c>
    </row>
    <row r="88" spans="1:5" x14ac:dyDescent="0.35">
      <c r="A88" t="s">
        <v>20</v>
      </c>
      <c r="B88" s="20">
        <v>50</v>
      </c>
      <c r="D88" t="s">
        <v>14</v>
      </c>
      <c r="E88">
        <v>15</v>
      </c>
    </row>
    <row r="89" spans="1:5" x14ac:dyDescent="0.35">
      <c r="A89" t="s">
        <v>20</v>
      </c>
      <c r="B89" s="20">
        <v>186</v>
      </c>
      <c r="D89" t="s">
        <v>14</v>
      </c>
      <c r="E89">
        <v>454</v>
      </c>
    </row>
    <row r="90" spans="1:5" x14ac:dyDescent="0.35">
      <c r="A90" t="s">
        <v>20</v>
      </c>
      <c r="B90" s="20">
        <v>1071</v>
      </c>
      <c r="D90" t="s">
        <v>14</v>
      </c>
      <c r="E90">
        <v>3182</v>
      </c>
    </row>
    <row r="91" spans="1:5" x14ac:dyDescent="0.35">
      <c r="A91" t="s">
        <v>20</v>
      </c>
      <c r="B91" s="20">
        <v>117</v>
      </c>
      <c r="D91" t="s">
        <v>14</v>
      </c>
      <c r="E91">
        <v>15</v>
      </c>
    </row>
    <row r="92" spans="1:5" x14ac:dyDescent="0.35">
      <c r="A92" t="s">
        <v>20</v>
      </c>
      <c r="B92" s="20">
        <v>70</v>
      </c>
      <c r="D92" t="s">
        <v>14</v>
      </c>
      <c r="E92">
        <v>133</v>
      </c>
    </row>
    <row r="93" spans="1:5" x14ac:dyDescent="0.35">
      <c r="A93" t="s">
        <v>20</v>
      </c>
      <c r="B93" s="20">
        <v>135</v>
      </c>
      <c r="D93" t="s">
        <v>14</v>
      </c>
      <c r="E93">
        <v>2062</v>
      </c>
    </row>
    <row r="94" spans="1:5" x14ac:dyDescent="0.35">
      <c r="A94" t="s">
        <v>20</v>
      </c>
      <c r="B94" s="20">
        <v>768</v>
      </c>
      <c r="D94" t="s">
        <v>14</v>
      </c>
      <c r="E94">
        <v>29</v>
      </c>
    </row>
    <row r="95" spans="1:5" x14ac:dyDescent="0.35">
      <c r="A95" t="s">
        <v>20</v>
      </c>
      <c r="B95" s="20">
        <v>199</v>
      </c>
      <c r="D95" t="s">
        <v>14</v>
      </c>
      <c r="E95">
        <v>132</v>
      </c>
    </row>
    <row r="96" spans="1:5" x14ac:dyDescent="0.35">
      <c r="A96" t="s">
        <v>20</v>
      </c>
      <c r="B96" s="20">
        <v>107</v>
      </c>
      <c r="D96" t="s">
        <v>14</v>
      </c>
      <c r="E96">
        <v>137</v>
      </c>
    </row>
    <row r="97" spans="1:5" x14ac:dyDescent="0.35">
      <c r="A97" t="s">
        <v>20</v>
      </c>
      <c r="B97" s="20">
        <v>195</v>
      </c>
      <c r="D97" t="s">
        <v>14</v>
      </c>
      <c r="E97">
        <v>908</v>
      </c>
    </row>
    <row r="98" spans="1:5" x14ac:dyDescent="0.35">
      <c r="A98" t="s">
        <v>20</v>
      </c>
      <c r="B98" s="20">
        <v>3376</v>
      </c>
      <c r="D98" t="s">
        <v>14</v>
      </c>
      <c r="E98">
        <v>10</v>
      </c>
    </row>
    <row r="99" spans="1:5" x14ac:dyDescent="0.35">
      <c r="A99" t="s">
        <v>20</v>
      </c>
      <c r="B99" s="20">
        <v>41</v>
      </c>
      <c r="D99" t="s">
        <v>14</v>
      </c>
      <c r="E99">
        <v>1910</v>
      </c>
    </row>
    <row r="100" spans="1:5" x14ac:dyDescent="0.35">
      <c r="A100" t="s">
        <v>20</v>
      </c>
      <c r="B100" s="20">
        <v>1821</v>
      </c>
      <c r="D100" t="s">
        <v>14</v>
      </c>
      <c r="E100">
        <v>38</v>
      </c>
    </row>
    <row r="101" spans="1:5" x14ac:dyDescent="0.35">
      <c r="A101" t="s">
        <v>20</v>
      </c>
      <c r="B101" s="20">
        <v>164</v>
      </c>
      <c r="D101" t="s">
        <v>14</v>
      </c>
      <c r="E101">
        <v>104</v>
      </c>
    </row>
    <row r="102" spans="1:5" x14ac:dyDescent="0.35">
      <c r="A102" t="s">
        <v>20</v>
      </c>
      <c r="B102" s="20">
        <v>157</v>
      </c>
      <c r="D102" t="s">
        <v>14</v>
      </c>
      <c r="E102">
        <v>49</v>
      </c>
    </row>
    <row r="103" spans="1:5" x14ac:dyDescent="0.35">
      <c r="A103" t="s">
        <v>20</v>
      </c>
      <c r="B103" s="20">
        <v>246</v>
      </c>
      <c r="D103" t="s">
        <v>14</v>
      </c>
      <c r="E103">
        <v>1</v>
      </c>
    </row>
    <row r="104" spans="1:5" x14ac:dyDescent="0.35">
      <c r="A104" t="s">
        <v>20</v>
      </c>
      <c r="B104" s="20">
        <v>1396</v>
      </c>
      <c r="D104" t="s">
        <v>14</v>
      </c>
      <c r="E104">
        <v>245</v>
      </c>
    </row>
    <row r="105" spans="1:5" x14ac:dyDescent="0.35">
      <c r="A105" t="s">
        <v>20</v>
      </c>
      <c r="B105" s="20">
        <v>2506</v>
      </c>
      <c r="D105" t="s">
        <v>14</v>
      </c>
      <c r="E105">
        <v>32</v>
      </c>
    </row>
    <row r="106" spans="1:5" x14ac:dyDescent="0.35">
      <c r="A106" t="s">
        <v>20</v>
      </c>
      <c r="B106" s="20">
        <v>244</v>
      </c>
      <c r="D106" t="s">
        <v>14</v>
      </c>
      <c r="E106">
        <v>7</v>
      </c>
    </row>
    <row r="107" spans="1:5" x14ac:dyDescent="0.35">
      <c r="A107" t="s">
        <v>20</v>
      </c>
      <c r="B107" s="20">
        <v>146</v>
      </c>
      <c r="D107" t="s">
        <v>14</v>
      </c>
      <c r="E107">
        <v>803</v>
      </c>
    </row>
    <row r="108" spans="1:5" x14ac:dyDescent="0.35">
      <c r="A108" t="s">
        <v>20</v>
      </c>
      <c r="B108" s="20">
        <v>1267</v>
      </c>
      <c r="D108" t="s">
        <v>14</v>
      </c>
      <c r="E108">
        <v>16</v>
      </c>
    </row>
    <row r="109" spans="1:5" x14ac:dyDescent="0.35">
      <c r="A109" t="s">
        <v>20</v>
      </c>
      <c r="B109" s="20">
        <v>1561</v>
      </c>
      <c r="D109" t="s">
        <v>14</v>
      </c>
      <c r="E109">
        <v>31</v>
      </c>
    </row>
    <row r="110" spans="1:5" x14ac:dyDescent="0.35">
      <c r="A110" t="s">
        <v>20</v>
      </c>
      <c r="B110" s="20">
        <v>48</v>
      </c>
      <c r="D110" t="s">
        <v>14</v>
      </c>
      <c r="E110">
        <v>108</v>
      </c>
    </row>
    <row r="111" spans="1:5" x14ac:dyDescent="0.35">
      <c r="A111" t="s">
        <v>20</v>
      </c>
      <c r="B111" s="20">
        <v>2739</v>
      </c>
      <c r="D111" t="s">
        <v>14</v>
      </c>
      <c r="E111">
        <v>30</v>
      </c>
    </row>
    <row r="112" spans="1:5" x14ac:dyDescent="0.35">
      <c r="A112" t="s">
        <v>20</v>
      </c>
      <c r="B112" s="20">
        <v>3537</v>
      </c>
      <c r="D112" t="s">
        <v>14</v>
      </c>
      <c r="E112">
        <v>17</v>
      </c>
    </row>
    <row r="113" spans="1:5" x14ac:dyDescent="0.35">
      <c r="A113" t="s">
        <v>20</v>
      </c>
      <c r="B113" s="20">
        <v>2107</v>
      </c>
      <c r="D113" t="s">
        <v>14</v>
      </c>
      <c r="E113">
        <v>80</v>
      </c>
    </row>
    <row r="114" spans="1:5" x14ac:dyDescent="0.35">
      <c r="A114" t="s">
        <v>20</v>
      </c>
      <c r="B114" s="20">
        <v>3318</v>
      </c>
      <c r="D114" t="s">
        <v>14</v>
      </c>
      <c r="E114">
        <v>2468</v>
      </c>
    </row>
    <row r="115" spans="1:5" x14ac:dyDescent="0.35">
      <c r="A115" t="s">
        <v>20</v>
      </c>
      <c r="B115" s="20">
        <v>340</v>
      </c>
      <c r="D115" t="s">
        <v>14</v>
      </c>
      <c r="E115">
        <v>26</v>
      </c>
    </row>
    <row r="116" spans="1:5" x14ac:dyDescent="0.35">
      <c r="A116" t="s">
        <v>20</v>
      </c>
      <c r="B116" s="20">
        <v>1442</v>
      </c>
      <c r="D116" t="s">
        <v>14</v>
      </c>
      <c r="E116">
        <v>73</v>
      </c>
    </row>
    <row r="117" spans="1:5" x14ac:dyDescent="0.35">
      <c r="A117" t="s">
        <v>20</v>
      </c>
      <c r="B117" s="20">
        <v>126</v>
      </c>
      <c r="D117" t="s">
        <v>14</v>
      </c>
      <c r="E117">
        <v>128</v>
      </c>
    </row>
    <row r="118" spans="1:5" x14ac:dyDescent="0.35">
      <c r="A118" t="s">
        <v>20</v>
      </c>
      <c r="B118" s="20">
        <v>524</v>
      </c>
      <c r="D118" t="s">
        <v>14</v>
      </c>
      <c r="E118">
        <v>33</v>
      </c>
    </row>
    <row r="119" spans="1:5" x14ac:dyDescent="0.35">
      <c r="A119" t="s">
        <v>20</v>
      </c>
      <c r="B119" s="20">
        <v>1989</v>
      </c>
      <c r="D119" t="s">
        <v>14</v>
      </c>
      <c r="E119">
        <v>1072</v>
      </c>
    </row>
    <row r="120" spans="1:5" x14ac:dyDescent="0.35">
      <c r="A120" t="s">
        <v>20</v>
      </c>
      <c r="B120" s="20">
        <v>157</v>
      </c>
      <c r="D120" t="s">
        <v>14</v>
      </c>
      <c r="E120">
        <v>393</v>
      </c>
    </row>
    <row r="121" spans="1:5" x14ac:dyDescent="0.35">
      <c r="A121" t="s">
        <v>20</v>
      </c>
      <c r="B121" s="20">
        <v>4498</v>
      </c>
      <c r="D121" t="s">
        <v>14</v>
      </c>
      <c r="E121">
        <v>1257</v>
      </c>
    </row>
    <row r="122" spans="1:5" x14ac:dyDescent="0.35">
      <c r="A122" t="s">
        <v>20</v>
      </c>
      <c r="B122" s="20">
        <v>80</v>
      </c>
      <c r="D122" t="s">
        <v>14</v>
      </c>
      <c r="E122">
        <v>328</v>
      </c>
    </row>
    <row r="123" spans="1:5" x14ac:dyDescent="0.35">
      <c r="A123" t="s">
        <v>20</v>
      </c>
      <c r="B123" s="20">
        <v>43</v>
      </c>
      <c r="D123" t="s">
        <v>14</v>
      </c>
      <c r="E123">
        <v>147</v>
      </c>
    </row>
    <row r="124" spans="1:5" x14ac:dyDescent="0.35">
      <c r="A124" t="s">
        <v>20</v>
      </c>
      <c r="B124" s="20">
        <v>2053</v>
      </c>
      <c r="D124" t="s">
        <v>14</v>
      </c>
      <c r="E124">
        <v>830</v>
      </c>
    </row>
    <row r="125" spans="1:5" x14ac:dyDescent="0.35">
      <c r="A125" t="s">
        <v>20</v>
      </c>
      <c r="B125" s="20">
        <v>168</v>
      </c>
      <c r="D125" t="s">
        <v>14</v>
      </c>
      <c r="E125">
        <v>331</v>
      </c>
    </row>
    <row r="126" spans="1:5" x14ac:dyDescent="0.35">
      <c r="A126" t="s">
        <v>20</v>
      </c>
      <c r="B126" s="20">
        <v>4289</v>
      </c>
      <c r="D126" t="s">
        <v>14</v>
      </c>
      <c r="E126">
        <v>25</v>
      </c>
    </row>
    <row r="127" spans="1:5" x14ac:dyDescent="0.35">
      <c r="A127" t="s">
        <v>20</v>
      </c>
      <c r="B127" s="20">
        <v>165</v>
      </c>
      <c r="D127" t="s">
        <v>14</v>
      </c>
      <c r="E127">
        <v>3483</v>
      </c>
    </row>
    <row r="128" spans="1:5" x14ac:dyDescent="0.35">
      <c r="A128" t="s">
        <v>20</v>
      </c>
      <c r="B128" s="20">
        <v>1815</v>
      </c>
      <c r="D128" t="s">
        <v>14</v>
      </c>
      <c r="E128">
        <v>923</v>
      </c>
    </row>
    <row r="129" spans="1:5" x14ac:dyDescent="0.35">
      <c r="A129" t="s">
        <v>20</v>
      </c>
      <c r="B129" s="20">
        <v>397</v>
      </c>
      <c r="D129" t="s">
        <v>14</v>
      </c>
      <c r="E129">
        <v>1</v>
      </c>
    </row>
    <row r="130" spans="1:5" x14ac:dyDescent="0.35">
      <c r="A130" t="s">
        <v>20</v>
      </c>
      <c r="B130" s="20">
        <v>1539</v>
      </c>
      <c r="D130" t="s">
        <v>14</v>
      </c>
      <c r="E130">
        <v>33</v>
      </c>
    </row>
    <row r="131" spans="1:5" x14ac:dyDescent="0.35">
      <c r="A131" t="s">
        <v>20</v>
      </c>
      <c r="B131" s="20">
        <v>138</v>
      </c>
      <c r="D131" t="s">
        <v>14</v>
      </c>
      <c r="E131">
        <v>40</v>
      </c>
    </row>
    <row r="132" spans="1:5" x14ac:dyDescent="0.35">
      <c r="A132" t="s">
        <v>20</v>
      </c>
      <c r="B132" s="20">
        <v>3594</v>
      </c>
      <c r="D132" t="s">
        <v>14</v>
      </c>
      <c r="E132">
        <v>23</v>
      </c>
    </row>
    <row r="133" spans="1:5" x14ac:dyDescent="0.35">
      <c r="A133" t="s">
        <v>20</v>
      </c>
      <c r="B133" s="20">
        <v>5880</v>
      </c>
      <c r="D133" t="s">
        <v>14</v>
      </c>
      <c r="E133">
        <v>75</v>
      </c>
    </row>
    <row r="134" spans="1:5" x14ac:dyDescent="0.35">
      <c r="A134" t="s">
        <v>20</v>
      </c>
      <c r="B134" s="20">
        <v>112</v>
      </c>
      <c r="D134" t="s">
        <v>14</v>
      </c>
      <c r="E134">
        <v>2176</v>
      </c>
    </row>
    <row r="135" spans="1:5" x14ac:dyDescent="0.35">
      <c r="A135" t="s">
        <v>20</v>
      </c>
      <c r="B135" s="20">
        <v>943</v>
      </c>
      <c r="D135" t="s">
        <v>14</v>
      </c>
      <c r="E135">
        <v>441</v>
      </c>
    </row>
    <row r="136" spans="1:5" x14ac:dyDescent="0.35">
      <c r="A136" t="s">
        <v>20</v>
      </c>
      <c r="B136" s="20">
        <v>2468</v>
      </c>
      <c r="D136" t="s">
        <v>14</v>
      </c>
      <c r="E136">
        <v>25</v>
      </c>
    </row>
    <row r="137" spans="1:5" x14ac:dyDescent="0.35">
      <c r="A137" t="s">
        <v>20</v>
      </c>
      <c r="B137" s="20">
        <v>2551</v>
      </c>
      <c r="D137" t="s">
        <v>14</v>
      </c>
      <c r="E137">
        <v>127</v>
      </c>
    </row>
    <row r="138" spans="1:5" x14ac:dyDescent="0.35">
      <c r="A138" t="s">
        <v>20</v>
      </c>
      <c r="B138" s="20">
        <v>101</v>
      </c>
      <c r="D138" t="s">
        <v>14</v>
      </c>
      <c r="E138">
        <v>355</v>
      </c>
    </row>
    <row r="139" spans="1:5" x14ac:dyDescent="0.35">
      <c r="A139" t="s">
        <v>20</v>
      </c>
      <c r="B139" s="20">
        <v>92</v>
      </c>
      <c r="D139" t="s">
        <v>14</v>
      </c>
      <c r="E139">
        <v>44</v>
      </c>
    </row>
    <row r="140" spans="1:5" x14ac:dyDescent="0.35">
      <c r="A140" t="s">
        <v>20</v>
      </c>
      <c r="B140" s="20">
        <v>62</v>
      </c>
      <c r="D140" t="s">
        <v>14</v>
      </c>
      <c r="E140">
        <v>67</v>
      </c>
    </row>
    <row r="141" spans="1:5" x14ac:dyDescent="0.35">
      <c r="A141" t="s">
        <v>20</v>
      </c>
      <c r="B141" s="20">
        <v>149</v>
      </c>
      <c r="D141" t="s">
        <v>14</v>
      </c>
      <c r="E141">
        <v>1068</v>
      </c>
    </row>
    <row r="142" spans="1:5" x14ac:dyDescent="0.35">
      <c r="A142" t="s">
        <v>20</v>
      </c>
      <c r="B142" s="20">
        <v>329</v>
      </c>
      <c r="D142" t="s">
        <v>14</v>
      </c>
      <c r="E142">
        <v>424</v>
      </c>
    </row>
    <row r="143" spans="1:5" x14ac:dyDescent="0.35">
      <c r="A143" t="s">
        <v>20</v>
      </c>
      <c r="B143" s="20">
        <v>97</v>
      </c>
      <c r="D143" t="s">
        <v>14</v>
      </c>
      <c r="E143">
        <v>151</v>
      </c>
    </row>
    <row r="144" spans="1:5" x14ac:dyDescent="0.35">
      <c r="A144" t="s">
        <v>20</v>
      </c>
      <c r="B144" s="20">
        <v>1784</v>
      </c>
      <c r="D144" t="s">
        <v>14</v>
      </c>
      <c r="E144">
        <v>1608</v>
      </c>
    </row>
    <row r="145" spans="1:5" x14ac:dyDescent="0.35">
      <c r="A145" t="s">
        <v>20</v>
      </c>
      <c r="B145" s="20">
        <v>1684</v>
      </c>
      <c r="D145" t="s">
        <v>14</v>
      </c>
      <c r="E145">
        <v>941</v>
      </c>
    </row>
    <row r="146" spans="1:5" x14ac:dyDescent="0.35">
      <c r="A146" t="s">
        <v>20</v>
      </c>
      <c r="B146" s="20">
        <v>250</v>
      </c>
      <c r="D146" t="s">
        <v>14</v>
      </c>
      <c r="E146">
        <v>1</v>
      </c>
    </row>
    <row r="147" spans="1:5" x14ac:dyDescent="0.35">
      <c r="A147" t="s">
        <v>20</v>
      </c>
      <c r="B147" s="20">
        <v>238</v>
      </c>
      <c r="D147" t="s">
        <v>14</v>
      </c>
      <c r="E147">
        <v>40</v>
      </c>
    </row>
    <row r="148" spans="1:5" x14ac:dyDescent="0.35">
      <c r="A148" t="s">
        <v>20</v>
      </c>
      <c r="B148" s="20">
        <v>53</v>
      </c>
      <c r="D148" t="s">
        <v>14</v>
      </c>
      <c r="E148">
        <v>3015</v>
      </c>
    </row>
    <row r="149" spans="1:5" x14ac:dyDescent="0.35">
      <c r="A149" t="s">
        <v>20</v>
      </c>
      <c r="B149" s="20">
        <v>214</v>
      </c>
      <c r="D149" t="s">
        <v>14</v>
      </c>
      <c r="E149">
        <v>435</v>
      </c>
    </row>
    <row r="150" spans="1:5" x14ac:dyDescent="0.35">
      <c r="A150" t="s">
        <v>20</v>
      </c>
      <c r="B150" s="20">
        <v>222</v>
      </c>
      <c r="D150" t="s">
        <v>14</v>
      </c>
      <c r="E150">
        <v>714</v>
      </c>
    </row>
    <row r="151" spans="1:5" x14ac:dyDescent="0.35">
      <c r="A151" t="s">
        <v>20</v>
      </c>
      <c r="B151" s="20">
        <v>1884</v>
      </c>
      <c r="D151" t="s">
        <v>14</v>
      </c>
      <c r="E151">
        <v>5497</v>
      </c>
    </row>
    <row r="152" spans="1:5" x14ac:dyDescent="0.35">
      <c r="A152" t="s">
        <v>20</v>
      </c>
      <c r="B152" s="20">
        <v>218</v>
      </c>
      <c r="D152" t="s">
        <v>14</v>
      </c>
      <c r="E152">
        <v>418</v>
      </c>
    </row>
    <row r="153" spans="1:5" x14ac:dyDescent="0.35">
      <c r="A153" t="s">
        <v>20</v>
      </c>
      <c r="B153" s="20">
        <v>6465</v>
      </c>
      <c r="D153" t="s">
        <v>14</v>
      </c>
      <c r="E153">
        <v>1439</v>
      </c>
    </row>
    <row r="154" spans="1:5" x14ac:dyDescent="0.35">
      <c r="A154" t="s">
        <v>20</v>
      </c>
      <c r="B154" s="20">
        <v>59</v>
      </c>
      <c r="D154" t="s">
        <v>14</v>
      </c>
      <c r="E154">
        <v>15</v>
      </c>
    </row>
    <row r="155" spans="1:5" x14ac:dyDescent="0.35">
      <c r="A155" t="s">
        <v>20</v>
      </c>
      <c r="B155" s="20">
        <v>88</v>
      </c>
      <c r="D155" t="s">
        <v>14</v>
      </c>
      <c r="E155">
        <v>1999</v>
      </c>
    </row>
    <row r="156" spans="1:5" x14ac:dyDescent="0.35">
      <c r="A156" t="s">
        <v>20</v>
      </c>
      <c r="B156" s="20">
        <v>1697</v>
      </c>
      <c r="D156" t="s">
        <v>14</v>
      </c>
      <c r="E156">
        <v>118</v>
      </c>
    </row>
    <row r="157" spans="1:5" x14ac:dyDescent="0.35">
      <c r="A157" t="s">
        <v>20</v>
      </c>
      <c r="B157" s="20">
        <v>92</v>
      </c>
      <c r="D157" t="s">
        <v>14</v>
      </c>
      <c r="E157">
        <v>162</v>
      </c>
    </row>
    <row r="158" spans="1:5" x14ac:dyDescent="0.35">
      <c r="A158" t="s">
        <v>20</v>
      </c>
      <c r="B158" s="20">
        <v>186</v>
      </c>
      <c r="D158" t="s">
        <v>14</v>
      </c>
      <c r="E158">
        <v>83</v>
      </c>
    </row>
    <row r="159" spans="1:5" x14ac:dyDescent="0.35">
      <c r="A159" t="s">
        <v>20</v>
      </c>
      <c r="B159" s="20">
        <v>138</v>
      </c>
      <c r="D159" t="s">
        <v>14</v>
      </c>
      <c r="E159">
        <v>747</v>
      </c>
    </row>
    <row r="160" spans="1:5" x14ac:dyDescent="0.35">
      <c r="A160" t="s">
        <v>20</v>
      </c>
      <c r="B160" s="20">
        <v>261</v>
      </c>
      <c r="D160" t="s">
        <v>14</v>
      </c>
      <c r="E160">
        <v>84</v>
      </c>
    </row>
    <row r="161" spans="1:5" x14ac:dyDescent="0.35">
      <c r="A161" t="s">
        <v>20</v>
      </c>
      <c r="B161" s="20">
        <v>107</v>
      </c>
      <c r="D161" t="s">
        <v>14</v>
      </c>
      <c r="E161">
        <v>91</v>
      </c>
    </row>
    <row r="162" spans="1:5" x14ac:dyDescent="0.35">
      <c r="A162" t="s">
        <v>20</v>
      </c>
      <c r="B162" s="20">
        <v>199</v>
      </c>
      <c r="D162" t="s">
        <v>14</v>
      </c>
      <c r="E162">
        <v>792</v>
      </c>
    </row>
    <row r="163" spans="1:5" x14ac:dyDescent="0.35">
      <c r="A163" t="s">
        <v>20</v>
      </c>
      <c r="B163" s="20">
        <v>5512</v>
      </c>
      <c r="D163" t="s">
        <v>14</v>
      </c>
      <c r="E163">
        <v>32</v>
      </c>
    </row>
    <row r="164" spans="1:5" x14ac:dyDescent="0.35">
      <c r="A164" t="s">
        <v>20</v>
      </c>
      <c r="B164" s="20">
        <v>86</v>
      </c>
      <c r="D164" t="s">
        <v>14</v>
      </c>
      <c r="E164">
        <v>186</v>
      </c>
    </row>
    <row r="165" spans="1:5" x14ac:dyDescent="0.35">
      <c r="A165" t="s">
        <v>20</v>
      </c>
      <c r="B165" s="20">
        <v>2768</v>
      </c>
      <c r="D165" t="s">
        <v>14</v>
      </c>
      <c r="E165">
        <v>605</v>
      </c>
    </row>
    <row r="166" spans="1:5" x14ac:dyDescent="0.35">
      <c r="A166" t="s">
        <v>20</v>
      </c>
      <c r="B166" s="20">
        <v>48</v>
      </c>
      <c r="D166" t="s">
        <v>14</v>
      </c>
      <c r="E166">
        <v>1</v>
      </c>
    </row>
    <row r="167" spans="1:5" x14ac:dyDescent="0.35">
      <c r="A167" t="s">
        <v>20</v>
      </c>
      <c r="B167" s="20">
        <v>87</v>
      </c>
      <c r="D167" t="s">
        <v>14</v>
      </c>
      <c r="E167">
        <v>31</v>
      </c>
    </row>
    <row r="168" spans="1:5" x14ac:dyDescent="0.35">
      <c r="A168" t="s">
        <v>20</v>
      </c>
      <c r="B168" s="20">
        <v>1894</v>
      </c>
      <c r="D168" t="s">
        <v>14</v>
      </c>
      <c r="E168">
        <v>1181</v>
      </c>
    </row>
    <row r="169" spans="1:5" x14ac:dyDescent="0.35">
      <c r="A169" t="s">
        <v>20</v>
      </c>
      <c r="B169" s="20">
        <v>282</v>
      </c>
      <c r="D169" t="s">
        <v>14</v>
      </c>
      <c r="E169">
        <v>39</v>
      </c>
    </row>
    <row r="170" spans="1:5" x14ac:dyDescent="0.35">
      <c r="A170" t="s">
        <v>20</v>
      </c>
      <c r="B170" s="20">
        <v>116</v>
      </c>
      <c r="D170" t="s">
        <v>14</v>
      </c>
      <c r="E170">
        <v>46</v>
      </c>
    </row>
    <row r="171" spans="1:5" x14ac:dyDescent="0.35">
      <c r="A171" t="s">
        <v>20</v>
      </c>
      <c r="B171" s="20">
        <v>83</v>
      </c>
      <c r="D171" t="s">
        <v>14</v>
      </c>
      <c r="E171">
        <v>105</v>
      </c>
    </row>
    <row r="172" spans="1:5" x14ac:dyDescent="0.35">
      <c r="A172" t="s">
        <v>20</v>
      </c>
      <c r="B172" s="20">
        <v>91</v>
      </c>
      <c r="D172" t="s">
        <v>14</v>
      </c>
      <c r="E172">
        <v>535</v>
      </c>
    </row>
    <row r="173" spans="1:5" x14ac:dyDescent="0.35">
      <c r="A173" t="s">
        <v>20</v>
      </c>
      <c r="B173" s="20">
        <v>546</v>
      </c>
      <c r="D173" t="s">
        <v>14</v>
      </c>
      <c r="E173">
        <v>16</v>
      </c>
    </row>
    <row r="174" spans="1:5" x14ac:dyDescent="0.35">
      <c r="A174" t="s">
        <v>20</v>
      </c>
      <c r="B174" s="20">
        <v>393</v>
      </c>
      <c r="D174" t="s">
        <v>14</v>
      </c>
      <c r="E174">
        <v>575</v>
      </c>
    </row>
    <row r="175" spans="1:5" x14ac:dyDescent="0.35">
      <c r="A175" t="s">
        <v>20</v>
      </c>
      <c r="B175" s="20">
        <v>133</v>
      </c>
      <c r="D175" t="s">
        <v>14</v>
      </c>
      <c r="E175">
        <v>1120</v>
      </c>
    </row>
    <row r="176" spans="1:5" x14ac:dyDescent="0.35">
      <c r="A176" t="s">
        <v>20</v>
      </c>
      <c r="B176" s="20">
        <v>254</v>
      </c>
      <c r="D176" t="s">
        <v>14</v>
      </c>
      <c r="E176">
        <v>113</v>
      </c>
    </row>
    <row r="177" spans="1:5" x14ac:dyDescent="0.35">
      <c r="A177" t="s">
        <v>20</v>
      </c>
      <c r="B177" s="20">
        <v>176</v>
      </c>
      <c r="D177" t="s">
        <v>14</v>
      </c>
      <c r="E177">
        <v>1538</v>
      </c>
    </row>
    <row r="178" spans="1:5" x14ac:dyDescent="0.35">
      <c r="A178" t="s">
        <v>20</v>
      </c>
      <c r="B178" s="20">
        <v>337</v>
      </c>
      <c r="D178" t="s">
        <v>14</v>
      </c>
      <c r="E178">
        <v>9</v>
      </c>
    </row>
    <row r="179" spans="1:5" x14ac:dyDescent="0.35">
      <c r="A179" t="s">
        <v>20</v>
      </c>
      <c r="B179" s="20">
        <v>107</v>
      </c>
      <c r="D179" t="s">
        <v>14</v>
      </c>
      <c r="E179">
        <v>554</v>
      </c>
    </row>
    <row r="180" spans="1:5" x14ac:dyDescent="0.35">
      <c r="A180" t="s">
        <v>20</v>
      </c>
      <c r="B180" s="20">
        <v>183</v>
      </c>
      <c r="D180" t="s">
        <v>14</v>
      </c>
      <c r="E180">
        <v>648</v>
      </c>
    </row>
    <row r="181" spans="1:5" x14ac:dyDescent="0.35">
      <c r="A181" t="s">
        <v>20</v>
      </c>
      <c r="B181" s="20">
        <v>72</v>
      </c>
      <c r="D181" t="s">
        <v>14</v>
      </c>
      <c r="E181">
        <v>21</v>
      </c>
    </row>
    <row r="182" spans="1:5" x14ac:dyDescent="0.35">
      <c r="A182" t="s">
        <v>20</v>
      </c>
      <c r="B182" s="20">
        <v>295</v>
      </c>
      <c r="D182" t="s">
        <v>14</v>
      </c>
      <c r="E182">
        <v>54</v>
      </c>
    </row>
    <row r="183" spans="1:5" x14ac:dyDescent="0.35">
      <c r="A183" t="s">
        <v>20</v>
      </c>
      <c r="B183" s="20">
        <v>142</v>
      </c>
      <c r="D183" t="s">
        <v>14</v>
      </c>
      <c r="E183">
        <v>120</v>
      </c>
    </row>
    <row r="184" spans="1:5" x14ac:dyDescent="0.35">
      <c r="A184" t="s">
        <v>20</v>
      </c>
      <c r="B184" s="20">
        <v>85</v>
      </c>
      <c r="D184" t="s">
        <v>14</v>
      </c>
      <c r="E184">
        <v>579</v>
      </c>
    </row>
    <row r="185" spans="1:5" x14ac:dyDescent="0.35">
      <c r="A185" t="s">
        <v>20</v>
      </c>
      <c r="B185" s="20">
        <v>659</v>
      </c>
      <c r="D185" t="s">
        <v>14</v>
      </c>
      <c r="E185">
        <v>2072</v>
      </c>
    </row>
    <row r="186" spans="1:5" x14ac:dyDescent="0.35">
      <c r="A186" t="s">
        <v>20</v>
      </c>
      <c r="B186" s="20">
        <v>121</v>
      </c>
      <c r="D186" t="s">
        <v>14</v>
      </c>
      <c r="E186">
        <v>0</v>
      </c>
    </row>
    <row r="187" spans="1:5" x14ac:dyDescent="0.35">
      <c r="A187" t="s">
        <v>20</v>
      </c>
      <c r="B187" s="20">
        <v>3742</v>
      </c>
      <c r="D187" t="s">
        <v>14</v>
      </c>
      <c r="E187">
        <v>1796</v>
      </c>
    </row>
    <row r="188" spans="1:5" x14ac:dyDescent="0.35">
      <c r="A188" t="s">
        <v>20</v>
      </c>
      <c r="B188" s="20">
        <v>223</v>
      </c>
      <c r="D188" t="s">
        <v>14</v>
      </c>
      <c r="E188">
        <v>62</v>
      </c>
    </row>
    <row r="189" spans="1:5" x14ac:dyDescent="0.35">
      <c r="A189" t="s">
        <v>20</v>
      </c>
      <c r="B189" s="20">
        <v>133</v>
      </c>
      <c r="D189" t="s">
        <v>14</v>
      </c>
      <c r="E189">
        <v>347</v>
      </c>
    </row>
    <row r="190" spans="1:5" x14ac:dyDescent="0.35">
      <c r="A190" t="s">
        <v>20</v>
      </c>
      <c r="B190" s="20">
        <v>5168</v>
      </c>
      <c r="D190" t="s">
        <v>14</v>
      </c>
      <c r="E190">
        <v>19</v>
      </c>
    </row>
    <row r="191" spans="1:5" x14ac:dyDescent="0.35">
      <c r="A191" t="s">
        <v>20</v>
      </c>
      <c r="B191" s="20">
        <v>307</v>
      </c>
      <c r="D191" t="s">
        <v>14</v>
      </c>
      <c r="E191">
        <v>1258</v>
      </c>
    </row>
    <row r="192" spans="1:5" x14ac:dyDescent="0.35">
      <c r="A192" t="s">
        <v>20</v>
      </c>
      <c r="B192" s="20">
        <v>2441</v>
      </c>
      <c r="D192" t="s">
        <v>14</v>
      </c>
      <c r="E192">
        <v>362</v>
      </c>
    </row>
    <row r="193" spans="1:5" x14ac:dyDescent="0.35">
      <c r="A193" t="s">
        <v>20</v>
      </c>
      <c r="B193" s="20">
        <v>1385</v>
      </c>
      <c r="D193" t="s">
        <v>14</v>
      </c>
      <c r="E193">
        <v>133</v>
      </c>
    </row>
    <row r="194" spans="1:5" x14ac:dyDescent="0.35">
      <c r="A194" t="s">
        <v>20</v>
      </c>
      <c r="B194" s="20">
        <v>190</v>
      </c>
      <c r="D194" t="s">
        <v>14</v>
      </c>
      <c r="E194">
        <v>846</v>
      </c>
    </row>
    <row r="195" spans="1:5" x14ac:dyDescent="0.35">
      <c r="A195" t="s">
        <v>20</v>
      </c>
      <c r="B195" s="20">
        <v>470</v>
      </c>
      <c r="D195" t="s">
        <v>14</v>
      </c>
      <c r="E195">
        <v>10</v>
      </c>
    </row>
    <row r="196" spans="1:5" x14ac:dyDescent="0.35">
      <c r="A196" t="s">
        <v>20</v>
      </c>
      <c r="B196" s="20">
        <v>253</v>
      </c>
      <c r="D196" t="s">
        <v>14</v>
      </c>
      <c r="E196">
        <v>191</v>
      </c>
    </row>
    <row r="197" spans="1:5" x14ac:dyDescent="0.35">
      <c r="A197" t="s">
        <v>20</v>
      </c>
      <c r="B197" s="20">
        <v>1113</v>
      </c>
      <c r="D197" t="s">
        <v>14</v>
      </c>
      <c r="E197">
        <v>1979</v>
      </c>
    </row>
    <row r="198" spans="1:5" x14ac:dyDescent="0.35">
      <c r="A198" t="s">
        <v>20</v>
      </c>
      <c r="B198" s="20">
        <v>2283</v>
      </c>
      <c r="D198" t="s">
        <v>14</v>
      </c>
      <c r="E198">
        <v>63</v>
      </c>
    </row>
    <row r="199" spans="1:5" x14ac:dyDescent="0.35">
      <c r="A199" t="s">
        <v>20</v>
      </c>
      <c r="B199" s="20">
        <v>1095</v>
      </c>
      <c r="D199" t="s">
        <v>14</v>
      </c>
      <c r="E199">
        <v>6080</v>
      </c>
    </row>
    <row r="200" spans="1:5" x14ac:dyDescent="0.35">
      <c r="A200" t="s">
        <v>20</v>
      </c>
      <c r="B200" s="20">
        <v>1690</v>
      </c>
      <c r="D200" t="s">
        <v>14</v>
      </c>
      <c r="E200">
        <v>80</v>
      </c>
    </row>
    <row r="201" spans="1:5" x14ac:dyDescent="0.35">
      <c r="A201" t="s">
        <v>20</v>
      </c>
      <c r="B201" s="20">
        <v>191</v>
      </c>
      <c r="D201" t="s">
        <v>14</v>
      </c>
      <c r="E201">
        <v>9</v>
      </c>
    </row>
    <row r="202" spans="1:5" x14ac:dyDescent="0.35">
      <c r="A202" t="s">
        <v>20</v>
      </c>
      <c r="B202" s="20">
        <v>2013</v>
      </c>
      <c r="D202" t="s">
        <v>14</v>
      </c>
      <c r="E202">
        <v>1784</v>
      </c>
    </row>
    <row r="203" spans="1:5" x14ac:dyDescent="0.35">
      <c r="A203" t="s">
        <v>20</v>
      </c>
      <c r="B203" s="20">
        <v>1703</v>
      </c>
      <c r="D203" t="s">
        <v>14</v>
      </c>
      <c r="E203">
        <v>243</v>
      </c>
    </row>
    <row r="204" spans="1:5" x14ac:dyDescent="0.35">
      <c r="A204" t="s">
        <v>20</v>
      </c>
      <c r="B204" s="20">
        <v>80</v>
      </c>
      <c r="D204" t="s">
        <v>14</v>
      </c>
      <c r="E204">
        <v>1296</v>
      </c>
    </row>
    <row r="205" spans="1:5" x14ac:dyDescent="0.35">
      <c r="A205" t="s">
        <v>20</v>
      </c>
      <c r="B205" s="20">
        <v>41</v>
      </c>
      <c r="D205" t="s">
        <v>14</v>
      </c>
      <c r="E205">
        <v>77</v>
      </c>
    </row>
    <row r="206" spans="1:5" x14ac:dyDescent="0.35">
      <c r="A206" t="s">
        <v>20</v>
      </c>
      <c r="B206" s="20">
        <v>187</v>
      </c>
      <c r="D206" t="s">
        <v>14</v>
      </c>
      <c r="E206">
        <v>395</v>
      </c>
    </row>
    <row r="207" spans="1:5" x14ac:dyDescent="0.35">
      <c r="A207" t="s">
        <v>20</v>
      </c>
      <c r="B207" s="20">
        <v>2875</v>
      </c>
      <c r="D207" t="s">
        <v>14</v>
      </c>
      <c r="E207">
        <v>49</v>
      </c>
    </row>
    <row r="208" spans="1:5" x14ac:dyDescent="0.35">
      <c r="A208" t="s">
        <v>20</v>
      </c>
      <c r="B208" s="20">
        <v>88</v>
      </c>
      <c r="D208" t="s">
        <v>14</v>
      </c>
      <c r="E208">
        <v>180</v>
      </c>
    </row>
    <row r="209" spans="1:5" x14ac:dyDescent="0.35">
      <c r="A209" t="s">
        <v>20</v>
      </c>
      <c r="B209" s="20">
        <v>191</v>
      </c>
      <c r="D209" t="s">
        <v>14</v>
      </c>
      <c r="E209">
        <v>2690</v>
      </c>
    </row>
    <row r="210" spans="1:5" x14ac:dyDescent="0.35">
      <c r="A210" t="s">
        <v>20</v>
      </c>
      <c r="B210" s="20">
        <v>139</v>
      </c>
      <c r="D210" t="s">
        <v>14</v>
      </c>
      <c r="E210">
        <v>2779</v>
      </c>
    </row>
    <row r="211" spans="1:5" x14ac:dyDescent="0.35">
      <c r="A211" t="s">
        <v>20</v>
      </c>
      <c r="B211" s="20">
        <v>186</v>
      </c>
      <c r="D211" t="s">
        <v>14</v>
      </c>
      <c r="E211">
        <v>92</v>
      </c>
    </row>
    <row r="212" spans="1:5" x14ac:dyDescent="0.35">
      <c r="A212" t="s">
        <v>20</v>
      </c>
      <c r="B212" s="20">
        <v>112</v>
      </c>
      <c r="D212" t="s">
        <v>14</v>
      </c>
      <c r="E212">
        <v>1028</v>
      </c>
    </row>
    <row r="213" spans="1:5" x14ac:dyDescent="0.35">
      <c r="A213" t="s">
        <v>20</v>
      </c>
      <c r="B213" s="20">
        <v>101</v>
      </c>
      <c r="D213" t="s">
        <v>14</v>
      </c>
      <c r="E213">
        <v>26</v>
      </c>
    </row>
    <row r="214" spans="1:5" x14ac:dyDescent="0.35">
      <c r="A214" t="s">
        <v>20</v>
      </c>
      <c r="B214" s="20">
        <v>206</v>
      </c>
      <c r="D214" t="s">
        <v>14</v>
      </c>
      <c r="E214">
        <v>1790</v>
      </c>
    </row>
    <row r="215" spans="1:5" x14ac:dyDescent="0.35">
      <c r="A215" t="s">
        <v>20</v>
      </c>
      <c r="B215" s="20">
        <v>154</v>
      </c>
      <c r="D215" t="s">
        <v>14</v>
      </c>
      <c r="E215">
        <v>37</v>
      </c>
    </row>
    <row r="216" spans="1:5" x14ac:dyDescent="0.35">
      <c r="A216" t="s">
        <v>20</v>
      </c>
      <c r="B216" s="20">
        <v>5966</v>
      </c>
      <c r="D216" t="s">
        <v>14</v>
      </c>
      <c r="E216">
        <v>35</v>
      </c>
    </row>
    <row r="217" spans="1:5" x14ac:dyDescent="0.35">
      <c r="A217" t="s">
        <v>20</v>
      </c>
      <c r="B217" s="20">
        <v>169</v>
      </c>
      <c r="D217" t="s">
        <v>14</v>
      </c>
      <c r="E217">
        <v>558</v>
      </c>
    </row>
    <row r="218" spans="1:5" x14ac:dyDescent="0.35">
      <c r="A218" t="s">
        <v>20</v>
      </c>
      <c r="B218" s="20">
        <v>2106</v>
      </c>
      <c r="D218" t="s">
        <v>14</v>
      </c>
      <c r="E218">
        <v>64</v>
      </c>
    </row>
    <row r="219" spans="1:5" x14ac:dyDescent="0.35">
      <c r="A219" t="s">
        <v>20</v>
      </c>
      <c r="B219" s="20">
        <v>131</v>
      </c>
      <c r="D219" t="s">
        <v>14</v>
      </c>
      <c r="E219">
        <v>245</v>
      </c>
    </row>
    <row r="220" spans="1:5" x14ac:dyDescent="0.35">
      <c r="A220" t="s">
        <v>20</v>
      </c>
      <c r="B220" s="20">
        <v>84</v>
      </c>
      <c r="D220" t="s">
        <v>14</v>
      </c>
      <c r="E220">
        <v>71</v>
      </c>
    </row>
    <row r="221" spans="1:5" x14ac:dyDescent="0.35">
      <c r="A221" t="s">
        <v>20</v>
      </c>
      <c r="B221" s="20">
        <v>155</v>
      </c>
      <c r="D221" t="s">
        <v>14</v>
      </c>
      <c r="E221">
        <v>42</v>
      </c>
    </row>
    <row r="222" spans="1:5" x14ac:dyDescent="0.35">
      <c r="A222" t="s">
        <v>20</v>
      </c>
      <c r="B222" s="20">
        <v>189</v>
      </c>
      <c r="D222" t="s">
        <v>14</v>
      </c>
      <c r="E222">
        <v>156</v>
      </c>
    </row>
    <row r="223" spans="1:5" x14ac:dyDescent="0.35">
      <c r="A223" t="s">
        <v>20</v>
      </c>
      <c r="B223" s="20">
        <v>4799</v>
      </c>
      <c r="D223" t="s">
        <v>14</v>
      </c>
      <c r="E223">
        <v>1368</v>
      </c>
    </row>
    <row r="224" spans="1:5" x14ac:dyDescent="0.35">
      <c r="A224" t="s">
        <v>20</v>
      </c>
      <c r="B224" s="20">
        <v>1137</v>
      </c>
      <c r="D224" t="s">
        <v>14</v>
      </c>
      <c r="E224">
        <v>102</v>
      </c>
    </row>
    <row r="225" spans="1:5" x14ac:dyDescent="0.35">
      <c r="A225" t="s">
        <v>20</v>
      </c>
      <c r="B225" s="20">
        <v>1152</v>
      </c>
      <c r="D225" t="s">
        <v>14</v>
      </c>
      <c r="E225">
        <v>86</v>
      </c>
    </row>
    <row r="226" spans="1:5" x14ac:dyDescent="0.35">
      <c r="A226" t="s">
        <v>20</v>
      </c>
      <c r="B226" s="20">
        <v>50</v>
      </c>
      <c r="D226" t="s">
        <v>14</v>
      </c>
      <c r="E226">
        <v>253</v>
      </c>
    </row>
    <row r="227" spans="1:5" x14ac:dyDescent="0.35">
      <c r="A227" t="s">
        <v>20</v>
      </c>
      <c r="B227" s="20">
        <v>3059</v>
      </c>
      <c r="D227" t="s">
        <v>14</v>
      </c>
      <c r="E227">
        <v>157</v>
      </c>
    </row>
    <row r="228" spans="1:5" x14ac:dyDescent="0.35">
      <c r="A228" t="s">
        <v>20</v>
      </c>
      <c r="B228" s="20">
        <v>34</v>
      </c>
      <c r="D228" t="s">
        <v>14</v>
      </c>
      <c r="E228">
        <v>183</v>
      </c>
    </row>
    <row r="229" spans="1:5" x14ac:dyDescent="0.35">
      <c r="A229" t="s">
        <v>20</v>
      </c>
      <c r="B229" s="20">
        <v>220</v>
      </c>
      <c r="D229" t="s">
        <v>14</v>
      </c>
      <c r="E229">
        <v>82</v>
      </c>
    </row>
    <row r="230" spans="1:5" x14ac:dyDescent="0.35">
      <c r="A230" t="s">
        <v>20</v>
      </c>
      <c r="B230" s="20">
        <v>1604</v>
      </c>
      <c r="D230" t="s">
        <v>14</v>
      </c>
      <c r="E230">
        <v>1</v>
      </c>
    </row>
    <row r="231" spans="1:5" x14ac:dyDescent="0.35">
      <c r="A231" t="s">
        <v>20</v>
      </c>
      <c r="B231" s="20">
        <v>454</v>
      </c>
      <c r="D231" t="s">
        <v>14</v>
      </c>
      <c r="E231">
        <v>1198</v>
      </c>
    </row>
    <row r="232" spans="1:5" x14ac:dyDescent="0.35">
      <c r="A232" t="s">
        <v>20</v>
      </c>
      <c r="B232" s="20">
        <v>123</v>
      </c>
      <c r="D232" t="s">
        <v>14</v>
      </c>
      <c r="E232">
        <v>648</v>
      </c>
    </row>
    <row r="233" spans="1:5" x14ac:dyDescent="0.35">
      <c r="A233" t="s">
        <v>20</v>
      </c>
      <c r="B233" s="20">
        <v>299</v>
      </c>
      <c r="D233" t="s">
        <v>14</v>
      </c>
      <c r="E233">
        <v>64</v>
      </c>
    </row>
    <row r="234" spans="1:5" x14ac:dyDescent="0.35">
      <c r="A234" t="s">
        <v>20</v>
      </c>
      <c r="B234" s="20">
        <v>2237</v>
      </c>
      <c r="D234" t="s">
        <v>14</v>
      </c>
      <c r="E234">
        <v>62</v>
      </c>
    </row>
    <row r="235" spans="1:5" x14ac:dyDescent="0.35">
      <c r="A235" t="s">
        <v>20</v>
      </c>
      <c r="B235" s="20">
        <v>645</v>
      </c>
      <c r="D235" t="s">
        <v>14</v>
      </c>
      <c r="E235">
        <v>750</v>
      </c>
    </row>
    <row r="236" spans="1:5" x14ac:dyDescent="0.35">
      <c r="A236" t="s">
        <v>20</v>
      </c>
      <c r="B236" s="20">
        <v>484</v>
      </c>
      <c r="D236" t="s">
        <v>14</v>
      </c>
      <c r="E236">
        <v>105</v>
      </c>
    </row>
    <row r="237" spans="1:5" x14ac:dyDescent="0.35">
      <c r="A237" t="s">
        <v>20</v>
      </c>
      <c r="B237" s="20">
        <v>154</v>
      </c>
      <c r="D237" t="s">
        <v>14</v>
      </c>
      <c r="E237">
        <v>2604</v>
      </c>
    </row>
    <row r="238" spans="1:5" x14ac:dyDescent="0.35">
      <c r="A238" t="s">
        <v>20</v>
      </c>
      <c r="B238" s="20">
        <v>82</v>
      </c>
      <c r="D238" t="s">
        <v>14</v>
      </c>
      <c r="E238">
        <v>65</v>
      </c>
    </row>
    <row r="239" spans="1:5" x14ac:dyDescent="0.35">
      <c r="A239" t="s">
        <v>20</v>
      </c>
      <c r="B239" s="20">
        <v>134</v>
      </c>
      <c r="D239" t="s">
        <v>14</v>
      </c>
      <c r="E239">
        <v>94</v>
      </c>
    </row>
    <row r="240" spans="1:5" x14ac:dyDescent="0.35">
      <c r="A240" t="s">
        <v>20</v>
      </c>
      <c r="B240" s="20">
        <v>5203</v>
      </c>
      <c r="D240" t="s">
        <v>14</v>
      </c>
      <c r="E240">
        <v>257</v>
      </c>
    </row>
    <row r="241" spans="1:5" x14ac:dyDescent="0.35">
      <c r="A241" t="s">
        <v>20</v>
      </c>
      <c r="B241" s="20">
        <v>94</v>
      </c>
      <c r="D241" t="s">
        <v>14</v>
      </c>
      <c r="E241">
        <v>2928</v>
      </c>
    </row>
    <row r="242" spans="1:5" x14ac:dyDescent="0.35">
      <c r="A242" t="s">
        <v>20</v>
      </c>
      <c r="B242" s="20">
        <v>205</v>
      </c>
      <c r="D242" t="s">
        <v>14</v>
      </c>
      <c r="E242">
        <v>4697</v>
      </c>
    </row>
    <row r="243" spans="1:5" x14ac:dyDescent="0.35">
      <c r="A243" t="s">
        <v>20</v>
      </c>
      <c r="B243" s="20">
        <v>92</v>
      </c>
      <c r="D243" t="s">
        <v>14</v>
      </c>
      <c r="E243">
        <v>2915</v>
      </c>
    </row>
    <row r="244" spans="1:5" x14ac:dyDescent="0.35">
      <c r="A244" t="s">
        <v>20</v>
      </c>
      <c r="B244" s="20">
        <v>219</v>
      </c>
      <c r="D244" t="s">
        <v>14</v>
      </c>
      <c r="E244">
        <v>18</v>
      </c>
    </row>
    <row r="245" spans="1:5" x14ac:dyDescent="0.35">
      <c r="A245" t="s">
        <v>20</v>
      </c>
      <c r="B245" s="20">
        <v>2526</v>
      </c>
      <c r="D245" t="s">
        <v>14</v>
      </c>
      <c r="E245">
        <v>602</v>
      </c>
    </row>
    <row r="246" spans="1:5" x14ac:dyDescent="0.35">
      <c r="A246" t="s">
        <v>20</v>
      </c>
      <c r="B246" s="20">
        <v>94</v>
      </c>
      <c r="D246" t="s">
        <v>14</v>
      </c>
      <c r="E246">
        <v>1</v>
      </c>
    </row>
    <row r="247" spans="1:5" x14ac:dyDescent="0.35">
      <c r="A247" t="s">
        <v>20</v>
      </c>
      <c r="B247" s="20">
        <v>1713</v>
      </c>
      <c r="D247" t="s">
        <v>14</v>
      </c>
      <c r="E247">
        <v>3868</v>
      </c>
    </row>
    <row r="248" spans="1:5" x14ac:dyDescent="0.35">
      <c r="A248" t="s">
        <v>20</v>
      </c>
      <c r="B248" s="20">
        <v>249</v>
      </c>
      <c r="D248" t="s">
        <v>14</v>
      </c>
      <c r="E248">
        <v>504</v>
      </c>
    </row>
    <row r="249" spans="1:5" x14ac:dyDescent="0.35">
      <c r="A249" t="s">
        <v>20</v>
      </c>
      <c r="B249" s="20">
        <v>192</v>
      </c>
      <c r="D249" t="s">
        <v>14</v>
      </c>
      <c r="E249">
        <v>14</v>
      </c>
    </row>
    <row r="250" spans="1:5" x14ac:dyDescent="0.35">
      <c r="A250" t="s">
        <v>20</v>
      </c>
      <c r="B250" s="20">
        <v>247</v>
      </c>
      <c r="D250" t="s">
        <v>14</v>
      </c>
      <c r="E250">
        <v>750</v>
      </c>
    </row>
    <row r="251" spans="1:5" x14ac:dyDescent="0.35">
      <c r="A251" t="s">
        <v>20</v>
      </c>
      <c r="B251" s="20">
        <v>2293</v>
      </c>
      <c r="D251" t="s">
        <v>14</v>
      </c>
      <c r="E251">
        <v>77</v>
      </c>
    </row>
    <row r="252" spans="1:5" x14ac:dyDescent="0.35">
      <c r="A252" t="s">
        <v>20</v>
      </c>
      <c r="B252" s="20">
        <v>3131</v>
      </c>
      <c r="D252" t="s">
        <v>14</v>
      </c>
      <c r="E252">
        <v>752</v>
      </c>
    </row>
    <row r="253" spans="1:5" x14ac:dyDescent="0.35">
      <c r="A253" t="s">
        <v>20</v>
      </c>
      <c r="B253" s="20">
        <v>143</v>
      </c>
      <c r="D253" t="s">
        <v>14</v>
      </c>
      <c r="E253">
        <v>131</v>
      </c>
    </row>
    <row r="254" spans="1:5" x14ac:dyDescent="0.35">
      <c r="A254" t="s">
        <v>20</v>
      </c>
      <c r="B254" s="20">
        <v>296</v>
      </c>
      <c r="D254" t="s">
        <v>14</v>
      </c>
      <c r="E254">
        <v>87</v>
      </c>
    </row>
    <row r="255" spans="1:5" x14ac:dyDescent="0.35">
      <c r="A255" t="s">
        <v>20</v>
      </c>
      <c r="B255" s="20">
        <v>170</v>
      </c>
      <c r="D255" t="s">
        <v>14</v>
      </c>
      <c r="E255">
        <v>1063</v>
      </c>
    </row>
    <row r="256" spans="1:5" x14ac:dyDescent="0.35">
      <c r="A256" t="s">
        <v>20</v>
      </c>
      <c r="B256" s="20">
        <v>86</v>
      </c>
      <c r="D256" t="s">
        <v>14</v>
      </c>
      <c r="E256">
        <v>76</v>
      </c>
    </row>
    <row r="257" spans="1:5" x14ac:dyDescent="0.35">
      <c r="A257" t="s">
        <v>20</v>
      </c>
      <c r="B257" s="20">
        <v>6286</v>
      </c>
      <c r="D257" t="s">
        <v>14</v>
      </c>
      <c r="E257">
        <v>4428</v>
      </c>
    </row>
    <row r="258" spans="1:5" x14ac:dyDescent="0.35">
      <c r="A258" t="s">
        <v>20</v>
      </c>
      <c r="B258" s="20">
        <v>3727</v>
      </c>
      <c r="D258" t="s">
        <v>14</v>
      </c>
      <c r="E258">
        <v>58</v>
      </c>
    </row>
    <row r="259" spans="1:5" x14ac:dyDescent="0.35">
      <c r="A259" t="s">
        <v>20</v>
      </c>
      <c r="B259" s="20">
        <v>1605</v>
      </c>
      <c r="D259" t="s">
        <v>14</v>
      </c>
      <c r="E259">
        <v>111</v>
      </c>
    </row>
    <row r="260" spans="1:5" x14ac:dyDescent="0.35">
      <c r="A260" t="s">
        <v>20</v>
      </c>
      <c r="B260" s="20">
        <v>2120</v>
      </c>
      <c r="D260" t="s">
        <v>14</v>
      </c>
      <c r="E260">
        <v>2955</v>
      </c>
    </row>
    <row r="261" spans="1:5" x14ac:dyDescent="0.35">
      <c r="A261" t="s">
        <v>20</v>
      </c>
      <c r="B261" s="20">
        <v>50</v>
      </c>
      <c r="D261" t="s">
        <v>14</v>
      </c>
      <c r="E261">
        <v>1657</v>
      </c>
    </row>
    <row r="262" spans="1:5" x14ac:dyDescent="0.35">
      <c r="A262" t="s">
        <v>20</v>
      </c>
      <c r="B262" s="20">
        <v>2080</v>
      </c>
      <c r="D262" t="s">
        <v>14</v>
      </c>
      <c r="E262">
        <v>926</v>
      </c>
    </row>
    <row r="263" spans="1:5" x14ac:dyDescent="0.35">
      <c r="A263" t="s">
        <v>20</v>
      </c>
      <c r="B263" s="20">
        <v>2105</v>
      </c>
      <c r="D263" t="s">
        <v>14</v>
      </c>
      <c r="E263">
        <v>77</v>
      </c>
    </row>
    <row r="264" spans="1:5" x14ac:dyDescent="0.35">
      <c r="A264" t="s">
        <v>20</v>
      </c>
      <c r="B264" s="20">
        <v>2436</v>
      </c>
      <c r="D264" t="s">
        <v>14</v>
      </c>
      <c r="E264">
        <v>1748</v>
      </c>
    </row>
    <row r="265" spans="1:5" x14ac:dyDescent="0.35">
      <c r="A265" t="s">
        <v>20</v>
      </c>
      <c r="B265" s="20">
        <v>80</v>
      </c>
      <c r="D265" t="s">
        <v>14</v>
      </c>
      <c r="E265">
        <v>79</v>
      </c>
    </row>
    <row r="266" spans="1:5" x14ac:dyDescent="0.35">
      <c r="A266" t="s">
        <v>20</v>
      </c>
      <c r="B266" s="20">
        <v>42</v>
      </c>
      <c r="D266" t="s">
        <v>14</v>
      </c>
      <c r="E266">
        <v>889</v>
      </c>
    </row>
    <row r="267" spans="1:5" x14ac:dyDescent="0.35">
      <c r="A267" t="s">
        <v>20</v>
      </c>
      <c r="B267" s="20">
        <v>139</v>
      </c>
      <c r="D267" t="s">
        <v>14</v>
      </c>
      <c r="E267">
        <v>56</v>
      </c>
    </row>
    <row r="268" spans="1:5" x14ac:dyDescent="0.35">
      <c r="A268" t="s">
        <v>20</v>
      </c>
      <c r="B268" s="20">
        <v>159</v>
      </c>
      <c r="D268" t="s">
        <v>14</v>
      </c>
      <c r="E268">
        <v>1</v>
      </c>
    </row>
    <row r="269" spans="1:5" x14ac:dyDescent="0.35">
      <c r="A269" t="s">
        <v>20</v>
      </c>
      <c r="B269" s="20">
        <v>381</v>
      </c>
      <c r="D269" t="s">
        <v>14</v>
      </c>
      <c r="E269">
        <v>83</v>
      </c>
    </row>
    <row r="270" spans="1:5" x14ac:dyDescent="0.35">
      <c r="A270" t="s">
        <v>20</v>
      </c>
      <c r="B270" s="20">
        <v>194</v>
      </c>
      <c r="D270" t="s">
        <v>14</v>
      </c>
      <c r="E270">
        <v>2025</v>
      </c>
    </row>
    <row r="271" spans="1:5" x14ac:dyDescent="0.35">
      <c r="A271" t="s">
        <v>20</v>
      </c>
      <c r="B271" s="20">
        <v>106</v>
      </c>
      <c r="D271" t="s">
        <v>14</v>
      </c>
      <c r="E271">
        <v>14</v>
      </c>
    </row>
    <row r="272" spans="1:5" x14ac:dyDescent="0.35">
      <c r="A272" t="s">
        <v>20</v>
      </c>
      <c r="B272" s="20">
        <v>142</v>
      </c>
      <c r="D272" t="s">
        <v>14</v>
      </c>
      <c r="E272">
        <v>656</v>
      </c>
    </row>
    <row r="273" spans="1:5" x14ac:dyDescent="0.35">
      <c r="A273" t="s">
        <v>20</v>
      </c>
      <c r="B273" s="20">
        <v>211</v>
      </c>
      <c r="D273" t="s">
        <v>14</v>
      </c>
      <c r="E273">
        <v>1596</v>
      </c>
    </row>
    <row r="274" spans="1:5" x14ac:dyDescent="0.35">
      <c r="A274" t="s">
        <v>20</v>
      </c>
      <c r="B274" s="20">
        <v>2756</v>
      </c>
      <c r="D274" t="s">
        <v>14</v>
      </c>
      <c r="E274">
        <v>10</v>
      </c>
    </row>
    <row r="275" spans="1:5" x14ac:dyDescent="0.35">
      <c r="A275" t="s">
        <v>20</v>
      </c>
      <c r="B275" s="20">
        <v>173</v>
      </c>
      <c r="D275" t="s">
        <v>14</v>
      </c>
      <c r="E275">
        <v>1121</v>
      </c>
    </row>
    <row r="276" spans="1:5" x14ac:dyDescent="0.35">
      <c r="A276" t="s">
        <v>20</v>
      </c>
      <c r="B276" s="20">
        <v>87</v>
      </c>
      <c r="D276" t="s">
        <v>14</v>
      </c>
      <c r="E276">
        <v>15</v>
      </c>
    </row>
    <row r="277" spans="1:5" x14ac:dyDescent="0.35">
      <c r="A277" t="s">
        <v>20</v>
      </c>
      <c r="B277" s="20">
        <v>1572</v>
      </c>
      <c r="D277" t="s">
        <v>14</v>
      </c>
      <c r="E277">
        <v>191</v>
      </c>
    </row>
    <row r="278" spans="1:5" x14ac:dyDescent="0.35">
      <c r="A278" t="s">
        <v>20</v>
      </c>
      <c r="B278" s="20">
        <v>2346</v>
      </c>
      <c r="D278" t="s">
        <v>14</v>
      </c>
      <c r="E278">
        <v>16</v>
      </c>
    </row>
    <row r="279" spans="1:5" x14ac:dyDescent="0.35">
      <c r="A279" t="s">
        <v>20</v>
      </c>
      <c r="B279" s="20">
        <v>115</v>
      </c>
      <c r="D279" t="s">
        <v>14</v>
      </c>
      <c r="E279">
        <v>17</v>
      </c>
    </row>
    <row r="280" spans="1:5" x14ac:dyDescent="0.35">
      <c r="A280" t="s">
        <v>20</v>
      </c>
      <c r="B280" s="20">
        <v>85</v>
      </c>
      <c r="D280" t="s">
        <v>14</v>
      </c>
      <c r="E280">
        <v>34</v>
      </c>
    </row>
    <row r="281" spans="1:5" x14ac:dyDescent="0.35">
      <c r="A281" t="s">
        <v>20</v>
      </c>
      <c r="B281" s="20">
        <v>144</v>
      </c>
      <c r="D281" t="s">
        <v>14</v>
      </c>
      <c r="E281">
        <v>1</v>
      </c>
    </row>
    <row r="282" spans="1:5" x14ac:dyDescent="0.35">
      <c r="A282" t="s">
        <v>20</v>
      </c>
      <c r="B282" s="20">
        <v>2443</v>
      </c>
      <c r="D282" t="s">
        <v>14</v>
      </c>
      <c r="E282">
        <v>1274</v>
      </c>
    </row>
    <row r="283" spans="1:5" x14ac:dyDescent="0.35">
      <c r="A283" t="s">
        <v>20</v>
      </c>
      <c r="B283" s="20">
        <v>64</v>
      </c>
      <c r="D283" t="s">
        <v>14</v>
      </c>
      <c r="E283">
        <v>210</v>
      </c>
    </row>
    <row r="284" spans="1:5" x14ac:dyDescent="0.35">
      <c r="A284" t="s">
        <v>20</v>
      </c>
      <c r="B284" s="20">
        <v>268</v>
      </c>
      <c r="D284" t="s">
        <v>14</v>
      </c>
      <c r="E284">
        <v>248</v>
      </c>
    </row>
    <row r="285" spans="1:5" x14ac:dyDescent="0.35">
      <c r="A285" t="s">
        <v>20</v>
      </c>
      <c r="B285" s="20">
        <v>195</v>
      </c>
      <c r="D285" t="s">
        <v>14</v>
      </c>
      <c r="E285">
        <v>513</v>
      </c>
    </row>
    <row r="286" spans="1:5" x14ac:dyDescent="0.35">
      <c r="A286" t="s">
        <v>20</v>
      </c>
      <c r="B286" s="20">
        <v>186</v>
      </c>
      <c r="D286" t="s">
        <v>14</v>
      </c>
      <c r="E286">
        <v>3410</v>
      </c>
    </row>
    <row r="287" spans="1:5" x14ac:dyDescent="0.35">
      <c r="A287" t="s">
        <v>20</v>
      </c>
      <c r="B287" s="20">
        <v>460</v>
      </c>
      <c r="D287" t="s">
        <v>14</v>
      </c>
      <c r="E287">
        <v>10</v>
      </c>
    </row>
    <row r="288" spans="1:5" x14ac:dyDescent="0.35">
      <c r="A288" t="s">
        <v>20</v>
      </c>
      <c r="B288" s="20">
        <v>2528</v>
      </c>
      <c r="D288" t="s">
        <v>14</v>
      </c>
      <c r="E288">
        <v>2201</v>
      </c>
    </row>
    <row r="289" spans="1:5" x14ac:dyDescent="0.35">
      <c r="A289" t="s">
        <v>20</v>
      </c>
      <c r="B289" s="20">
        <v>3657</v>
      </c>
      <c r="D289" t="s">
        <v>14</v>
      </c>
      <c r="E289">
        <v>676</v>
      </c>
    </row>
    <row r="290" spans="1:5" x14ac:dyDescent="0.35">
      <c r="A290" t="s">
        <v>20</v>
      </c>
      <c r="B290" s="20">
        <v>131</v>
      </c>
      <c r="D290" t="s">
        <v>14</v>
      </c>
      <c r="E290">
        <v>831</v>
      </c>
    </row>
    <row r="291" spans="1:5" x14ac:dyDescent="0.35">
      <c r="A291" t="s">
        <v>20</v>
      </c>
      <c r="B291" s="20">
        <v>239</v>
      </c>
      <c r="D291" t="s">
        <v>14</v>
      </c>
      <c r="E291">
        <v>859</v>
      </c>
    </row>
    <row r="292" spans="1:5" x14ac:dyDescent="0.35">
      <c r="A292" t="s">
        <v>20</v>
      </c>
      <c r="B292" s="20">
        <v>78</v>
      </c>
      <c r="D292" t="s">
        <v>14</v>
      </c>
      <c r="E292">
        <v>45</v>
      </c>
    </row>
    <row r="293" spans="1:5" x14ac:dyDescent="0.35">
      <c r="A293" t="s">
        <v>20</v>
      </c>
      <c r="B293" s="20">
        <v>1773</v>
      </c>
      <c r="D293" t="s">
        <v>14</v>
      </c>
      <c r="E293">
        <v>6</v>
      </c>
    </row>
    <row r="294" spans="1:5" x14ac:dyDescent="0.35">
      <c r="A294" t="s">
        <v>20</v>
      </c>
      <c r="B294" s="20">
        <v>32</v>
      </c>
      <c r="D294" t="s">
        <v>14</v>
      </c>
      <c r="E294">
        <v>7</v>
      </c>
    </row>
    <row r="295" spans="1:5" x14ac:dyDescent="0.35">
      <c r="A295" t="s">
        <v>20</v>
      </c>
      <c r="B295" s="20">
        <v>369</v>
      </c>
      <c r="D295" t="s">
        <v>14</v>
      </c>
      <c r="E295">
        <v>31</v>
      </c>
    </row>
    <row r="296" spans="1:5" x14ac:dyDescent="0.35">
      <c r="A296" t="s">
        <v>20</v>
      </c>
      <c r="B296" s="20">
        <v>89</v>
      </c>
      <c r="D296" t="s">
        <v>14</v>
      </c>
      <c r="E296">
        <v>78</v>
      </c>
    </row>
    <row r="297" spans="1:5" x14ac:dyDescent="0.35">
      <c r="A297" t="s">
        <v>20</v>
      </c>
      <c r="B297" s="20">
        <v>147</v>
      </c>
      <c r="D297" t="s">
        <v>14</v>
      </c>
      <c r="E297">
        <v>1225</v>
      </c>
    </row>
    <row r="298" spans="1:5" x14ac:dyDescent="0.35">
      <c r="A298" t="s">
        <v>20</v>
      </c>
      <c r="B298" s="20">
        <v>126</v>
      </c>
      <c r="D298" t="s">
        <v>14</v>
      </c>
      <c r="E298">
        <v>1</v>
      </c>
    </row>
    <row r="299" spans="1:5" x14ac:dyDescent="0.35">
      <c r="A299" t="s">
        <v>20</v>
      </c>
      <c r="B299" s="20">
        <v>2218</v>
      </c>
      <c r="D299" t="s">
        <v>14</v>
      </c>
      <c r="E299">
        <v>67</v>
      </c>
    </row>
    <row r="300" spans="1:5" x14ac:dyDescent="0.35">
      <c r="A300" t="s">
        <v>20</v>
      </c>
      <c r="B300" s="20">
        <v>202</v>
      </c>
      <c r="D300" t="s">
        <v>14</v>
      </c>
      <c r="E300">
        <v>19</v>
      </c>
    </row>
    <row r="301" spans="1:5" x14ac:dyDescent="0.35">
      <c r="A301" t="s">
        <v>20</v>
      </c>
      <c r="B301" s="20">
        <v>140</v>
      </c>
      <c r="D301" t="s">
        <v>14</v>
      </c>
      <c r="E301">
        <v>2108</v>
      </c>
    </row>
    <row r="302" spans="1:5" x14ac:dyDescent="0.35">
      <c r="A302" t="s">
        <v>20</v>
      </c>
      <c r="B302" s="20">
        <v>1052</v>
      </c>
      <c r="D302" t="s">
        <v>14</v>
      </c>
      <c r="E302">
        <v>679</v>
      </c>
    </row>
    <row r="303" spans="1:5" x14ac:dyDescent="0.35">
      <c r="A303" t="s">
        <v>20</v>
      </c>
      <c r="B303" s="20">
        <v>247</v>
      </c>
      <c r="D303" t="s">
        <v>14</v>
      </c>
      <c r="E303">
        <v>36</v>
      </c>
    </row>
    <row r="304" spans="1:5" x14ac:dyDescent="0.35">
      <c r="A304" t="s">
        <v>20</v>
      </c>
      <c r="B304" s="20">
        <v>84</v>
      </c>
      <c r="D304" t="s">
        <v>14</v>
      </c>
      <c r="E304">
        <v>47</v>
      </c>
    </row>
    <row r="305" spans="1:5" x14ac:dyDescent="0.35">
      <c r="A305" t="s">
        <v>20</v>
      </c>
      <c r="B305" s="20">
        <v>88</v>
      </c>
      <c r="D305" t="s">
        <v>14</v>
      </c>
      <c r="E305">
        <v>70</v>
      </c>
    </row>
    <row r="306" spans="1:5" x14ac:dyDescent="0.35">
      <c r="A306" t="s">
        <v>20</v>
      </c>
      <c r="B306" s="20">
        <v>156</v>
      </c>
      <c r="D306" t="s">
        <v>14</v>
      </c>
      <c r="E306">
        <v>154</v>
      </c>
    </row>
    <row r="307" spans="1:5" x14ac:dyDescent="0.35">
      <c r="A307" t="s">
        <v>20</v>
      </c>
      <c r="B307" s="20">
        <v>2985</v>
      </c>
      <c r="D307" t="s">
        <v>14</v>
      </c>
      <c r="E307">
        <v>22</v>
      </c>
    </row>
    <row r="308" spans="1:5" x14ac:dyDescent="0.35">
      <c r="A308" t="s">
        <v>20</v>
      </c>
      <c r="B308" s="20">
        <v>762</v>
      </c>
      <c r="D308" t="s">
        <v>14</v>
      </c>
      <c r="E308">
        <v>1758</v>
      </c>
    </row>
    <row r="309" spans="1:5" x14ac:dyDescent="0.35">
      <c r="A309" t="s">
        <v>20</v>
      </c>
      <c r="B309" s="20">
        <v>554</v>
      </c>
      <c r="D309" t="s">
        <v>14</v>
      </c>
      <c r="E309">
        <v>94</v>
      </c>
    </row>
    <row r="310" spans="1:5" x14ac:dyDescent="0.35">
      <c r="A310" t="s">
        <v>20</v>
      </c>
      <c r="B310" s="20">
        <v>135</v>
      </c>
      <c r="D310" t="s">
        <v>14</v>
      </c>
      <c r="E310">
        <v>33</v>
      </c>
    </row>
    <row r="311" spans="1:5" x14ac:dyDescent="0.35">
      <c r="A311" t="s">
        <v>20</v>
      </c>
      <c r="B311" s="20">
        <v>122</v>
      </c>
      <c r="D311" t="s">
        <v>14</v>
      </c>
      <c r="E311">
        <v>1</v>
      </c>
    </row>
    <row r="312" spans="1:5" x14ac:dyDescent="0.35">
      <c r="A312" t="s">
        <v>20</v>
      </c>
      <c r="B312" s="20">
        <v>221</v>
      </c>
      <c r="D312" t="s">
        <v>14</v>
      </c>
      <c r="E312">
        <v>31</v>
      </c>
    </row>
    <row r="313" spans="1:5" x14ac:dyDescent="0.35">
      <c r="A313" t="s">
        <v>20</v>
      </c>
      <c r="B313" s="20">
        <v>126</v>
      </c>
      <c r="D313" t="s">
        <v>14</v>
      </c>
      <c r="E313">
        <v>35</v>
      </c>
    </row>
    <row r="314" spans="1:5" x14ac:dyDescent="0.35">
      <c r="A314" t="s">
        <v>20</v>
      </c>
      <c r="B314" s="20">
        <v>1022</v>
      </c>
      <c r="D314" t="s">
        <v>14</v>
      </c>
      <c r="E314">
        <v>63</v>
      </c>
    </row>
    <row r="315" spans="1:5" x14ac:dyDescent="0.35">
      <c r="A315" t="s">
        <v>20</v>
      </c>
      <c r="B315" s="20">
        <v>3177</v>
      </c>
      <c r="D315" t="s">
        <v>14</v>
      </c>
      <c r="E315">
        <v>526</v>
      </c>
    </row>
    <row r="316" spans="1:5" x14ac:dyDescent="0.35">
      <c r="A316" t="s">
        <v>20</v>
      </c>
      <c r="B316" s="20">
        <v>198</v>
      </c>
      <c r="D316" t="s">
        <v>14</v>
      </c>
      <c r="E316">
        <v>121</v>
      </c>
    </row>
    <row r="317" spans="1:5" x14ac:dyDescent="0.35">
      <c r="A317" t="s">
        <v>20</v>
      </c>
      <c r="B317" s="20">
        <v>85</v>
      </c>
      <c r="D317" t="s">
        <v>14</v>
      </c>
      <c r="E317">
        <v>67</v>
      </c>
    </row>
    <row r="318" spans="1:5" x14ac:dyDescent="0.35">
      <c r="A318" t="s">
        <v>20</v>
      </c>
      <c r="B318" s="20">
        <v>3596</v>
      </c>
      <c r="D318" t="s">
        <v>14</v>
      </c>
      <c r="E318">
        <v>57</v>
      </c>
    </row>
    <row r="319" spans="1:5" x14ac:dyDescent="0.35">
      <c r="A319" t="s">
        <v>20</v>
      </c>
      <c r="B319" s="20">
        <v>244</v>
      </c>
      <c r="D319" t="s">
        <v>14</v>
      </c>
      <c r="E319">
        <v>1229</v>
      </c>
    </row>
    <row r="320" spans="1:5" x14ac:dyDescent="0.35">
      <c r="A320" t="s">
        <v>20</v>
      </c>
      <c r="B320" s="20">
        <v>5180</v>
      </c>
      <c r="D320" t="s">
        <v>14</v>
      </c>
      <c r="E320">
        <v>12</v>
      </c>
    </row>
    <row r="321" spans="1:5" x14ac:dyDescent="0.35">
      <c r="A321" t="s">
        <v>20</v>
      </c>
      <c r="B321" s="20">
        <v>589</v>
      </c>
      <c r="D321" t="s">
        <v>14</v>
      </c>
      <c r="E321">
        <v>452</v>
      </c>
    </row>
    <row r="322" spans="1:5" x14ac:dyDescent="0.35">
      <c r="A322" t="s">
        <v>20</v>
      </c>
      <c r="B322" s="20">
        <v>2725</v>
      </c>
      <c r="D322" t="s">
        <v>14</v>
      </c>
      <c r="E322">
        <v>1886</v>
      </c>
    </row>
    <row r="323" spans="1:5" x14ac:dyDescent="0.35">
      <c r="A323" t="s">
        <v>20</v>
      </c>
      <c r="B323" s="20">
        <v>300</v>
      </c>
      <c r="D323" t="s">
        <v>14</v>
      </c>
      <c r="E323">
        <v>1825</v>
      </c>
    </row>
    <row r="324" spans="1:5" x14ac:dyDescent="0.35">
      <c r="A324" t="s">
        <v>20</v>
      </c>
      <c r="B324" s="20">
        <v>144</v>
      </c>
      <c r="D324" t="s">
        <v>14</v>
      </c>
      <c r="E324">
        <v>31</v>
      </c>
    </row>
    <row r="325" spans="1:5" x14ac:dyDescent="0.35">
      <c r="A325" t="s">
        <v>20</v>
      </c>
      <c r="B325" s="20">
        <v>87</v>
      </c>
      <c r="D325" t="s">
        <v>14</v>
      </c>
      <c r="E325">
        <v>107</v>
      </c>
    </row>
    <row r="326" spans="1:5" x14ac:dyDescent="0.35">
      <c r="A326" t="s">
        <v>20</v>
      </c>
      <c r="B326" s="20">
        <v>3116</v>
      </c>
      <c r="D326" t="s">
        <v>14</v>
      </c>
      <c r="E326">
        <v>27</v>
      </c>
    </row>
    <row r="327" spans="1:5" x14ac:dyDescent="0.35">
      <c r="A327" t="s">
        <v>20</v>
      </c>
      <c r="B327" s="20">
        <v>909</v>
      </c>
      <c r="D327" t="s">
        <v>14</v>
      </c>
      <c r="E327">
        <v>1221</v>
      </c>
    </row>
    <row r="328" spans="1:5" x14ac:dyDescent="0.35">
      <c r="A328" t="s">
        <v>20</v>
      </c>
      <c r="B328" s="20">
        <v>1613</v>
      </c>
      <c r="D328" t="s">
        <v>14</v>
      </c>
      <c r="E328">
        <v>1</v>
      </c>
    </row>
    <row r="329" spans="1:5" x14ac:dyDescent="0.35">
      <c r="A329" t="s">
        <v>20</v>
      </c>
      <c r="B329" s="20">
        <v>136</v>
      </c>
      <c r="D329" t="s">
        <v>14</v>
      </c>
      <c r="E329">
        <v>16</v>
      </c>
    </row>
    <row r="330" spans="1:5" x14ac:dyDescent="0.35">
      <c r="A330" t="s">
        <v>20</v>
      </c>
      <c r="B330" s="20">
        <v>130</v>
      </c>
      <c r="D330" t="s">
        <v>14</v>
      </c>
      <c r="E330">
        <v>41</v>
      </c>
    </row>
    <row r="331" spans="1:5" x14ac:dyDescent="0.35">
      <c r="A331" t="s">
        <v>20</v>
      </c>
      <c r="B331" s="20">
        <v>102</v>
      </c>
      <c r="D331" t="s">
        <v>14</v>
      </c>
      <c r="E331">
        <v>523</v>
      </c>
    </row>
    <row r="332" spans="1:5" x14ac:dyDescent="0.35">
      <c r="A332" t="s">
        <v>20</v>
      </c>
      <c r="B332" s="20">
        <v>4006</v>
      </c>
      <c r="D332" t="s">
        <v>14</v>
      </c>
      <c r="E332">
        <v>141</v>
      </c>
    </row>
    <row r="333" spans="1:5" x14ac:dyDescent="0.35">
      <c r="A333" t="s">
        <v>20</v>
      </c>
      <c r="B333" s="20">
        <v>1629</v>
      </c>
      <c r="D333" t="s">
        <v>14</v>
      </c>
      <c r="E333">
        <v>52</v>
      </c>
    </row>
    <row r="334" spans="1:5" x14ac:dyDescent="0.35">
      <c r="A334" t="s">
        <v>20</v>
      </c>
      <c r="B334" s="20">
        <v>2188</v>
      </c>
      <c r="D334" t="s">
        <v>14</v>
      </c>
      <c r="E334">
        <v>225</v>
      </c>
    </row>
    <row r="335" spans="1:5" x14ac:dyDescent="0.35">
      <c r="A335" t="s">
        <v>20</v>
      </c>
      <c r="B335" s="20">
        <v>2409</v>
      </c>
      <c r="D335" t="s">
        <v>14</v>
      </c>
      <c r="E335">
        <v>38</v>
      </c>
    </row>
    <row r="336" spans="1:5" x14ac:dyDescent="0.35">
      <c r="A336" t="s">
        <v>20</v>
      </c>
      <c r="B336" s="20">
        <v>194</v>
      </c>
      <c r="D336" t="s">
        <v>14</v>
      </c>
      <c r="E336">
        <v>15</v>
      </c>
    </row>
    <row r="337" spans="1:5" x14ac:dyDescent="0.35">
      <c r="A337" t="s">
        <v>20</v>
      </c>
      <c r="B337" s="20">
        <v>1140</v>
      </c>
      <c r="D337" t="s">
        <v>14</v>
      </c>
      <c r="E337">
        <v>37</v>
      </c>
    </row>
    <row r="338" spans="1:5" x14ac:dyDescent="0.35">
      <c r="A338" t="s">
        <v>20</v>
      </c>
      <c r="B338" s="20">
        <v>102</v>
      </c>
      <c r="D338" t="s">
        <v>14</v>
      </c>
      <c r="E338">
        <v>112</v>
      </c>
    </row>
    <row r="339" spans="1:5" x14ac:dyDescent="0.35">
      <c r="A339" t="s">
        <v>20</v>
      </c>
      <c r="B339" s="20">
        <v>2857</v>
      </c>
      <c r="D339" t="s">
        <v>14</v>
      </c>
      <c r="E339">
        <v>21</v>
      </c>
    </row>
    <row r="340" spans="1:5" x14ac:dyDescent="0.35">
      <c r="A340" t="s">
        <v>20</v>
      </c>
      <c r="B340" s="20">
        <v>107</v>
      </c>
      <c r="D340" t="s">
        <v>14</v>
      </c>
      <c r="E340">
        <v>67</v>
      </c>
    </row>
    <row r="341" spans="1:5" x14ac:dyDescent="0.35">
      <c r="A341" t="s">
        <v>20</v>
      </c>
      <c r="B341" s="20">
        <v>160</v>
      </c>
      <c r="D341" t="s">
        <v>14</v>
      </c>
      <c r="E341">
        <v>78</v>
      </c>
    </row>
    <row r="342" spans="1:5" x14ac:dyDescent="0.35">
      <c r="A342" t="s">
        <v>20</v>
      </c>
      <c r="B342" s="20">
        <v>2230</v>
      </c>
      <c r="D342" t="s">
        <v>14</v>
      </c>
      <c r="E342">
        <v>67</v>
      </c>
    </row>
    <row r="343" spans="1:5" x14ac:dyDescent="0.35">
      <c r="A343" t="s">
        <v>20</v>
      </c>
      <c r="B343" s="20">
        <v>316</v>
      </c>
      <c r="D343" t="s">
        <v>14</v>
      </c>
      <c r="E343">
        <v>263</v>
      </c>
    </row>
    <row r="344" spans="1:5" x14ac:dyDescent="0.35">
      <c r="A344" t="s">
        <v>20</v>
      </c>
      <c r="B344" s="20">
        <v>117</v>
      </c>
      <c r="D344" t="s">
        <v>14</v>
      </c>
      <c r="E344">
        <v>1691</v>
      </c>
    </row>
    <row r="345" spans="1:5" x14ac:dyDescent="0.35">
      <c r="A345" t="s">
        <v>20</v>
      </c>
      <c r="B345" s="20">
        <v>6406</v>
      </c>
      <c r="D345" t="s">
        <v>14</v>
      </c>
      <c r="E345">
        <v>181</v>
      </c>
    </row>
    <row r="346" spans="1:5" x14ac:dyDescent="0.35">
      <c r="A346" t="s">
        <v>20</v>
      </c>
      <c r="B346" s="20">
        <v>192</v>
      </c>
      <c r="D346" t="s">
        <v>14</v>
      </c>
      <c r="E346">
        <v>13</v>
      </c>
    </row>
    <row r="347" spans="1:5" x14ac:dyDescent="0.35">
      <c r="A347" t="s">
        <v>20</v>
      </c>
      <c r="B347" s="20">
        <v>26</v>
      </c>
      <c r="D347" t="s">
        <v>14</v>
      </c>
      <c r="E347">
        <v>1</v>
      </c>
    </row>
    <row r="348" spans="1:5" x14ac:dyDescent="0.35">
      <c r="A348" t="s">
        <v>20</v>
      </c>
      <c r="B348" s="20">
        <v>723</v>
      </c>
      <c r="D348" t="s">
        <v>14</v>
      </c>
      <c r="E348">
        <v>21</v>
      </c>
    </row>
    <row r="349" spans="1:5" x14ac:dyDescent="0.35">
      <c r="A349" t="s">
        <v>20</v>
      </c>
      <c r="B349" s="20">
        <v>170</v>
      </c>
      <c r="D349" t="s">
        <v>14</v>
      </c>
      <c r="E349">
        <v>830</v>
      </c>
    </row>
    <row r="350" spans="1:5" x14ac:dyDescent="0.35">
      <c r="A350" t="s">
        <v>20</v>
      </c>
      <c r="B350" s="20">
        <v>238</v>
      </c>
      <c r="D350" t="s">
        <v>14</v>
      </c>
      <c r="E350">
        <v>130</v>
      </c>
    </row>
    <row r="351" spans="1:5" x14ac:dyDescent="0.35">
      <c r="A351" t="s">
        <v>20</v>
      </c>
      <c r="B351" s="20">
        <v>55</v>
      </c>
      <c r="D351" t="s">
        <v>14</v>
      </c>
      <c r="E351">
        <v>55</v>
      </c>
    </row>
    <row r="352" spans="1:5" x14ac:dyDescent="0.35">
      <c r="A352" t="s">
        <v>20</v>
      </c>
      <c r="B352" s="20">
        <v>128</v>
      </c>
      <c r="D352" t="s">
        <v>14</v>
      </c>
      <c r="E352">
        <v>114</v>
      </c>
    </row>
    <row r="353" spans="1:5" x14ac:dyDescent="0.35">
      <c r="A353" t="s">
        <v>20</v>
      </c>
      <c r="B353" s="20">
        <v>2144</v>
      </c>
      <c r="D353" t="s">
        <v>14</v>
      </c>
      <c r="E353">
        <v>594</v>
      </c>
    </row>
    <row r="354" spans="1:5" x14ac:dyDescent="0.35">
      <c r="A354" t="s">
        <v>20</v>
      </c>
      <c r="B354" s="20">
        <v>2693</v>
      </c>
      <c r="D354" t="s">
        <v>14</v>
      </c>
      <c r="E354">
        <v>24</v>
      </c>
    </row>
    <row r="355" spans="1:5" x14ac:dyDescent="0.35">
      <c r="A355" t="s">
        <v>20</v>
      </c>
      <c r="B355" s="20">
        <v>432</v>
      </c>
      <c r="D355" t="s">
        <v>14</v>
      </c>
      <c r="E355">
        <v>252</v>
      </c>
    </row>
    <row r="356" spans="1:5" x14ac:dyDescent="0.35">
      <c r="A356" t="s">
        <v>20</v>
      </c>
      <c r="B356" s="20">
        <v>189</v>
      </c>
      <c r="D356" t="s">
        <v>14</v>
      </c>
      <c r="E356">
        <v>67</v>
      </c>
    </row>
    <row r="357" spans="1:5" x14ac:dyDescent="0.35">
      <c r="A357" t="s">
        <v>20</v>
      </c>
      <c r="B357" s="20">
        <v>154</v>
      </c>
      <c r="D357" t="s">
        <v>14</v>
      </c>
      <c r="E357">
        <v>742</v>
      </c>
    </row>
    <row r="358" spans="1:5" x14ac:dyDescent="0.35">
      <c r="A358" t="s">
        <v>20</v>
      </c>
      <c r="B358" s="20">
        <v>96</v>
      </c>
      <c r="D358" t="s">
        <v>14</v>
      </c>
      <c r="E358">
        <v>75</v>
      </c>
    </row>
    <row r="359" spans="1:5" x14ac:dyDescent="0.35">
      <c r="A359" t="s">
        <v>20</v>
      </c>
      <c r="B359" s="20">
        <v>3063</v>
      </c>
      <c r="D359" t="s">
        <v>14</v>
      </c>
      <c r="E359">
        <v>4405</v>
      </c>
    </row>
    <row r="360" spans="1:5" x14ac:dyDescent="0.35">
      <c r="A360" t="s">
        <v>20</v>
      </c>
      <c r="B360" s="20">
        <v>2266</v>
      </c>
      <c r="D360" t="s">
        <v>14</v>
      </c>
      <c r="E360">
        <v>92</v>
      </c>
    </row>
    <row r="361" spans="1:5" x14ac:dyDescent="0.35">
      <c r="A361" t="s">
        <v>20</v>
      </c>
      <c r="B361" s="20">
        <v>194</v>
      </c>
      <c r="D361" t="s">
        <v>14</v>
      </c>
      <c r="E361">
        <v>64</v>
      </c>
    </row>
    <row r="362" spans="1:5" x14ac:dyDescent="0.35">
      <c r="A362" t="s">
        <v>20</v>
      </c>
      <c r="B362" s="20">
        <v>129</v>
      </c>
      <c r="D362" t="s">
        <v>14</v>
      </c>
      <c r="E362">
        <v>64</v>
      </c>
    </row>
    <row r="363" spans="1:5" x14ac:dyDescent="0.35">
      <c r="A363" t="s">
        <v>20</v>
      </c>
      <c r="B363" s="20">
        <v>375</v>
      </c>
      <c r="D363" t="s">
        <v>14</v>
      </c>
      <c r="E363">
        <v>842</v>
      </c>
    </row>
    <row r="364" spans="1:5" x14ac:dyDescent="0.35">
      <c r="A364" t="s">
        <v>20</v>
      </c>
      <c r="B364" s="20">
        <v>409</v>
      </c>
      <c r="D364" t="s">
        <v>14</v>
      </c>
      <c r="E364">
        <v>112</v>
      </c>
    </row>
    <row r="365" spans="1:5" x14ac:dyDescent="0.35">
      <c r="A365" t="s">
        <v>20</v>
      </c>
      <c r="B365" s="20">
        <v>234</v>
      </c>
      <c r="D365" t="s">
        <v>14</v>
      </c>
      <c r="E365">
        <v>374</v>
      </c>
    </row>
    <row r="366" spans="1:5" x14ac:dyDescent="0.35">
      <c r="A366" t="s">
        <v>20</v>
      </c>
      <c r="B366" s="20">
        <v>3016</v>
      </c>
    </row>
    <row r="367" spans="1:5" x14ac:dyDescent="0.35">
      <c r="A367" t="s">
        <v>20</v>
      </c>
      <c r="B367" s="20">
        <v>264</v>
      </c>
    </row>
    <row r="368" spans="1:5" x14ac:dyDescent="0.35">
      <c r="A368" t="s">
        <v>20</v>
      </c>
      <c r="B368" s="20">
        <v>272</v>
      </c>
    </row>
    <row r="369" spans="1:2" x14ac:dyDescent="0.35">
      <c r="A369" t="s">
        <v>20</v>
      </c>
      <c r="B369" s="20">
        <v>419</v>
      </c>
    </row>
    <row r="370" spans="1:2" x14ac:dyDescent="0.35">
      <c r="A370" t="s">
        <v>20</v>
      </c>
      <c r="B370" s="20">
        <v>1621</v>
      </c>
    </row>
    <row r="371" spans="1:2" x14ac:dyDescent="0.35">
      <c r="A371" t="s">
        <v>20</v>
      </c>
      <c r="B371" s="20">
        <v>1101</v>
      </c>
    </row>
    <row r="372" spans="1:2" x14ac:dyDescent="0.35">
      <c r="A372" t="s">
        <v>20</v>
      </c>
      <c r="B372" s="20">
        <v>1073</v>
      </c>
    </row>
    <row r="373" spans="1:2" x14ac:dyDescent="0.35">
      <c r="A373" t="s">
        <v>20</v>
      </c>
      <c r="B373" s="20">
        <v>331</v>
      </c>
    </row>
    <row r="374" spans="1:2" x14ac:dyDescent="0.35">
      <c r="A374" t="s">
        <v>20</v>
      </c>
      <c r="B374" s="20">
        <v>1170</v>
      </c>
    </row>
    <row r="375" spans="1:2" x14ac:dyDescent="0.35">
      <c r="A375" t="s">
        <v>20</v>
      </c>
      <c r="B375" s="20">
        <v>363</v>
      </c>
    </row>
    <row r="376" spans="1:2" x14ac:dyDescent="0.35">
      <c r="A376" t="s">
        <v>20</v>
      </c>
      <c r="B376" s="20">
        <v>103</v>
      </c>
    </row>
    <row r="377" spans="1:2" x14ac:dyDescent="0.35">
      <c r="A377" t="s">
        <v>20</v>
      </c>
      <c r="B377" s="20">
        <v>147</v>
      </c>
    </row>
    <row r="378" spans="1:2" x14ac:dyDescent="0.35">
      <c r="A378" t="s">
        <v>20</v>
      </c>
      <c r="B378" s="20">
        <v>110</v>
      </c>
    </row>
    <row r="379" spans="1:2" x14ac:dyDescent="0.35">
      <c r="A379" t="s">
        <v>20</v>
      </c>
      <c r="B379" s="20">
        <v>134</v>
      </c>
    </row>
    <row r="380" spans="1:2" x14ac:dyDescent="0.35">
      <c r="A380" t="s">
        <v>20</v>
      </c>
      <c r="B380" s="20">
        <v>269</v>
      </c>
    </row>
    <row r="381" spans="1:2" x14ac:dyDescent="0.35">
      <c r="A381" t="s">
        <v>20</v>
      </c>
      <c r="B381" s="20">
        <v>175</v>
      </c>
    </row>
    <row r="382" spans="1:2" x14ac:dyDescent="0.35">
      <c r="A382" t="s">
        <v>20</v>
      </c>
      <c r="B382" s="20">
        <v>69</v>
      </c>
    </row>
    <row r="383" spans="1:2" x14ac:dyDescent="0.35">
      <c r="A383" t="s">
        <v>20</v>
      </c>
      <c r="B383" s="20">
        <v>190</v>
      </c>
    </row>
    <row r="384" spans="1:2" x14ac:dyDescent="0.35">
      <c r="A384" t="s">
        <v>20</v>
      </c>
      <c r="B384" s="20">
        <v>237</v>
      </c>
    </row>
    <row r="385" spans="1:2" x14ac:dyDescent="0.35">
      <c r="A385" t="s">
        <v>20</v>
      </c>
      <c r="B385" s="20">
        <v>196</v>
      </c>
    </row>
    <row r="386" spans="1:2" x14ac:dyDescent="0.35">
      <c r="A386" t="s">
        <v>20</v>
      </c>
      <c r="B386" s="20">
        <v>7295</v>
      </c>
    </row>
    <row r="387" spans="1:2" x14ac:dyDescent="0.35">
      <c r="A387" t="s">
        <v>20</v>
      </c>
      <c r="B387" s="20">
        <v>2893</v>
      </c>
    </row>
    <row r="388" spans="1:2" x14ac:dyDescent="0.35">
      <c r="A388" t="s">
        <v>20</v>
      </c>
      <c r="B388" s="20">
        <v>820</v>
      </c>
    </row>
    <row r="389" spans="1:2" x14ac:dyDescent="0.35">
      <c r="A389" t="s">
        <v>20</v>
      </c>
      <c r="B389" s="20">
        <v>2038</v>
      </c>
    </row>
    <row r="390" spans="1:2" x14ac:dyDescent="0.35">
      <c r="A390" t="s">
        <v>20</v>
      </c>
      <c r="B390" s="20">
        <v>116</v>
      </c>
    </row>
    <row r="391" spans="1:2" x14ac:dyDescent="0.35">
      <c r="A391" t="s">
        <v>20</v>
      </c>
      <c r="B391" s="20">
        <v>1345</v>
      </c>
    </row>
    <row r="392" spans="1:2" x14ac:dyDescent="0.35">
      <c r="A392" t="s">
        <v>20</v>
      </c>
      <c r="B392" s="20">
        <v>168</v>
      </c>
    </row>
    <row r="393" spans="1:2" x14ac:dyDescent="0.35">
      <c r="A393" t="s">
        <v>20</v>
      </c>
      <c r="B393" s="20">
        <v>137</v>
      </c>
    </row>
    <row r="394" spans="1:2" x14ac:dyDescent="0.35">
      <c r="A394" t="s">
        <v>20</v>
      </c>
      <c r="B394" s="20">
        <v>186</v>
      </c>
    </row>
    <row r="395" spans="1:2" x14ac:dyDescent="0.35">
      <c r="A395" t="s">
        <v>20</v>
      </c>
      <c r="B395" s="20">
        <v>125</v>
      </c>
    </row>
    <row r="396" spans="1:2" x14ac:dyDescent="0.35">
      <c r="A396" t="s">
        <v>20</v>
      </c>
      <c r="B396" s="20">
        <v>202</v>
      </c>
    </row>
    <row r="397" spans="1:2" x14ac:dyDescent="0.35">
      <c r="A397" t="s">
        <v>20</v>
      </c>
      <c r="B397" s="20">
        <v>103</v>
      </c>
    </row>
    <row r="398" spans="1:2" x14ac:dyDescent="0.35">
      <c r="A398" t="s">
        <v>20</v>
      </c>
      <c r="B398" s="20">
        <v>1785</v>
      </c>
    </row>
    <row r="399" spans="1:2" x14ac:dyDescent="0.35">
      <c r="A399" t="s">
        <v>20</v>
      </c>
      <c r="B399" s="20">
        <v>157</v>
      </c>
    </row>
    <row r="400" spans="1:2" x14ac:dyDescent="0.35">
      <c r="A400" t="s">
        <v>20</v>
      </c>
      <c r="B400" s="20">
        <v>555</v>
      </c>
    </row>
    <row r="401" spans="1:2" x14ac:dyDescent="0.35">
      <c r="A401" t="s">
        <v>20</v>
      </c>
      <c r="B401" s="20">
        <v>297</v>
      </c>
    </row>
    <row r="402" spans="1:2" x14ac:dyDescent="0.35">
      <c r="A402" t="s">
        <v>20</v>
      </c>
      <c r="B402" s="20">
        <v>123</v>
      </c>
    </row>
    <row r="403" spans="1:2" x14ac:dyDescent="0.35">
      <c r="A403" t="s">
        <v>20</v>
      </c>
      <c r="B403" s="20">
        <v>3036</v>
      </c>
    </row>
    <row r="404" spans="1:2" x14ac:dyDescent="0.35">
      <c r="A404" t="s">
        <v>20</v>
      </c>
      <c r="B404" s="20">
        <v>144</v>
      </c>
    </row>
    <row r="405" spans="1:2" x14ac:dyDescent="0.35">
      <c r="A405" t="s">
        <v>20</v>
      </c>
      <c r="B405" s="20">
        <v>121</v>
      </c>
    </row>
    <row r="406" spans="1:2" x14ac:dyDescent="0.35">
      <c r="A406" t="s">
        <v>20</v>
      </c>
      <c r="B406" s="20">
        <v>181</v>
      </c>
    </row>
    <row r="407" spans="1:2" x14ac:dyDescent="0.35">
      <c r="A407" t="s">
        <v>20</v>
      </c>
      <c r="B407" s="20">
        <v>122</v>
      </c>
    </row>
    <row r="408" spans="1:2" x14ac:dyDescent="0.35">
      <c r="A408" t="s">
        <v>20</v>
      </c>
      <c r="B408" s="20">
        <v>1071</v>
      </c>
    </row>
    <row r="409" spans="1:2" x14ac:dyDescent="0.35">
      <c r="A409" t="s">
        <v>20</v>
      </c>
      <c r="B409" s="20">
        <v>980</v>
      </c>
    </row>
    <row r="410" spans="1:2" x14ac:dyDescent="0.35">
      <c r="A410" t="s">
        <v>20</v>
      </c>
      <c r="B410" s="20">
        <v>536</v>
      </c>
    </row>
    <row r="411" spans="1:2" x14ac:dyDescent="0.35">
      <c r="A411" t="s">
        <v>20</v>
      </c>
      <c r="B411" s="20">
        <v>1991</v>
      </c>
    </row>
    <row r="412" spans="1:2" x14ac:dyDescent="0.35">
      <c r="A412" t="s">
        <v>20</v>
      </c>
      <c r="B412" s="20">
        <v>180</v>
      </c>
    </row>
    <row r="413" spans="1:2" x14ac:dyDescent="0.35">
      <c r="A413" t="s">
        <v>20</v>
      </c>
      <c r="B413" s="20">
        <v>130</v>
      </c>
    </row>
    <row r="414" spans="1:2" x14ac:dyDescent="0.35">
      <c r="A414" t="s">
        <v>20</v>
      </c>
      <c r="B414" s="20">
        <v>122</v>
      </c>
    </row>
    <row r="415" spans="1:2" x14ac:dyDescent="0.35">
      <c r="A415" t="s">
        <v>20</v>
      </c>
      <c r="B415" s="20">
        <v>140</v>
      </c>
    </row>
    <row r="416" spans="1:2" x14ac:dyDescent="0.35">
      <c r="A416" t="s">
        <v>20</v>
      </c>
      <c r="B416" s="20">
        <v>3388</v>
      </c>
    </row>
    <row r="417" spans="1:2" x14ac:dyDescent="0.35">
      <c r="A417" t="s">
        <v>20</v>
      </c>
      <c r="B417" s="20">
        <v>280</v>
      </c>
    </row>
    <row r="418" spans="1:2" x14ac:dyDescent="0.35">
      <c r="A418" t="s">
        <v>20</v>
      </c>
      <c r="B418" s="20">
        <v>366</v>
      </c>
    </row>
    <row r="419" spans="1:2" x14ac:dyDescent="0.35">
      <c r="A419" t="s">
        <v>20</v>
      </c>
      <c r="B419" s="20">
        <v>270</v>
      </c>
    </row>
    <row r="420" spans="1:2" x14ac:dyDescent="0.35">
      <c r="A420" t="s">
        <v>20</v>
      </c>
      <c r="B420" s="20">
        <v>137</v>
      </c>
    </row>
    <row r="421" spans="1:2" x14ac:dyDescent="0.35">
      <c r="A421" t="s">
        <v>20</v>
      </c>
      <c r="B421" s="20">
        <v>3205</v>
      </c>
    </row>
    <row r="422" spans="1:2" x14ac:dyDescent="0.35">
      <c r="A422" t="s">
        <v>20</v>
      </c>
      <c r="B422" s="20">
        <v>288</v>
      </c>
    </row>
    <row r="423" spans="1:2" x14ac:dyDescent="0.35">
      <c r="A423" t="s">
        <v>20</v>
      </c>
      <c r="B423" s="20">
        <v>148</v>
      </c>
    </row>
    <row r="424" spans="1:2" x14ac:dyDescent="0.35">
      <c r="A424" t="s">
        <v>20</v>
      </c>
      <c r="B424" s="20">
        <v>114</v>
      </c>
    </row>
    <row r="425" spans="1:2" x14ac:dyDescent="0.35">
      <c r="A425" t="s">
        <v>20</v>
      </c>
      <c r="B425" s="20">
        <v>1518</v>
      </c>
    </row>
    <row r="426" spans="1:2" x14ac:dyDescent="0.35">
      <c r="A426" t="s">
        <v>20</v>
      </c>
      <c r="B426" s="20">
        <v>166</v>
      </c>
    </row>
    <row r="427" spans="1:2" x14ac:dyDescent="0.35">
      <c r="A427" t="s">
        <v>20</v>
      </c>
      <c r="B427" s="20">
        <v>100</v>
      </c>
    </row>
    <row r="428" spans="1:2" x14ac:dyDescent="0.35">
      <c r="A428" t="s">
        <v>20</v>
      </c>
      <c r="B428" s="20">
        <v>235</v>
      </c>
    </row>
    <row r="429" spans="1:2" x14ac:dyDescent="0.35">
      <c r="A429" t="s">
        <v>20</v>
      </c>
      <c r="B429" s="20">
        <v>148</v>
      </c>
    </row>
    <row r="430" spans="1:2" x14ac:dyDescent="0.35">
      <c r="A430" t="s">
        <v>20</v>
      </c>
      <c r="B430" s="20">
        <v>198</v>
      </c>
    </row>
    <row r="431" spans="1:2" x14ac:dyDescent="0.35">
      <c r="A431" t="s">
        <v>20</v>
      </c>
      <c r="B431" s="20">
        <v>150</v>
      </c>
    </row>
    <row r="432" spans="1:2" x14ac:dyDescent="0.35">
      <c r="A432" t="s">
        <v>20</v>
      </c>
      <c r="B432" s="20">
        <v>216</v>
      </c>
    </row>
    <row r="433" spans="1:2" x14ac:dyDescent="0.35">
      <c r="A433" t="s">
        <v>20</v>
      </c>
      <c r="B433" s="20">
        <v>5139</v>
      </c>
    </row>
    <row r="434" spans="1:2" x14ac:dyDescent="0.35">
      <c r="A434" t="s">
        <v>20</v>
      </c>
      <c r="B434" s="20">
        <v>2353</v>
      </c>
    </row>
    <row r="435" spans="1:2" x14ac:dyDescent="0.35">
      <c r="A435" t="s">
        <v>20</v>
      </c>
      <c r="B435" s="20">
        <v>78</v>
      </c>
    </row>
    <row r="436" spans="1:2" x14ac:dyDescent="0.35">
      <c r="A436" t="s">
        <v>20</v>
      </c>
      <c r="B436" s="20">
        <v>174</v>
      </c>
    </row>
    <row r="437" spans="1:2" x14ac:dyDescent="0.35">
      <c r="A437" t="s">
        <v>20</v>
      </c>
      <c r="B437" s="20">
        <v>164</v>
      </c>
    </row>
    <row r="438" spans="1:2" x14ac:dyDescent="0.35">
      <c r="A438" t="s">
        <v>20</v>
      </c>
      <c r="B438" s="20">
        <v>161</v>
      </c>
    </row>
    <row r="439" spans="1:2" x14ac:dyDescent="0.35">
      <c r="A439" t="s">
        <v>20</v>
      </c>
      <c r="B439" s="20">
        <v>138</v>
      </c>
    </row>
    <row r="440" spans="1:2" x14ac:dyDescent="0.35">
      <c r="A440" t="s">
        <v>20</v>
      </c>
      <c r="B440" s="20">
        <v>3308</v>
      </c>
    </row>
    <row r="441" spans="1:2" x14ac:dyDescent="0.35">
      <c r="A441" t="s">
        <v>20</v>
      </c>
      <c r="B441" s="20">
        <v>127</v>
      </c>
    </row>
    <row r="442" spans="1:2" x14ac:dyDescent="0.35">
      <c r="A442" t="s">
        <v>20</v>
      </c>
      <c r="B442" s="20">
        <v>207</v>
      </c>
    </row>
    <row r="443" spans="1:2" x14ac:dyDescent="0.35">
      <c r="A443" t="s">
        <v>20</v>
      </c>
      <c r="B443" s="20">
        <v>181</v>
      </c>
    </row>
    <row r="444" spans="1:2" x14ac:dyDescent="0.35">
      <c r="A444" t="s">
        <v>20</v>
      </c>
      <c r="B444" s="20">
        <v>110</v>
      </c>
    </row>
    <row r="445" spans="1:2" x14ac:dyDescent="0.35">
      <c r="A445" t="s">
        <v>20</v>
      </c>
      <c r="B445" s="20">
        <v>185</v>
      </c>
    </row>
    <row r="446" spans="1:2" x14ac:dyDescent="0.35">
      <c r="A446" t="s">
        <v>20</v>
      </c>
      <c r="B446" s="20">
        <v>121</v>
      </c>
    </row>
    <row r="447" spans="1:2" x14ac:dyDescent="0.35">
      <c r="A447" t="s">
        <v>20</v>
      </c>
      <c r="B447" s="20">
        <v>106</v>
      </c>
    </row>
    <row r="448" spans="1:2" x14ac:dyDescent="0.35">
      <c r="A448" t="s">
        <v>20</v>
      </c>
      <c r="B448" s="20">
        <v>142</v>
      </c>
    </row>
    <row r="449" spans="1:2" x14ac:dyDescent="0.35">
      <c r="A449" t="s">
        <v>20</v>
      </c>
      <c r="B449" s="20">
        <v>233</v>
      </c>
    </row>
    <row r="450" spans="1:2" x14ac:dyDescent="0.35">
      <c r="A450" t="s">
        <v>20</v>
      </c>
      <c r="B450" s="20">
        <v>218</v>
      </c>
    </row>
    <row r="451" spans="1:2" x14ac:dyDescent="0.35">
      <c r="A451" t="s">
        <v>20</v>
      </c>
      <c r="B451" s="20">
        <v>76</v>
      </c>
    </row>
    <row r="452" spans="1:2" x14ac:dyDescent="0.35">
      <c r="A452" t="s">
        <v>20</v>
      </c>
      <c r="B452" s="20">
        <v>43</v>
      </c>
    </row>
    <row r="453" spans="1:2" x14ac:dyDescent="0.35">
      <c r="A453" t="s">
        <v>20</v>
      </c>
      <c r="B453" s="20">
        <v>221</v>
      </c>
    </row>
    <row r="454" spans="1:2" x14ac:dyDescent="0.35">
      <c r="A454" t="s">
        <v>20</v>
      </c>
      <c r="B454" s="20">
        <v>2805</v>
      </c>
    </row>
    <row r="455" spans="1:2" x14ac:dyDescent="0.35">
      <c r="A455" t="s">
        <v>20</v>
      </c>
      <c r="B455" s="20">
        <v>68</v>
      </c>
    </row>
    <row r="456" spans="1:2" x14ac:dyDescent="0.35">
      <c r="A456" t="s">
        <v>20</v>
      </c>
      <c r="B456" s="20">
        <v>183</v>
      </c>
    </row>
    <row r="457" spans="1:2" x14ac:dyDescent="0.35">
      <c r="A457" t="s">
        <v>20</v>
      </c>
      <c r="B457" s="20">
        <v>133</v>
      </c>
    </row>
    <row r="458" spans="1:2" x14ac:dyDescent="0.35">
      <c r="A458" t="s">
        <v>20</v>
      </c>
      <c r="B458" s="20">
        <v>2489</v>
      </c>
    </row>
    <row r="459" spans="1:2" x14ac:dyDescent="0.35">
      <c r="A459" t="s">
        <v>20</v>
      </c>
      <c r="B459" s="20">
        <v>69</v>
      </c>
    </row>
    <row r="460" spans="1:2" x14ac:dyDescent="0.35">
      <c r="A460" t="s">
        <v>20</v>
      </c>
      <c r="B460" s="20">
        <v>279</v>
      </c>
    </row>
    <row r="461" spans="1:2" x14ac:dyDescent="0.35">
      <c r="A461" t="s">
        <v>20</v>
      </c>
      <c r="B461" s="20">
        <v>210</v>
      </c>
    </row>
    <row r="462" spans="1:2" x14ac:dyDescent="0.35">
      <c r="A462" t="s">
        <v>20</v>
      </c>
      <c r="B462" s="20">
        <v>2100</v>
      </c>
    </row>
    <row r="463" spans="1:2" x14ac:dyDescent="0.35">
      <c r="A463" t="s">
        <v>20</v>
      </c>
      <c r="B463" s="20">
        <v>252</v>
      </c>
    </row>
    <row r="464" spans="1:2" x14ac:dyDescent="0.35">
      <c r="A464" t="s">
        <v>20</v>
      </c>
      <c r="B464" s="20">
        <v>1280</v>
      </c>
    </row>
    <row r="465" spans="1:2" x14ac:dyDescent="0.35">
      <c r="A465" t="s">
        <v>20</v>
      </c>
      <c r="B465" s="20">
        <v>157</v>
      </c>
    </row>
    <row r="466" spans="1:2" x14ac:dyDescent="0.35">
      <c r="A466" t="s">
        <v>20</v>
      </c>
      <c r="B466" s="20">
        <v>194</v>
      </c>
    </row>
    <row r="467" spans="1:2" x14ac:dyDescent="0.35">
      <c r="A467" t="s">
        <v>20</v>
      </c>
      <c r="B467" s="20">
        <v>82</v>
      </c>
    </row>
    <row r="468" spans="1:2" x14ac:dyDescent="0.35">
      <c r="A468" t="s">
        <v>20</v>
      </c>
      <c r="B468" s="20">
        <v>4233</v>
      </c>
    </row>
    <row r="469" spans="1:2" x14ac:dyDescent="0.35">
      <c r="A469" t="s">
        <v>20</v>
      </c>
      <c r="B469" s="20">
        <v>1297</v>
      </c>
    </row>
    <row r="470" spans="1:2" x14ac:dyDescent="0.35">
      <c r="A470" t="s">
        <v>20</v>
      </c>
      <c r="B470" s="20">
        <v>165</v>
      </c>
    </row>
    <row r="471" spans="1:2" x14ac:dyDescent="0.35">
      <c r="A471" t="s">
        <v>20</v>
      </c>
      <c r="B471" s="20">
        <v>119</v>
      </c>
    </row>
    <row r="472" spans="1:2" x14ac:dyDescent="0.35">
      <c r="A472" t="s">
        <v>20</v>
      </c>
      <c r="B472" s="20">
        <v>1797</v>
      </c>
    </row>
    <row r="473" spans="1:2" x14ac:dyDescent="0.35">
      <c r="A473" t="s">
        <v>20</v>
      </c>
      <c r="B473" s="20">
        <v>261</v>
      </c>
    </row>
    <row r="474" spans="1:2" x14ac:dyDescent="0.35">
      <c r="A474" t="s">
        <v>20</v>
      </c>
      <c r="B474" s="20">
        <v>157</v>
      </c>
    </row>
    <row r="475" spans="1:2" x14ac:dyDescent="0.35">
      <c r="A475" t="s">
        <v>20</v>
      </c>
      <c r="B475" s="20">
        <v>3533</v>
      </c>
    </row>
    <row r="476" spans="1:2" x14ac:dyDescent="0.35">
      <c r="A476" t="s">
        <v>20</v>
      </c>
      <c r="B476" s="20">
        <v>155</v>
      </c>
    </row>
    <row r="477" spans="1:2" x14ac:dyDescent="0.35">
      <c r="A477" t="s">
        <v>20</v>
      </c>
      <c r="B477" s="20">
        <v>132</v>
      </c>
    </row>
    <row r="478" spans="1:2" x14ac:dyDescent="0.35">
      <c r="A478" t="s">
        <v>20</v>
      </c>
      <c r="B478" s="20">
        <v>1354</v>
      </c>
    </row>
    <row r="479" spans="1:2" x14ac:dyDescent="0.35">
      <c r="A479" t="s">
        <v>20</v>
      </c>
      <c r="B479" s="20">
        <v>48</v>
      </c>
    </row>
    <row r="480" spans="1:2" x14ac:dyDescent="0.35">
      <c r="A480" t="s">
        <v>20</v>
      </c>
      <c r="B480" s="20">
        <v>110</v>
      </c>
    </row>
    <row r="481" spans="1:2" x14ac:dyDescent="0.35">
      <c r="A481" t="s">
        <v>20</v>
      </c>
      <c r="B481" s="20">
        <v>172</v>
      </c>
    </row>
    <row r="482" spans="1:2" x14ac:dyDescent="0.35">
      <c r="A482" t="s">
        <v>20</v>
      </c>
      <c r="B482" s="20">
        <v>307</v>
      </c>
    </row>
    <row r="483" spans="1:2" x14ac:dyDescent="0.35">
      <c r="A483" t="s">
        <v>20</v>
      </c>
      <c r="B483" s="20">
        <v>160</v>
      </c>
    </row>
    <row r="484" spans="1:2" x14ac:dyDescent="0.35">
      <c r="A484" t="s">
        <v>20</v>
      </c>
      <c r="B484" s="20">
        <v>1467</v>
      </c>
    </row>
    <row r="485" spans="1:2" x14ac:dyDescent="0.35">
      <c r="A485" t="s">
        <v>20</v>
      </c>
      <c r="B485" s="20">
        <v>2662</v>
      </c>
    </row>
    <row r="486" spans="1:2" x14ac:dyDescent="0.35">
      <c r="A486" t="s">
        <v>20</v>
      </c>
      <c r="B486" s="20">
        <v>452</v>
      </c>
    </row>
    <row r="487" spans="1:2" x14ac:dyDescent="0.35">
      <c r="A487" t="s">
        <v>20</v>
      </c>
      <c r="B487" s="20">
        <v>158</v>
      </c>
    </row>
    <row r="488" spans="1:2" x14ac:dyDescent="0.35">
      <c r="A488" t="s">
        <v>20</v>
      </c>
      <c r="B488" s="20">
        <v>225</v>
      </c>
    </row>
    <row r="489" spans="1:2" x14ac:dyDescent="0.35">
      <c r="A489" t="s">
        <v>20</v>
      </c>
      <c r="B489" s="20">
        <v>65</v>
      </c>
    </row>
    <row r="490" spans="1:2" x14ac:dyDescent="0.35">
      <c r="A490" t="s">
        <v>20</v>
      </c>
      <c r="B490" s="20">
        <v>163</v>
      </c>
    </row>
    <row r="491" spans="1:2" x14ac:dyDescent="0.35">
      <c r="A491" t="s">
        <v>20</v>
      </c>
      <c r="B491" s="20">
        <v>85</v>
      </c>
    </row>
    <row r="492" spans="1:2" x14ac:dyDescent="0.35">
      <c r="A492" t="s">
        <v>20</v>
      </c>
      <c r="B492" s="20">
        <v>217</v>
      </c>
    </row>
    <row r="493" spans="1:2" x14ac:dyDescent="0.35">
      <c r="A493" t="s">
        <v>20</v>
      </c>
      <c r="B493" s="20">
        <v>150</v>
      </c>
    </row>
    <row r="494" spans="1:2" x14ac:dyDescent="0.35">
      <c r="A494" t="s">
        <v>20</v>
      </c>
      <c r="B494" s="20">
        <v>3272</v>
      </c>
    </row>
    <row r="495" spans="1:2" x14ac:dyDescent="0.35">
      <c r="A495" t="s">
        <v>20</v>
      </c>
      <c r="B495" s="20">
        <v>300</v>
      </c>
    </row>
    <row r="496" spans="1:2" x14ac:dyDescent="0.35">
      <c r="A496" t="s">
        <v>20</v>
      </c>
      <c r="B496" s="20">
        <v>126</v>
      </c>
    </row>
    <row r="497" spans="1:2" x14ac:dyDescent="0.35">
      <c r="A497" t="s">
        <v>20</v>
      </c>
      <c r="B497" s="20">
        <v>2320</v>
      </c>
    </row>
    <row r="498" spans="1:2" x14ac:dyDescent="0.35">
      <c r="A498" t="s">
        <v>20</v>
      </c>
      <c r="B498" s="20">
        <v>81</v>
      </c>
    </row>
    <row r="499" spans="1:2" x14ac:dyDescent="0.35">
      <c r="A499" t="s">
        <v>20</v>
      </c>
      <c r="B499" s="20">
        <v>1887</v>
      </c>
    </row>
    <row r="500" spans="1:2" x14ac:dyDescent="0.35">
      <c r="A500" t="s">
        <v>20</v>
      </c>
      <c r="B500" s="20">
        <v>4358</v>
      </c>
    </row>
    <row r="501" spans="1:2" x14ac:dyDescent="0.35">
      <c r="A501" t="s">
        <v>20</v>
      </c>
      <c r="B501" s="20">
        <v>53</v>
      </c>
    </row>
    <row r="502" spans="1:2" x14ac:dyDescent="0.35">
      <c r="A502" t="s">
        <v>20</v>
      </c>
      <c r="B502" s="20">
        <v>2414</v>
      </c>
    </row>
    <row r="503" spans="1:2" x14ac:dyDescent="0.35">
      <c r="A503" t="s">
        <v>20</v>
      </c>
      <c r="B503" s="20">
        <v>80</v>
      </c>
    </row>
    <row r="504" spans="1:2" x14ac:dyDescent="0.35">
      <c r="A504" t="s">
        <v>20</v>
      </c>
      <c r="B504" s="20">
        <v>193</v>
      </c>
    </row>
    <row r="505" spans="1:2" x14ac:dyDescent="0.35">
      <c r="A505" t="s">
        <v>20</v>
      </c>
      <c r="B505" s="20">
        <v>52</v>
      </c>
    </row>
    <row r="506" spans="1:2" x14ac:dyDescent="0.35">
      <c r="A506" t="s">
        <v>20</v>
      </c>
      <c r="B506" s="20">
        <v>290</v>
      </c>
    </row>
    <row r="507" spans="1:2" x14ac:dyDescent="0.35">
      <c r="A507" t="s">
        <v>20</v>
      </c>
      <c r="B507" s="20">
        <v>122</v>
      </c>
    </row>
    <row r="508" spans="1:2" x14ac:dyDescent="0.35">
      <c r="A508" t="s">
        <v>20</v>
      </c>
      <c r="B508" s="20">
        <v>1470</v>
      </c>
    </row>
    <row r="509" spans="1:2" x14ac:dyDescent="0.35">
      <c r="A509" t="s">
        <v>20</v>
      </c>
      <c r="B509" s="20">
        <v>165</v>
      </c>
    </row>
    <row r="510" spans="1:2" x14ac:dyDescent="0.35">
      <c r="A510" t="s">
        <v>20</v>
      </c>
      <c r="B510" s="20">
        <v>182</v>
      </c>
    </row>
    <row r="511" spans="1:2" x14ac:dyDescent="0.35">
      <c r="A511" t="s">
        <v>20</v>
      </c>
      <c r="B511" s="20">
        <v>199</v>
      </c>
    </row>
    <row r="512" spans="1:2" x14ac:dyDescent="0.35">
      <c r="A512" t="s">
        <v>20</v>
      </c>
      <c r="B512" s="20">
        <v>56</v>
      </c>
    </row>
    <row r="513" spans="1:2" x14ac:dyDescent="0.35">
      <c r="A513" t="s">
        <v>20</v>
      </c>
      <c r="B513" s="20">
        <v>1460</v>
      </c>
    </row>
    <row r="514" spans="1:2" x14ac:dyDescent="0.35">
      <c r="A514" t="s">
        <v>20</v>
      </c>
      <c r="B514" s="20">
        <v>123</v>
      </c>
    </row>
    <row r="515" spans="1:2" x14ac:dyDescent="0.35">
      <c r="A515" t="s">
        <v>20</v>
      </c>
      <c r="B515" s="20">
        <v>159</v>
      </c>
    </row>
    <row r="516" spans="1:2" x14ac:dyDescent="0.35">
      <c r="A516" t="s">
        <v>20</v>
      </c>
      <c r="B516" s="20">
        <v>110</v>
      </c>
    </row>
    <row r="517" spans="1:2" x14ac:dyDescent="0.35">
      <c r="A517" t="s">
        <v>20</v>
      </c>
      <c r="B517" s="20">
        <v>236</v>
      </c>
    </row>
    <row r="518" spans="1:2" x14ac:dyDescent="0.35">
      <c r="A518" t="s">
        <v>20</v>
      </c>
      <c r="B518" s="20">
        <v>191</v>
      </c>
    </row>
    <row r="519" spans="1:2" x14ac:dyDescent="0.35">
      <c r="A519" t="s">
        <v>20</v>
      </c>
      <c r="B519" s="20">
        <v>3934</v>
      </c>
    </row>
    <row r="520" spans="1:2" x14ac:dyDescent="0.35">
      <c r="A520" t="s">
        <v>20</v>
      </c>
      <c r="B520" s="20">
        <v>80</v>
      </c>
    </row>
    <row r="521" spans="1:2" x14ac:dyDescent="0.35">
      <c r="A521" t="s">
        <v>20</v>
      </c>
      <c r="B521" s="20">
        <v>462</v>
      </c>
    </row>
    <row r="522" spans="1:2" x14ac:dyDescent="0.35">
      <c r="A522" t="s">
        <v>20</v>
      </c>
      <c r="B522" s="20">
        <v>179</v>
      </c>
    </row>
    <row r="523" spans="1:2" x14ac:dyDescent="0.35">
      <c r="A523" t="s">
        <v>20</v>
      </c>
      <c r="B523" s="20">
        <v>1866</v>
      </c>
    </row>
    <row r="524" spans="1:2" x14ac:dyDescent="0.35">
      <c r="A524" t="s">
        <v>20</v>
      </c>
      <c r="B524" s="20">
        <v>156</v>
      </c>
    </row>
    <row r="525" spans="1:2" x14ac:dyDescent="0.35">
      <c r="A525" t="s">
        <v>20</v>
      </c>
      <c r="B525" s="20">
        <v>255</v>
      </c>
    </row>
    <row r="526" spans="1:2" x14ac:dyDescent="0.35">
      <c r="A526" t="s">
        <v>20</v>
      </c>
      <c r="B526" s="20">
        <v>2261</v>
      </c>
    </row>
    <row r="527" spans="1:2" x14ac:dyDescent="0.35">
      <c r="A527" t="s">
        <v>20</v>
      </c>
      <c r="B527" s="20">
        <v>40</v>
      </c>
    </row>
    <row r="528" spans="1:2" x14ac:dyDescent="0.35">
      <c r="A528" t="s">
        <v>20</v>
      </c>
      <c r="B528" s="20">
        <v>2289</v>
      </c>
    </row>
    <row r="529" spans="1:2" x14ac:dyDescent="0.35">
      <c r="A529" t="s">
        <v>20</v>
      </c>
      <c r="B529" s="20">
        <v>65</v>
      </c>
    </row>
    <row r="530" spans="1:2" x14ac:dyDescent="0.35">
      <c r="A530" t="s">
        <v>20</v>
      </c>
      <c r="B530" s="20">
        <v>3777</v>
      </c>
    </row>
    <row r="531" spans="1:2" x14ac:dyDescent="0.35">
      <c r="A531" t="s">
        <v>20</v>
      </c>
      <c r="B531" s="20">
        <v>184</v>
      </c>
    </row>
    <row r="532" spans="1:2" x14ac:dyDescent="0.35">
      <c r="A532" t="s">
        <v>20</v>
      </c>
      <c r="B532" s="20">
        <v>85</v>
      </c>
    </row>
    <row r="533" spans="1:2" x14ac:dyDescent="0.35">
      <c r="A533" t="s">
        <v>20</v>
      </c>
      <c r="B533" s="20">
        <v>144</v>
      </c>
    </row>
    <row r="534" spans="1:2" x14ac:dyDescent="0.35">
      <c r="A534" t="s">
        <v>20</v>
      </c>
      <c r="B534" s="20">
        <v>1902</v>
      </c>
    </row>
    <row r="535" spans="1:2" x14ac:dyDescent="0.35">
      <c r="A535" t="s">
        <v>20</v>
      </c>
      <c r="B535" s="20">
        <v>105</v>
      </c>
    </row>
    <row r="536" spans="1:2" x14ac:dyDescent="0.35">
      <c r="A536" t="s">
        <v>20</v>
      </c>
      <c r="B536" s="20">
        <v>132</v>
      </c>
    </row>
    <row r="537" spans="1:2" x14ac:dyDescent="0.35">
      <c r="A537" t="s">
        <v>20</v>
      </c>
      <c r="B537" s="20">
        <v>96</v>
      </c>
    </row>
    <row r="538" spans="1:2" x14ac:dyDescent="0.35">
      <c r="A538" t="s">
        <v>20</v>
      </c>
      <c r="B538" s="20">
        <v>114</v>
      </c>
    </row>
    <row r="539" spans="1:2" x14ac:dyDescent="0.35">
      <c r="A539" t="s">
        <v>20</v>
      </c>
      <c r="B539" s="20">
        <v>203</v>
      </c>
    </row>
    <row r="540" spans="1:2" x14ac:dyDescent="0.35">
      <c r="A540" t="s">
        <v>20</v>
      </c>
      <c r="B540" s="20">
        <v>1559</v>
      </c>
    </row>
    <row r="541" spans="1:2" x14ac:dyDescent="0.35">
      <c r="A541" t="s">
        <v>20</v>
      </c>
      <c r="B541" s="20">
        <v>1548</v>
      </c>
    </row>
    <row r="542" spans="1:2" x14ac:dyDescent="0.35">
      <c r="A542" t="s">
        <v>20</v>
      </c>
      <c r="B542" s="20">
        <v>80</v>
      </c>
    </row>
    <row r="543" spans="1:2" x14ac:dyDescent="0.35">
      <c r="A543" t="s">
        <v>20</v>
      </c>
      <c r="B543" s="20">
        <v>131</v>
      </c>
    </row>
    <row r="544" spans="1:2" x14ac:dyDescent="0.35">
      <c r="A544" t="s">
        <v>20</v>
      </c>
      <c r="B544" s="20">
        <v>112</v>
      </c>
    </row>
    <row r="545" spans="1:2" x14ac:dyDescent="0.35">
      <c r="A545" t="s">
        <v>20</v>
      </c>
      <c r="B545" s="20">
        <v>155</v>
      </c>
    </row>
    <row r="546" spans="1:2" x14ac:dyDescent="0.35">
      <c r="A546" t="s">
        <v>20</v>
      </c>
      <c r="B546" s="20">
        <v>266</v>
      </c>
    </row>
    <row r="547" spans="1:2" x14ac:dyDescent="0.35">
      <c r="A547" t="s">
        <v>20</v>
      </c>
      <c r="B547" s="20">
        <v>155</v>
      </c>
    </row>
    <row r="548" spans="1:2" x14ac:dyDescent="0.35">
      <c r="A548" t="s">
        <v>20</v>
      </c>
      <c r="B548" s="20">
        <v>207</v>
      </c>
    </row>
    <row r="549" spans="1:2" x14ac:dyDescent="0.35">
      <c r="A549" t="s">
        <v>20</v>
      </c>
      <c r="B549" s="20">
        <v>245</v>
      </c>
    </row>
    <row r="550" spans="1:2" x14ac:dyDescent="0.35">
      <c r="A550" t="s">
        <v>20</v>
      </c>
      <c r="B550" s="20">
        <v>1573</v>
      </c>
    </row>
    <row r="551" spans="1:2" x14ac:dyDescent="0.35">
      <c r="A551" t="s">
        <v>20</v>
      </c>
      <c r="B551" s="20">
        <v>114</v>
      </c>
    </row>
    <row r="552" spans="1:2" x14ac:dyDescent="0.35">
      <c r="A552" t="s">
        <v>20</v>
      </c>
      <c r="B552" s="20">
        <v>93</v>
      </c>
    </row>
    <row r="553" spans="1:2" x14ac:dyDescent="0.35">
      <c r="A553" t="s">
        <v>20</v>
      </c>
      <c r="B553" s="20">
        <v>1681</v>
      </c>
    </row>
    <row r="554" spans="1:2" x14ac:dyDescent="0.35">
      <c r="A554" t="s">
        <v>20</v>
      </c>
      <c r="B554" s="20">
        <v>32</v>
      </c>
    </row>
    <row r="555" spans="1:2" x14ac:dyDescent="0.35">
      <c r="A555" t="s">
        <v>20</v>
      </c>
      <c r="B555" s="20">
        <v>135</v>
      </c>
    </row>
    <row r="556" spans="1:2" x14ac:dyDescent="0.35">
      <c r="A556" t="s">
        <v>20</v>
      </c>
      <c r="B556" s="20">
        <v>140</v>
      </c>
    </row>
    <row r="557" spans="1:2" x14ac:dyDescent="0.35">
      <c r="A557" t="s">
        <v>20</v>
      </c>
      <c r="B557" s="20">
        <v>92</v>
      </c>
    </row>
    <row r="558" spans="1:2" x14ac:dyDescent="0.35">
      <c r="A558" t="s">
        <v>20</v>
      </c>
      <c r="B558" s="20">
        <v>1015</v>
      </c>
    </row>
    <row r="559" spans="1:2" x14ac:dyDescent="0.35">
      <c r="A559" t="s">
        <v>20</v>
      </c>
      <c r="B559" s="20">
        <v>323</v>
      </c>
    </row>
    <row r="560" spans="1:2" x14ac:dyDescent="0.35">
      <c r="A560" t="s">
        <v>20</v>
      </c>
      <c r="B560" s="20">
        <v>2326</v>
      </c>
    </row>
    <row r="561" spans="1:2" x14ac:dyDescent="0.35">
      <c r="A561" t="s">
        <v>20</v>
      </c>
      <c r="B561" s="20">
        <v>381</v>
      </c>
    </row>
    <row r="562" spans="1:2" x14ac:dyDescent="0.35">
      <c r="A562" t="s">
        <v>20</v>
      </c>
      <c r="B562" s="20">
        <v>480</v>
      </c>
    </row>
    <row r="563" spans="1:2" x14ac:dyDescent="0.35">
      <c r="A563" t="s">
        <v>20</v>
      </c>
      <c r="B563" s="20">
        <v>226</v>
      </c>
    </row>
    <row r="564" spans="1:2" x14ac:dyDescent="0.35">
      <c r="A564" t="s">
        <v>20</v>
      </c>
      <c r="B564" s="20">
        <v>241</v>
      </c>
    </row>
    <row r="565" spans="1:2" x14ac:dyDescent="0.35">
      <c r="A565" t="s">
        <v>20</v>
      </c>
      <c r="B565" s="20">
        <v>132</v>
      </c>
    </row>
    <row r="566" spans="1:2" x14ac:dyDescent="0.35">
      <c r="A566" t="s">
        <v>20</v>
      </c>
      <c r="B566" s="20">
        <v>2043</v>
      </c>
    </row>
  </sheetData>
  <conditionalFormatting sqref="A2:A566">
    <cfRule type="cellIs" dxfId="11" priority="7" operator="equal">
      <formula>"live"</formula>
    </cfRule>
    <cfRule type="cellIs" dxfId="10" priority="8" operator="equal">
      <formula>"canceled"</formula>
    </cfRule>
    <cfRule type="cellIs" dxfId="9" priority="9" operator="equal">
      <formula>"successful"</formula>
    </cfRule>
    <cfRule type="containsText" dxfId="8" priority="10" operator="containsText" text="failed">
      <formula>NOT(ISERROR(SEARCH("failed",A2)))</formula>
    </cfRule>
  </conditionalFormatting>
  <conditionalFormatting sqref="A2:A566">
    <cfRule type="colorScale" priority="6">
      <colorScale>
        <cfvo type="num" val="0"/>
        <cfvo type="num" val="1"/>
        <cfvo type="num" val="2"/>
        <color rgb="FFFF5050"/>
        <color rgb="FF33CC33"/>
        <color rgb="FF00B0F0"/>
      </colorScale>
    </cfRule>
  </conditionalFormatting>
  <conditionalFormatting sqref="D2:D365">
    <cfRule type="cellIs" dxfId="7" priority="2" operator="equal">
      <formula>"live"</formula>
    </cfRule>
    <cfRule type="cellIs" dxfId="6" priority="3" operator="equal">
      <formula>"canceled"</formula>
    </cfRule>
    <cfRule type="cellIs" dxfId="5" priority="4" operator="equal">
      <formula>"successful"</formula>
    </cfRule>
    <cfRule type="containsText" dxfId="4" priority="5" operator="containsText" text="failed">
      <formula>NOT(ISERROR(SEARCH("failed",D2)))</formula>
    </cfRule>
  </conditionalFormatting>
  <conditionalFormatting sqref="D2:D365">
    <cfRule type="colorScale" priority="1">
      <colorScale>
        <cfvo type="num" val="0"/>
        <cfvo type="num" val="1"/>
        <cfvo type="num" val="2"/>
        <color rgb="FFFF5050"/>
        <color rgb="FF33CC33"/>
        <color rgb="FF00B0F0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E29" sqref="E29"/>
    </sheetView>
  </sheetViews>
  <sheetFormatPr defaultColWidth="4.33203125" defaultRowHeight="15.5" x14ac:dyDescent="0.35"/>
  <cols>
    <col min="1" max="1" width="4.58203125" customWidth="1"/>
    <col min="2" max="2" width="30.58203125" bestFit="1" customWidth="1"/>
    <col min="3" max="3" width="49.6640625" style="1" bestFit="1" customWidth="1"/>
    <col min="4" max="4" width="6.83203125" customWidth="1"/>
    <col min="5" max="5" width="9.83203125" bestFit="1" customWidth="1"/>
    <col min="6" max="6" width="16.58203125" style="2" bestFit="1" customWidth="1"/>
    <col min="7" max="7" width="10.83203125" customWidth="1"/>
    <col min="8" max="8" width="15.58203125" bestFit="1" customWidth="1"/>
    <col min="9" max="9" width="18.58203125" style="3" bestFit="1" customWidth="1"/>
    <col min="10" max="10" width="9.75" bestFit="1" customWidth="1"/>
    <col min="11" max="11" width="10.5" bestFit="1" customWidth="1"/>
    <col min="12" max="12" width="13.58203125" bestFit="1" customWidth="1"/>
    <col min="13" max="13" width="10.83203125" bestFit="1" customWidth="1"/>
    <col min="14" max="14" width="24.5" bestFit="1" customWidth="1"/>
    <col min="15" max="15" width="23.08203125" bestFit="1" customWidth="1"/>
    <col min="16" max="16" width="11.25" bestFit="1" customWidth="1"/>
    <col min="17" max="17" width="10.58203125" bestFit="1" customWidth="1"/>
    <col min="18" max="18" width="28.5" bestFit="1" customWidth="1"/>
    <col min="19" max="19" width="17" bestFit="1" customWidth="1"/>
    <col min="20" max="20" width="16.9140625" bestFit="1" customWidth="1"/>
  </cols>
  <sheetData>
    <row r="1" spans="1:20" s="9" customFormat="1" x14ac:dyDescent="0.35">
      <c r="A1" s="9" t="s">
        <v>2027</v>
      </c>
      <c r="B1" s="9" t="s">
        <v>0</v>
      </c>
      <c r="C1" s="10" t="s">
        <v>1</v>
      </c>
      <c r="D1" s="9" t="s">
        <v>2</v>
      </c>
      <c r="E1" s="9" t="s">
        <v>3</v>
      </c>
      <c r="F1" s="11" t="s">
        <v>2029</v>
      </c>
      <c r="G1" s="9" t="s">
        <v>4</v>
      </c>
      <c r="H1" s="9" t="s">
        <v>5</v>
      </c>
      <c r="I1" s="9" t="s">
        <v>2030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2071</v>
      </c>
      <c r="O1" s="9" t="s">
        <v>2072</v>
      </c>
      <c r="P1" s="9" t="s">
        <v>10</v>
      </c>
      <c r="Q1" s="9" t="s">
        <v>11</v>
      </c>
      <c r="R1" s="9" t="s">
        <v>2028</v>
      </c>
      <c r="S1" s="9" t="s">
        <v>2031</v>
      </c>
      <c r="T1" s="9" t="s">
        <v>2032</v>
      </c>
    </row>
    <row r="2" spans="1:20" x14ac:dyDescent="0.35">
      <c r="A2">
        <v>0</v>
      </c>
      <c r="B2" t="s">
        <v>12</v>
      </c>
      <c r="C2" s="1" t="s">
        <v>13</v>
      </c>
      <c r="D2">
        <v>100</v>
      </c>
      <c r="E2">
        <v>0</v>
      </c>
      <c r="F2" s="2">
        <f>E2/D2</f>
        <v>0</v>
      </c>
      <c r="G2" t="s">
        <v>14</v>
      </c>
      <c r="H2">
        <v>0</v>
      </c>
      <c r="I2" s="3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1" t="s">
        <v>19</v>
      </c>
      <c r="D3">
        <v>1400</v>
      </c>
      <c r="E3">
        <v>14560</v>
      </c>
      <c r="F3" s="2">
        <f>E3/D3</f>
        <v>10.4</v>
      </c>
      <c r="G3" t="s">
        <v>20</v>
      </c>
      <c r="H3">
        <v>158</v>
      </c>
      <c r="I3" s="3">
        <f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7">
        <f>(((L3/60)/60)/24)+DATE(1970,1,1)</f>
        <v>41870.208333333336</v>
      </c>
      <c r="O3" s="7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35">
      <c r="A4">
        <v>2</v>
      </c>
      <c r="B4" t="s">
        <v>24</v>
      </c>
      <c r="C4" s="1" t="s">
        <v>25</v>
      </c>
      <c r="D4">
        <v>108400</v>
      </c>
      <c r="E4">
        <v>142523</v>
      </c>
      <c r="F4" s="2">
        <f>E4/D4</f>
        <v>1.3147878228782288</v>
      </c>
      <c r="G4" t="s">
        <v>20</v>
      </c>
      <c r="H4">
        <v>1425</v>
      </c>
      <c r="I4" s="3">
        <f>IFERROR(E4/H4,0)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7">
        <f>(((L4/60)/60)/24)+DATE(1970,1,1)</f>
        <v>41595.25</v>
      </c>
      <c r="O4" s="7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35">
      <c r="A5">
        <v>3</v>
      </c>
      <c r="B5" t="s">
        <v>29</v>
      </c>
      <c r="C5" s="1" t="s">
        <v>30</v>
      </c>
      <c r="D5">
        <v>4200</v>
      </c>
      <c r="E5">
        <v>2477</v>
      </c>
      <c r="F5" s="2">
        <f>E5/D5</f>
        <v>0.58976190476190471</v>
      </c>
      <c r="G5" t="s">
        <v>14</v>
      </c>
      <c r="H5">
        <v>24</v>
      </c>
      <c r="I5" s="3">
        <f>IFERROR(E5/H5,0)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7">
        <f>(((L5/60)/60)/24)+DATE(1970,1,1)</f>
        <v>43688.208333333328</v>
      </c>
      <c r="O5" s="7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1" t="s">
        <v>32</v>
      </c>
      <c r="D6">
        <v>7600</v>
      </c>
      <c r="E6">
        <v>5265</v>
      </c>
      <c r="F6" s="2">
        <f>E6/D6</f>
        <v>0.69276315789473686</v>
      </c>
      <c r="G6" t="s">
        <v>14</v>
      </c>
      <c r="H6">
        <v>53</v>
      </c>
      <c r="I6" s="3">
        <f>IFERROR(E6/H6,0)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7">
        <f>(((L6/60)/60)/24)+DATE(1970,1,1)</f>
        <v>43485.25</v>
      </c>
      <c r="O6" s="7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1" t="s">
        <v>35</v>
      </c>
      <c r="D7">
        <v>7600</v>
      </c>
      <c r="E7">
        <v>13195</v>
      </c>
      <c r="F7" s="2">
        <f>E7/D7</f>
        <v>1.7361842105263159</v>
      </c>
      <c r="G7" t="s">
        <v>20</v>
      </c>
      <c r="H7">
        <v>174</v>
      </c>
      <c r="I7" s="3">
        <f>IFERROR(E7/H7,0)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7">
        <f>(((L7/60)/60)/24)+DATE(1970,1,1)</f>
        <v>41149.208333333336</v>
      </c>
      <c r="O7" s="7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1" t="s">
        <v>39</v>
      </c>
      <c r="D8">
        <v>5200</v>
      </c>
      <c r="E8">
        <v>1090</v>
      </c>
      <c r="F8" s="2">
        <f>E8/D8</f>
        <v>0.20961538461538462</v>
      </c>
      <c r="G8" t="s">
        <v>14</v>
      </c>
      <c r="H8">
        <v>18</v>
      </c>
      <c r="I8" s="3">
        <f>IFERROR(E8/H8,0)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7">
        <f>(((L8/60)/60)/24)+DATE(1970,1,1)</f>
        <v>42991.208333333328</v>
      </c>
      <c r="O8" s="7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1" t="s">
        <v>44</v>
      </c>
      <c r="D9">
        <v>4500</v>
      </c>
      <c r="E9">
        <v>14741</v>
      </c>
      <c r="F9" s="2">
        <f>E9/D9</f>
        <v>3.2757777777777779</v>
      </c>
      <c r="G9" t="s">
        <v>20</v>
      </c>
      <c r="H9">
        <v>227</v>
      </c>
      <c r="I9" s="3">
        <f>IFERROR(E9/H9,0)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7">
        <f>(((L9/60)/60)/24)+DATE(1970,1,1)</f>
        <v>42229.208333333328</v>
      </c>
      <c r="O9" s="7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1" t="s">
        <v>46</v>
      </c>
      <c r="D10">
        <v>110100</v>
      </c>
      <c r="E10">
        <v>21946</v>
      </c>
      <c r="F10" s="2">
        <f>E10/D10</f>
        <v>0.19932788374205268</v>
      </c>
      <c r="G10" t="s">
        <v>47</v>
      </c>
      <c r="H10">
        <v>708</v>
      </c>
      <c r="I10" s="3">
        <f>IFERROR(E10/H10,0)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7">
        <f>(((L10/60)/60)/24)+DATE(1970,1,1)</f>
        <v>40399.208333333336</v>
      </c>
      <c r="O10" s="7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1" t="s">
        <v>49</v>
      </c>
      <c r="D11">
        <v>6200</v>
      </c>
      <c r="E11">
        <v>3208</v>
      </c>
      <c r="F11" s="2">
        <f>E11/D11</f>
        <v>0.51741935483870971</v>
      </c>
      <c r="G11" t="s">
        <v>14</v>
      </c>
      <c r="H11">
        <v>44</v>
      </c>
      <c r="I11" s="3">
        <f>IFERROR(E11/H11,0)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7">
        <f>(((L11/60)/60)/24)+DATE(1970,1,1)</f>
        <v>41536.208333333336</v>
      </c>
      <c r="O11" s="7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1" t="s">
        <v>52</v>
      </c>
      <c r="D12">
        <v>5200</v>
      </c>
      <c r="E12">
        <v>13838</v>
      </c>
      <c r="F12" s="2">
        <f>E12/D12</f>
        <v>2.6611538461538462</v>
      </c>
      <c r="G12" t="s">
        <v>20</v>
      </c>
      <c r="H12">
        <v>220</v>
      </c>
      <c r="I12" s="3">
        <f>IFERROR(E12/H12,0)</f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>(((L12/60)/60)/24)+DATE(1970,1,1)</f>
        <v>40404.208333333336</v>
      </c>
      <c r="O12" s="7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35">
      <c r="A13">
        <v>11</v>
      </c>
      <c r="B13" t="s">
        <v>54</v>
      </c>
      <c r="C13" s="1" t="s">
        <v>55</v>
      </c>
      <c r="D13">
        <v>6300</v>
      </c>
      <c r="E13">
        <v>3030</v>
      </c>
      <c r="F13" s="2">
        <f>E13/D13</f>
        <v>0.48095238095238096</v>
      </c>
      <c r="G13" t="s">
        <v>14</v>
      </c>
      <c r="H13">
        <v>27</v>
      </c>
      <c r="I13" s="3">
        <f>IFERROR(E13/H13,0)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7">
        <f>(((L13/60)/60)/24)+DATE(1970,1,1)</f>
        <v>40442.208333333336</v>
      </c>
      <c r="O13" s="7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1" t="s">
        <v>57</v>
      </c>
      <c r="D14">
        <v>6300</v>
      </c>
      <c r="E14">
        <v>5629</v>
      </c>
      <c r="F14" s="2">
        <f>E14/D14</f>
        <v>0.89349206349206345</v>
      </c>
      <c r="G14" t="s">
        <v>14</v>
      </c>
      <c r="H14">
        <v>55</v>
      </c>
      <c r="I14" s="3">
        <f>IFERROR(E14/H14,0)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7">
        <f>(((L14/60)/60)/24)+DATE(1970,1,1)</f>
        <v>43760.208333333328</v>
      </c>
      <c r="O14" s="7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35">
      <c r="A15">
        <v>13</v>
      </c>
      <c r="B15" t="s">
        <v>58</v>
      </c>
      <c r="C15" s="1" t="s">
        <v>59</v>
      </c>
      <c r="D15">
        <v>4200</v>
      </c>
      <c r="E15">
        <v>10295</v>
      </c>
      <c r="F15" s="2">
        <f>E15/D15</f>
        <v>2.4511904761904764</v>
      </c>
      <c r="G15" t="s">
        <v>20</v>
      </c>
      <c r="H15">
        <v>98</v>
      </c>
      <c r="I15" s="3">
        <f>IFERROR(E15/H15,0)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7">
        <f>(((L15/60)/60)/24)+DATE(1970,1,1)</f>
        <v>42532.208333333328</v>
      </c>
      <c r="O15" s="7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1" t="s">
        <v>62</v>
      </c>
      <c r="D16">
        <v>28200</v>
      </c>
      <c r="E16">
        <v>18829</v>
      </c>
      <c r="F16" s="2">
        <f>E16/D16</f>
        <v>0.66769503546099296</v>
      </c>
      <c r="G16" t="s">
        <v>14</v>
      </c>
      <c r="H16">
        <v>200</v>
      </c>
      <c r="I16" s="3">
        <f>IFERROR(E16/H16,0)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>(((L16/60)/60)/24)+DATE(1970,1,1)</f>
        <v>40974.25</v>
      </c>
      <c r="O16" s="7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1" t="s">
        <v>64</v>
      </c>
      <c r="D17">
        <v>81200</v>
      </c>
      <c r="E17">
        <v>38414</v>
      </c>
      <c r="F17" s="2">
        <f>E17/D17</f>
        <v>0.47307881773399013</v>
      </c>
      <c r="G17" t="s">
        <v>14</v>
      </c>
      <c r="H17">
        <v>452</v>
      </c>
      <c r="I17" s="3">
        <f>IFERROR(E17/H17,0)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7">
        <f>(((L17/60)/60)/24)+DATE(1970,1,1)</f>
        <v>43809.25</v>
      </c>
      <c r="O17" s="7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1" t="s">
        <v>67</v>
      </c>
      <c r="D18">
        <v>1700</v>
      </c>
      <c r="E18">
        <v>11041</v>
      </c>
      <c r="F18" s="2">
        <f>E18/D18</f>
        <v>6.4947058823529416</v>
      </c>
      <c r="G18" t="s">
        <v>20</v>
      </c>
      <c r="H18">
        <v>100</v>
      </c>
      <c r="I18" s="3">
        <f>IFERROR(E18/H18,0)</f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>(((L18/60)/60)/24)+DATE(1970,1,1)</f>
        <v>41661.25</v>
      </c>
      <c r="O18" s="7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1" t="s">
        <v>70</v>
      </c>
      <c r="D19">
        <v>84600</v>
      </c>
      <c r="E19">
        <v>134845</v>
      </c>
      <c r="F19" s="2">
        <f>E19/D19</f>
        <v>1.5939125295508274</v>
      </c>
      <c r="G19" t="s">
        <v>20</v>
      </c>
      <c r="H19">
        <v>1249</v>
      </c>
      <c r="I19" s="3">
        <f>IFERROR(E19/H19,0)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7">
        <f>(((L19/60)/60)/24)+DATE(1970,1,1)</f>
        <v>40555.25</v>
      </c>
      <c r="O19" s="7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1" t="s">
        <v>73</v>
      </c>
      <c r="D20">
        <v>9100</v>
      </c>
      <c r="E20">
        <v>6089</v>
      </c>
      <c r="F20" s="2">
        <f>E20/D20</f>
        <v>0.66912087912087914</v>
      </c>
      <c r="G20" t="s">
        <v>74</v>
      </c>
      <c r="H20">
        <v>135</v>
      </c>
      <c r="I20" s="3">
        <f>IFERROR(E20/H20,0)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7">
        <f>(((L20/60)/60)/24)+DATE(1970,1,1)</f>
        <v>43351.208333333328</v>
      </c>
      <c r="O20" s="7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1" t="s">
        <v>76</v>
      </c>
      <c r="D21">
        <v>62500</v>
      </c>
      <c r="E21">
        <v>30331</v>
      </c>
      <c r="F21" s="2">
        <f>E21/D21</f>
        <v>0.48529600000000001</v>
      </c>
      <c r="G21" t="s">
        <v>14</v>
      </c>
      <c r="H21">
        <v>674</v>
      </c>
      <c r="I21" s="3">
        <f>IFERROR(E21/H21,0)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7">
        <f>(((L21/60)/60)/24)+DATE(1970,1,1)</f>
        <v>43528.25</v>
      </c>
      <c r="O21" s="7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1" t="s">
        <v>78</v>
      </c>
      <c r="D22">
        <v>131800</v>
      </c>
      <c r="E22">
        <v>147936</v>
      </c>
      <c r="F22" s="2">
        <f>E22/D22</f>
        <v>1.1224279210925645</v>
      </c>
      <c r="G22" t="s">
        <v>20</v>
      </c>
      <c r="H22">
        <v>1396</v>
      </c>
      <c r="I22" s="3">
        <f>IFERROR(E22/H22,0)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7">
        <f>(((L22/60)/60)/24)+DATE(1970,1,1)</f>
        <v>41848.208333333336</v>
      </c>
      <c r="O22" s="7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1" t="s">
        <v>80</v>
      </c>
      <c r="D23">
        <v>94000</v>
      </c>
      <c r="E23">
        <v>38533</v>
      </c>
      <c r="F23" s="2">
        <f>E23/D23</f>
        <v>0.40992553191489361</v>
      </c>
      <c r="G23" t="s">
        <v>14</v>
      </c>
      <c r="H23">
        <v>558</v>
      </c>
      <c r="I23" s="3">
        <f>IFERROR(E23/H23,0)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7">
        <f>(((L23/60)/60)/24)+DATE(1970,1,1)</f>
        <v>40770.208333333336</v>
      </c>
      <c r="O23" s="7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1" t="s">
        <v>82</v>
      </c>
      <c r="D24">
        <v>59100</v>
      </c>
      <c r="E24">
        <v>75690</v>
      </c>
      <c r="F24" s="2">
        <f>E24/D24</f>
        <v>1.2807106598984772</v>
      </c>
      <c r="G24" t="s">
        <v>20</v>
      </c>
      <c r="H24">
        <v>890</v>
      </c>
      <c r="I24" s="3">
        <f>IFERROR(E24/H24,0)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7">
        <f>(((L24/60)/60)/24)+DATE(1970,1,1)</f>
        <v>43193.208333333328</v>
      </c>
      <c r="O24" s="7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1" t="s">
        <v>84</v>
      </c>
      <c r="D25">
        <v>4500</v>
      </c>
      <c r="E25">
        <v>14942</v>
      </c>
      <c r="F25" s="2">
        <f>E25/D25</f>
        <v>3.3204444444444445</v>
      </c>
      <c r="G25" t="s">
        <v>20</v>
      </c>
      <c r="H25">
        <v>142</v>
      </c>
      <c r="I25" s="3">
        <f>IFERROR(E25/H25,0)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7">
        <f>(((L25/60)/60)/24)+DATE(1970,1,1)</f>
        <v>43510.25</v>
      </c>
      <c r="O25" s="7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1" t="s">
        <v>86</v>
      </c>
      <c r="D26">
        <v>92400</v>
      </c>
      <c r="E26">
        <v>104257</v>
      </c>
      <c r="F26" s="2">
        <f>E26/D26</f>
        <v>1.1283225108225108</v>
      </c>
      <c r="G26" t="s">
        <v>20</v>
      </c>
      <c r="H26">
        <v>2673</v>
      </c>
      <c r="I26" s="3">
        <f>IFERROR(E26/H26,0)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7">
        <f>(((L26/60)/60)/24)+DATE(1970,1,1)</f>
        <v>41811.208333333336</v>
      </c>
      <c r="O26" s="7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1" t="s">
        <v>88</v>
      </c>
      <c r="D27">
        <v>5500</v>
      </c>
      <c r="E27">
        <v>11904</v>
      </c>
      <c r="F27" s="2">
        <f>E27/D27</f>
        <v>2.1643636363636363</v>
      </c>
      <c r="G27" t="s">
        <v>20</v>
      </c>
      <c r="H27">
        <v>163</v>
      </c>
      <c r="I27" s="3">
        <f>IFERROR(E27/H27,0)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7">
        <f>(((L27/60)/60)/24)+DATE(1970,1,1)</f>
        <v>40681.208333333336</v>
      </c>
      <c r="O27" s="7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1" t="s">
        <v>91</v>
      </c>
      <c r="D28">
        <v>107500</v>
      </c>
      <c r="E28">
        <v>51814</v>
      </c>
      <c r="F28" s="2">
        <f>E28/D28</f>
        <v>0.4819906976744186</v>
      </c>
      <c r="G28" t="s">
        <v>74</v>
      </c>
      <c r="H28">
        <v>1480</v>
      </c>
      <c r="I28" s="3">
        <f>IFERROR(E28/H28,0)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7">
        <f>(((L28/60)/60)/24)+DATE(1970,1,1)</f>
        <v>43312.208333333328</v>
      </c>
      <c r="O28" s="7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1" t="s">
        <v>93</v>
      </c>
      <c r="D29">
        <v>2000</v>
      </c>
      <c r="E29">
        <v>1599</v>
      </c>
      <c r="F29" s="2">
        <f>E29/D29</f>
        <v>0.79949999999999999</v>
      </c>
      <c r="G29" t="s">
        <v>14</v>
      </c>
      <c r="H29">
        <v>15</v>
      </c>
      <c r="I29" s="3">
        <f>IFERROR(E29/H29,0)</f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>(((L29/60)/60)/24)+DATE(1970,1,1)</f>
        <v>42280.208333333328</v>
      </c>
      <c r="O29" s="7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1" t="s">
        <v>95</v>
      </c>
      <c r="D30">
        <v>130800</v>
      </c>
      <c r="E30">
        <v>137635</v>
      </c>
      <c r="F30" s="2">
        <f>E30/D30</f>
        <v>1.0522553516819573</v>
      </c>
      <c r="G30" t="s">
        <v>20</v>
      </c>
      <c r="H30">
        <v>2220</v>
      </c>
      <c r="I30" s="3">
        <f>IFERROR(E30/H30,0)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7">
        <f>(((L30/60)/60)/24)+DATE(1970,1,1)</f>
        <v>40218.25</v>
      </c>
      <c r="O30" s="7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1" t="s">
        <v>97</v>
      </c>
      <c r="D31">
        <v>45900</v>
      </c>
      <c r="E31">
        <v>150965</v>
      </c>
      <c r="F31" s="2">
        <f>E31/D31</f>
        <v>3.2889978213507627</v>
      </c>
      <c r="G31" t="s">
        <v>20</v>
      </c>
      <c r="H31">
        <v>1606</v>
      </c>
      <c r="I31" s="3">
        <f>IFERROR(E31/H31,0)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7">
        <f>(((L31/60)/60)/24)+DATE(1970,1,1)</f>
        <v>43301.208333333328</v>
      </c>
      <c r="O31" s="7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1" t="s">
        <v>102</v>
      </c>
      <c r="D32">
        <v>9000</v>
      </c>
      <c r="E32">
        <v>14455</v>
      </c>
      <c r="F32" s="2">
        <f>E32/D32</f>
        <v>1.606111111111111</v>
      </c>
      <c r="G32" t="s">
        <v>20</v>
      </c>
      <c r="H32">
        <v>129</v>
      </c>
      <c r="I32" s="3">
        <f>IFERROR(E32/H32,0)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7">
        <f>(((L32/60)/60)/24)+DATE(1970,1,1)</f>
        <v>43609.208333333328</v>
      </c>
      <c r="O32" s="7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1" t="s">
        <v>104</v>
      </c>
      <c r="D33">
        <v>3500</v>
      </c>
      <c r="E33">
        <v>10850</v>
      </c>
      <c r="F33" s="2">
        <f>E33/D33</f>
        <v>3.1</v>
      </c>
      <c r="G33" t="s">
        <v>20</v>
      </c>
      <c r="H33">
        <v>226</v>
      </c>
      <c r="I33" s="3">
        <f>IFERROR(E33/H33,0)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7">
        <f>(((L33/60)/60)/24)+DATE(1970,1,1)</f>
        <v>42374.25</v>
      </c>
      <c r="O33" s="7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1" t="s">
        <v>106</v>
      </c>
      <c r="D34">
        <v>101000</v>
      </c>
      <c r="E34">
        <v>87676</v>
      </c>
      <c r="F34" s="2">
        <f>E34/D34</f>
        <v>0.86807920792079207</v>
      </c>
      <c r="G34" t="s">
        <v>14</v>
      </c>
      <c r="H34">
        <v>2307</v>
      </c>
      <c r="I34" s="3">
        <f>IFERROR(E34/H34,0)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7">
        <f>(((L34/60)/60)/24)+DATE(1970,1,1)</f>
        <v>43110.25</v>
      </c>
      <c r="O34" s="7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1" t="s">
        <v>110</v>
      </c>
      <c r="D35">
        <v>50200</v>
      </c>
      <c r="E35">
        <v>189666</v>
      </c>
      <c r="F35" s="2">
        <f>E35/D35</f>
        <v>3.7782071713147412</v>
      </c>
      <c r="G35" t="s">
        <v>20</v>
      </c>
      <c r="H35">
        <v>5419</v>
      </c>
      <c r="I35" s="3">
        <f>IFERROR(E35/H35,0)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7">
        <f>(((L35/60)/60)/24)+DATE(1970,1,1)</f>
        <v>41917.208333333336</v>
      </c>
      <c r="O35" s="7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35">
      <c r="A36">
        <v>34</v>
      </c>
      <c r="B36" t="s">
        <v>111</v>
      </c>
      <c r="C36" s="1" t="s">
        <v>112</v>
      </c>
      <c r="D36">
        <v>9300</v>
      </c>
      <c r="E36">
        <v>14025</v>
      </c>
      <c r="F36" s="2">
        <f>E36/D36</f>
        <v>1.5080645161290323</v>
      </c>
      <c r="G36" t="s">
        <v>20</v>
      </c>
      <c r="H36">
        <v>165</v>
      </c>
      <c r="I36" s="3">
        <f>IFERROR(E36/H36,0)</f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>(((L36/60)/60)/24)+DATE(1970,1,1)</f>
        <v>42817.208333333328</v>
      </c>
      <c r="O36" s="7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1" t="s">
        <v>114</v>
      </c>
      <c r="D37">
        <v>125500</v>
      </c>
      <c r="E37">
        <v>188628</v>
      </c>
      <c r="F37" s="2">
        <f>E37/D37</f>
        <v>1.5030119521912351</v>
      </c>
      <c r="G37" t="s">
        <v>20</v>
      </c>
      <c r="H37">
        <v>1965</v>
      </c>
      <c r="I37" s="3">
        <f>IFERROR(E37/H37,0)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7">
        <f>(((L37/60)/60)/24)+DATE(1970,1,1)</f>
        <v>43484.25</v>
      </c>
      <c r="O37" s="7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1" t="s">
        <v>116</v>
      </c>
      <c r="D38">
        <v>700</v>
      </c>
      <c r="E38">
        <v>1101</v>
      </c>
      <c r="F38" s="2">
        <f>E38/D38</f>
        <v>1.572857142857143</v>
      </c>
      <c r="G38" t="s">
        <v>20</v>
      </c>
      <c r="H38">
        <v>16</v>
      </c>
      <c r="I38" s="3">
        <f>IFERROR(E38/H38,0)</f>
        <v>68.8125</v>
      </c>
      <c r="J38" t="s">
        <v>21</v>
      </c>
      <c r="K38" t="s">
        <v>22</v>
      </c>
      <c r="L38">
        <v>1298700000</v>
      </c>
      <c r="M38">
        <v>1300856400</v>
      </c>
      <c r="N38" s="7">
        <f>(((L38/60)/60)/24)+DATE(1970,1,1)</f>
        <v>40600.25</v>
      </c>
      <c r="O38" s="7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35">
      <c r="A39">
        <v>37</v>
      </c>
      <c r="B39" t="s">
        <v>117</v>
      </c>
      <c r="C39" s="1" t="s">
        <v>118</v>
      </c>
      <c r="D39">
        <v>8100</v>
      </c>
      <c r="E39">
        <v>11339</v>
      </c>
      <c r="F39" s="2">
        <f>E39/D39</f>
        <v>1.3998765432098765</v>
      </c>
      <c r="G39" t="s">
        <v>20</v>
      </c>
      <c r="H39">
        <v>107</v>
      </c>
      <c r="I39" s="3">
        <f>IFERROR(E39/H39,0)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7">
        <f>(((L39/60)/60)/24)+DATE(1970,1,1)</f>
        <v>43744.208333333328</v>
      </c>
      <c r="O39" s="7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1" t="s">
        <v>121</v>
      </c>
      <c r="D40">
        <v>3100</v>
      </c>
      <c r="E40">
        <v>10085</v>
      </c>
      <c r="F40" s="2">
        <f>E40/D40</f>
        <v>3.2532258064516131</v>
      </c>
      <c r="G40" t="s">
        <v>20</v>
      </c>
      <c r="H40">
        <v>134</v>
      </c>
      <c r="I40" s="3">
        <f>IFERROR(E40/H40,0)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7">
        <f>(((L40/60)/60)/24)+DATE(1970,1,1)</f>
        <v>40469.208333333336</v>
      </c>
      <c r="O40" s="7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1" t="s">
        <v>124</v>
      </c>
      <c r="D41">
        <v>9900</v>
      </c>
      <c r="E41">
        <v>5027</v>
      </c>
      <c r="F41" s="2">
        <f>E41/D41</f>
        <v>0.50777777777777777</v>
      </c>
      <c r="G41" t="s">
        <v>14</v>
      </c>
      <c r="H41">
        <v>88</v>
      </c>
      <c r="I41" s="3">
        <f>IFERROR(E41/H41,0)</f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>(((L41/60)/60)/24)+DATE(1970,1,1)</f>
        <v>41330.25</v>
      </c>
      <c r="O41" s="7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1" t="s">
        <v>126</v>
      </c>
      <c r="D42">
        <v>8800</v>
      </c>
      <c r="E42">
        <v>14878</v>
      </c>
      <c r="F42" s="2">
        <f>E42/D42</f>
        <v>1.6906818181818182</v>
      </c>
      <c r="G42" t="s">
        <v>20</v>
      </c>
      <c r="H42">
        <v>198</v>
      </c>
      <c r="I42" s="3">
        <f>IFERROR(E42/H42,0)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7">
        <f>(((L42/60)/60)/24)+DATE(1970,1,1)</f>
        <v>40334.208333333336</v>
      </c>
      <c r="O42" s="7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1" t="s">
        <v>128</v>
      </c>
      <c r="D43">
        <v>5600</v>
      </c>
      <c r="E43">
        <v>11924</v>
      </c>
      <c r="F43" s="2">
        <f>E43/D43</f>
        <v>2.1292857142857144</v>
      </c>
      <c r="G43" t="s">
        <v>20</v>
      </c>
      <c r="H43">
        <v>111</v>
      </c>
      <c r="I43" s="3">
        <f>IFERROR(E43/H43,0)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7">
        <f>(((L43/60)/60)/24)+DATE(1970,1,1)</f>
        <v>41156.208333333336</v>
      </c>
      <c r="O43" s="7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1" t="s">
        <v>130</v>
      </c>
      <c r="D44">
        <v>1800</v>
      </c>
      <c r="E44">
        <v>7991</v>
      </c>
      <c r="F44" s="2">
        <f>E44/D44</f>
        <v>4.4394444444444447</v>
      </c>
      <c r="G44" t="s">
        <v>20</v>
      </c>
      <c r="H44">
        <v>222</v>
      </c>
      <c r="I44" s="3">
        <f>IFERROR(E44/H44,0)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7">
        <f>(((L44/60)/60)/24)+DATE(1970,1,1)</f>
        <v>40728.208333333336</v>
      </c>
      <c r="O44" s="7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1" t="s">
        <v>132</v>
      </c>
      <c r="D45">
        <v>90200</v>
      </c>
      <c r="E45">
        <v>167717</v>
      </c>
      <c r="F45" s="2">
        <f>E45/D45</f>
        <v>1.859390243902439</v>
      </c>
      <c r="G45" t="s">
        <v>20</v>
      </c>
      <c r="H45">
        <v>6212</v>
      </c>
      <c r="I45" s="3">
        <f>IFERROR(E45/H45,0)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7">
        <f>(((L45/60)/60)/24)+DATE(1970,1,1)</f>
        <v>41844.208333333336</v>
      </c>
      <c r="O45" s="7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1" t="s">
        <v>135</v>
      </c>
      <c r="D46">
        <v>1600</v>
      </c>
      <c r="E46">
        <v>10541</v>
      </c>
      <c r="F46" s="2">
        <f>E46/D46</f>
        <v>6.5881249999999998</v>
      </c>
      <c r="G46" t="s">
        <v>20</v>
      </c>
      <c r="H46">
        <v>98</v>
      </c>
      <c r="I46" s="3">
        <f>IFERROR(E46/H46,0)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7">
        <f>(((L46/60)/60)/24)+DATE(1970,1,1)</f>
        <v>43541.208333333328</v>
      </c>
      <c r="O46" s="7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35">
      <c r="A47">
        <v>45</v>
      </c>
      <c r="B47" t="s">
        <v>136</v>
      </c>
      <c r="C47" s="1" t="s">
        <v>137</v>
      </c>
      <c r="D47">
        <v>9500</v>
      </c>
      <c r="E47">
        <v>4530</v>
      </c>
      <c r="F47" s="2">
        <f>E47/D47</f>
        <v>0.4768421052631579</v>
      </c>
      <c r="G47" t="s">
        <v>14</v>
      </c>
      <c r="H47">
        <v>48</v>
      </c>
      <c r="I47" s="3">
        <f>IFERROR(E47/H47,0)</f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>(((L47/60)/60)/24)+DATE(1970,1,1)</f>
        <v>42676.208333333328</v>
      </c>
      <c r="O47" s="7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1" t="s">
        <v>139</v>
      </c>
      <c r="D48">
        <v>3700</v>
      </c>
      <c r="E48">
        <v>4247</v>
      </c>
      <c r="F48" s="2">
        <f>E48/D48</f>
        <v>1.1478378378378378</v>
      </c>
      <c r="G48" t="s">
        <v>20</v>
      </c>
      <c r="H48">
        <v>92</v>
      </c>
      <c r="I48" s="3">
        <f>IFERROR(E48/H48,0)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7">
        <f>(((L48/60)/60)/24)+DATE(1970,1,1)</f>
        <v>40367.208333333336</v>
      </c>
      <c r="O48" s="7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1" t="s">
        <v>141</v>
      </c>
      <c r="D49">
        <v>1500</v>
      </c>
      <c r="E49">
        <v>7129</v>
      </c>
      <c r="F49" s="2">
        <f>E49/D49</f>
        <v>4.7526666666666664</v>
      </c>
      <c r="G49" t="s">
        <v>20</v>
      </c>
      <c r="H49">
        <v>149</v>
      </c>
      <c r="I49" s="3">
        <f>IFERROR(E49/H49,0)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7">
        <f>(((L49/60)/60)/24)+DATE(1970,1,1)</f>
        <v>41727.208333333336</v>
      </c>
      <c r="O49" s="7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1" t="s">
        <v>143</v>
      </c>
      <c r="D50">
        <v>33300</v>
      </c>
      <c r="E50">
        <v>128862</v>
      </c>
      <c r="F50" s="2">
        <f>E50/D50</f>
        <v>3.86972972972973</v>
      </c>
      <c r="G50" t="s">
        <v>20</v>
      </c>
      <c r="H50">
        <v>2431</v>
      </c>
      <c r="I50" s="3">
        <f>IFERROR(E50/H50,0)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7">
        <f>(((L50/60)/60)/24)+DATE(1970,1,1)</f>
        <v>42180.208333333328</v>
      </c>
      <c r="O50" s="7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1" t="s">
        <v>145</v>
      </c>
      <c r="D51">
        <v>7200</v>
      </c>
      <c r="E51">
        <v>13653</v>
      </c>
      <c r="F51" s="2">
        <f>E51/D51</f>
        <v>1.89625</v>
      </c>
      <c r="G51" t="s">
        <v>20</v>
      </c>
      <c r="H51">
        <v>303</v>
      </c>
      <c r="I51" s="3">
        <f>IFERROR(E51/H51,0)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7">
        <f>(((L51/60)/60)/24)+DATE(1970,1,1)</f>
        <v>43758.208333333328</v>
      </c>
      <c r="O51" s="7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35">
      <c r="A52">
        <v>50</v>
      </c>
      <c r="B52" t="s">
        <v>146</v>
      </c>
      <c r="C52" s="1" t="s">
        <v>147</v>
      </c>
      <c r="D52">
        <v>100</v>
      </c>
      <c r="E52">
        <v>2</v>
      </c>
      <c r="F52" s="2">
        <f>E52/D52</f>
        <v>0.02</v>
      </c>
      <c r="G52" t="s">
        <v>14</v>
      </c>
      <c r="H52">
        <v>1</v>
      </c>
      <c r="I52" s="3">
        <f>IFERROR(E52/H52,0)</f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>(((L52/60)/60)/24)+DATE(1970,1,1)</f>
        <v>41487.208333333336</v>
      </c>
      <c r="O52" s="7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1" t="s">
        <v>150</v>
      </c>
      <c r="D53">
        <v>158100</v>
      </c>
      <c r="E53">
        <v>145243</v>
      </c>
      <c r="F53" s="2">
        <f>E53/D53</f>
        <v>0.91867805186590767</v>
      </c>
      <c r="G53" t="s">
        <v>14</v>
      </c>
      <c r="H53">
        <v>1467</v>
      </c>
      <c r="I53" s="3">
        <f>IFERROR(E53/H53,0)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7">
        <f>(((L53/60)/60)/24)+DATE(1970,1,1)</f>
        <v>40995.208333333336</v>
      </c>
      <c r="O53" s="7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1" t="s">
        <v>152</v>
      </c>
      <c r="D54">
        <v>7200</v>
      </c>
      <c r="E54">
        <v>2459</v>
      </c>
      <c r="F54" s="2">
        <f>E54/D54</f>
        <v>0.34152777777777776</v>
      </c>
      <c r="G54" t="s">
        <v>14</v>
      </c>
      <c r="H54">
        <v>75</v>
      </c>
      <c r="I54" s="3">
        <f>IFERROR(E54/H54,0)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7">
        <f>(((L54/60)/60)/24)+DATE(1970,1,1)</f>
        <v>40436.208333333336</v>
      </c>
      <c r="O54" s="7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1" t="s">
        <v>154</v>
      </c>
      <c r="D55">
        <v>8800</v>
      </c>
      <c r="E55">
        <v>12356</v>
      </c>
      <c r="F55" s="2">
        <f>E55/D55</f>
        <v>1.4040909090909091</v>
      </c>
      <c r="G55" t="s">
        <v>20</v>
      </c>
      <c r="H55">
        <v>209</v>
      </c>
      <c r="I55" s="3">
        <f>IFERROR(E55/H55,0)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7">
        <f>(((L55/60)/60)/24)+DATE(1970,1,1)</f>
        <v>41779.208333333336</v>
      </c>
      <c r="O55" s="7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35">
      <c r="A56">
        <v>54</v>
      </c>
      <c r="B56" t="s">
        <v>155</v>
      </c>
      <c r="C56" s="1" t="s">
        <v>156</v>
      </c>
      <c r="D56">
        <v>6000</v>
      </c>
      <c r="E56">
        <v>5392</v>
      </c>
      <c r="F56" s="2">
        <f>E56/D56</f>
        <v>0.89866666666666661</v>
      </c>
      <c r="G56" t="s">
        <v>14</v>
      </c>
      <c r="H56">
        <v>120</v>
      </c>
      <c r="I56" s="3">
        <f>IFERROR(E56/H56,0)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7">
        <f>(((L56/60)/60)/24)+DATE(1970,1,1)</f>
        <v>43170.25</v>
      </c>
      <c r="O56" s="7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1" t="s">
        <v>158</v>
      </c>
      <c r="D57">
        <v>6600</v>
      </c>
      <c r="E57">
        <v>11746</v>
      </c>
      <c r="F57" s="2">
        <f>E57/D57</f>
        <v>1.7796969696969698</v>
      </c>
      <c r="G57" t="s">
        <v>20</v>
      </c>
      <c r="H57">
        <v>131</v>
      </c>
      <c r="I57" s="3">
        <f>IFERROR(E57/H57,0)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7">
        <f>(((L57/60)/60)/24)+DATE(1970,1,1)</f>
        <v>43311.208333333328</v>
      </c>
      <c r="O57" s="7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35">
      <c r="A58">
        <v>56</v>
      </c>
      <c r="B58" t="s">
        <v>160</v>
      </c>
      <c r="C58" s="1" t="s">
        <v>161</v>
      </c>
      <c r="D58">
        <v>8000</v>
      </c>
      <c r="E58">
        <v>11493</v>
      </c>
      <c r="F58" s="2">
        <f>E58/D58</f>
        <v>1.436625</v>
      </c>
      <c r="G58" t="s">
        <v>20</v>
      </c>
      <c r="H58">
        <v>164</v>
      </c>
      <c r="I58" s="3">
        <f>IFERROR(E58/H58,0)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7">
        <f>(((L58/60)/60)/24)+DATE(1970,1,1)</f>
        <v>42014.25</v>
      </c>
      <c r="O58" s="7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1" t="s">
        <v>163</v>
      </c>
      <c r="D59">
        <v>2900</v>
      </c>
      <c r="E59">
        <v>6243</v>
      </c>
      <c r="F59" s="2">
        <f>E59/D59</f>
        <v>2.1527586206896552</v>
      </c>
      <c r="G59" t="s">
        <v>20</v>
      </c>
      <c r="H59">
        <v>201</v>
      </c>
      <c r="I59" s="3">
        <f>IFERROR(E59/H59,0)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7">
        <f>(((L59/60)/60)/24)+DATE(1970,1,1)</f>
        <v>42979.208333333328</v>
      </c>
      <c r="O59" s="7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1" t="s">
        <v>165</v>
      </c>
      <c r="D60">
        <v>2700</v>
      </c>
      <c r="E60">
        <v>6132</v>
      </c>
      <c r="F60" s="2">
        <f>E60/D60</f>
        <v>2.2711111111111113</v>
      </c>
      <c r="G60" t="s">
        <v>20</v>
      </c>
      <c r="H60">
        <v>211</v>
      </c>
      <c r="I60" s="3">
        <f>IFERROR(E60/H60,0)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7">
        <f>(((L60/60)/60)/24)+DATE(1970,1,1)</f>
        <v>42268.208333333328</v>
      </c>
      <c r="O60" s="7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1" t="s">
        <v>167</v>
      </c>
      <c r="D61">
        <v>1400</v>
      </c>
      <c r="E61">
        <v>3851</v>
      </c>
      <c r="F61" s="2">
        <f>E61/D61</f>
        <v>2.7507142857142859</v>
      </c>
      <c r="G61" t="s">
        <v>20</v>
      </c>
      <c r="H61">
        <v>128</v>
      </c>
      <c r="I61" s="3">
        <f>IFERROR(E61/H61,0)</f>
        <v>30.0859375</v>
      </c>
      <c r="J61" t="s">
        <v>21</v>
      </c>
      <c r="K61" t="s">
        <v>22</v>
      </c>
      <c r="L61">
        <v>1497243600</v>
      </c>
      <c r="M61">
        <v>1498539600</v>
      </c>
      <c r="N61" s="7">
        <f>(((L61/60)/60)/24)+DATE(1970,1,1)</f>
        <v>42898.208333333328</v>
      </c>
      <c r="O61" s="7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1" t="s">
        <v>169</v>
      </c>
      <c r="D62">
        <v>94200</v>
      </c>
      <c r="E62">
        <v>135997</v>
      </c>
      <c r="F62" s="2">
        <f>E62/D62</f>
        <v>1.4437048832271762</v>
      </c>
      <c r="G62" t="s">
        <v>20</v>
      </c>
      <c r="H62">
        <v>1600</v>
      </c>
      <c r="I62" s="3">
        <f>IFERROR(E62/H62,0)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7">
        <f>(((L62/60)/60)/24)+DATE(1970,1,1)</f>
        <v>41107.208333333336</v>
      </c>
      <c r="O62" s="7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35">
      <c r="A63">
        <v>61</v>
      </c>
      <c r="B63" t="s">
        <v>170</v>
      </c>
      <c r="C63" s="1" t="s">
        <v>171</v>
      </c>
      <c r="D63">
        <v>199200</v>
      </c>
      <c r="E63">
        <v>184750</v>
      </c>
      <c r="F63" s="2">
        <f>E63/D63</f>
        <v>0.92745983935742971</v>
      </c>
      <c r="G63" t="s">
        <v>14</v>
      </c>
      <c r="H63">
        <v>2253</v>
      </c>
      <c r="I63" s="3">
        <f>IFERROR(E63/H63,0)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7">
        <f>(((L63/60)/60)/24)+DATE(1970,1,1)</f>
        <v>40595.25</v>
      </c>
      <c r="O63" s="7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1" t="s">
        <v>173</v>
      </c>
      <c r="D64">
        <v>2000</v>
      </c>
      <c r="E64">
        <v>14452</v>
      </c>
      <c r="F64" s="2">
        <f>E64/D64</f>
        <v>7.226</v>
      </c>
      <c r="G64" t="s">
        <v>20</v>
      </c>
      <c r="H64">
        <v>249</v>
      </c>
      <c r="I64" s="3">
        <f>IFERROR(E64/H64,0)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7">
        <f>(((L64/60)/60)/24)+DATE(1970,1,1)</f>
        <v>42160.208333333328</v>
      </c>
      <c r="O64" s="7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1" t="s">
        <v>175</v>
      </c>
      <c r="D65">
        <v>4700</v>
      </c>
      <c r="E65">
        <v>557</v>
      </c>
      <c r="F65" s="2">
        <f>E65/D65</f>
        <v>0.11851063829787234</v>
      </c>
      <c r="G65" t="s">
        <v>14</v>
      </c>
      <c r="H65">
        <v>5</v>
      </c>
      <c r="I65" s="3">
        <f>IFERROR(E65/H65,0)</f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>(((L65/60)/60)/24)+DATE(1970,1,1)</f>
        <v>42853.208333333328</v>
      </c>
      <c r="O65" s="7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1" t="s">
        <v>177</v>
      </c>
      <c r="D66">
        <v>2800</v>
      </c>
      <c r="E66">
        <v>2734</v>
      </c>
      <c r="F66" s="2">
        <f>E66/D66</f>
        <v>0.97642857142857142</v>
      </c>
      <c r="G66" t="s">
        <v>14</v>
      </c>
      <c r="H66">
        <v>38</v>
      </c>
      <c r="I66" s="3">
        <f>IFERROR(E66/H66,0)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7">
        <f>(((L66/60)/60)/24)+DATE(1970,1,1)</f>
        <v>43283.208333333328</v>
      </c>
      <c r="O66" s="7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1" t="s">
        <v>179</v>
      </c>
      <c r="D67">
        <v>6100</v>
      </c>
      <c r="E67">
        <v>14405</v>
      </c>
      <c r="F67" s="2">
        <f>E67/D67</f>
        <v>2.3614754098360655</v>
      </c>
      <c r="G67" t="s">
        <v>20</v>
      </c>
      <c r="H67">
        <v>236</v>
      </c>
      <c r="I67" s="3">
        <f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7">
        <f>(((L67/60)/60)/24)+DATE(1970,1,1)</f>
        <v>40570.25</v>
      </c>
      <c r="O67" s="7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1" t="s">
        <v>181</v>
      </c>
      <c r="D68">
        <v>2900</v>
      </c>
      <c r="E68">
        <v>1307</v>
      </c>
      <c r="F68" s="2">
        <f>E68/D68</f>
        <v>0.45068965517241377</v>
      </c>
      <c r="G68" t="s">
        <v>14</v>
      </c>
      <c r="H68">
        <v>12</v>
      </c>
      <c r="I68" s="3">
        <f>IFERROR(E68/H68,0)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7">
        <f>(((L68/60)/60)/24)+DATE(1970,1,1)</f>
        <v>42102.208333333328</v>
      </c>
      <c r="O68" s="7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35">
      <c r="A69">
        <v>67</v>
      </c>
      <c r="B69" t="s">
        <v>182</v>
      </c>
      <c r="C69" s="1" t="s">
        <v>183</v>
      </c>
      <c r="D69">
        <v>72600</v>
      </c>
      <c r="E69">
        <v>117892</v>
      </c>
      <c r="F69" s="2">
        <f>E69/D69</f>
        <v>1.6238567493112948</v>
      </c>
      <c r="G69" t="s">
        <v>20</v>
      </c>
      <c r="H69">
        <v>4065</v>
      </c>
      <c r="I69" s="3">
        <f>IFERROR(E69/H69,0)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7">
        <f>(((L69/60)/60)/24)+DATE(1970,1,1)</f>
        <v>40203.25</v>
      </c>
      <c r="O69" s="7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1" t="s">
        <v>185</v>
      </c>
      <c r="D70">
        <v>5700</v>
      </c>
      <c r="E70">
        <v>14508</v>
      </c>
      <c r="F70" s="2">
        <f>E70/D70</f>
        <v>2.5452631578947367</v>
      </c>
      <c r="G70" t="s">
        <v>20</v>
      </c>
      <c r="H70">
        <v>246</v>
      </c>
      <c r="I70" s="3">
        <f>IFERROR(E70/H70,0)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7">
        <f>(((L70/60)/60)/24)+DATE(1970,1,1)</f>
        <v>42943.208333333328</v>
      </c>
      <c r="O70" s="7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1" t="s">
        <v>187</v>
      </c>
      <c r="D71">
        <v>7900</v>
      </c>
      <c r="E71">
        <v>1901</v>
      </c>
      <c r="F71" s="2">
        <f>E71/D71</f>
        <v>0.24063291139240506</v>
      </c>
      <c r="G71" t="s">
        <v>74</v>
      </c>
      <c r="H71">
        <v>17</v>
      </c>
      <c r="I71" s="3">
        <f>IFERROR(E71/H71,0)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7">
        <f>(((L71/60)/60)/24)+DATE(1970,1,1)</f>
        <v>40531.25</v>
      </c>
      <c r="O71" s="7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1" t="s">
        <v>189</v>
      </c>
      <c r="D72">
        <v>128000</v>
      </c>
      <c r="E72">
        <v>158389</v>
      </c>
      <c r="F72" s="2">
        <f>E72/D72</f>
        <v>1.2374140625000001</v>
      </c>
      <c r="G72" t="s">
        <v>20</v>
      </c>
      <c r="H72">
        <v>2475</v>
      </c>
      <c r="I72" s="3">
        <f>IFERROR(E72/H72,0)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7">
        <f>(((L72/60)/60)/24)+DATE(1970,1,1)</f>
        <v>40484.208333333336</v>
      </c>
      <c r="O72" s="7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35">
      <c r="A73">
        <v>71</v>
      </c>
      <c r="B73" t="s">
        <v>190</v>
      </c>
      <c r="C73" s="1" t="s">
        <v>191</v>
      </c>
      <c r="D73">
        <v>6000</v>
      </c>
      <c r="E73">
        <v>6484</v>
      </c>
      <c r="F73" s="2">
        <f>E73/D73</f>
        <v>1.0806666666666667</v>
      </c>
      <c r="G73" t="s">
        <v>20</v>
      </c>
      <c r="H73">
        <v>76</v>
      </c>
      <c r="I73" s="3">
        <f>IFERROR(E73/H73,0)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7">
        <f>(((L73/60)/60)/24)+DATE(1970,1,1)</f>
        <v>43799.25</v>
      </c>
      <c r="O73" s="7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1" t="s">
        <v>193</v>
      </c>
      <c r="D74">
        <v>600</v>
      </c>
      <c r="E74">
        <v>4022</v>
      </c>
      <c r="F74" s="2">
        <f>E74/D74</f>
        <v>6.7033333333333331</v>
      </c>
      <c r="G74" t="s">
        <v>20</v>
      </c>
      <c r="H74">
        <v>54</v>
      </c>
      <c r="I74" s="3">
        <f>IFERROR(E74/H74,0)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7">
        <f>(((L74/60)/60)/24)+DATE(1970,1,1)</f>
        <v>42186.208333333328</v>
      </c>
      <c r="O74" s="7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1" t="s">
        <v>195</v>
      </c>
      <c r="D75">
        <v>1400</v>
      </c>
      <c r="E75">
        <v>9253</v>
      </c>
      <c r="F75" s="2">
        <f>E75/D75</f>
        <v>6.609285714285714</v>
      </c>
      <c r="G75" t="s">
        <v>20</v>
      </c>
      <c r="H75">
        <v>88</v>
      </c>
      <c r="I75" s="3">
        <f>IFERROR(E75/H75,0)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7">
        <f>(((L75/60)/60)/24)+DATE(1970,1,1)</f>
        <v>42701.25</v>
      </c>
      <c r="O75" s="7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1" t="s">
        <v>197</v>
      </c>
      <c r="D76">
        <v>3900</v>
      </c>
      <c r="E76">
        <v>4776</v>
      </c>
      <c r="F76" s="2">
        <f>E76/D76</f>
        <v>1.2246153846153847</v>
      </c>
      <c r="G76" t="s">
        <v>20</v>
      </c>
      <c r="H76">
        <v>85</v>
      </c>
      <c r="I76" s="3">
        <f>IFERROR(E76/H76,0)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7">
        <f>(((L76/60)/60)/24)+DATE(1970,1,1)</f>
        <v>42456.208333333328</v>
      </c>
      <c r="O76" s="7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1" t="s">
        <v>199</v>
      </c>
      <c r="D77">
        <v>9700</v>
      </c>
      <c r="E77">
        <v>14606</v>
      </c>
      <c r="F77" s="2">
        <f>E77/D77</f>
        <v>1.5057731958762886</v>
      </c>
      <c r="G77" t="s">
        <v>20</v>
      </c>
      <c r="H77">
        <v>170</v>
      </c>
      <c r="I77" s="3">
        <f>IFERROR(E77/H77,0)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7">
        <f>(((L77/60)/60)/24)+DATE(1970,1,1)</f>
        <v>43296.208333333328</v>
      </c>
      <c r="O77" s="7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1" t="s">
        <v>201</v>
      </c>
      <c r="D78">
        <v>122900</v>
      </c>
      <c r="E78">
        <v>95993</v>
      </c>
      <c r="F78" s="2">
        <f>E78/D78</f>
        <v>0.78106590724165992</v>
      </c>
      <c r="G78" t="s">
        <v>14</v>
      </c>
      <c r="H78">
        <v>1684</v>
      </c>
      <c r="I78" s="3">
        <f>IFERROR(E78/H78,0)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7">
        <f>(((L78/60)/60)/24)+DATE(1970,1,1)</f>
        <v>42027.25</v>
      </c>
      <c r="O78" s="7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1" t="s">
        <v>203</v>
      </c>
      <c r="D79">
        <v>9500</v>
      </c>
      <c r="E79">
        <v>4460</v>
      </c>
      <c r="F79" s="2">
        <f>E79/D79</f>
        <v>0.46947368421052632</v>
      </c>
      <c r="G79" t="s">
        <v>14</v>
      </c>
      <c r="H79">
        <v>56</v>
      </c>
      <c r="I79" s="3">
        <f>IFERROR(E79/H79,0)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7">
        <f>(((L79/60)/60)/24)+DATE(1970,1,1)</f>
        <v>40448.208333333336</v>
      </c>
      <c r="O79" s="7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1" t="s">
        <v>205</v>
      </c>
      <c r="D80">
        <v>4500</v>
      </c>
      <c r="E80">
        <v>13536</v>
      </c>
      <c r="F80" s="2">
        <f>E80/D80</f>
        <v>3.008</v>
      </c>
      <c r="G80" t="s">
        <v>20</v>
      </c>
      <c r="H80">
        <v>330</v>
      </c>
      <c r="I80" s="3">
        <f>IFERROR(E80/H80,0)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7">
        <f>(((L80/60)/60)/24)+DATE(1970,1,1)</f>
        <v>43206.208333333328</v>
      </c>
      <c r="O80" s="7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1" t="s">
        <v>208</v>
      </c>
      <c r="D81">
        <v>57800</v>
      </c>
      <c r="E81">
        <v>40228</v>
      </c>
      <c r="F81" s="2">
        <f>E81/D81</f>
        <v>0.6959861591695502</v>
      </c>
      <c r="G81" t="s">
        <v>14</v>
      </c>
      <c r="H81">
        <v>838</v>
      </c>
      <c r="I81" s="3">
        <f>IFERROR(E81/H81,0)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7">
        <f>(((L81/60)/60)/24)+DATE(1970,1,1)</f>
        <v>43267.208333333328</v>
      </c>
      <c r="O81" s="7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1" t="s">
        <v>210</v>
      </c>
      <c r="D82">
        <v>1100</v>
      </c>
      <c r="E82">
        <v>7012</v>
      </c>
      <c r="F82" s="2">
        <f>E82/D82</f>
        <v>6.374545454545455</v>
      </c>
      <c r="G82" t="s">
        <v>20</v>
      </c>
      <c r="H82">
        <v>127</v>
      </c>
      <c r="I82" s="3">
        <f>IFERROR(E82/H82,0)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7">
        <f>(((L82/60)/60)/24)+DATE(1970,1,1)</f>
        <v>42976.208333333328</v>
      </c>
      <c r="O82" s="7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1" t="s">
        <v>212</v>
      </c>
      <c r="D83">
        <v>16800</v>
      </c>
      <c r="E83">
        <v>37857</v>
      </c>
      <c r="F83" s="2">
        <f>E83/D83</f>
        <v>2.253392857142857</v>
      </c>
      <c r="G83" t="s">
        <v>20</v>
      </c>
      <c r="H83">
        <v>411</v>
      </c>
      <c r="I83" s="3">
        <f>IFERROR(E83/H83,0)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7">
        <f>(((L83/60)/60)/24)+DATE(1970,1,1)</f>
        <v>43062.25</v>
      </c>
      <c r="O83" s="7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1" t="s">
        <v>214</v>
      </c>
      <c r="D84">
        <v>1000</v>
      </c>
      <c r="E84">
        <v>14973</v>
      </c>
      <c r="F84" s="2">
        <f>E84/D84</f>
        <v>14.973000000000001</v>
      </c>
      <c r="G84" t="s">
        <v>20</v>
      </c>
      <c r="H84">
        <v>180</v>
      </c>
      <c r="I84" s="3">
        <f>IFERROR(E84/H84,0)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7">
        <f>(((L84/60)/60)/24)+DATE(1970,1,1)</f>
        <v>43482.25</v>
      </c>
      <c r="O84" s="7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1" t="s">
        <v>216</v>
      </c>
      <c r="D85">
        <v>106400</v>
      </c>
      <c r="E85">
        <v>39996</v>
      </c>
      <c r="F85" s="2">
        <f>E85/D85</f>
        <v>0.37590225563909774</v>
      </c>
      <c r="G85" t="s">
        <v>14</v>
      </c>
      <c r="H85">
        <v>1000</v>
      </c>
      <c r="I85" s="3">
        <f>IFERROR(E85/H85,0)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>(((L85/60)/60)/24)+DATE(1970,1,1)</f>
        <v>42579.208333333328</v>
      </c>
      <c r="O85" s="7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1" t="s">
        <v>218</v>
      </c>
      <c r="D86">
        <v>31400</v>
      </c>
      <c r="E86">
        <v>41564</v>
      </c>
      <c r="F86" s="2">
        <f>E86/D86</f>
        <v>1.3236942675159236</v>
      </c>
      <c r="G86" t="s">
        <v>20</v>
      </c>
      <c r="H86">
        <v>374</v>
      </c>
      <c r="I86" s="3">
        <f>IFERROR(E86/H86,0)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7">
        <f>(((L86/60)/60)/24)+DATE(1970,1,1)</f>
        <v>41118.208333333336</v>
      </c>
      <c r="O86" s="7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1" t="s">
        <v>220</v>
      </c>
      <c r="D87">
        <v>4900</v>
      </c>
      <c r="E87">
        <v>6430</v>
      </c>
      <c r="F87" s="2">
        <f>E87/D87</f>
        <v>1.3122448979591836</v>
      </c>
      <c r="G87" t="s">
        <v>20</v>
      </c>
      <c r="H87">
        <v>71</v>
      </c>
      <c r="I87" s="3">
        <f>IFERROR(E87/H87,0)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7">
        <f>(((L87/60)/60)/24)+DATE(1970,1,1)</f>
        <v>40797.208333333336</v>
      </c>
      <c r="O87" s="7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1" t="s">
        <v>222</v>
      </c>
      <c r="D88">
        <v>7400</v>
      </c>
      <c r="E88">
        <v>12405</v>
      </c>
      <c r="F88" s="2">
        <f>E88/D88</f>
        <v>1.6763513513513513</v>
      </c>
      <c r="G88" t="s">
        <v>20</v>
      </c>
      <c r="H88">
        <v>203</v>
      </c>
      <c r="I88" s="3">
        <f>IFERROR(E88/H88,0)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7">
        <f>(((L88/60)/60)/24)+DATE(1970,1,1)</f>
        <v>42128.208333333328</v>
      </c>
      <c r="O88" s="7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35">
      <c r="A89">
        <v>87</v>
      </c>
      <c r="B89" t="s">
        <v>223</v>
      </c>
      <c r="C89" s="1" t="s">
        <v>224</v>
      </c>
      <c r="D89">
        <v>198500</v>
      </c>
      <c r="E89">
        <v>123040</v>
      </c>
      <c r="F89" s="2">
        <f>E89/D89</f>
        <v>0.6198488664987406</v>
      </c>
      <c r="G89" t="s">
        <v>14</v>
      </c>
      <c r="H89">
        <v>1482</v>
      </c>
      <c r="I89" s="3">
        <f>IFERROR(E89/H89,0)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7">
        <f>(((L89/60)/60)/24)+DATE(1970,1,1)</f>
        <v>40610.25</v>
      </c>
      <c r="O89" s="7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1" t="s">
        <v>226</v>
      </c>
      <c r="D90">
        <v>4800</v>
      </c>
      <c r="E90">
        <v>12516</v>
      </c>
      <c r="F90" s="2">
        <f>E90/D90</f>
        <v>2.6074999999999999</v>
      </c>
      <c r="G90" t="s">
        <v>20</v>
      </c>
      <c r="H90">
        <v>113</v>
      </c>
      <c r="I90" s="3">
        <f>IFERROR(E90/H90,0)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7">
        <f>(((L90/60)/60)/24)+DATE(1970,1,1)</f>
        <v>42110.208333333328</v>
      </c>
      <c r="O90" s="7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1" t="s">
        <v>228</v>
      </c>
      <c r="D91">
        <v>3400</v>
      </c>
      <c r="E91">
        <v>8588</v>
      </c>
      <c r="F91" s="2">
        <f>E91/D91</f>
        <v>2.5258823529411765</v>
      </c>
      <c r="G91" t="s">
        <v>20</v>
      </c>
      <c r="H91">
        <v>96</v>
      </c>
      <c r="I91" s="3">
        <f>IFERROR(E91/H91,0)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7">
        <f>(((L91/60)/60)/24)+DATE(1970,1,1)</f>
        <v>40283.208333333336</v>
      </c>
      <c r="O91" s="7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1" t="s">
        <v>230</v>
      </c>
      <c r="D92">
        <v>7800</v>
      </c>
      <c r="E92">
        <v>6132</v>
      </c>
      <c r="F92" s="2">
        <f>E92/D92</f>
        <v>0.7861538461538462</v>
      </c>
      <c r="G92" t="s">
        <v>14</v>
      </c>
      <c r="H92">
        <v>106</v>
      </c>
      <c r="I92" s="3">
        <f>IFERROR(E92/H92,0)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7">
        <f>(((L92/60)/60)/24)+DATE(1970,1,1)</f>
        <v>42425.25</v>
      </c>
      <c r="O92" s="7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1" t="s">
        <v>232</v>
      </c>
      <c r="D93">
        <v>154300</v>
      </c>
      <c r="E93">
        <v>74688</v>
      </c>
      <c r="F93" s="2">
        <f>E93/D93</f>
        <v>0.48404406999351912</v>
      </c>
      <c r="G93" t="s">
        <v>14</v>
      </c>
      <c r="H93">
        <v>679</v>
      </c>
      <c r="I93" s="3">
        <f>IFERROR(E93/H93,0)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7">
        <f>(((L93/60)/60)/24)+DATE(1970,1,1)</f>
        <v>42588.208333333328</v>
      </c>
      <c r="O93" s="7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35">
      <c r="A94">
        <v>92</v>
      </c>
      <c r="B94" t="s">
        <v>233</v>
      </c>
      <c r="C94" s="1" t="s">
        <v>234</v>
      </c>
      <c r="D94">
        <v>20000</v>
      </c>
      <c r="E94">
        <v>51775</v>
      </c>
      <c r="F94" s="2">
        <f>E94/D94</f>
        <v>2.5887500000000001</v>
      </c>
      <c r="G94" t="s">
        <v>20</v>
      </c>
      <c r="H94">
        <v>498</v>
      </c>
      <c r="I94" s="3">
        <f>IFERROR(E94/H94,0)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7">
        <f>(((L94/60)/60)/24)+DATE(1970,1,1)</f>
        <v>40352.208333333336</v>
      </c>
      <c r="O94" s="7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1" t="s">
        <v>236</v>
      </c>
      <c r="D95">
        <v>108800</v>
      </c>
      <c r="E95">
        <v>65877</v>
      </c>
      <c r="F95" s="2">
        <f>E95/D95</f>
        <v>0.60548713235294116</v>
      </c>
      <c r="G95" t="s">
        <v>74</v>
      </c>
      <c r="H95">
        <v>610</v>
      </c>
      <c r="I95" s="3">
        <f>IFERROR(E95/H95,0)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7">
        <f>(((L95/60)/60)/24)+DATE(1970,1,1)</f>
        <v>41202.208333333336</v>
      </c>
      <c r="O95" s="7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1" t="s">
        <v>238</v>
      </c>
      <c r="D96">
        <v>2900</v>
      </c>
      <c r="E96">
        <v>8807</v>
      </c>
      <c r="F96" s="2">
        <f>E96/D96</f>
        <v>3.036896551724138</v>
      </c>
      <c r="G96" t="s">
        <v>20</v>
      </c>
      <c r="H96">
        <v>180</v>
      </c>
      <c r="I96" s="3">
        <f>IFERROR(E96/H96,0)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7">
        <f>(((L96/60)/60)/24)+DATE(1970,1,1)</f>
        <v>43562.208333333328</v>
      </c>
      <c r="O96" s="7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35">
      <c r="A97">
        <v>95</v>
      </c>
      <c r="B97" t="s">
        <v>239</v>
      </c>
      <c r="C97" s="1" t="s">
        <v>240</v>
      </c>
      <c r="D97">
        <v>900</v>
      </c>
      <c r="E97">
        <v>1017</v>
      </c>
      <c r="F97" s="2">
        <f>E97/D97</f>
        <v>1.1299999999999999</v>
      </c>
      <c r="G97" t="s">
        <v>20</v>
      </c>
      <c r="H97">
        <v>27</v>
      </c>
      <c r="I97" s="3">
        <f>IFERROR(E97/H97,0)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7">
        <f>(((L97/60)/60)/24)+DATE(1970,1,1)</f>
        <v>43752.208333333328</v>
      </c>
      <c r="O97" s="7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1" t="s">
        <v>242</v>
      </c>
      <c r="D98">
        <v>69700</v>
      </c>
      <c r="E98">
        <v>151513</v>
      </c>
      <c r="F98" s="2">
        <f>E98/D98</f>
        <v>2.1737876614060259</v>
      </c>
      <c r="G98" t="s">
        <v>20</v>
      </c>
      <c r="H98">
        <v>2331</v>
      </c>
      <c r="I98" s="3">
        <f>IFERROR(E98/H98,0)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7">
        <f>(((L98/60)/60)/24)+DATE(1970,1,1)</f>
        <v>40612.25</v>
      </c>
      <c r="O98" s="7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1" t="s">
        <v>244</v>
      </c>
      <c r="D99">
        <v>1300</v>
      </c>
      <c r="E99">
        <v>12047</v>
      </c>
      <c r="F99" s="2">
        <f>E99/D99</f>
        <v>9.2669230769230762</v>
      </c>
      <c r="G99" t="s">
        <v>20</v>
      </c>
      <c r="H99">
        <v>113</v>
      </c>
      <c r="I99" s="3">
        <f>IFERROR(E99/H99,0)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7">
        <f>(((L99/60)/60)/24)+DATE(1970,1,1)</f>
        <v>42180.208333333328</v>
      </c>
      <c r="O99" s="7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1" t="s">
        <v>246</v>
      </c>
      <c r="D100">
        <v>97800</v>
      </c>
      <c r="E100">
        <v>32951</v>
      </c>
      <c r="F100" s="2">
        <f>E100/D100</f>
        <v>0.33692229038854804</v>
      </c>
      <c r="G100" t="s">
        <v>14</v>
      </c>
      <c r="H100">
        <v>1220</v>
      </c>
      <c r="I100" s="3">
        <f>IFERROR(E100/H100,0)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7">
        <f>(((L100/60)/60)/24)+DATE(1970,1,1)</f>
        <v>42212.208333333328</v>
      </c>
      <c r="O100" s="7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35">
      <c r="A101">
        <v>99</v>
      </c>
      <c r="B101" t="s">
        <v>247</v>
      </c>
      <c r="C101" s="1" t="s">
        <v>248</v>
      </c>
      <c r="D101">
        <v>7600</v>
      </c>
      <c r="E101">
        <v>14951</v>
      </c>
      <c r="F101" s="2">
        <f>E101/D101</f>
        <v>1.9672368421052631</v>
      </c>
      <c r="G101" t="s">
        <v>20</v>
      </c>
      <c r="H101">
        <v>164</v>
      </c>
      <c r="I101" s="3">
        <f>IFERROR(E101/H101,0)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7">
        <f>(((L101/60)/60)/24)+DATE(1970,1,1)</f>
        <v>41968.25</v>
      </c>
      <c r="O101" s="7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1" t="s">
        <v>250</v>
      </c>
      <c r="D102">
        <v>100</v>
      </c>
      <c r="E102">
        <v>1</v>
      </c>
      <c r="F102" s="2">
        <f>E102/D102</f>
        <v>0.01</v>
      </c>
      <c r="G102" t="s">
        <v>14</v>
      </c>
      <c r="H102">
        <v>1</v>
      </c>
      <c r="I102" s="3">
        <f>IFERROR(E102/H102,0)</f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>(((L102/60)/60)/24)+DATE(1970,1,1)</f>
        <v>40835.208333333336</v>
      </c>
      <c r="O102" s="7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1" t="s">
        <v>252</v>
      </c>
      <c r="D103">
        <v>900</v>
      </c>
      <c r="E103">
        <v>9193</v>
      </c>
      <c r="F103" s="2">
        <f>E103/D103</f>
        <v>10.214444444444444</v>
      </c>
      <c r="G103" t="s">
        <v>20</v>
      </c>
      <c r="H103">
        <v>164</v>
      </c>
      <c r="I103" s="3">
        <f>IFERROR(E103/H103,0)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7">
        <f>(((L103/60)/60)/24)+DATE(1970,1,1)</f>
        <v>42056.25</v>
      </c>
      <c r="O103" s="7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1" t="s">
        <v>254</v>
      </c>
      <c r="D104">
        <v>3700</v>
      </c>
      <c r="E104">
        <v>10422</v>
      </c>
      <c r="F104" s="2">
        <f>E104/D104</f>
        <v>2.8167567567567566</v>
      </c>
      <c r="G104" t="s">
        <v>20</v>
      </c>
      <c r="H104">
        <v>336</v>
      </c>
      <c r="I104" s="3">
        <f>IFERROR(E104/H104,0)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7">
        <f>(((L104/60)/60)/24)+DATE(1970,1,1)</f>
        <v>43234.208333333328</v>
      </c>
      <c r="O104" s="7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1" t="s">
        <v>256</v>
      </c>
      <c r="D105">
        <v>10000</v>
      </c>
      <c r="E105">
        <v>2461</v>
      </c>
      <c r="F105" s="2">
        <f>E105/D105</f>
        <v>0.24610000000000001</v>
      </c>
      <c r="G105" t="s">
        <v>14</v>
      </c>
      <c r="H105">
        <v>37</v>
      </c>
      <c r="I105" s="3">
        <f>IFERROR(E105/H105,0)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7">
        <f>(((L105/60)/60)/24)+DATE(1970,1,1)</f>
        <v>40475.208333333336</v>
      </c>
      <c r="O105" s="7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1" t="s">
        <v>258</v>
      </c>
      <c r="D106">
        <v>119200</v>
      </c>
      <c r="E106">
        <v>170623</v>
      </c>
      <c r="F106" s="2">
        <f>E106/D106</f>
        <v>1.4314010067114094</v>
      </c>
      <c r="G106" t="s">
        <v>20</v>
      </c>
      <c r="H106">
        <v>1917</v>
      </c>
      <c r="I106" s="3">
        <f>IFERROR(E106/H106,0)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7">
        <f>(((L106/60)/60)/24)+DATE(1970,1,1)</f>
        <v>42878.208333333328</v>
      </c>
      <c r="O106" s="7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1" t="s">
        <v>260</v>
      </c>
      <c r="D107">
        <v>6800</v>
      </c>
      <c r="E107">
        <v>9829</v>
      </c>
      <c r="F107" s="2">
        <f>E107/D107</f>
        <v>1.4454411764705883</v>
      </c>
      <c r="G107" t="s">
        <v>20</v>
      </c>
      <c r="H107">
        <v>95</v>
      </c>
      <c r="I107" s="3">
        <f>IFERROR(E107/H107,0)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7">
        <f>(((L107/60)/60)/24)+DATE(1970,1,1)</f>
        <v>41366.208333333336</v>
      </c>
      <c r="O107" s="7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1" t="s">
        <v>262</v>
      </c>
      <c r="D108">
        <v>3900</v>
      </c>
      <c r="E108">
        <v>14006</v>
      </c>
      <c r="F108" s="2">
        <f>E108/D108</f>
        <v>3.5912820512820511</v>
      </c>
      <c r="G108" t="s">
        <v>20</v>
      </c>
      <c r="H108">
        <v>147</v>
      </c>
      <c r="I108" s="3">
        <f>IFERROR(E108/H108,0)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7">
        <f>(((L108/60)/60)/24)+DATE(1970,1,1)</f>
        <v>43716.208333333328</v>
      </c>
      <c r="O108" s="7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35">
      <c r="A109">
        <v>107</v>
      </c>
      <c r="B109" t="s">
        <v>263</v>
      </c>
      <c r="C109" s="1" t="s">
        <v>264</v>
      </c>
      <c r="D109">
        <v>3500</v>
      </c>
      <c r="E109">
        <v>6527</v>
      </c>
      <c r="F109" s="2">
        <f>E109/D109</f>
        <v>1.8648571428571428</v>
      </c>
      <c r="G109" t="s">
        <v>20</v>
      </c>
      <c r="H109">
        <v>86</v>
      </c>
      <c r="I109" s="3">
        <f>IFERROR(E109/H109,0)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7">
        <f>(((L109/60)/60)/24)+DATE(1970,1,1)</f>
        <v>43213.208333333328</v>
      </c>
      <c r="O109" s="7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35">
      <c r="A110">
        <v>108</v>
      </c>
      <c r="B110" t="s">
        <v>265</v>
      </c>
      <c r="C110" s="1" t="s">
        <v>266</v>
      </c>
      <c r="D110">
        <v>1500</v>
      </c>
      <c r="E110">
        <v>8929</v>
      </c>
      <c r="F110" s="2">
        <f>E110/D110</f>
        <v>5.9526666666666666</v>
      </c>
      <c r="G110" t="s">
        <v>20</v>
      </c>
      <c r="H110">
        <v>83</v>
      </c>
      <c r="I110" s="3">
        <f>IFERROR(E110/H110,0)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7">
        <f>(((L110/60)/60)/24)+DATE(1970,1,1)</f>
        <v>41005.208333333336</v>
      </c>
      <c r="O110" s="7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1" t="s">
        <v>268</v>
      </c>
      <c r="D111">
        <v>5200</v>
      </c>
      <c r="E111">
        <v>3079</v>
      </c>
      <c r="F111" s="2">
        <f>E111/D111</f>
        <v>0.5921153846153846</v>
      </c>
      <c r="G111" t="s">
        <v>14</v>
      </c>
      <c r="H111">
        <v>60</v>
      </c>
      <c r="I111" s="3">
        <f>IFERROR(E111/H111,0)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7">
        <f>(((L111/60)/60)/24)+DATE(1970,1,1)</f>
        <v>41651.25</v>
      </c>
      <c r="O111" s="7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35">
      <c r="A112">
        <v>110</v>
      </c>
      <c r="B112" t="s">
        <v>270</v>
      </c>
      <c r="C112" s="1" t="s">
        <v>271</v>
      </c>
      <c r="D112">
        <v>142400</v>
      </c>
      <c r="E112">
        <v>21307</v>
      </c>
      <c r="F112" s="2">
        <f>E112/D112</f>
        <v>0.14962780898876404</v>
      </c>
      <c r="G112" t="s">
        <v>14</v>
      </c>
      <c r="H112">
        <v>296</v>
      </c>
      <c r="I112" s="3">
        <f>IFERROR(E112/H112,0)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7">
        <f>(((L112/60)/60)/24)+DATE(1970,1,1)</f>
        <v>43354.208333333328</v>
      </c>
      <c r="O112" s="7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1" t="s">
        <v>273</v>
      </c>
      <c r="D113">
        <v>61400</v>
      </c>
      <c r="E113">
        <v>73653</v>
      </c>
      <c r="F113" s="2">
        <f>E113/D113</f>
        <v>1.1995602605863191</v>
      </c>
      <c r="G113" t="s">
        <v>20</v>
      </c>
      <c r="H113">
        <v>676</v>
      </c>
      <c r="I113" s="3">
        <f>IFERROR(E113/H113,0)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7">
        <f>(((L113/60)/60)/24)+DATE(1970,1,1)</f>
        <v>41174.208333333336</v>
      </c>
      <c r="O113" s="7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1" t="s">
        <v>275</v>
      </c>
      <c r="D114">
        <v>4700</v>
      </c>
      <c r="E114">
        <v>12635</v>
      </c>
      <c r="F114" s="2">
        <f>E114/D114</f>
        <v>2.6882978723404256</v>
      </c>
      <c r="G114" t="s">
        <v>20</v>
      </c>
      <c r="H114">
        <v>361</v>
      </c>
      <c r="I114" s="3">
        <f>IFERROR(E114/H114,0)</f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>(((L114/60)/60)/24)+DATE(1970,1,1)</f>
        <v>41875.208333333336</v>
      </c>
      <c r="O114" s="7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1" t="s">
        <v>277</v>
      </c>
      <c r="D115">
        <v>3300</v>
      </c>
      <c r="E115">
        <v>12437</v>
      </c>
      <c r="F115" s="2">
        <f>E115/D115</f>
        <v>3.7687878787878786</v>
      </c>
      <c r="G115" t="s">
        <v>20</v>
      </c>
      <c r="H115">
        <v>131</v>
      </c>
      <c r="I115" s="3">
        <f>IFERROR(E115/H115,0)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7">
        <f>(((L115/60)/60)/24)+DATE(1970,1,1)</f>
        <v>42990.208333333328</v>
      </c>
      <c r="O115" s="7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1" t="s">
        <v>279</v>
      </c>
      <c r="D116">
        <v>1900</v>
      </c>
      <c r="E116">
        <v>13816</v>
      </c>
      <c r="F116" s="2">
        <f>E116/D116</f>
        <v>7.2715789473684209</v>
      </c>
      <c r="G116" t="s">
        <v>20</v>
      </c>
      <c r="H116">
        <v>126</v>
      </c>
      <c r="I116" s="3">
        <f>IFERROR(E116/H116,0)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7">
        <f>(((L116/60)/60)/24)+DATE(1970,1,1)</f>
        <v>43564.208333333328</v>
      </c>
      <c r="O116" s="7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1" t="s">
        <v>281</v>
      </c>
      <c r="D117">
        <v>166700</v>
      </c>
      <c r="E117">
        <v>145382</v>
      </c>
      <c r="F117" s="2">
        <f>E117/D117</f>
        <v>0.87211757648470301</v>
      </c>
      <c r="G117" t="s">
        <v>14</v>
      </c>
      <c r="H117">
        <v>3304</v>
      </c>
      <c r="I117" s="3">
        <f>IFERROR(E117/H117,0)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7">
        <f>(((L117/60)/60)/24)+DATE(1970,1,1)</f>
        <v>43056.25</v>
      </c>
      <c r="O117" s="7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35">
      <c r="A118">
        <v>116</v>
      </c>
      <c r="B118" t="s">
        <v>282</v>
      </c>
      <c r="C118" s="1" t="s">
        <v>283</v>
      </c>
      <c r="D118">
        <v>7200</v>
      </c>
      <c r="E118">
        <v>6336</v>
      </c>
      <c r="F118" s="2">
        <f>E118/D118</f>
        <v>0.88</v>
      </c>
      <c r="G118" t="s">
        <v>14</v>
      </c>
      <c r="H118">
        <v>73</v>
      </c>
      <c r="I118" s="3">
        <f>IFERROR(E118/H118,0)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7">
        <f>(((L118/60)/60)/24)+DATE(1970,1,1)</f>
        <v>42265.208333333328</v>
      </c>
      <c r="O118" s="7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1" t="s">
        <v>285</v>
      </c>
      <c r="D119">
        <v>4900</v>
      </c>
      <c r="E119">
        <v>8523</v>
      </c>
      <c r="F119" s="2">
        <f>E119/D119</f>
        <v>1.7393877551020409</v>
      </c>
      <c r="G119" t="s">
        <v>20</v>
      </c>
      <c r="H119">
        <v>275</v>
      </c>
      <c r="I119" s="3">
        <f>IFERROR(E119/H119,0)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7">
        <f>(((L119/60)/60)/24)+DATE(1970,1,1)</f>
        <v>40808.208333333336</v>
      </c>
      <c r="O119" s="7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1" t="s">
        <v>287</v>
      </c>
      <c r="D120">
        <v>5400</v>
      </c>
      <c r="E120">
        <v>6351</v>
      </c>
      <c r="F120" s="2">
        <f>E120/D120</f>
        <v>1.1761111111111111</v>
      </c>
      <c r="G120" t="s">
        <v>20</v>
      </c>
      <c r="H120">
        <v>67</v>
      </c>
      <c r="I120" s="3">
        <f>IFERROR(E120/H120,0)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7">
        <f>(((L120/60)/60)/24)+DATE(1970,1,1)</f>
        <v>41665.25</v>
      </c>
      <c r="O120" s="7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35">
      <c r="A121">
        <v>119</v>
      </c>
      <c r="B121" t="s">
        <v>288</v>
      </c>
      <c r="C121" s="1" t="s">
        <v>289</v>
      </c>
      <c r="D121">
        <v>5000</v>
      </c>
      <c r="E121">
        <v>10748</v>
      </c>
      <c r="F121" s="2">
        <f>E121/D121</f>
        <v>2.1496</v>
      </c>
      <c r="G121" t="s">
        <v>20</v>
      </c>
      <c r="H121">
        <v>154</v>
      </c>
      <c r="I121" s="3">
        <f>IFERROR(E121/H121,0)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7">
        <f>(((L121/60)/60)/24)+DATE(1970,1,1)</f>
        <v>41806.208333333336</v>
      </c>
      <c r="O121" s="7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1" t="s">
        <v>291</v>
      </c>
      <c r="D122">
        <v>75100</v>
      </c>
      <c r="E122">
        <v>112272</v>
      </c>
      <c r="F122" s="2">
        <f>E122/D122</f>
        <v>1.4949667110519307</v>
      </c>
      <c r="G122" t="s">
        <v>20</v>
      </c>
      <c r="H122">
        <v>1782</v>
      </c>
      <c r="I122" s="3">
        <f>IFERROR(E122/H122,0)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7">
        <f>(((L122/60)/60)/24)+DATE(1970,1,1)</f>
        <v>42111.208333333328</v>
      </c>
      <c r="O122" s="7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1" t="s">
        <v>294</v>
      </c>
      <c r="D123">
        <v>45300</v>
      </c>
      <c r="E123">
        <v>99361</v>
      </c>
      <c r="F123" s="2">
        <f>E123/D123</f>
        <v>2.1933995584988963</v>
      </c>
      <c r="G123" t="s">
        <v>20</v>
      </c>
      <c r="H123">
        <v>903</v>
      </c>
      <c r="I123" s="3">
        <f>IFERROR(E123/H123,0)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7">
        <f>(((L123/60)/60)/24)+DATE(1970,1,1)</f>
        <v>41917.208333333336</v>
      </c>
      <c r="O123" s="7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1" t="s">
        <v>296</v>
      </c>
      <c r="D124">
        <v>136800</v>
      </c>
      <c r="E124">
        <v>88055</v>
      </c>
      <c r="F124" s="2">
        <f>E124/D124</f>
        <v>0.64367690058479532</v>
      </c>
      <c r="G124" t="s">
        <v>14</v>
      </c>
      <c r="H124">
        <v>3387</v>
      </c>
      <c r="I124" s="3">
        <f>IFERROR(E124/H124,0)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7">
        <f>(((L124/60)/60)/24)+DATE(1970,1,1)</f>
        <v>41970.25</v>
      </c>
      <c r="O124" s="7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1" t="s">
        <v>298</v>
      </c>
      <c r="D125">
        <v>177700</v>
      </c>
      <c r="E125">
        <v>33092</v>
      </c>
      <c r="F125" s="2">
        <f>E125/D125</f>
        <v>0.18622397298818233</v>
      </c>
      <c r="G125" t="s">
        <v>14</v>
      </c>
      <c r="H125">
        <v>662</v>
      </c>
      <c r="I125" s="3">
        <f>IFERROR(E125/H125,0)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7">
        <f>(((L125/60)/60)/24)+DATE(1970,1,1)</f>
        <v>42332.25</v>
      </c>
      <c r="O125" s="7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1" t="s">
        <v>300</v>
      </c>
      <c r="D126">
        <v>2600</v>
      </c>
      <c r="E126">
        <v>9562</v>
      </c>
      <c r="F126" s="2">
        <f>E126/D126</f>
        <v>3.6776923076923076</v>
      </c>
      <c r="G126" t="s">
        <v>20</v>
      </c>
      <c r="H126">
        <v>94</v>
      </c>
      <c r="I126" s="3">
        <f>IFERROR(E126/H126,0)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7">
        <f>(((L126/60)/60)/24)+DATE(1970,1,1)</f>
        <v>43598.208333333328</v>
      </c>
      <c r="O126" s="7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1" t="s">
        <v>302</v>
      </c>
      <c r="D127">
        <v>5300</v>
      </c>
      <c r="E127">
        <v>8475</v>
      </c>
      <c r="F127" s="2">
        <f>E127/D127</f>
        <v>1.5990566037735849</v>
      </c>
      <c r="G127" t="s">
        <v>20</v>
      </c>
      <c r="H127">
        <v>180</v>
      </c>
      <c r="I127" s="3">
        <f>IFERROR(E127/H127,0)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7">
        <f>(((L127/60)/60)/24)+DATE(1970,1,1)</f>
        <v>43362.208333333328</v>
      </c>
      <c r="O127" s="7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1" t="s">
        <v>304</v>
      </c>
      <c r="D128">
        <v>180200</v>
      </c>
      <c r="E128">
        <v>69617</v>
      </c>
      <c r="F128" s="2">
        <f>E128/D128</f>
        <v>0.38633185349611543</v>
      </c>
      <c r="G128" t="s">
        <v>14</v>
      </c>
      <c r="H128">
        <v>774</v>
      </c>
      <c r="I128" s="3">
        <f>IFERROR(E128/H128,0)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7">
        <f>(((L128/60)/60)/24)+DATE(1970,1,1)</f>
        <v>42596.208333333328</v>
      </c>
      <c r="O128" s="7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1" t="s">
        <v>306</v>
      </c>
      <c r="D129">
        <v>103200</v>
      </c>
      <c r="E129">
        <v>53067</v>
      </c>
      <c r="F129" s="2">
        <f>E129/D129</f>
        <v>0.51421511627906979</v>
      </c>
      <c r="G129" t="s">
        <v>14</v>
      </c>
      <c r="H129">
        <v>672</v>
      </c>
      <c r="I129" s="3">
        <f>IFERROR(E129/H129,0)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7">
        <f>(((L129/60)/60)/24)+DATE(1970,1,1)</f>
        <v>40310.208333333336</v>
      </c>
      <c r="O129" s="7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1" t="s">
        <v>308</v>
      </c>
      <c r="D130">
        <v>70600</v>
      </c>
      <c r="E130">
        <v>42596</v>
      </c>
      <c r="F130" s="2">
        <f>E130/D130</f>
        <v>0.60334277620396604</v>
      </c>
      <c r="G130" t="s">
        <v>74</v>
      </c>
      <c r="H130">
        <v>532</v>
      </c>
      <c r="I130" s="3">
        <f>IFERROR(E130/H130,0)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7">
        <f>(((L130/60)/60)/24)+DATE(1970,1,1)</f>
        <v>40417.208333333336</v>
      </c>
      <c r="O130" s="7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1" t="s">
        <v>310</v>
      </c>
      <c r="D131">
        <v>148500</v>
      </c>
      <c r="E131">
        <v>4756</v>
      </c>
      <c r="F131" s="2">
        <f>E131/D131</f>
        <v>3.2026936026936029E-2</v>
      </c>
      <c r="G131" t="s">
        <v>74</v>
      </c>
      <c r="H131">
        <v>55</v>
      </c>
      <c r="I131" s="3">
        <f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7">
        <f>(((L131/60)/60)/24)+DATE(1970,1,1)</f>
        <v>42038.25</v>
      </c>
      <c r="O131" s="7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1" t="s">
        <v>312</v>
      </c>
      <c r="D132">
        <v>9600</v>
      </c>
      <c r="E132">
        <v>14925</v>
      </c>
      <c r="F132" s="2">
        <f>E132/D132</f>
        <v>1.5546875</v>
      </c>
      <c r="G132" t="s">
        <v>20</v>
      </c>
      <c r="H132">
        <v>533</v>
      </c>
      <c r="I132" s="3">
        <f>IFERROR(E132/H132,0)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7">
        <f>(((L132/60)/60)/24)+DATE(1970,1,1)</f>
        <v>40842.208333333336</v>
      </c>
      <c r="O132" s="7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5">
      <c r="A133">
        <v>131</v>
      </c>
      <c r="B133" t="s">
        <v>313</v>
      </c>
      <c r="C133" s="1" t="s">
        <v>314</v>
      </c>
      <c r="D133">
        <v>164700</v>
      </c>
      <c r="E133">
        <v>166116</v>
      </c>
      <c r="F133" s="2">
        <f>E133/D133</f>
        <v>1.0085974499089254</v>
      </c>
      <c r="G133" t="s">
        <v>20</v>
      </c>
      <c r="H133">
        <v>2443</v>
      </c>
      <c r="I133" s="3">
        <f>IFERROR(E133/H133,0)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7">
        <f>(((L133/60)/60)/24)+DATE(1970,1,1)</f>
        <v>41607.25</v>
      </c>
      <c r="O133" s="7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1" t="s">
        <v>316</v>
      </c>
      <c r="D134">
        <v>3300</v>
      </c>
      <c r="E134">
        <v>3834</v>
      </c>
      <c r="F134" s="2">
        <f>E134/D134</f>
        <v>1.1618181818181819</v>
      </c>
      <c r="G134" t="s">
        <v>20</v>
      </c>
      <c r="H134">
        <v>89</v>
      </c>
      <c r="I134" s="3">
        <f>IFERROR(E134/H134,0)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7">
        <f>(((L134/60)/60)/24)+DATE(1970,1,1)</f>
        <v>43112.25</v>
      </c>
      <c r="O134" s="7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1" t="s">
        <v>318</v>
      </c>
      <c r="D135">
        <v>4500</v>
      </c>
      <c r="E135">
        <v>13985</v>
      </c>
      <c r="F135" s="2">
        <f>E135/D135</f>
        <v>3.1077777777777778</v>
      </c>
      <c r="G135" t="s">
        <v>20</v>
      </c>
      <c r="H135">
        <v>159</v>
      </c>
      <c r="I135" s="3">
        <f>IFERROR(E135/H135,0)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7">
        <f>(((L135/60)/60)/24)+DATE(1970,1,1)</f>
        <v>40767.208333333336</v>
      </c>
      <c r="O135" s="7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1" t="s">
        <v>321</v>
      </c>
      <c r="D136">
        <v>99500</v>
      </c>
      <c r="E136">
        <v>89288</v>
      </c>
      <c r="F136" s="2">
        <f>E136/D136</f>
        <v>0.89736683417085428</v>
      </c>
      <c r="G136" t="s">
        <v>14</v>
      </c>
      <c r="H136">
        <v>940</v>
      </c>
      <c r="I136" s="3">
        <f>IFERROR(E136/H136,0)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7">
        <f>(((L136/60)/60)/24)+DATE(1970,1,1)</f>
        <v>40713.208333333336</v>
      </c>
      <c r="O136" s="7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1" t="s">
        <v>323</v>
      </c>
      <c r="D137">
        <v>7700</v>
      </c>
      <c r="E137">
        <v>5488</v>
      </c>
      <c r="F137" s="2">
        <f>E137/D137</f>
        <v>0.71272727272727276</v>
      </c>
      <c r="G137" t="s">
        <v>14</v>
      </c>
      <c r="H137">
        <v>117</v>
      </c>
      <c r="I137" s="3">
        <f>IFERROR(E137/H137,0)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7">
        <f>(((L137/60)/60)/24)+DATE(1970,1,1)</f>
        <v>41340.25</v>
      </c>
      <c r="O137" s="7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1" t="s">
        <v>325</v>
      </c>
      <c r="D138">
        <v>82800</v>
      </c>
      <c r="E138">
        <v>2721</v>
      </c>
      <c r="F138" s="2">
        <f>E138/D138</f>
        <v>3.2862318840579711E-2</v>
      </c>
      <c r="G138" t="s">
        <v>74</v>
      </c>
      <c r="H138">
        <v>58</v>
      </c>
      <c r="I138" s="3">
        <f>IFERROR(E138/H138,0)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7">
        <f>(((L138/60)/60)/24)+DATE(1970,1,1)</f>
        <v>41797.208333333336</v>
      </c>
      <c r="O138" s="7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1" t="s">
        <v>327</v>
      </c>
      <c r="D139">
        <v>1800</v>
      </c>
      <c r="E139">
        <v>4712</v>
      </c>
      <c r="F139" s="2">
        <f>E139/D139</f>
        <v>2.617777777777778</v>
      </c>
      <c r="G139" t="s">
        <v>20</v>
      </c>
      <c r="H139">
        <v>50</v>
      </c>
      <c r="I139" s="3">
        <f>IFERROR(E139/H139,0)</f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>(((L139/60)/60)/24)+DATE(1970,1,1)</f>
        <v>40457.208333333336</v>
      </c>
      <c r="O139" s="7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35">
      <c r="A140">
        <v>138</v>
      </c>
      <c r="B140" t="s">
        <v>328</v>
      </c>
      <c r="C140" s="1" t="s">
        <v>329</v>
      </c>
      <c r="D140">
        <v>9600</v>
      </c>
      <c r="E140">
        <v>9216</v>
      </c>
      <c r="F140" s="2">
        <f>E140/D140</f>
        <v>0.96</v>
      </c>
      <c r="G140" t="s">
        <v>14</v>
      </c>
      <c r="H140">
        <v>115</v>
      </c>
      <c r="I140" s="3">
        <f>IFERROR(E140/H140,0)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7">
        <f>(((L140/60)/60)/24)+DATE(1970,1,1)</f>
        <v>41180.208333333336</v>
      </c>
      <c r="O140" s="7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1" t="s">
        <v>331</v>
      </c>
      <c r="D141">
        <v>92100</v>
      </c>
      <c r="E141">
        <v>19246</v>
      </c>
      <c r="F141" s="2">
        <f>E141/D141</f>
        <v>0.20896851248642778</v>
      </c>
      <c r="G141" t="s">
        <v>14</v>
      </c>
      <c r="H141">
        <v>326</v>
      </c>
      <c r="I141" s="3">
        <f>IFERROR(E141/H141,0)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7">
        <f>(((L141/60)/60)/24)+DATE(1970,1,1)</f>
        <v>42115.208333333328</v>
      </c>
      <c r="O141" s="7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35">
      <c r="A142">
        <v>140</v>
      </c>
      <c r="B142" t="s">
        <v>332</v>
      </c>
      <c r="C142" s="1" t="s">
        <v>333</v>
      </c>
      <c r="D142">
        <v>5500</v>
      </c>
      <c r="E142">
        <v>12274</v>
      </c>
      <c r="F142" s="2">
        <f>E142/D142</f>
        <v>2.2316363636363636</v>
      </c>
      <c r="G142" t="s">
        <v>20</v>
      </c>
      <c r="H142">
        <v>186</v>
      </c>
      <c r="I142" s="3">
        <f>IFERROR(E142/H142,0)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7">
        <f>(((L142/60)/60)/24)+DATE(1970,1,1)</f>
        <v>43156.25</v>
      </c>
      <c r="O142" s="7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1" t="s">
        <v>335</v>
      </c>
      <c r="D143">
        <v>64300</v>
      </c>
      <c r="E143">
        <v>65323</v>
      </c>
      <c r="F143" s="2">
        <f>E143/D143</f>
        <v>1.0159097978227061</v>
      </c>
      <c r="G143" t="s">
        <v>20</v>
      </c>
      <c r="H143">
        <v>1071</v>
      </c>
      <c r="I143" s="3">
        <f>IFERROR(E143/H143,0)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7">
        <f>(((L143/60)/60)/24)+DATE(1970,1,1)</f>
        <v>42167.208333333328</v>
      </c>
      <c r="O143" s="7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35">
      <c r="A144">
        <v>142</v>
      </c>
      <c r="B144" t="s">
        <v>336</v>
      </c>
      <c r="C144" s="1" t="s">
        <v>337</v>
      </c>
      <c r="D144">
        <v>5000</v>
      </c>
      <c r="E144">
        <v>11502</v>
      </c>
      <c r="F144" s="2">
        <f>E144/D144</f>
        <v>2.3003999999999998</v>
      </c>
      <c r="G144" t="s">
        <v>20</v>
      </c>
      <c r="H144">
        <v>117</v>
      </c>
      <c r="I144" s="3">
        <f>IFERROR(E144/H144,0)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7">
        <f>(((L144/60)/60)/24)+DATE(1970,1,1)</f>
        <v>41005.208333333336</v>
      </c>
      <c r="O144" s="7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1" t="s">
        <v>339</v>
      </c>
      <c r="D145">
        <v>5400</v>
      </c>
      <c r="E145">
        <v>7322</v>
      </c>
      <c r="F145" s="2">
        <f>E145/D145</f>
        <v>1.355925925925926</v>
      </c>
      <c r="G145" t="s">
        <v>20</v>
      </c>
      <c r="H145">
        <v>70</v>
      </c>
      <c r="I145" s="3">
        <f>IFERROR(E145/H145,0)</f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>(((L145/60)/60)/24)+DATE(1970,1,1)</f>
        <v>40357.208333333336</v>
      </c>
      <c r="O145" s="7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1" t="s">
        <v>341</v>
      </c>
      <c r="D146">
        <v>9000</v>
      </c>
      <c r="E146">
        <v>11619</v>
      </c>
      <c r="F146" s="2">
        <f>E146/D146</f>
        <v>1.2909999999999999</v>
      </c>
      <c r="G146" t="s">
        <v>20</v>
      </c>
      <c r="H146">
        <v>135</v>
      </c>
      <c r="I146" s="3">
        <f>IFERROR(E146/H146,0)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7">
        <f>(((L146/60)/60)/24)+DATE(1970,1,1)</f>
        <v>43633.208333333328</v>
      </c>
      <c r="O146" s="7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1" t="s">
        <v>343</v>
      </c>
      <c r="D147">
        <v>25000</v>
      </c>
      <c r="E147">
        <v>59128</v>
      </c>
      <c r="F147" s="2">
        <f>E147/D147</f>
        <v>2.3651200000000001</v>
      </c>
      <c r="G147" t="s">
        <v>20</v>
      </c>
      <c r="H147">
        <v>768</v>
      </c>
      <c r="I147" s="3">
        <f>IFERROR(E147/H147,0)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7">
        <f>(((L147/60)/60)/24)+DATE(1970,1,1)</f>
        <v>41889.208333333336</v>
      </c>
      <c r="O147" s="7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35">
      <c r="A148">
        <v>146</v>
      </c>
      <c r="B148" t="s">
        <v>344</v>
      </c>
      <c r="C148" s="1" t="s">
        <v>345</v>
      </c>
      <c r="D148">
        <v>8800</v>
      </c>
      <c r="E148">
        <v>1518</v>
      </c>
      <c r="F148" s="2">
        <f>E148/D148</f>
        <v>0.17249999999999999</v>
      </c>
      <c r="G148" t="s">
        <v>74</v>
      </c>
      <c r="H148">
        <v>51</v>
      </c>
      <c r="I148" s="3">
        <f>IFERROR(E148/H148,0)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7">
        <f>(((L148/60)/60)/24)+DATE(1970,1,1)</f>
        <v>40855.25</v>
      </c>
      <c r="O148" s="7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35">
      <c r="A149">
        <v>147</v>
      </c>
      <c r="B149" t="s">
        <v>346</v>
      </c>
      <c r="C149" s="1" t="s">
        <v>347</v>
      </c>
      <c r="D149">
        <v>8300</v>
      </c>
      <c r="E149">
        <v>9337</v>
      </c>
      <c r="F149" s="2">
        <f>E149/D149</f>
        <v>1.1249397590361445</v>
      </c>
      <c r="G149" t="s">
        <v>20</v>
      </c>
      <c r="H149">
        <v>199</v>
      </c>
      <c r="I149" s="3">
        <f>IFERROR(E149/H149,0)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7">
        <f>(((L149/60)/60)/24)+DATE(1970,1,1)</f>
        <v>42534.208333333328</v>
      </c>
      <c r="O149" s="7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1" t="s">
        <v>349</v>
      </c>
      <c r="D150">
        <v>9300</v>
      </c>
      <c r="E150">
        <v>11255</v>
      </c>
      <c r="F150" s="2">
        <f>E150/D150</f>
        <v>1.2102150537634409</v>
      </c>
      <c r="G150" t="s">
        <v>20</v>
      </c>
      <c r="H150">
        <v>107</v>
      </c>
      <c r="I150" s="3">
        <f>IFERROR(E150/H150,0)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7">
        <f>(((L150/60)/60)/24)+DATE(1970,1,1)</f>
        <v>42941.208333333328</v>
      </c>
      <c r="O150" s="7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1" t="s">
        <v>351</v>
      </c>
      <c r="D151">
        <v>6200</v>
      </c>
      <c r="E151">
        <v>13632</v>
      </c>
      <c r="F151" s="2">
        <f>E151/D151</f>
        <v>2.1987096774193549</v>
      </c>
      <c r="G151" t="s">
        <v>20</v>
      </c>
      <c r="H151">
        <v>195</v>
      </c>
      <c r="I151" s="3">
        <f>IFERROR(E151/H151,0)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7">
        <f>(((L151/60)/60)/24)+DATE(1970,1,1)</f>
        <v>41275.25</v>
      </c>
      <c r="O151" s="7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1" t="s">
        <v>353</v>
      </c>
      <c r="D152">
        <v>100</v>
      </c>
      <c r="E152">
        <v>1</v>
      </c>
      <c r="F152" s="2">
        <f>E152/D152</f>
        <v>0.01</v>
      </c>
      <c r="G152" t="s">
        <v>14</v>
      </c>
      <c r="H152">
        <v>1</v>
      </c>
      <c r="I152" s="3">
        <f>IFERROR(E152/H152,0)</f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>(((L152/60)/60)/24)+DATE(1970,1,1)</f>
        <v>43450.25</v>
      </c>
      <c r="O152" s="7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1" t="s">
        <v>355</v>
      </c>
      <c r="D153">
        <v>137200</v>
      </c>
      <c r="E153">
        <v>88037</v>
      </c>
      <c r="F153" s="2">
        <f>E153/D153</f>
        <v>0.64166909620991253</v>
      </c>
      <c r="G153" t="s">
        <v>14</v>
      </c>
      <c r="H153">
        <v>1467</v>
      </c>
      <c r="I153" s="3">
        <f>IFERROR(E153/H153,0)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7">
        <f>(((L153/60)/60)/24)+DATE(1970,1,1)</f>
        <v>41799.208333333336</v>
      </c>
      <c r="O153" s="7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1" t="s">
        <v>357</v>
      </c>
      <c r="D154">
        <v>41500</v>
      </c>
      <c r="E154">
        <v>175573</v>
      </c>
      <c r="F154" s="2">
        <f>E154/D154</f>
        <v>4.2306746987951804</v>
      </c>
      <c r="G154" t="s">
        <v>20</v>
      </c>
      <c r="H154">
        <v>3376</v>
      </c>
      <c r="I154" s="3">
        <f>IFERROR(E154/H154,0)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7">
        <f>(((L154/60)/60)/24)+DATE(1970,1,1)</f>
        <v>42783.25</v>
      </c>
      <c r="O154" s="7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1" t="s">
        <v>359</v>
      </c>
      <c r="D155">
        <v>189400</v>
      </c>
      <c r="E155">
        <v>176112</v>
      </c>
      <c r="F155" s="2">
        <f>E155/D155</f>
        <v>0.92984160506863778</v>
      </c>
      <c r="G155" t="s">
        <v>14</v>
      </c>
      <c r="H155">
        <v>5681</v>
      </c>
      <c r="I155" s="3">
        <f>IFERROR(E155/H155,0)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7">
        <f>(((L155/60)/60)/24)+DATE(1970,1,1)</f>
        <v>41201.208333333336</v>
      </c>
      <c r="O155" s="7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1" t="s">
        <v>361</v>
      </c>
      <c r="D156">
        <v>171300</v>
      </c>
      <c r="E156">
        <v>100650</v>
      </c>
      <c r="F156" s="2">
        <f>E156/D156</f>
        <v>0.58756567425569173</v>
      </c>
      <c r="G156" t="s">
        <v>14</v>
      </c>
      <c r="H156">
        <v>1059</v>
      </c>
      <c r="I156" s="3">
        <f>IFERROR(E156/H156,0)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7">
        <f>(((L156/60)/60)/24)+DATE(1970,1,1)</f>
        <v>42502.208333333328</v>
      </c>
      <c r="O156" s="7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1" t="s">
        <v>363</v>
      </c>
      <c r="D157">
        <v>139500</v>
      </c>
      <c r="E157">
        <v>90706</v>
      </c>
      <c r="F157" s="2">
        <f>E157/D157</f>
        <v>0.65022222222222226</v>
      </c>
      <c r="G157" t="s">
        <v>14</v>
      </c>
      <c r="H157">
        <v>1194</v>
      </c>
      <c r="I157" s="3">
        <f>IFERROR(E157/H157,0)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7">
        <f>(((L157/60)/60)/24)+DATE(1970,1,1)</f>
        <v>40262.208333333336</v>
      </c>
      <c r="O157" s="7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1" t="s">
        <v>365</v>
      </c>
      <c r="D158">
        <v>36400</v>
      </c>
      <c r="E158">
        <v>26914</v>
      </c>
      <c r="F158" s="2">
        <f>E158/D158</f>
        <v>0.73939560439560437</v>
      </c>
      <c r="G158" t="s">
        <v>74</v>
      </c>
      <c r="H158">
        <v>379</v>
      </c>
      <c r="I158" s="3">
        <f>IFERROR(E158/H158,0)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7">
        <f>(((L158/60)/60)/24)+DATE(1970,1,1)</f>
        <v>43743.208333333328</v>
      </c>
      <c r="O158" s="7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1" t="s">
        <v>367</v>
      </c>
      <c r="D159">
        <v>4200</v>
      </c>
      <c r="E159">
        <v>2212</v>
      </c>
      <c r="F159" s="2">
        <f>E159/D159</f>
        <v>0.52666666666666662</v>
      </c>
      <c r="G159" t="s">
        <v>14</v>
      </c>
      <c r="H159">
        <v>30</v>
      </c>
      <c r="I159" s="3">
        <f>IFERROR(E159/H159,0)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7">
        <f>(((L159/60)/60)/24)+DATE(1970,1,1)</f>
        <v>41638.25</v>
      </c>
      <c r="O159" s="7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1" t="s">
        <v>369</v>
      </c>
      <c r="D160">
        <v>2100</v>
      </c>
      <c r="E160">
        <v>4640</v>
      </c>
      <c r="F160" s="2">
        <f>E160/D160</f>
        <v>2.2095238095238097</v>
      </c>
      <c r="G160" t="s">
        <v>20</v>
      </c>
      <c r="H160">
        <v>41</v>
      </c>
      <c r="I160" s="3">
        <f>IFERROR(E160/H160,0)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7">
        <f>(((L160/60)/60)/24)+DATE(1970,1,1)</f>
        <v>42346.25</v>
      </c>
      <c r="O160" s="7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1" t="s">
        <v>371</v>
      </c>
      <c r="D161">
        <v>191200</v>
      </c>
      <c r="E161">
        <v>191222</v>
      </c>
      <c r="F161" s="2">
        <f>E161/D161</f>
        <v>1.0001150627615063</v>
      </c>
      <c r="G161" t="s">
        <v>20</v>
      </c>
      <c r="H161">
        <v>1821</v>
      </c>
      <c r="I161" s="3">
        <f>IFERROR(E161/H161,0)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7">
        <f>(((L161/60)/60)/24)+DATE(1970,1,1)</f>
        <v>43551.208333333328</v>
      </c>
      <c r="O161" s="7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1" t="s">
        <v>373</v>
      </c>
      <c r="D162">
        <v>8000</v>
      </c>
      <c r="E162">
        <v>12985</v>
      </c>
      <c r="F162" s="2">
        <f>E162/D162</f>
        <v>1.6231249999999999</v>
      </c>
      <c r="G162" t="s">
        <v>20</v>
      </c>
      <c r="H162">
        <v>164</v>
      </c>
      <c r="I162" s="3">
        <f>IFERROR(E162/H162,0)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7">
        <f>(((L162/60)/60)/24)+DATE(1970,1,1)</f>
        <v>43582.208333333328</v>
      </c>
      <c r="O162" s="7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35">
      <c r="A163">
        <v>161</v>
      </c>
      <c r="B163" t="s">
        <v>374</v>
      </c>
      <c r="C163" s="1" t="s">
        <v>375</v>
      </c>
      <c r="D163">
        <v>5500</v>
      </c>
      <c r="E163">
        <v>4300</v>
      </c>
      <c r="F163" s="2">
        <f>E163/D163</f>
        <v>0.78181818181818186</v>
      </c>
      <c r="G163" t="s">
        <v>14</v>
      </c>
      <c r="H163">
        <v>75</v>
      </c>
      <c r="I163" s="3">
        <f>IFERROR(E163/H163,0)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7">
        <f>(((L163/60)/60)/24)+DATE(1970,1,1)</f>
        <v>42270.208333333328</v>
      </c>
      <c r="O163" s="7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35">
      <c r="A164">
        <v>162</v>
      </c>
      <c r="B164" t="s">
        <v>376</v>
      </c>
      <c r="C164" s="1" t="s">
        <v>377</v>
      </c>
      <c r="D164">
        <v>6100</v>
      </c>
      <c r="E164">
        <v>9134</v>
      </c>
      <c r="F164" s="2">
        <f>E164/D164</f>
        <v>1.4973770491803278</v>
      </c>
      <c r="G164" t="s">
        <v>20</v>
      </c>
      <c r="H164">
        <v>157</v>
      </c>
      <c r="I164" s="3">
        <f>IFERROR(E164/H164,0)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7">
        <f>(((L164/60)/60)/24)+DATE(1970,1,1)</f>
        <v>43442.25</v>
      </c>
      <c r="O164" s="7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1" t="s">
        <v>379</v>
      </c>
      <c r="D165">
        <v>3500</v>
      </c>
      <c r="E165">
        <v>8864</v>
      </c>
      <c r="F165" s="2">
        <f>E165/D165</f>
        <v>2.5325714285714285</v>
      </c>
      <c r="G165" t="s">
        <v>20</v>
      </c>
      <c r="H165">
        <v>246</v>
      </c>
      <c r="I165" s="3">
        <f>IFERROR(E165/H165,0)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7">
        <f>(((L165/60)/60)/24)+DATE(1970,1,1)</f>
        <v>43028.208333333328</v>
      </c>
      <c r="O165" s="7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1" t="s">
        <v>381</v>
      </c>
      <c r="D166">
        <v>150500</v>
      </c>
      <c r="E166">
        <v>150755</v>
      </c>
      <c r="F166" s="2">
        <f>E166/D166</f>
        <v>1.0016943521594683</v>
      </c>
      <c r="G166" t="s">
        <v>20</v>
      </c>
      <c r="H166">
        <v>1396</v>
      </c>
      <c r="I166" s="3">
        <f>IFERROR(E166/H166,0)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7">
        <f>(((L166/60)/60)/24)+DATE(1970,1,1)</f>
        <v>43016.208333333328</v>
      </c>
      <c r="O166" s="7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1" t="s">
        <v>383</v>
      </c>
      <c r="D167">
        <v>90400</v>
      </c>
      <c r="E167">
        <v>110279</v>
      </c>
      <c r="F167" s="2">
        <f>E167/D167</f>
        <v>1.2199004424778761</v>
      </c>
      <c r="G167" t="s">
        <v>20</v>
      </c>
      <c r="H167">
        <v>2506</v>
      </c>
      <c r="I167" s="3">
        <f>IFERROR(E167/H167,0)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7">
        <f>(((L167/60)/60)/24)+DATE(1970,1,1)</f>
        <v>42948.208333333328</v>
      </c>
      <c r="O167" s="7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1" t="s">
        <v>385</v>
      </c>
      <c r="D168">
        <v>9800</v>
      </c>
      <c r="E168">
        <v>13439</v>
      </c>
      <c r="F168" s="2">
        <f>E168/D168</f>
        <v>1.3713265306122449</v>
      </c>
      <c r="G168" t="s">
        <v>20</v>
      </c>
      <c r="H168">
        <v>244</v>
      </c>
      <c r="I168" s="3">
        <f>IFERROR(E168/H168,0)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7">
        <f>(((L168/60)/60)/24)+DATE(1970,1,1)</f>
        <v>40534.25</v>
      </c>
      <c r="O168" s="7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1" t="s">
        <v>387</v>
      </c>
      <c r="D169">
        <v>2600</v>
      </c>
      <c r="E169">
        <v>10804</v>
      </c>
      <c r="F169" s="2">
        <f>E169/D169</f>
        <v>4.155384615384615</v>
      </c>
      <c r="G169" t="s">
        <v>20</v>
      </c>
      <c r="H169">
        <v>146</v>
      </c>
      <c r="I169" s="3">
        <f>IFERROR(E169/H169,0)</f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>(((L169/60)/60)/24)+DATE(1970,1,1)</f>
        <v>41435.208333333336</v>
      </c>
      <c r="O169" s="7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1" t="s">
        <v>389</v>
      </c>
      <c r="D170">
        <v>128100</v>
      </c>
      <c r="E170">
        <v>40107</v>
      </c>
      <c r="F170" s="2">
        <f>E170/D170</f>
        <v>0.3130913348946136</v>
      </c>
      <c r="G170" t="s">
        <v>14</v>
      </c>
      <c r="H170">
        <v>955</v>
      </c>
      <c r="I170" s="3">
        <f>IFERROR(E170/H170,0)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7">
        <f>(((L170/60)/60)/24)+DATE(1970,1,1)</f>
        <v>43518.25</v>
      </c>
      <c r="O170" s="7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1" t="s">
        <v>391</v>
      </c>
      <c r="D171">
        <v>23300</v>
      </c>
      <c r="E171">
        <v>98811</v>
      </c>
      <c r="F171" s="2">
        <f>E171/D171</f>
        <v>4.240815450643777</v>
      </c>
      <c r="G171" t="s">
        <v>20</v>
      </c>
      <c r="H171">
        <v>1267</v>
      </c>
      <c r="I171" s="3">
        <f>IFERROR(E171/H171,0)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7">
        <f>(((L171/60)/60)/24)+DATE(1970,1,1)</f>
        <v>41077.208333333336</v>
      </c>
      <c r="O171" s="7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1" t="s">
        <v>393</v>
      </c>
      <c r="D172">
        <v>188100</v>
      </c>
      <c r="E172">
        <v>5528</v>
      </c>
      <c r="F172" s="2">
        <f>E172/D172</f>
        <v>2.9388623072833599E-2</v>
      </c>
      <c r="G172" t="s">
        <v>14</v>
      </c>
      <c r="H172">
        <v>67</v>
      </c>
      <c r="I172" s="3">
        <f>IFERROR(E172/H172,0)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7">
        <f>(((L172/60)/60)/24)+DATE(1970,1,1)</f>
        <v>42950.208333333328</v>
      </c>
      <c r="O172" s="7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35">
      <c r="A173">
        <v>171</v>
      </c>
      <c r="B173" t="s">
        <v>394</v>
      </c>
      <c r="C173" s="1" t="s">
        <v>395</v>
      </c>
      <c r="D173">
        <v>4900</v>
      </c>
      <c r="E173">
        <v>521</v>
      </c>
      <c r="F173" s="2">
        <f>E173/D173</f>
        <v>0.1063265306122449</v>
      </c>
      <c r="G173" t="s">
        <v>14</v>
      </c>
      <c r="H173">
        <v>5</v>
      </c>
      <c r="I173" s="3">
        <f>IFERROR(E173/H173,0)</f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>(((L173/60)/60)/24)+DATE(1970,1,1)</f>
        <v>41718.208333333336</v>
      </c>
      <c r="O173" s="7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1" t="s">
        <v>397</v>
      </c>
      <c r="D174">
        <v>800</v>
      </c>
      <c r="E174">
        <v>663</v>
      </c>
      <c r="F174" s="2">
        <f>E174/D174</f>
        <v>0.82874999999999999</v>
      </c>
      <c r="G174" t="s">
        <v>14</v>
      </c>
      <c r="H174">
        <v>26</v>
      </c>
      <c r="I174" s="3">
        <f>IFERROR(E174/H174,0)</f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>(((L174/60)/60)/24)+DATE(1970,1,1)</f>
        <v>41839.208333333336</v>
      </c>
      <c r="O174" s="7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1" t="s">
        <v>399</v>
      </c>
      <c r="D175">
        <v>96700</v>
      </c>
      <c r="E175">
        <v>157635</v>
      </c>
      <c r="F175" s="2">
        <f>E175/D175</f>
        <v>1.6301447776628748</v>
      </c>
      <c r="G175" t="s">
        <v>20</v>
      </c>
      <c r="H175">
        <v>1561</v>
      </c>
      <c r="I175" s="3">
        <f>IFERROR(E175/H175,0)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7">
        <f>(((L175/60)/60)/24)+DATE(1970,1,1)</f>
        <v>41412.208333333336</v>
      </c>
      <c r="O175" s="7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1" t="s">
        <v>401</v>
      </c>
      <c r="D176">
        <v>600</v>
      </c>
      <c r="E176">
        <v>5368</v>
      </c>
      <c r="F176" s="2">
        <f>E176/D176</f>
        <v>8.9466666666666672</v>
      </c>
      <c r="G176" t="s">
        <v>20</v>
      </c>
      <c r="H176">
        <v>48</v>
      </c>
      <c r="I176" s="3">
        <f>IFERROR(E176/H176,0)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7">
        <f>(((L176/60)/60)/24)+DATE(1970,1,1)</f>
        <v>42282.208333333328</v>
      </c>
      <c r="O176" s="7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1" t="s">
        <v>403</v>
      </c>
      <c r="D177">
        <v>181200</v>
      </c>
      <c r="E177">
        <v>47459</v>
      </c>
      <c r="F177" s="2">
        <f>E177/D177</f>
        <v>0.26191501103752757</v>
      </c>
      <c r="G177" t="s">
        <v>14</v>
      </c>
      <c r="H177">
        <v>1130</v>
      </c>
      <c r="I177" s="3">
        <f>IFERROR(E177/H177,0)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7">
        <f>(((L177/60)/60)/24)+DATE(1970,1,1)</f>
        <v>42613.208333333328</v>
      </c>
      <c r="O177" s="7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35">
      <c r="A178">
        <v>176</v>
      </c>
      <c r="B178" t="s">
        <v>404</v>
      </c>
      <c r="C178" s="1" t="s">
        <v>405</v>
      </c>
      <c r="D178">
        <v>115000</v>
      </c>
      <c r="E178">
        <v>86060</v>
      </c>
      <c r="F178" s="2">
        <f>E178/D178</f>
        <v>0.74834782608695649</v>
      </c>
      <c r="G178" t="s">
        <v>14</v>
      </c>
      <c r="H178">
        <v>782</v>
      </c>
      <c r="I178" s="3">
        <f>IFERROR(E178/H178,0)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7">
        <f>(((L178/60)/60)/24)+DATE(1970,1,1)</f>
        <v>42616.208333333328</v>
      </c>
      <c r="O178" s="7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1" t="s">
        <v>407</v>
      </c>
      <c r="D179">
        <v>38800</v>
      </c>
      <c r="E179">
        <v>161593</v>
      </c>
      <c r="F179" s="2">
        <f>E179/D179</f>
        <v>4.1647680412371137</v>
      </c>
      <c r="G179" t="s">
        <v>20</v>
      </c>
      <c r="H179">
        <v>2739</v>
      </c>
      <c r="I179" s="3">
        <f>IFERROR(E179/H179,0)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7">
        <f>(((L179/60)/60)/24)+DATE(1970,1,1)</f>
        <v>40497.25</v>
      </c>
      <c r="O179" s="7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1" t="s">
        <v>409</v>
      </c>
      <c r="D180">
        <v>7200</v>
      </c>
      <c r="E180">
        <v>6927</v>
      </c>
      <c r="F180" s="2">
        <f>E180/D180</f>
        <v>0.96208333333333329</v>
      </c>
      <c r="G180" t="s">
        <v>14</v>
      </c>
      <c r="H180">
        <v>210</v>
      </c>
      <c r="I180" s="3">
        <f>IFERROR(E180/H180,0)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7">
        <f>(((L180/60)/60)/24)+DATE(1970,1,1)</f>
        <v>42999.208333333328</v>
      </c>
      <c r="O180" s="7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35">
      <c r="A181">
        <v>179</v>
      </c>
      <c r="B181" t="s">
        <v>410</v>
      </c>
      <c r="C181" s="1" t="s">
        <v>411</v>
      </c>
      <c r="D181">
        <v>44500</v>
      </c>
      <c r="E181">
        <v>159185</v>
      </c>
      <c r="F181" s="2">
        <f>E181/D181</f>
        <v>3.5771910112359548</v>
      </c>
      <c r="G181" t="s">
        <v>20</v>
      </c>
      <c r="H181">
        <v>3537</v>
      </c>
      <c r="I181" s="3">
        <f>IFERROR(E181/H181,0)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7">
        <f>(((L181/60)/60)/24)+DATE(1970,1,1)</f>
        <v>41350.208333333336</v>
      </c>
      <c r="O181" s="7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1" t="s">
        <v>413</v>
      </c>
      <c r="D182">
        <v>56000</v>
      </c>
      <c r="E182">
        <v>172736</v>
      </c>
      <c r="F182" s="2">
        <f>E182/D182</f>
        <v>3.0845714285714285</v>
      </c>
      <c r="G182" t="s">
        <v>20</v>
      </c>
      <c r="H182">
        <v>2107</v>
      </c>
      <c r="I182" s="3">
        <f>IFERROR(E182/H182,0)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7">
        <f>(((L182/60)/60)/24)+DATE(1970,1,1)</f>
        <v>40259.208333333336</v>
      </c>
      <c r="O182" s="7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1" t="s">
        <v>415</v>
      </c>
      <c r="D183">
        <v>8600</v>
      </c>
      <c r="E183">
        <v>5315</v>
      </c>
      <c r="F183" s="2">
        <f>E183/D183</f>
        <v>0.61802325581395345</v>
      </c>
      <c r="G183" t="s">
        <v>14</v>
      </c>
      <c r="H183">
        <v>136</v>
      </c>
      <c r="I183" s="3">
        <f>IFERROR(E183/H183,0)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7">
        <f>(((L183/60)/60)/24)+DATE(1970,1,1)</f>
        <v>43012.208333333328</v>
      </c>
      <c r="O183" s="7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35">
      <c r="A184">
        <v>182</v>
      </c>
      <c r="B184" t="s">
        <v>416</v>
      </c>
      <c r="C184" s="1" t="s">
        <v>417</v>
      </c>
      <c r="D184">
        <v>27100</v>
      </c>
      <c r="E184">
        <v>195750</v>
      </c>
      <c r="F184" s="2">
        <f>E184/D184</f>
        <v>7.2232472324723247</v>
      </c>
      <c r="G184" t="s">
        <v>20</v>
      </c>
      <c r="H184">
        <v>3318</v>
      </c>
      <c r="I184" s="3">
        <f>IFERROR(E184/H184,0)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7">
        <f>(((L184/60)/60)/24)+DATE(1970,1,1)</f>
        <v>43631.208333333328</v>
      </c>
      <c r="O184" s="7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35">
      <c r="A185">
        <v>183</v>
      </c>
      <c r="B185" t="s">
        <v>418</v>
      </c>
      <c r="C185" s="1" t="s">
        <v>419</v>
      </c>
      <c r="D185">
        <v>5100</v>
      </c>
      <c r="E185">
        <v>3525</v>
      </c>
      <c r="F185" s="2">
        <f>E185/D185</f>
        <v>0.69117647058823528</v>
      </c>
      <c r="G185" t="s">
        <v>14</v>
      </c>
      <c r="H185">
        <v>86</v>
      </c>
      <c r="I185" s="3">
        <f>IFERROR(E185/H185,0)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7">
        <f>(((L185/60)/60)/24)+DATE(1970,1,1)</f>
        <v>40430.208333333336</v>
      </c>
      <c r="O185" s="7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1" t="s">
        <v>421</v>
      </c>
      <c r="D186">
        <v>3600</v>
      </c>
      <c r="E186">
        <v>10550</v>
      </c>
      <c r="F186" s="2">
        <f>E186/D186</f>
        <v>2.9305555555555554</v>
      </c>
      <c r="G186" t="s">
        <v>20</v>
      </c>
      <c r="H186">
        <v>340</v>
      </c>
      <c r="I186" s="3">
        <f>IFERROR(E186/H186,0)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7">
        <f>(((L186/60)/60)/24)+DATE(1970,1,1)</f>
        <v>43588.208333333328</v>
      </c>
      <c r="O186" s="7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1" t="s">
        <v>423</v>
      </c>
      <c r="D187">
        <v>1000</v>
      </c>
      <c r="E187">
        <v>718</v>
      </c>
      <c r="F187" s="2">
        <f>E187/D187</f>
        <v>0.71799999999999997</v>
      </c>
      <c r="G187" t="s">
        <v>14</v>
      </c>
      <c r="H187">
        <v>19</v>
      </c>
      <c r="I187" s="3">
        <f>IFERROR(E187/H187,0)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7">
        <f>(((L187/60)/60)/24)+DATE(1970,1,1)</f>
        <v>43233.208333333328</v>
      </c>
      <c r="O187" s="7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1" t="s">
        <v>425</v>
      </c>
      <c r="D188">
        <v>88800</v>
      </c>
      <c r="E188">
        <v>28358</v>
      </c>
      <c r="F188" s="2">
        <f>E188/D188</f>
        <v>0.31934684684684683</v>
      </c>
      <c r="G188" t="s">
        <v>14</v>
      </c>
      <c r="H188">
        <v>886</v>
      </c>
      <c r="I188" s="3">
        <f>IFERROR(E188/H188,0)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7">
        <f>(((L188/60)/60)/24)+DATE(1970,1,1)</f>
        <v>41782.208333333336</v>
      </c>
      <c r="O188" s="7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1" t="s">
        <v>427</v>
      </c>
      <c r="D189">
        <v>60200</v>
      </c>
      <c r="E189">
        <v>138384</v>
      </c>
      <c r="F189" s="2">
        <f>E189/D189</f>
        <v>2.2987375415282392</v>
      </c>
      <c r="G189" t="s">
        <v>20</v>
      </c>
      <c r="H189">
        <v>1442</v>
      </c>
      <c r="I189" s="3">
        <f>IFERROR(E189/H189,0)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7">
        <f>(((L189/60)/60)/24)+DATE(1970,1,1)</f>
        <v>41328.25</v>
      </c>
      <c r="O189" s="7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1" t="s">
        <v>429</v>
      </c>
      <c r="D190">
        <v>8200</v>
      </c>
      <c r="E190">
        <v>2625</v>
      </c>
      <c r="F190" s="2">
        <f>E190/D190</f>
        <v>0.3201219512195122</v>
      </c>
      <c r="G190" t="s">
        <v>14</v>
      </c>
      <c r="H190">
        <v>35</v>
      </c>
      <c r="I190" s="3">
        <f>IFERROR(E190/H190,0)</f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>(((L190/60)/60)/24)+DATE(1970,1,1)</f>
        <v>41975.25</v>
      </c>
      <c r="O190" s="7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1" t="s">
        <v>431</v>
      </c>
      <c r="D191">
        <v>191300</v>
      </c>
      <c r="E191">
        <v>45004</v>
      </c>
      <c r="F191" s="2">
        <f>E191/D191</f>
        <v>0.23525352848928385</v>
      </c>
      <c r="G191" t="s">
        <v>74</v>
      </c>
      <c r="H191">
        <v>441</v>
      </c>
      <c r="I191" s="3">
        <f>IFERROR(E191/H191,0)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7">
        <f>(((L191/60)/60)/24)+DATE(1970,1,1)</f>
        <v>42433.25</v>
      </c>
      <c r="O191" s="7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1" t="s">
        <v>433</v>
      </c>
      <c r="D192">
        <v>3700</v>
      </c>
      <c r="E192">
        <v>2538</v>
      </c>
      <c r="F192" s="2">
        <f>E192/D192</f>
        <v>0.68594594594594593</v>
      </c>
      <c r="G192" t="s">
        <v>14</v>
      </c>
      <c r="H192">
        <v>24</v>
      </c>
      <c r="I192" s="3">
        <f>IFERROR(E192/H192,0)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>(((L192/60)/60)/24)+DATE(1970,1,1)</f>
        <v>41429.208333333336</v>
      </c>
      <c r="O192" s="7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1" t="s">
        <v>435</v>
      </c>
      <c r="D193">
        <v>8400</v>
      </c>
      <c r="E193">
        <v>3188</v>
      </c>
      <c r="F193" s="2">
        <f>E193/D193</f>
        <v>0.37952380952380954</v>
      </c>
      <c r="G193" t="s">
        <v>14</v>
      </c>
      <c r="H193">
        <v>86</v>
      </c>
      <c r="I193" s="3">
        <f>IFERROR(E193/H193,0)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7">
        <f>(((L193/60)/60)/24)+DATE(1970,1,1)</f>
        <v>43536.208333333328</v>
      </c>
      <c r="O193" s="7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1" t="s">
        <v>437</v>
      </c>
      <c r="D194">
        <v>42600</v>
      </c>
      <c r="E194">
        <v>8517</v>
      </c>
      <c r="F194" s="2">
        <f>E194/D194</f>
        <v>0.19992957746478873</v>
      </c>
      <c r="G194" t="s">
        <v>14</v>
      </c>
      <c r="H194">
        <v>243</v>
      </c>
      <c r="I194" s="3">
        <f>IFERROR(E194/H194,0)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7">
        <f>(((L194/60)/60)/24)+DATE(1970,1,1)</f>
        <v>41817.208333333336</v>
      </c>
      <c r="O194" s="7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1" t="s">
        <v>439</v>
      </c>
      <c r="D195">
        <v>6600</v>
      </c>
      <c r="E195">
        <v>3012</v>
      </c>
      <c r="F195" s="2">
        <f>E195/D195</f>
        <v>0.45636363636363636</v>
      </c>
      <c r="G195" t="s">
        <v>14</v>
      </c>
      <c r="H195">
        <v>65</v>
      </c>
      <c r="I195" s="3">
        <f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7">
        <f>(((L195/60)/60)/24)+DATE(1970,1,1)</f>
        <v>43198.208333333328</v>
      </c>
      <c r="O195" s="7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1" t="s">
        <v>441</v>
      </c>
      <c r="D196">
        <v>7100</v>
      </c>
      <c r="E196">
        <v>8716</v>
      </c>
      <c r="F196" s="2">
        <f>E196/D196</f>
        <v>1.227605633802817</v>
      </c>
      <c r="G196" t="s">
        <v>20</v>
      </c>
      <c r="H196">
        <v>126</v>
      </c>
      <c r="I196" s="3">
        <f>IFERROR(E196/H196,0)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7">
        <f>(((L196/60)/60)/24)+DATE(1970,1,1)</f>
        <v>42261.208333333328</v>
      </c>
      <c r="O196" s="7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1" t="s">
        <v>443</v>
      </c>
      <c r="D197">
        <v>15800</v>
      </c>
      <c r="E197">
        <v>57157</v>
      </c>
      <c r="F197" s="2">
        <f>E197/D197</f>
        <v>3.61753164556962</v>
      </c>
      <c r="G197" t="s">
        <v>20</v>
      </c>
      <c r="H197">
        <v>524</v>
      </c>
      <c r="I197" s="3">
        <f>IFERROR(E197/H197,0)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7">
        <f>(((L197/60)/60)/24)+DATE(1970,1,1)</f>
        <v>43310.208333333328</v>
      </c>
      <c r="O197" s="7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1" t="s">
        <v>445</v>
      </c>
      <c r="D198">
        <v>8200</v>
      </c>
      <c r="E198">
        <v>5178</v>
      </c>
      <c r="F198" s="2">
        <f>E198/D198</f>
        <v>0.63146341463414635</v>
      </c>
      <c r="G198" t="s">
        <v>14</v>
      </c>
      <c r="H198">
        <v>100</v>
      </c>
      <c r="I198" s="3">
        <f>IFERROR(E198/H198,0)</f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>(((L198/60)/60)/24)+DATE(1970,1,1)</f>
        <v>42616.208333333328</v>
      </c>
      <c r="O198" s="7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1" t="s">
        <v>447</v>
      </c>
      <c r="D199">
        <v>54700</v>
      </c>
      <c r="E199">
        <v>163118</v>
      </c>
      <c r="F199" s="2">
        <f>E199/D199</f>
        <v>2.9820475319926874</v>
      </c>
      <c r="G199" t="s">
        <v>20</v>
      </c>
      <c r="H199">
        <v>1989</v>
      </c>
      <c r="I199" s="3">
        <f>IFERROR(E199/H199,0)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7">
        <f>(((L199/60)/60)/24)+DATE(1970,1,1)</f>
        <v>42909.208333333328</v>
      </c>
      <c r="O199" s="7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1" t="s">
        <v>449</v>
      </c>
      <c r="D200">
        <v>63200</v>
      </c>
      <c r="E200">
        <v>6041</v>
      </c>
      <c r="F200" s="2">
        <f>E200/D200</f>
        <v>9.5585443037974685E-2</v>
      </c>
      <c r="G200" t="s">
        <v>14</v>
      </c>
      <c r="H200">
        <v>168</v>
      </c>
      <c r="I200" s="3">
        <f>IFERROR(E200/H200,0)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7">
        <f>(((L200/60)/60)/24)+DATE(1970,1,1)</f>
        <v>40396.208333333336</v>
      </c>
      <c r="O200" s="7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1" t="s">
        <v>451</v>
      </c>
      <c r="D201">
        <v>1800</v>
      </c>
      <c r="E201">
        <v>968</v>
      </c>
      <c r="F201" s="2">
        <f>E201/D201</f>
        <v>0.5377777777777778</v>
      </c>
      <c r="G201" t="s">
        <v>14</v>
      </c>
      <c r="H201">
        <v>13</v>
      </c>
      <c r="I201" s="3">
        <f>IFERROR(E201/H201,0)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7">
        <f>(((L201/60)/60)/24)+DATE(1970,1,1)</f>
        <v>42192.208333333328</v>
      </c>
      <c r="O201" s="7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1" t="s">
        <v>453</v>
      </c>
      <c r="D202">
        <v>100</v>
      </c>
      <c r="E202">
        <v>2</v>
      </c>
      <c r="F202" s="2">
        <f>E202/D202</f>
        <v>0.02</v>
      </c>
      <c r="G202" t="s">
        <v>14</v>
      </c>
      <c r="H202">
        <v>1</v>
      </c>
      <c r="I202" s="3">
        <f>IFERROR(E202/H202,0)</f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>(((L202/60)/60)/24)+DATE(1970,1,1)</f>
        <v>40262.208333333336</v>
      </c>
      <c r="O202" s="7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1" t="s">
        <v>455</v>
      </c>
      <c r="D203">
        <v>2100</v>
      </c>
      <c r="E203">
        <v>14305</v>
      </c>
      <c r="F203" s="2">
        <f>E203/D203</f>
        <v>6.8119047619047617</v>
      </c>
      <c r="G203" t="s">
        <v>20</v>
      </c>
      <c r="H203">
        <v>157</v>
      </c>
      <c r="I203" s="3">
        <f>IFERROR(E203/H203,0)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7">
        <f>(((L203/60)/60)/24)+DATE(1970,1,1)</f>
        <v>41845.208333333336</v>
      </c>
      <c r="O203" s="7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1" t="s">
        <v>457</v>
      </c>
      <c r="D204">
        <v>8300</v>
      </c>
      <c r="E204">
        <v>6543</v>
      </c>
      <c r="F204" s="2">
        <f>E204/D204</f>
        <v>0.78831325301204824</v>
      </c>
      <c r="G204" t="s">
        <v>74</v>
      </c>
      <c r="H204">
        <v>82</v>
      </c>
      <c r="I204" s="3">
        <f>IFERROR(E204/H204,0)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7">
        <f>(((L204/60)/60)/24)+DATE(1970,1,1)</f>
        <v>40818.208333333336</v>
      </c>
      <c r="O204" s="7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35">
      <c r="A205">
        <v>203</v>
      </c>
      <c r="B205" t="s">
        <v>458</v>
      </c>
      <c r="C205" s="1" t="s">
        <v>459</v>
      </c>
      <c r="D205">
        <v>143900</v>
      </c>
      <c r="E205">
        <v>193413</v>
      </c>
      <c r="F205" s="2">
        <f>E205/D205</f>
        <v>1.3440792216817234</v>
      </c>
      <c r="G205" t="s">
        <v>20</v>
      </c>
      <c r="H205">
        <v>4498</v>
      </c>
      <c r="I205" s="3">
        <f>IFERROR(E205/H205,0)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7">
        <f>(((L205/60)/60)/24)+DATE(1970,1,1)</f>
        <v>42752.25</v>
      </c>
      <c r="O205" s="7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1" t="s">
        <v>461</v>
      </c>
      <c r="D206">
        <v>75000</v>
      </c>
      <c r="E206">
        <v>2529</v>
      </c>
      <c r="F206" s="2">
        <f>E206/D206</f>
        <v>3.372E-2</v>
      </c>
      <c r="G206" t="s">
        <v>14</v>
      </c>
      <c r="H206">
        <v>40</v>
      </c>
      <c r="I206" s="3">
        <f>IFERROR(E206/H206,0)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>(((L206/60)/60)/24)+DATE(1970,1,1)</f>
        <v>40636.208333333336</v>
      </c>
      <c r="O206" s="7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1" t="s">
        <v>463</v>
      </c>
      <c r="D207">
        <v>1300</v>
      </c>
      <c r="E207">
        <v>5614</v>
      </c>
      <c r="F207" s="2">
        <f>E207/D207</f>
        <v>4.3184615384615386</v>
      </c>
      <c r="G207" t="s">
        <v>20</v>
      </c>
      <c r="H207">
        <v>80</v>
      </c>
      <c r="I207" s="3">
        <f>IFERROR(E207/H207,0)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>(((L207/60)/60)/24)+DATE(1970,1,1)</f>
        <v>43390.208333333328</v>
      </c>
      <c r="O207" s="7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1" t="s">
        <v>465</v>
      </c>
      <c r="D208">
        <v>9000</v>
      </c>
      <c r="E208">
        <v>3496</v>
      </c>
      <c r="F208" s="2">
        <f>E208/D208</f>
        <v>0.38844444444444443</v>
      </c>
      <c r="G208" t="s">
        <v>74</v>
      </c>
      <c r="H208">
        <v>57</v>
      </c>
      <c r="I208" s="3">
        <f>IFERROR(E208/H208,0)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7">
        <f>(((L208/60)/60)/24)+DATE(1970,1,1)</f>
        <v>40236.25</v>
      </c>
      <c r="O208" s="7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35">
      <c r="A209">
        <v>207</v>
      </c>
      <c r="B209" t="s">
        <v>466</v>
      </c>
      <c r="C209" s="1" t="s">
        <v>467</v>
      </c>
      <c r="D209">
        <v>1000</v>
      </c>
      <c r="E209">
        <v>4257</v>
      </c>
      <c r="F209" s="2">
        <f>E209/D209</f>
        <v>4.2569999999999997</v>
      </c>
      <c r="G209" t="s">
        <v>20</v>
      </c>
      <c r="H209">
        <v>43</v>
      </c>
      <c r="I209" s="3">
        <f>IFERROR(E209/H209,0)</f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>(((L209/60)/60)/24)+DATE(1970,1,1)</f>
        <v>43340.208333333328</v>
      </c>
      <c r="O209" s="7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1" t="s">
        <v>469</v>
      </c>
      <c r="D210">
        <v>196900</v>
      </c>
      <c r="E210">
        <v>199110</v>
      </c>
      <c r="F210" s="2">
        <f>E210/D210</f>
        <v>1.0112239715591671</v>
      </c>
      <c r="G210" t="s">
        <v>20</v>
      </c>
      <c r="H210">
        <v>2053</v>
      </c>
      <c r="I210" s="3">
        <f>IFERROR(E210/H210,0)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7">
        <f>(((L210/60)/60)/24)+DATE(1970,1,1)</f>
        <v>43048.25</v>
      </c>
      <c r="O210" s="7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1" t="s">
        <v>471</v>
      </c>
      <c r="D211">
        <v>194500</v>
      </c>
      <c r="E211">
        <v>41212</v>
      </c>
      <c r="F211" s="2">
        <f>E211/D211</f>
        <v>0.21188688946015424</v>
      </c>
      <c r="G211" t="s">
        <v>47</v>
      </c>
      <c r="H211">
        <v>808</v>
      </c>
      <c r="I211" s="3">
        <f>IFERROR(E211/H211,0)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7">
        <f>(((L211/60)/60)/24)+DATE(1970,1,1)</f>
        <v>42496.208333333328</v>
      </c>
      <c r="O211" s="7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1" t="s">
        <v>473</v>
      </c>
      <c r="D212">
        <v>9400</v>
      </c>
      <c r="E212">
        <v>6338</v>
      </c>
      <c r="F212" s="2">
        <f>E212/D212</f>
        <v>0.67425531914893622</v>
      </c>
      <c r="G212" t="s">
        <v>14</v>
      </c>
      <c r="H212">
        <v>226</v>
      </c>
      <c r="I212" s="3">
        <f>IFERROR(E212/H212,0)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7">
        <f>(((L212/60)/60)/24)+DATE(1970,1,1)</f>
        <v>42797.25</v>
      </c>
      <c r="O212" s="7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5">
      <c r="A213">
        <v>211</v>
      </c>
      <c r="B213" t="s">
        <v>475</v>
      </c>
      <c r="C213" s="1" t="s">
        <v>476</v>
      </c>
      <c r="D213">
        <v>104400</v>
      </c>
      <c r="E213">
        <v>99100</v>
      </c>
      <c r="F213" s="2">
        <f>E213/D213</f>
        <v>0.9492337164750958</v>
      </c>
      <c r="G213" t="s">
        <v>14</v>
      </c>
      <c r="H213">
        <v>1625</v>
      </c>
      <c r="I213" s="3">
        <f>IFERROR(E213/H213,0)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7">
        <f>(((L213/60)/60)/24)+DATE(1970,1,1)</f>
        <v>41513.208333333336</v>
      </c>
      <c r="O213" s="7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35">
      <c r="A214">
        <v>212</v>
      </c>
      <c r="B214" t="s">
        <v>477</v>
      </c>
      <c r="C214" s="1" t="s">
        <v>478</v>
      </c>
      <c r="D214">
        <v>8100</v>
      </c>
      <c r="E214">
        <v>12300</v>
      </c>
      <c r="F214" s="2">
        <f>E214/D214</f>
        <v>1.5185185185185186</v>
      </c>
      <c r="G214" t="s">
        <v>20</v>
      </c>
      <c r="H214">
        <v>168</v>
      </c>
      <c r="I214" s="3">
        <f>IFERROR(E214/H214,0)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7">
        <f>(((L214/60)/60)/24)+DATE(1970,1,1)</f>
        <v>43814.25</v>
      </c>
      <c r="O214" s="7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35">
      <c r="A215">
        <v>213</v>
      </c>
      <c r="B215" t="s">
        <v>479</v>
      </c>
      <c r="C215" s="1" t="s">
        <v>480</v>
      </c>
      <c r="D215">
        <v>87900</v>
      </c>
      <c r="E215">
        <v>171549</v>
      </c>
      <c r="F215" s="2">
        <f>E215/D215</f>
        <v>1.9516382252559727</v>
      </c>
      <c r="G215" t="s">
        <v>20</v>
      </c>
      <c r="H215">
        <v>4289</v>
      </c>
      <c r="I215" s="3">
        <f>IFERROR(E215/H215,0)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7">
        <f>(((L215/60)/60)/24)+DATE(1970,1,1)</f>
        <v>40488.208333333336</v>
      </c>
      <c r="O215" s="7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1" t="s">
        <v>482</v>
      </c>
      <c r="D216">
        <v>1400</v>
      </c>
      <c r="E216">
        <v>14324</v>
      </c>
      <c r="F216" s="2">
        <f>E216/D216</f>
        <v>10.231428571428571</v>
      </c>
      <c r="G216" t="s">
        <v>20</v>
      </c>
      <c r="H216">
        <v>165</v>
      </c>
      <c r="I216" s="3">
        <f>IFERROR(E216/H216,0)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7">
        <f>(((L216/60)/60)/24)+DATE(1970,1,1)</f>
        <v>40409.208333333336</v>
      </c>
      <c r="O216" s="7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1" t="s">
        <v>484</v>
      </c>
      <c r="D217">
        <v>156800</v>
      </c>
      <c r="E217">
        <v>6024</v>
      </c>
      <c r="F217" s="2">
        <f>E217/D217</f>
        <v>3.8418367346938778E-2</v>
      </c>
      <c r="G217" t="s">
        <v>14</v>
      </c>
      <c r="H217">
        <v>143</v>
      </c>
      <c r="I217" s="3">
        <f>IFERROR(E217/H217,0)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7">
        <f>(((L217/60)/60)/24)+DATE(1970,1,1)</f>
        <v>43509.25</v>
      </c>
      <c r="O217" s="7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1" t="s">
        <v>486</v>
      </c>
      <c r="D218">
        <v>121700</v>
      </c>
      <c r="E218">
        <v>188721</v>
      </c>
      <c r="F218" s="2">
        <f>E218/D218</f>
        <v>1.5507066557107643</v>
      </c>
      <c r="G218" t="s">
        <v>20</v>
      </c>
      <c r="H218">
        <v>1815</v>
      </c>
      <c r="I218" s="3">
        <f>IFERROR(E218/H218,0)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7">
        <f>(((L218/60)/60)/24)+DATE(1970,1,1)</f>
        <v>40869.25</v>
      </c>
      <c r="O218" s="7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1" t="s">
        <v>488</v>
      </c>
      <c r="D219">
        <v>129400</v>
      </c>
      <c r="E219">
        <v>57911</v>
      </c>
      <c r="F219" s="2">
        <f>E219/D219</f>
        <v>0.44753477588871715</v>
      </c>
      <c r="G219" t="s">
        <v>14</v>
      </c>
      <c r="H219">
        <v>934</v>
      </c>
      <c r="I219" s="3">
        <f>IFERROR(E219/H219,0)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7">
        <f>(((L219/60)/60)/24)+DATE(1970,1,1)</f>
        <v>43583.208333333328</v>
      </c>
      <c r="O219" s="7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1" t="s">
        <v>490</v>
      </c>
      <c r="D220">
        <v>5700</v>
      </c>
      <c r="E220">
        <v>12309</v>
      </c>
      <c r="F220" s="2">
        <f>E220/D220</f>
        <v>2.1594736842105262</v>
      </c>
      <c r="G220" t="s">
        <v>20</v>
      </c>
      <c r="H220">
        <v>397</v>
      </c>
      <c r="I220" s="3">
        <f>IFERROR(E220/H220,0)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7">
        <f>(((L220/60)/60)/24)+DATE(1970,1,1)</f>
        <v>40858.25</v>
      </c>
      <c r="O220" s="7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1" t="s">
        <v>492</v>
      </c>
      <c r="D221">
        <v>41700</v>
      </c>
      <c r="E221">
        <v>138497</v>
      </c>
      <c r="F221" s="2">
        <f>E221/D221</f>
        <v>3.3212709832134291</v>
      </c>
      <c r="G221" t="s">
        <v>20</v>
      </c>
      <c r="H221">
        <v>1539</v>
      </c>
      <c r="I221" s="3">
        <f>IFERROR(E221/H221,0)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7">
        <f>(((L221/60)/60)/24)+DATE(1970,1,1)</f>
        <v>41137.208333333336</v>
      </c>
      <c r="O221" s="7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1" t="s">
        <v>494</v>
      </c>
      <c r="D222">
        <v>7900</v>
      </c>
      <c r="E222">
        <v>667</v>
      </c>
      <c r="F222" s="2">
        <f>E222/D222</f>
        <v>8.4430379746835441E-2</v>
      </c>
      <c r="G222" t="s">
        <v>14</v>
      </c>
      <c r="H222">
        <v>17</v>
      </c>
      <c r="I222" s="3">
        <f>IFERROR(E222/H222,0)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7">
        <f>(((L222/60)/60)/24)+DATE(1970,1,1)</f>
        <v>40725.208333333336</v>
      </c>
      <c r="O222" s="7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35">
      <c r="A223">
        <v>221</v>
      </c>
      <c r="B223" t="s">
        <v>495</v>
      </c>
      <c r="C223" s="1" t="s">
        <v>496</v>
      </c>
      <c r="D223">
        <v>121500</v>
      </c>
      <c r="E223">
        <v>119830</v>
      </c>
      <c r="F223" s="2">
        <f>E223/D223</f>
        <v>0.9862551440329218</v>
      </c>
      <c r="G223" t="s">
        <v>14</v>
      </c>
      <c r="H223">
        <v>2179</v>
      </c>
      <c r="I223" s="3">
        <f>IFERROR(E223/H223,0)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7">
        <f>(((L223/60)/60)/24)+DATE(1970,1,1)</f>
        <v>41081.208333333336</v>
      </c>
      <c r="O223" s="7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1" t="s">
        <v>498</v>
      </c>
      <c r="D224">
        <v>4800</v>
      </c>
      <c r="E224">
        <v>6623</v>
      </c>
      <c r="F224" s="2">
        <f>E224/D224</f>
        <v>1.3797916666666667</v>
      </c>
      <c r="G224" t="s">
        <v>20</v>
      </c>
      <c r="H224">
        <v>138</v>
      </c>
      <c r="I224" s="3">
        <f>IFERROR(E224/H224,0)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7">
        <f>(((L224/60)/60)/24)+DATE(1970,1,1)</f>
        <v>41914.208333333336</v>
      </c>
      <c r="O224" s="7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1" t="s">
        <v>500</v>
      </c>
      <c r="D225">
        <v>87300</v>
      </c>
      <c r="E225">
        <v>81897</v>
      </c>
      <c r="F225" s="2">
        <f>E225/D225</f>
        <v>0.93810996563573879</v>
      </c>
      <c r="G225" t="s">
        <v>14</v>
      </c>
      <c r="H225">
        <v>931</v>
      </c>
      <c r="I225" s="3">
        <f>IFERROR(E225/H225,0)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7">
        <f>(((L225/60)/60)/24)+DATE(1970,1,1)</f>
        <v>42445.208333333328</v>
      </c>
      <c r="O225" s="7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1" t="s">
        <v>502</v>
      </c>
      <c r="D226">
        <v>46300</v>
      </c>
      <c r="E226">
        <v>186885</v>
      </c>
      <c r="F226" s="2">
        <f>E226/D226</f>
        <v>4.0363930885529156</v>
      </c>
      <c r="G226" t="s">
        <v>20</v>
      </c>
      <c r="H226">
        <v>3594</v>
      </c>
      <c r="I226" s="3">
        <f>IFERROR(E226/H226,0)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7">
        <f>(((L226/60)/60)/24)+DATE(1970,1,1)</f>
        <v>41906.208333333336</v>
      </c>
      <c r="O226" s="7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1" t="s">
        <v>504</v>
      </c>
      <c r="D227">
        <v>67800</v>
      </c>
      <c r="E227">
        <v>176398</v>
      </c>
      <c r="F227" s="2">
        <f>E227/D227</f>
        <v>2.6017404129793511</v>
      </c>
      <c r="G227" t="s">
        <v>20</v>
      </c>
      <c r="H227">
        <v>5880</v>
      </c>
      <c r="I227" s="3">
        <f>IFERROR(E227/H227,0)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7">
        <f>(((L227/60)/60)/24)+DATE(1970,1,1)</f>
        <v>41762.208333333336</v>
      </c>
      <c r="O227" s="7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1" t="s">
        <v>505</v>
      </c>
      <c r="D228">
        <v>3000</v>
      </c>
      <c r="E228">
        <v>10999</v>
      </c>
      <c r="F228" s="2">
        <f>E228/D228</f>
        <v>3.6663333333333332</v>
      </c>
      <c r="G228" t="s">
        <v>20</v>
      </c>
      <c r="H228">
        <v>112</v>
      </c>
      <c r="I228" s="3">
        <f>IFERROR(E228/H228,0)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7">
        <f>(((L228/60)/60)/24)+DATE(1970,1,1)</f>
        <v>40276.208333333336</v>
      </c>
      <c r="O228" s="7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1" t="s">
        <v>507</v>
      </c>
      <c r="D229">
        <v>60900</v>
      </c>
      <c r="E229">
        <v>102751</v>
      </c>
      <c r="F229" s="2">
        <f>E229/D229</f>
        <v>1.687208538587849</v>
      </c>
      <c r="G229" t="s">
        <v>20</v>
      </c>
      <c r="H229">
        <v>943</v>
      </c>
      <c r="I229" s="3">
        <f>IFERROR(E229/H229,0)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7">
        <f>(((L229/60)/60)/24)+DATE(1970,1,1)</f>
        <v>42139.208333333328</v>
      </c>
      <c r="O229" s="7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1" t="s">
        <v>509</v>
      </c>
      <c r="D230">
        <v>137900</v>
      </c>
      <c r="E230">
        <v>165352</v>
      </c>
      <c r="F230" s="2">
        <f>E230/D230</f>
        <v>1.1990717911530093</v>
      </c>
      <c r="G230" t="s">
        <v>20</v>
      </c>
      <c r="H230">
        <v>2468</v>
      </c>
      <c r="I230" s="3">
        <f>IFERROR(E230/H230,0)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7">
        <f>(((L230/60)/60)/24)+DATE(1970,1,1)</f>
        <v>42613.208333333328</v>
      </c>
      <c r="O230" s="7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1" t="s">
        <v>511</v>
      </c>
      <c r="D231">
        <v>85600</v>
      </c>
      <c r="E231">
        <v>165798</v>
      </c>
      <c r="F231" s="2">
        <f>E231/D231</f>
        <v>1.936892523364486</v>
      </c>
      <c r="G231" t="s">
        <v>20</v>
      </c>
      <c r="H231">
        <v>2551</v>
      </c>
      <c r="I231" s="3">
        <f>IFERROR(E231/H231,0)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7">
        <f>(((L231/60)/60)/24)+DATE(1970,1,1)</f>
        <v>42887.208333333328</v>
      </c>
      <c r="O231" s="7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1" t="s">
        <v>513</v>
      </c>
      <c r="D232">
        <v>2400</v>
      </c>
      <c r="E232">
        <v>10084</v>
      </c>
      <c r="F232" s="2">
        <f>E232/D232</f>
        <v>4.2016666666666671</v>
      </c>
      <c r="G232" t="s">
        <v>20</v>
      </c>
      <c r="H232">
        <v>101</v>
      </c>
      <c r="I232" s="3">
        <f>IFERROR(E232/H232,0)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7">
        <f>(((L232/60)/60)/24)+DATE(1970,1,1)</f>
        <v>43805.25</v>
      </c>
      <c r="O232" s="7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1" t="s">
        <v>515</v>
      </c>
      <c r="D233">
        <v>7200</v>
      </c>
      <c r="E233">
        <v>5523</v>
      </c>
      <c r="F233" s="2">
        <f>E233/D233</f>
        <v>0.76708333333333334</v>
      </c>
      <c r="G233" t="s">
        <v>74</v>
      </c>
      <c r="H233">
        <v>67</v>
      </c>
      <c r="I233" s="3">
        <f>IFERROR(E233/H233,0)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7">
        <f>(((L233/60)/60)/24)+DATE(1970,1,1)</f>
        <v>41415.208333333336</v>
      </c>
      <c r="O233" s="7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1" t="s">
        <v>517</v>
      </c>
      <c r="D234">
        <v>3400</v>
      </c>
      <c r="E234">
        <v>5823</v>
      </c>
      <c r="F234" s="2">
        <f>E234/D234</f>
        <v>1.7126470588235294</v>
      </c>
      <c r="G234" t="s">
        <v>20</v>
      </c>
      <c r="H234">
        <v>92</v>
      </c>
      <c r="I234" s="3">
        <f>IFERROR(E234/H234,0)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7">
        <f>(((L234/60)/60)/24)+DATE(1970,1,1)</f>
        <v>42576.208333333328</v>
      </c>
      <c r="O234" s="7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1" t="s">
        <v>519</v>
      </c>
      <c r="D235">
        <v>3800</v>
      </c>
      <c r="E235">
        <v>6000</v>
      </c>
      <c r="F235" s="2">
        <f>E235/D235</f>
        <v>1.5789473684210527</v>
      </c>
      <c r="G235" t="s">
        <v>20</v>
      </c>
      <c r="H235">
        <v>62</v>
      </c>
      <c r="I235" s="3">
        <f>IFERROR(E235/H235,0)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7">
        <f>(((L235/60)/60)/24)+DATE(1970,1,1)</f>
        <v>40706.208333333336</v>
      </c>
      <c r="O235" s="7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1" t="s">
        <v>521</v>
      </c>
      <c r="D236">
        <v>7500</v>
      </c>
      <c r="E236">
        <v>8181</v>
      </c>
      <c r="F236" s="2">
        <f>E236/D236</f>
        <v>1.0908</v>
      </c>
      <c r="G236" t="s">
        <v>20</v>
      </c>
      <c r="H236">
        <v>149</v>
      </c>
      <c r="I236" s="3">
        <f>IFERROR(E236/H236,0)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7">
        <f>(((L236/60)/60)/24)+DATE(1970,1,1)</f>
        <v>42969.208333333328</v>
      </c>
      <c r="O236" s="7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35">
      <c r="A237">
        <v>235</v>
      </c>
      <c r="B237" t="s">
        <v>522</v>
      </c>
      <c r="C237" s="1" t="s">
        <v>523</v>
      </c>
      <c r="D237">
        <v>8600</v>
      </c>
      <c r="E237">
        <v>3589</v>
      </c>
      <c r="F237" s="2">
        <f>E237/D237</f>
        <v>0.41732558139534881</v>
      </c>
      <c r="G237" t="s">
        <v>14</v>
      </c>
      <c r="H237">
        <v>92</v>
      </c>
      <c r="I237" s="3">
        <f>IFERROR(E237/H237,0)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7">
        <f>(((L237/60)/60)/24)+DATE(1970,1,1)</f>
        <v>42779.25</v>
      </c>
      <c r="O237" s="7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1" t="s">
        <v>525</v>
      </c>
      <c r="D238">
        <v>39500</v>
      </c>
      <c r="E238">
        <v>4323</v>
      </c>
      <c r="F238" s="2">
        <f>E238/D238</f>
        <v>0.10944303797468355</v>
      </c>
      <c r="G238" t="s">
        <v>14</v>
      </c>
      <c r="H238">
        <v>57</v>
      </c>
      <c r="I238" s="3">
        <f>IFERROR(E238/H238,0)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7">
        <f>(((L238/60)/60)/24)+DATE(1970,1,1)</f>
        <v>43641.208333333328</v>
      </c>
      <c r="O238" s="7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35">
      <c r="A239">
        <v>237</v>
      </c>
      <c r="B239" t="s">
        <v>526</v>
      </c>
      <c r="C239" s="1" t="s">
        <v>527</v>
      </c>
      <c r="D239">
        <v>9300</v>
      </c>
      <c r="E239">
        <v>14822</v>
      </c>
      <c r="F239" s="2">
        <f>E239/D239</f>
        <v>1.593763440860215</v>
      </c>
      <c r="G239" t="s">
        <v>20</v>
      </c>
      <c r="H239">
        <v>329</v>
      </c>
      <c r="I239" s="3">
        <f>IFERROR(E239/H239,0)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7">
        <f>(((L239/60)/60)/24)+DATE(1970,1,1)</f>
        <v>41754.208333333336</v>
      </c>
      <c r="O239" s="7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1" t="s">
        <v>529</v>
      </c>
      <c r="D240">
        <v>2400</v>
      </c>
      <c r="E240">
        <v>10138</v>
      </c>
      <c r="F240" s="2">
        <f>E240/D240</f>
        <v>4.2241666666666671</v>
      </c>
      <c r="G240" t="s">
        <v>20</v>
      </c>
      <c r="H240">
        <v>97</v>
      </c>
      <c r="I240" s="3">
        <f>IFERROR(E240/H240,0)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7">
        <f>(((L240/60)/60)/24)+DATE(1970,1,1)</f>
        <v>43083.25</v>
      </c>
      <c r="O240" s="7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35">
      <c r="A241">
        <v>239</v>
      </c>
      <c r="B241" t="s">
        <v>530</v>
      </c>
      <c r="C241" s="1" t="s">
        <v>531</v>
      </c>
      <c r="D241">
        <v>3200</v>
      </c>
      <c r="E241">
        <v>3127</v>
      </c>
      <c r="F241" s="2">
        <f>E241/D241</f>
        <v>0.97718749999999999</v>
      </c>
      <c r="G241" t="s">
        <v>14</v>
      </c>
      <c r="H241">
        <v>41</v>
      </c>
      <c r="I241" s="3">
        <f>IFERROR(E241/H241,0)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7">
        <f>(((L241/60)/60)/24)+DATE(1970,1,1)</f>
        <v>42245.208333333328</v>
      </c>
      <c r="O241" s="7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1" t="s">
        <v>533</v>
      </c>
      <c r="D242">
        <v>29400</v>
      </c>
      <c r="E242">
        <v>123124</v>
      </c>
      <c r="F242" s="2">
        <f>E242/D242</f>
        <v>4.1878911564625847</v>
      </c>
      <c r="G242" t="s">
        <v>20</v>
      </c>
      <c r="H242">
        <v>1784</v>
      </c>
      <c r="I242" s="3">
        <f>IFERROR(E242/H242,0)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7">
        <f>(((L242/60)/60)/24)+DATE(1970,1,1)</f>
        <v>40396.208333333336</v>
      </c>
      <c r="O242" s="7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1" t="s">
        <v>535</v>
      </c>
      <c r="D243">
        <v>168500</v>
      </c>
      <c r="E243">
        <v>171729</v>
      </c>
      <c r="F243" s="2">
        <f>E243/D243</f>
        <v>1.0191632047477746</v>
      </c>
      <c r="G243" t="s">
        <v>20</v>
      </c>
      <c r="H243">
        <v>1684</v>
      </c>
      <c r="I243" s="3">
        <f>IFERROR(E243/H243,0)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7">
        <f>(((L243/60)/60)/24)+DATE(1970,1,1)</f>
        <v>41742.208333333336</v>
      </c>
      <c r="O243" s="7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1" t="s">
        <v>537</v>
      </c>
      <c r="D244">
        <v>8400</v>
      </c>
      <c r="E244">
        <v>10729</v>
      </c>
      <c r="F244" s="2">
        <f>E244/D244</f>
        <v>1.2772619047619047</v>
      </c>
      <c r="G244" t="s">
        <v>20</v>
      </c>
      <c r="H244">
        <v>250</v>
      </c>
      <c r="I244" s="3">
        <f>IFERROR(E244/H244,0)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>(((L244/60)/60)/24)+DATE(1970,1,1)</f>
        <v>42865.208333333328</v>
      </c>
      <c r="O244" s="7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35">
      <c r="A245">
        <v>243</v>
      </c>
      <c r="B245" t="s">
        <v>538</v>
      </c>
      <c r="C245" s="1" t="s">
        <v>539</v>
      </c>
      <c r="D245">
        <v>2300</v>
      </c>
      <c r="E245">
        <v>10240</v>
      </c>
      <c r="F245" s="2">
        <f>E245/D245</f>
        <v>4.4521739130434783</v>
      </c>
      <c r="G245" t="s">
        <v>20</v>
      </c>
      <c r="H245">
        <v>238</v>
      </c>
      <c r="I245" s="3">
        <f>IFERROR(E245/H245,0)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7">
        <f>(((L245/60)/60)/24)+DATE(1970,1,1)</f>
        <v>43163.25</v>
      </c>
      <c r="O245" s="7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35">
      <c r="A246">
        <v>244</v>
      </c>
      <c r="B246" t="s">
        <v>540</v>
      </c>
      <c r="C246" s="1" t="s">
        <v>541</v>
      </c>
      <c r="D246">
        <v>700</v>
      </c>
      <c r="E246">
        <v>3988</v>
      </c>
      <c r="F246" s="2">
        <f>E246/D246</f>
        <v>5.6971428571428575</v>
      </c>
      <c r="G246" t="s">
        <v>20</v>
      </c>
      <c r="H246">
        <v>53</v>
      </c>
      <c r="I246" s="3">
        <f>IFERROR(E246/H246,0)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7">
        <f>(((L246/60)/60)/24)+DATE(1970,1,1)</f>
        <v>41834.208333333336</v>
      </c>
      <c r="O246" s="7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1" t="s">
        <v>543</v>
      </c>
      <c r="D247">
        <v>2900</v>
      </c>
      <c r="E247">
        <v>14771</v>
      </c>
      <c r="F247" s="2">
        <f>E247/D247</f>
        <v>5.0934482758620687</v>
      </c>
      <c r="G247" t="s">
        <v>20</v>
      </c>
      <c r="H247">
        <v>214</v>
      </c>
      <c r="I247" s="3">
        <f>IFERROR(E247/H247,0)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7">
        <f>(((L247/60)/60)/24)+DATE(1970,1,1)</f>
        <v>41736.208333333336</v>
      </c>
      <c r="O247" s="7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1" t="s">
        <v>545</v>
      </c>
      <c r="D248">
        <v>4500</v>
      </c>
      <c r="E248">
        <v>14649</v>
      </c>
      <c r="F248" s="2">
        <f>E248/D248</f>
        <v>3.2553333333333332</v>
      </c>
      <c r="G248" t="s">
        <v>20</v>
      </c>
      <c r="H248">
        <v>222</v>
      </c>
      <c r="I248" s="3">
        <f>IFERROR(E248/H248,0)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7">
        <f>(((L248/60)/60)/24)+DATE(1970,1,1)</f>
        <v>41491.208333333336</v>
      </c>
      <c r="O248" s="7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1" t="s">
        <v>547</v>
      </c>
      <c r="D249">
        <v>19800</v>
      </c>
      <c r="E249">
        <v>184658</v>
      </c>
      <c r="F249" s="2">
        <f>E249/D249</f>
        <v>9.3261616161616168</v>
      </c>
      <c r="G249" t="s">
        <v>20</v>
      </c>
      <c r="H249">
        <v>1884</v>
      </c>
      <c r="I249" s="3">
        <f>IFERROR(E249/H249,0)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7">
        <f>(((L249/60)/60)/24)+DATE(1970,1,1)</f>
        <v>42726.25</v>
      </c>
      <c r="O249" s="7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1" t="s">
        <v>549</v>
      </c>
      <c r="D250">
        <v>6200</v>
      </c>
      <c r="E250">
        <v>13103</v>
      </c>
      <c r="F250" s="2">
        <f>E250/D250</f>
        <v>2.1133870967741935</v>
      </c>
      <c r="G250" t="s">
        <v>20</v>
      </c>
      <c r="H250">
        <v>218</v>
      </c>
      <c r="I250" s="3">
        <f>IFERROR(E250/H250,0)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7">
        <f>(((L250/60)/60)/24)+DATE(1970,1,1)</f>
        <v>42004.25</v>
      </c>
      <c r="O250" s="7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1" t="s">
        <v>551</v>
      </c>
      <c r="D251">
        <v>61500</v>
      </c>
      <c r="E251">
        <v>168095</v>
      </c>
      <c r="F251" s="2">
        <f>E251/D251</f>
        <v>2.7332520325203253</v>
      </c>
      <c r="G251" t="s">
        <v>20</v>
      </c>
      <c r="H251">
        <v>6465</v>
      </c>
      <c r="I251" s="3">
        <f>IFERROR(E251/H251,0)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7">
        <f>(((L251/60)/60)/24)+DATE(1970,1,1)</f>
        <v>42006.25</v>
      </c>
      <c r="O251" s="7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1" t="s">
        <v>553</v>
      </c>
      <c r="D252">
        <v>100</v>
      </c>
      <c r="E252">
        <v>3</v>
      </c>
      <c r="F252" s="2">
        <f>E252/D252</f>
        <v>0.03</v>
      </c>
      <c r="G252" t="s">
        <v>14</v>
      </c>
      <c r="H252">
        <v>1</v>
      </c>
      <c r="I252" s="3">
        <f>IFERROR(E252/H252,0)</f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>(((L252/60)/60)/24)+DATE(1970,1,1)</f>
        <v>40203.25</v>
      </c>
      <c r="O252" s="7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1" t="s">
        <v>555</v>
      </c>
      <c r="D253">
        <v>7100</v>
      </c>
      <c r="E253">
        <v>3840</v>
      </c>
      <c r="F253" s="2">
        <f>E253/D253</f>
        <v>0.54084507042253516</v>
      </c>
      <c r="G253" t="s">
        <v>14</v>
      </c>
      <c r="H253">
        <v>101</v>
      </c>
      <c r="I253" s="3">
        <f>IFERROR(E253/H253,0)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7">
        <f>(((L253/60)/60)/24)+DATE(1970,1,1)</f>
        <v>41252.25</v>
      </c>
      <c r="O253" s="7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35">
      <c r="A254">
        <v>252</v>
      </c>
      <c r="B254" t="s">
        <v>556</v>
      </c>
      <c r="C254" s="1" t="s">
        <v>557</v>
      </c>
      <c r="D254">
        <v>1000</v>
      </c>
      <c r="E254">
        <v>6263</v>
      </c>
      <c r="F254" s="2">
        <f>E254/D254</f>
        <v>6.2629999999999999</v>
      </c>
      <c r="G254" t="s">
        <v>20</v>
      </c>
      <c r="H254">
        <v>59</v>
      </c>
      <c r="I254" s="3">
        <f>IFERROR(E254/H254,0)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7">
        <f>(((L254/60)/60)/24)+DATE(1970,1,1)</f>
        <v>41572.208333333336</v>
      </c>
      <c r="O254" s="7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1" t="s">
        <v>559</v>
      </c>
      <c r="D255">
        <v>121500</v>
      </c>
      <c r="E255">
        <v>108161</v>
      </c>
      <c r="F255" s="2">
        <f>E255/D255</f>
        <v>0.8902139917695473</v>
      </c>
      <c r="G255" t="s">
        <v>14</v>
      </c>
      <c r="H255">
        <v>1335</v>
      </c>
      <c r="I255" s="3">
        <f>IFERROR(E255/H255,0)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7">
        <f>(((L255/60)/60)/24)+DATE(1970,1,1)</f>
        <v>40641.208333333336</v>
      </c>
      <c r="O255" s="7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5">
      <c r="A256">
        <v>254</v>
      </c>
      <c r="B256" t="s">
        <v>560</v>
      </c>
      <c r="C256" s="1" t="s">
        <v>561</v>
      </c>
      <c r="D256">
        <v>4600</v>
      </c>
      <c r="E256">
        <v>8505</v>
      </c>
      <c r="F256" s="2">
        <f>E256/D256</f>
        <v>1.8489130434782608</v>
      </c>
      <c r="G256" t="s">
        <v>20</v>
      </c>
      <c r="H256">
        <v>88</v>
      </c>
      <c r="I256" s="3">
        <f>IFERROR(E256/H256,0)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7">
        <f>(((L256/60)/60)/24)+DATE(1970,1,1)</f>
        <v>42787.25</v>
      </c>
      <c r="O256" s="7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35">
      <c r="A257">
        <v>255</v>
      </c>
      <c r="B257" t="s">
        <v>562</v>
      </c>
      <c r="C257" s="1" t="s">
        <v>563</v>
      </c>
      <c r="D257">
        <v>80500</v>
      </c>
      <c r="E257">
        <v>96735</v>
      </c>
      <c r="F257" s="2">
        <f>E257/D257</f>
        <v>1.2016770186335404</v>
      </c>
      <c r="G257" t="s">
        <v>20</v>
      </c>
      <c r="H257">
        <v>1697</v>
      </c>
      <c r="I257" s="3">
        <f>IFERROR(E257/H257,0)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7">
        <f>(((L257/60)/60)/24)+DATE(1970,1,1)</f>
        <v>40590.25</v>
      </c>
      <c r="O257" s="7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1" t="s">
        <v>565</v>
      </c>
      <c r="D258">
        <v>4100</v>
      </c>
      <c r="E258">
        <v>959</v>
      </c>
      <c r="F258" s="2">
        <f>E258/D258</f>
        <v>0.23390243902439026</v>
      </c>
      <c r="G258" t="s">
        <v>14</v>
      </c>
      <c r="H258">
        <v>15</v>
      </c>
      <c r="I258" s="3">
        <f>IFERROR(E258/H258,0)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7">
        <f>(((L258/60)/60)/24)+DATE(1970,1,1)</f>
        <v>42393.25</v>
      </c>
      <c r="O258" s="7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1" t="s">
        <v>567</v>
      </c>
      <c r="D259">
        <v>5700</v>
      </c>
      <c r="E259">
        <v>8322</v>
      </c>
      <c r="F259" s="2">
        <f>E259/D259</f>
        <v>1.46</v>
      </c>
      <c r="G259" t="s">
        <v>20</v>
      </c>
      <c r="H259">
        <v>92</v>
      </c>
      <c r="I259" s="3">
        <f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7">
        <f>(((L259/60)/60)/24)+DATE(1970,1,1)</f>
        <v>41338.25</v>
      </c>
      <c r="O259" s="7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1" t="s">
        <v>569</v>
      </c>
      <c r="D260">
        <v>5000</v>
      </c>
      <c r="E260">
        <v>13424</v>
      </c>
      <c r="F260" s="2">
        <f>E260/D260</f>
        <v>2.6848000000000001</v>
      </c>
      <c r="G260" t="s">
        <v>20</v>
      </c>
      <c r="H260">
        <v>186</v>
      </c>
      <c r="I260" s="3">
        <f>IFERROR(E260/H260,0)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7">
        <f>(((L260/60)/60)/24)+DATE(1970,1,1)</f>
        <v>42712.25</v>
      </c>
      <c r="O260" s="7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35">
      <c r="A261">
        <v>259</v>
      </c>
      <c r="B261" t="s">
        <v>570</v>
      </c>
      <c r="C261" s="1" t="s">
        <v>571</v>
      </c>
      <c r="D261">
        <v>1800</v>
      </c>
      <c r="E261">
        <v>10755</v>
      </c>
      <c r="F261" s="2">
        <f>E261/D261</f>
        <v>5.9749999999999996</v>
      </c>
      <c r="G261" t="s">
        <v>20</v>
      </c>
      <c r="H261">
        <v>138</v>
      </c>
      <c r="I261" s="3">
        <f>IFERROR(E261/H261,0)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7">
        <f>(((L261/60)/60)/24)+DATE(1970,1,1)</f>
        <v>41251.25</v>
      </c>
      <c r="O261" s="7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1" t="s">
        <v>573</v>
      </c>
      <c r="D262">
        <v>6300</v>
      </c>
      <c r="E262">
        <v>9935</v>
      </c>
      <c r="F262" s="2">
        <f>E262/D262</f>
        <v>1.5769841269841269</v>
      </c>
      <c r="G262" t="s">
        <v>20</v>
      </c>
      <c r="H262">
        <v>261</v>
      </c>
      <c r="I262" s="3">
        <f>IFERROR(E262/H262,0)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7">
        <f>(((L262/60)/60)/24)+DATE(1970,1,1)</f>
        <v>41180.208333333336</v>
      </c>
      <c r="O262" s="7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35">
      <c r="A263">
        <v>261</v>
      </c>
      <c r="B263" t="s">
        <v>574</v>
      </c>
      <c r="C263" s="1" t="s">
        <v>575</v>
      </c>
      <c r="D263">
        <v>84300</v>
      </c>
      <c r="E263">
        <v>26303</v>
      </c>
      <c r="F263" s="2">
        <f>E263/D263</f>
        <v>0.31201660735468567</v>
      </c>
      <c r="G263" t="s">
        <v>14</v>
      </c>
      <c r="H263">
        <v>454</v>
      </c>
      <c r="I263" s="3">
        <f>IFERROR(E263/H263,0)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7">
        <f>(((L263/60)/60)/24)+DATE(1970,1,1)</f>
        <v>40415.208333333336</v>
      </c>
      <c r="O263" s="7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1" t="s">
        <v>577</v>
      </c>
      <c r="D264">
        <v>1700</v>
      </c>
      <c r="E264">
        <v>5328</v>
      </c>
      <c r="F264" s="2">
        <f>E264/D264</f>
        <v>3.1341176470588237</v>
      </c>
      <c r="G264" t="s">
        <v>20</v>
      </c>
      <c r="H264">
        <v>107</v>
      </c>
      <c r="I264" s="3">
        <f>IFERROR(E264/H264,0)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7">
        <f>(((L264/60)/60)/24)+DATE(1970,1,1)</f>
        <v>40638.208333333336</v>
      </c>
      <c r="O264" s="7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1" t="s">
        <v>579</v>
      </c>
      <c r="D265">
        <v>2900</v>
      </c>
      <c r="E265">
        <v>10756</v>
      </c>
      <c r="F265" s="2">
        <f>E265/D265</f>
        <v>3.7089655172413791</v>
      </c>
      <c r="G265" t="s">
        <v>20</v>
      </c>
      <c r="H265">
        <v>199</v>
      </c>
      <c r="I265" s="3">
        <f>IFERROR(E265/H265,0)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7">
        <f>(((L265/60)/60)/24)+DATE(1970,1,1)</f>
        <v>40187.25</v>
      </c>
      <c r="O265" s="7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1" t="s">
        <v>581</v>
      </c>
      <c r="D266">
        <v>45600</v>
      </c>
      <c r="E266">
        <v>165375</v>
      </c>
      <c r="F266" s="2">
        <f>E266/D266</f>
        <v>3.6266447368421053</v>
      </c>
      <c r="G266" t="s">
        <v>20</v>
      </c>
      <c r="H266">
        <v>5512</v>
      </c>
      <c r="I266" s="3">
        <f>IFERROR(E266/H266,0)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7">
        <f>(((L266/60)/60)/24)+DATE(1970,1,1)</f>
        <v>41317.25</v>
      </c>
      <c r="O266" s="7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1" t="s">
        <v>583</v>
      </c>
      <c r="D267">
        <v>4900</v>
      </c>
      <c r="E267">
        <v>6031</v>
      </c>
      <c r="F267" s="2">
        <f>E267/D267</f>
        <v>1.2308163265306122</v>
      </c>
      <c r="G267" t="s">
        <v>20</v>
      </c>
      <c r="H267">
        <v>86</v>
      </c>
      <c r="I267" s="3">
        <f>IFERROR(E267/H267,0)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7">
        <f>(((L267/60)/60)/24)+DATE(1970,1,1)</f>
        <v>42372.25</v>
      </c>
      <c r="O267" s="7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1" t="s">
        <v>585</v>
      </c>
      <c r="D268">
        <v>111900</v>
      </c>
      <c r="E268">
        <v>85902</v>
      </c>
      <c r="F268" s="2">
        <f>E268/D268</f>
        <v>0.76766756032171579</v>
      </c>
      <c r="G268" t="s">
        <v>14</v>
      </c>
      <c r="H268">
        <v>3182</v>
      </c>
      <c r="I268" s="3">
        <f>IFERROR(E268/H268,0)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7">
        <f>(((L268/60)/60)/24)+DATE(1970,1,1)</f>
        <v>41950.25</v>
      </c>
      <c r="O268" s="7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1" t="s">
        <v>587</v>
      </c>
      <c r="D269">
        <v>61600</v>
      </c>
      <c r="E269">
        <v>143910</v>
      </c>
      <c r="F269" s="2">
        <f>E269/D269</f>
        <v>2.3362012987012988</v>
      </c>
      <c r="G269" t="s">
        <v>20</v>
      </c>
      <c r="H269">
        <v>2768</v>
      </c>
      <c r="I269" s="3">
        <f>IFERROR(E269/H269,0)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7">
        <f>(((L269/60)/60)/24)+DATE(1970,1,1)</f>
        <v>41206.208333333336</v>
      </c>
      <c r="O269" s="7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1" t="s">
        <v>589</v>
      </c>
      <c r="D270">
        <v>1500</v>
      </c>
      <c r="E270">
        <v>2708</v>
      </c>
      <c r="F270" s="2">
        <f>E270/D270</f>
        <v>1.8053333333333332</v>
      </c>
      <c r="G270" t="s">
        <v>20</v>
      </c>
      <c r="H270">
        <v>48</v>
      </c>
      <c r="I270" s="3">
        <f>IFERROR(E270/H270,0)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7">
        <f>(((L270/60)/60)/24)+DATE(1970,1,1)</f>
        <v>41186.208333333336</v>
      </c>
      <c r="O270" s="7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1" t="s">
        <v>591</v>
      </c>
      <c r="D271">
        <v>3500</v>
      </c>
      <c r="E271">
        <v>8842</v>
      </c>
      <c r="F271" s="2">
        <f>E271/D271</f>
        <v>2.5262857142857142</v>
      </c>
      <c r="G271" t="s">
        <v>20</v>
      </c>
      <c r="H271">
        <v>87</v>
      </c>
      <c r="I271" s="3">
        <f>IFERROR(E271/H271,0)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7">
        <f>(((L271/60)/60)/24)+DATE(1970,1,1)</f>
        <v>43496.25</v>
      </c>
      <c r="O271" s="7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1" t="s">
        <v>593</v>
      </c>
      <c r="D272">
        <v>173900</v>
      </c>
      <c r="E272">
        <v>47260</v>
      </c>
      <c r="F272" s="2">
        <f>E272/D272</f>
        <v>0.27176538240368026</v>
      </c>
      <c r="G272" t="s">
        <v>74</v>
      </c>
      <c r="H272">
        <v>1890</v>
      </c>
      <c r="I272" s="3">
        <f>IFERROR(E272/H272,0)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7">
        <f>(((L272/60)/60)/24)+DATE(1970,1,1)</f>
        <v>40514.25</v>
      </c>
      <c r="O272" s="7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35">
      <c r="A273">
        <v>271</v>
      </c>
      <c r="B273" t="s">
        <v>594</v>
      </c>
      <c r="C273" s="1" t="s">
        <v>595</v>
      </c>
      <c r="D273">
        <v>153700</v>
      </c>
      <c r="E273">
        <v>1953</v>
      </c>
      <c r="F273" s="2">
        <f>E273/D273</f>
        <v>1.2706571242680547E-2</v>
      </c>
      <c r="G273" t="s">
        <v>47</v>
      </c>
      <c r="H273">
        <v>61</v>
      </c>
      <c r="I273" s="3">
        <f>IFERROR(E273/H273,0)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7">
        <f>(((L273/60)/60)/24)+DATE(1970,1,1)</f>
        <v>42345.25</v>
      </c>
      <c r="O273" s="7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1" t="s">
        <v>597</v>
      </c>
      <c r="D274">
        <v>51100</v>
      </c>
      <c r="E274">
        <v>155349</v>
      </c>
      <c r="F274" s="2">
        <f>E274/D274</f>
        <v>3.0400978473581213</v>
      </c>
      <c r="G274" t="s">
        <v>20</v>
      </c>
      <c r="H274">
        <v>1894</v>
      </c>
      <c r="I274" s="3">
        <f>IFERROR(E274/H274,0)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7">
        <f>(((L274/60)/60)/24)+DATE(1970,1,1)</f>
        <v>43656.208333333328</v>
      </c>
      <c r="O274" s="7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1" t="s">
        <v>599</v>
      </c>
      <c r="D275">
        <v>7800</v>
      </c>
      <c r="E275">
        <v>10704</v>
      </c>
      <c r="F275" s="2">
        <f>E275/D275</f>
        <v>1.3723076923076922</v>
      </c>
      <c r="G275" t="s">
        <v>20</v>
      </c>
      <c r="H275">
        <v>282</v>
      </c>
      <c r="I275" s="3">
        <f>IFERROR(E275/H275,0)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7">
        <f>(((L275/60)/60)/24)+DATE(1970,1,1)</f>
        <v>42995.208333333328</v>
      </c>
      <c r="O275" s="7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35">
      <c r="A276">
        <v>274</v>
      </c>
      <c r="B276" t="s">
        <v>600</v>
      </c>
      <c r="C276" s="1" t="s">
        <v>601</v>
      </c>
      <c r="D276">
        <v>2400</v>
      </c>
      <c r="E276">
        <v>773</v>
      </c>
      <c r="F276" s="2">
        <f>E276/D276</f>
        <v>0.32208333333333333</v>
      </c>
      <c r="G276" t="s">
        <v>14</v>
      </c>
      <c r="H276">
        <v>15</v>
      </c>
      <c r="I276" s="3">
        <f>IFERROR(E276/H276,0)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7">
        <f>(((L276/60)/60)/24)+DATE(1970,1,1)</f>
        <v>43045.25</v>
      </c>
      <c r="O276" s="7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35">
      <c r="A277">
        <v>275</v>
      </c>
      <c r="B277" t="s">
        <v>602</v>
      </c>
      <c r="C277" s="1" t="s">
        <v>603</v>
      </c>
      <c r="D277">
        <v>3900</v>
      </c>
      <c r="E277">
        <v>9419</v>
      </c>
      <c r="F277" s="2">
        <f>E277/D277</f>
        <v>2.4151282051282053</v>
      </c>
      <c r="G277" t="s">
        <v>20</v>
      </c>
      <c r="H277">
        <v>116</v>
      </c>
      <c r="I277" s="3">
        <f>IFERROR(E277/H277,0)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7">
        <f>(((L277/60)/60)/24)+DATE(1970,1,1)</f>
        <v>43561.208333333328</v>
      </c>
      <c r="O277" s="7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1" t="s">
        <v>605</v>
      </c>
      <c r="D278">
        <v>5500</v>
      </c>
      <c r="E278">
        <v>5324</v>
      </c>
      <c r="F278" s="2">
        <f>E278/D278</f>
        <v>0.96799999999999997</v>
      </c>
      <c r="G278" t="s">
        <v>14</v>
      </c>
      <c r="H278">
        <v>133</v>
      </c>
      <c r="I278" s="3">
        <f>IFERROR(E278/H278,0)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7">
        <f>(((L278/60)/60)/24)+DATE(1970,1,1)</f>
        <v>41018.208333333336</v>
      </c>
      <c r="O278" s="7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35">
      <c r="A279">
        <v>277</v>
      </c>
      <c r="B279" t="s">
        <v>606</v>
      </c>
      <c r="C279" s="1" t="s">
        <v>607</v>
      </c>
      <c r="D279">
        <v>700</v>
      </c>
      <c r="E279">
        <v>7465</v>
      </c>
      <c r="F279" s="2">
        <f>E279/D279</f>
        <v>10.664285714285715</v>
      </c>
      <c r="G279" t="s">
        <v>20</v>
      </c>
      <c r="H279">
        <v>83</v>
      </c>
      <c r="I279" s="3">
        <f>IFERROR(E279/H279,0)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7">
        <f>(((L279/60)/60)/24)+DATE(1970,1,1)</f>
        <v>40378.208333333336</v>
      </c>
      <c r="O279" s="7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1" t="s">
        <v>609</v>
      </c>
      <c r="D280">
        <v>2700</v>
      </c>
      <c r="E280">
        <v>8799</v>
      </c>
      <c r="F280" s="2">
        <f>E280/D280</f>
        <v>3.2588888888888889</v>
      </c>
      <c r="G280" t="s">
        <v>20</v>
      </c>
      <c r="H280">
        <v>91</v>
      </c>
      <c r="I280" s="3">
        <f>IFERROR(E280/H280,0)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7">
        <f>(((L280/60)/60)/24)+DATE(1970,1,1)</f>
        <v>41239.25</v>
      </c>
      <c r="O280" s="7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1" t="s">
        <v>611</v>
      </c>
      <c r="D281">
        <v>8000</v>
      </c>
      <c r="E281">
        <v>13656</v>
      </c>
      <c r="F281" s="2">
        <f>E281/D281</f>
        <v>1.7070000000000001</v>
      </c>
      <c r="G281" t="s">
        <v>20</v>
      </c>
      <c r="H281">
        <v>546</v>
      </c>
      <c r="I281" s="3">
        <f>IFERROR(E281/H281,0)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7">
        <f>(((L281/60)/60)/24)+DATE(1970,1,1)</f>
        <v>43346.208333333328</v>
      </c>
      <c r="O281" s="7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35">
      <c r="A282">
        <v>280</v>
      </c>
      <c r="B282" t="s">
        <v>612</v>
      </c>
      <c r="C282" s="1" t="s">
        <v>613</v>
      </c>
      <c r="D282">
        <v>2500</v>
      </c>
      <c r="E282">
        <v>14536</v>
      </c>
      <c r="F282" s="2">
        <f>E282/D282</f>
        <v>5.8144</v>
      </c>
      <c r="G282" t="s">
        <v>20</v>
      </c>
      <c r="H282">
        <v>393</v>
      </c>
      <c r="I282" s="3">
        <f>IFERROR(E282/H282,0)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7">
        <f>(((L282/60)/60)/24)+DATE(1970,1,1)</f>
        <v>43060.25</v>
      </c>
      <c r="O282" s="7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1" t="s">
        <v>615</v>
      </c>
      <c r="D283">
        <v>164500</v>
      </c>
      <c r="E283">
        <v>150552</v>
      </c>
      <c r="F283" s="2">
        <f>E283/D283</f>
        <v>0.91520972644376897</v>
      </c>
      <c r="G283" t="s">
        <v>14</v>
      </c>
      <c r="H283">
        <v>2062</v>
      </c>
      <c r="I283" s="3">
        <f>IFERROR(E283/H283,0)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7">
        <f>(((L283/60)/60)/24)+DATE(1970,1,1)</f>
        <v>40979.25</v>
      </c>
      <c r="O283" s="7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1" t="s">
        <v>617</v>
      </c>
      <c r="D284">
        <v>8400</v>
      </c>
      <c r="E284">
        <v>9076</v>
      </c>
      <c r="F284" s="2">
        <f>E284/D284</f>
        <v>1.0804761904761904</v>
      </c>
      <c r="G284" t="s">
        <v>20</v>
      </c>
      <c r="H284">
        <v>133</v>
      </c>
      <c r="I284" s="3">
        <f>IFERROR(E284/H284,0)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7">
        <f>(((L284/60)/60)/24)+DATE(1970,1,1)</f>
        <v>42701.25</v>
      </c>
      <c r="O284" s="7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5">
      <c r="A285">
        <v>283</v>
      </c>
      <c r="B285" t="s">
        <v>618</v>
      </c>
      <c r="C285" s="1" t="s">
        <v>619</v>
      </c>
      <c r="D285">
        <v>8100</v>
      </c>
      <c r="E285">
        <v>1517</v>
      </c>
      <c r="F285" s="2">
        <f>E285/D285</f>
        <v>0.18728395061728395</v>
      </c>
      <c r="G285" t="s">
        <v>14</v>
      </c>
      <c r="H285">
        <v>29</v>
      </c>
      <c r="I285" s="3">
        <f>IFERROR(E285/H285,0)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7">
        <f>(((L285/60)/60)/24)+DATE(1970,1,1)</f>
        <v>42520.208333333328</v>
      </c>
      <c r="O285" s="7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1" t="s">
        <v>621</v>
      </c>
      <c r="D286">
        <v>9800</v>
      </c>
      <c r="E286">
        <v>8153</v>
      </c>
      <c r="F286" s="2">
        <f>E286/D286</f>
        <v>0.83193877551020412</v>
      </c>
      <c r="G286" t="s">
        <v>14</v>
      </c>
      <c r="H286">
        <v>132</v>
      </c>
      <c r="I286" s="3">
        <f>IFERROR(E286/H286,0)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7">
        <f>(((L286/60)/60)/24)+DATE(1970,1,1)</f>
        <v>41030.208333333336</v>
      </c>
      <c r="O286" s="7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1" t="s">
        <v>623</v>
      </c>
      <c r="D287">
        <v>900</v>
      </c>
      <c r="E287">
        <v>6357</v>
      </c>
      <c r="F287" s="2">
        <f>E287/D287</f>
        <v>7.0633333333333335</v>
      </c>
      <c r="G287" t="s">
        <v>20</v>
      </c>
      <c r="H287">
        <v>254</v>
      </c>
      <c r="I287" s="3">
        <f>IFERROR(E287/H287,0)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7">
        <f>(((L287/60)/60)/24)+DATE(1970,1,1)</f>
        <v>42623.208333333328</v>
      </c>
      <c r="O287" s="7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1" t="s">
        <v>625</v>
      </c>
      <c r="D288">
        <v>112100</v>
      </c>
      <c r="E288">
        <v>19557</v>
      </c>
      <c r="F288" s="2">
        <f>E288/D288</f>
        <v>0.17446030330062445</v>
      </c>
      <c r="G288" t="s">
        <v>74</v>
      </c>
      <c r="H288">
        <v>184</v>
      </c>
      <c r="I288" s="3">
        <f>IFERROR(E288/H288,0)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7">
        <f>(((L288/60)/60)/24)+DATE(1970,1,1)</f>
        <v>42697.25</v>
      </c>
      <c r="O288" s="7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1" t="s">
        <v>627</v>
      </c>
      <c r="D289">
        <v>6300</v>
      </c>
      <c r="E289">
        <v>13213</v>
      </c>
      <c r="F289" s="2">
        <f>E289/D289</f>
        <v>2.0973015873015872</v>
      </c>
      <c r="G289" t="s">
        <v>20</v>
      </c>
      <c r="H289">
        <v>176</v>
      </c>
      <c r="I289" s="3">
        <f>IFERROR(E289/H289,0)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7">
        <f>(((L289/60)/60)/24)+DATE(1970,1,1)</f>
        <v>42122.208333333328</v>
      </c>
      <c r="O289" s="7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1" t="s">
        <v>629</v>
      </c>
      <c r="D290">
        <v>5600</v>
      </c>
      <c r="E290">
        <v>5476</v>
      </c>
      <c r="F290" s="2">
        <f>E290/D290</f>
        <v>0.97785714285714287</v>
      </c>
      <c r="G290" t="s">
        <v>14</v>
      </c>
      <c r="H290">
        <v>137</v>
      </c>
      <c r="I290" s="3">
        <f>IFERROR(E290/H290,0)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7">
        <f>(((L290/60)/60)/24)+DATE(1970,1,1)</f>
        <v>40982.208333333336</v>
      </c>
      <c r="O290" s="7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1" t="s">
        <v>631</v>
      </c>
      <c r="D291">
        <v>800</v>
      </c>
      <c r="E291">
        <v>13474</v>
      </c>
      <c r="F291" s="2">
        <f>E291/D291</f>
        <v>16.842500000000001</v>
      </c>
      <c r="G291" t="s">
        <v>20</v>
      </c>
      <c r="H291">
        <v>337</v>
      </c>
      <c r="I291" s="3">
        <f>IFERROR(E291/H291,0)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7">
        <f>(((L291/60)/60)/24)+DATE(1970,1,1)</f>
        <v>42219.208333333328</v>
      </c>
      <c r="O291" s="7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1" t="s">
        <v>633</v>
      </c>
      <c r="D292">
        <v>168600</v>
      </c>
      <c r="E292">
        <v>91722</v>
      </c>
      <c r="F292" s="2">
        <f>E292/D292</f>
        <v>0.54402135231316728</v>
      </c>
      <c r="G292" t="s">
        <v>14</v>
      </c>
      <c r="H292">
        <v>908</v>
      </c>
      <c r="I292" s="3">
        <f>IFERROR(E292/H292,0)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7">
        <f>(((L292/60)/60)/24)+DATE(1970,1,1)</f>
        <v>41404.208333333336</v>
      </c>
      <c r="O292" s="7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1" t="s">
        <v>635</v>
      </c>
      <c r="D293">
        <v>1800</v>
      </c>
      <c r="E293">
        <v>8219</v>
      </c>
      <c r="F293" s="2">
        <f>E293/D293</f>
        <v>4.5661111111111108</v>
      </c>
      <c r="G293" t="s">
        <v>20</v>
      </c>
      <c r="H293">
        <v>107</v>
      </c>
      <c r="I293" s="3">
        <f>IFERROR(E293/H293,0)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7">
        <f>(((L293/60)/60)/24)+DATE(1970,1,1)</f>
        <v>40831.208333333336</v>
      </c>
      <c r="O293" s="7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1" t="s">
        <v>637</v>
      </c>
      <c r="D294">
        <v>7300</v>
      </c>
      <c r="E294">
        <v>717</v>
      </c>
      <c r="F294" s="2">
        <f>E294/D294</f>
        <v>9.8219178082191785E-2</v>
      </c>
      <c r="G294" t="s">
        <v>14</v>
      </c>
      <c r="H294">
        <v>10</v>
      </c>
      <c r="I294" s="3">
        <f>IFERROR(E294/H294,0)</f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>(((L294/60)/60)/24)+DATE(1970,1,1)</f>
        <v>40984.208333333336</v>
      </c>
      <c r="O294" s="7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1" t="s">
        <v>639</v>
      </c>
      <c r="D295">
        <v>6500</v>
      </c>
      <c r="E295">
        <v>1065</v>
      </c>
      <c r="F295" s="2">
        <f>E295/D295</f>
        <v>0.16384615384615384</v>
      </c>
      <c r="G295" t="s">
        <v>74</v>
      </c>
      <c r="H295">
        <v>32</v>
      </c>
      <c r="I295" s="3">
        <f>IFERROR(E295/H295,0)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7">
        <f>(((L295/60)/60)/24)+DATE(1970,1,1)</f>
        <v>40456.208333333336</v>
      </c>
      <c r="O295" s="7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1" t="s">
        <v>641</v>
      </c>
      <c r="D296">
        <v>600</v>
      </c>
      <c r="E296">
        <v>8038</v>
      </c>
      <c r="F296" s="2">
        <f>E296/D296</f>
        <v>13.396666666666667</v>
      </c>
      <c r="G296" t="s">
        <v>20</v>
      </c>
      <c r="H296">
        <v>183</v>
      </c>
      <c r="I296" s="3">
        <f>IFERROR(E296/H296,0)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7">
        <f>(((L296/60)/60)/24)+DATE(1970,1,1)</f>
        <v>43399.208333333328</v>
      </c>
      <c r="O296" s="7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35">
      <c r="A297">
        <v>295</v>
      </c>
      <c r="B297" t="s">
        <v>642</v>
      </c>
      <c r="C297" s="1" t="s">
        <v>643</v>
      </c>
      <c r="D297">
        <v>192900</v>
      </c>
      <c r="E297">
        <v>68769</v>
      </c>
      <c r="F297" s="2">
        <f>E297/D297</f>
        <v>0.35650077760497667</v>
      </c>
      <c r="G297" t="s">
        <v>14</v>
      </c>
      <c r="H297">
        <v>1910</v>
      </c>
      <c r="I297" s="3">
        <f>IFERROR(E297/H297,0)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7">
        <f>(((L297/60)/60)/24)+DATE(1970,1,1)</f>
        <v>41562.208333333336</v>
      </c>
      <c r="O297" s="7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35">
      <c r="A298">
        <v>296</v>
      </c>
      <c r="B298" t="s">
        <v>644</v>
      </c>
      <c r="C298" s="1" t="s">
        <v>645</v>
      </c>
      <c r="D298">
        <v>6100</v>
      </c>
      <c r="E298">
        <v>3352</v>
      </c>
      <c r="F298" s="2">
        <f>E298/D298</f>
        <v>0.54950819672131146</v>
      </c>
      <c r="G298" t="s">
        <v>14</v>
      </c>
      <c r="H298">
        <v>38</v>
      </c>
      <c r="I298" s="3">
        <f>IFERROR(E298/H298,0)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7">
        <f>(((L298/60)/60)/24)+DATE(1970,1,1)</f>
        <v>43493.25</v>
      </c>
      <c r="O298" s="7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1" t="s">
        <v>647</v>
      </c>
      <c r="D299">
        <v>7200</v>
      </c>
      <c r="E299">
        <v>6785</v>
      </c>
      <c r="F299" s="2">
        <f>E299/D299</f>
        <v>0.94236111111111109</v>
      </c>
      <c r="G299" t="s">
        <v>14</v>
      </c>
      <c r="H299">
        <v>104</v>
      </c>
      <c r="I299" s="3">
        <f>IFERROR(E299/H299,0)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7">
        <f>(((L299/60)/60)/24)+DATE(1970,1,1)</f>
        <v>41653.25</v>
      </c>
      <c r="O299" s="7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1" t="s">
        <v>649</v>
      </c>
      <c r="D300">
        <v>3500</v>
      </c>
      <c r="E300">
        <v>5037</v>
      </c>
      <c r="F300" s="2">
        <f>E300/D300</f>
        <v>1.4391428571428571</v>
      </c>
      <c r="G300" t="s">
        <v>20</v>
      </c>
      <c r="H300">
        <v>72</v>
      </c>
      <c r="I300" s="3">
        <f>IFERROR(E300/H300,0)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7">
        <f>(((L300/60)/60)/24)+DATE(1970,1,1)</f>
        <v>42426.25</v>
      </c>
      <c r="O300" s="7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35">
      <c r="A301">
        <v>299</v>
      </c>
      <c r="B301" t="s">
        <v>650</v>
      </c>
      <c r="C301" s="1" t="s">
        <v>651</v>
      </c>
      <c r="D301">
        <v>3800</v>
      </c>
      <c r="E301">
        <v>1954</v>
      </c>
      <c r="F301" s="2">
        <f>E301/D301</f>
        <v>0.51421052631578945</v>
      </c>
      <c r="G301" t="s">
        <v>14</v>
      </c>
      <c r="H301">
        <v>49</v>
      </c>
      <c r="I301" s="3">
        <f>IFERROR(E301/H301,0)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7">
        <f>(((L301/60)/60)/24)+DATE(1970,1,1)</f>
        <v>42432.25</v>
      </c>
      <c r="O301" s="7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1" t="s">
        <v>653</v>
      </c>
      <c r="D302">
        <v>100</v>
      </c>
      <c r="E302">
        <v>5</v>
      </c>
      <c r="F302" s="2">
        <f>E302/D302</f>
        <v>0.05</v>
      </c>
      <c r="G302" t="s">
        <v>14</v>
      </c>
      <c r="H302">
        <v>1</v>
      </c>
      <c r="I302" s="3">
        <f>IFERROR(E302/H302,0)</f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>(((L302/60)/60)/24)+DATE(1970,1,1)</f>
        <v>42977.208333333328</v>
      </c>
      <c r="O302" s="7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35">
      <c r="A303">
        <v>301</v>
      </c>
      <c r="B303" t="s">
        <v>654</v>
      </c>
      <c r="C303" s="1" t="s">
        <v>655</v>
      </c>
      <c r="D303">
        <v>900</v>
      </c>
      <c r="E303">
        <v>12102</v>
      </c>
      <c r="F303" s="2">
        <f>E303/D303</f>
        <v>13.446666666666667</v>
      </c>
      <c r="G303" t="s">
        <v>20</v>
      </c>
      <c r="H303">
        <v>295</v>
      </c>
      <c r="I303" s="3">
        <f>IFERROR(E303/H303,0)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7">
        <f>(((L303/60)/60)/24)+DATE(1970,1,1)</f>
        <v>42061.25</v>
      </c>
      <c r="O303" s="7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1" t="s">
        <v>657</v>
      </c>
      <c r="D304">
        <v>76100</v>
      </c>
      <c r="E304">
        <v>24234</v>
      </c>
      <c r="F304" s="2">
        <f>E304/D304</f>
        <v>0.31844940867279897</v>
      </c>
      <c r="G304" t="s">
        <v>14</v>
      </c>
      <c r="H304">
        <v>245</v>
      </c>
      <c r="I304" s="3">
        <f>IFERROR(E304/H304,0)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7">
        <f>(((L304/60)/60)/24)+DATE(1970,1,1)</f>
        <v>43345.208333333328</v>
      </c>
      <c r="O304" s="7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1" t="s">
        <v>659</v>
      </c>
      <c r="D305">
        <v>3400</v>
      </c>
      <c r="E305">
        <v>2809</v>
      </c>
      <c r="F305" s="2">
        <f>E305/D305</f>
        <v>0.82617647058823529</v>
      </c>
      <c r="G305" t="s">
        <v>14</v>
      </c>
      <c r="H305">
        <v>32</v>
      </c>
      <c r="I305" s="3">
        <f>IFERROR(E305/H305,0)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7">
        <f>(((L305/60)/60)/24)+DATE(1970,1,1)</f>
        <v>42376.25</v>
      </c>
      <c r="O305" s="7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1" t="s">
        <v>661</v>
      </c>
      <c r="D306">
        <v>2100</v>
      </c>
      <c r="E306">
        <v>11469</v>
      </c>
      <c r="F306" s="2">
        <f>E306/D306</f>
        <v>5.4614285714285717</v>
      </c>
      <c r="G306" t="s">
        <v>20</v>
      </c>
      <c r="H306">
        <v>142</v>
      </c>
      <c r="I306" s="3">
        <f>IFERROR(E306/H306,0)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7">
        <f>(((L306/60)/60)/24)+DATE(1970,1,1)</f>
        <v>42589.208333333328</v>
      </c>
      <c r="O306" s="7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1" t="s">
        <v>663</v>
      </c>
      <c r="D307">
        <v>2800</v>
      </c>
      <c r="E307">
        <v>8014</v>
      </c>
      <c r="F307" s="2">
        <f>E307/D307</f>
        <v>2.8621428571428571</v>
      </c>
      <c r="G307" t="s">
        <v>20</v>
      </c>
      <c r="H307">
        <v>85</v>
      </c>
      <c r="I307" s="3">
        <f>IFERROR(E307/H307,0)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7">
        <f>(((L307/60)/60)/24)+DATE(1970,1,1)</f>
        <v>42448.208333333328</v>
      </c>
      <c r="O307" s="7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35">
      <c r="A308">
        <v>306</v>
      </c>
      <c r="B308" t="s">
        <v>664</v>
      </c>
      <c r="C308" s="1" t="s">
        <v>665</v>
      </c>
      <c r="D308">
        <v>6500</v>
      </c>
      <c r="E308">
        <v>514</v>
      </c>
      <c r="F308" s="2">
        <f>E308/D308</f>
        <v>7.9076923076923072E-2</v>
      </c>
      <c r="G308" t="s">
        <v>14</v>
      </c>
      <c r="H308">
        <v>7</v>
      </c>
      <c r="I308" s="3">
        <f>IFERROR(E308/H308,0)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7">
        <f>(((L308/60)/60)/24)+DATE(1970,1,1)</f>
        <v>42930.208333333328</v>
      </c>
      <c r="O308" s="7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1" t="s">
        <v>667</v>
      </c>
      <c r="D309">
        <v>32900</v>
      </c>
      <c r="E309">
        <v>43473</v>
      </c>
      <c r="F309" s="2">
        <f>E309/D309</f>
        <v>1.3213677811550153</v>
      </c>
      <c r="G309" t="s">
        <v>20</v>
      </c>
      <c r="H309">
        <v>659</v>
      </c>
      <c r="I309" s="3">
        <f>IFERROR(E309/H309,0)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7">
        <f>(((L309/60)/60)/24)+DATE(1970,1,1)</f>
        <v>41066.208333333336</v>
      </c>
      <c r="O309" s="7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1" t="s">
        <v>669</v>
      </c>
      <c r="D310">
        <v>118200</v>
      </c>
      <c r="E310">
        <v>87560</v>
      </c>
      <c r="F310" s="2">
        <f>E310/D310</f>
        <v>0.74077834179357027</v>
      </c>
      <c r="G310" t="s">
        <v>14</v>
      </c>
      <c r="H310">
        <v>803</v>
      </c>
      <c r="I310" s="3">
        <f>IFERROR(E310/H310,0)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7">
        <f>(((L310/60)/60)/24)+DATE(1970,1,1)</f>
        <v>40651.208333333336</v>
      </c>
      <c r="O310" s="7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1" t="s">
        <v>671</v>
      </c>
      <c r="D311">
        <v>4100</v>
      </c>
      <c r="E311">
        <v>3087</v>
      </c>
      <c r="F311" s="2">
        <f>E311/D311</f>
        <v>0.75292682926829269</v>
      </c>
      <c r="G311" t="s">
        <v>74</v>
      </c>
      <c r="H311">
        <v>75</v>
      </c>
      <c r="I311" s="3">
        <f>IFERROR(E311/H311,0)</f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>(((L311/60)/60)/24)+DATE(1970,1,1)</f>
        <v>40807.208333333336</v>
      </c>
      <c r="O311" s="7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1" t="s">
        <v>673</v>
      </c>
      <c r="D312">
        <v>7800</v>
      </c>
      <c r="E312">
        <v>1586</v>
      </c>
      <c r="F312" s="2">
        <f>E312/D312</f>
        <v>0.20333333333333334</v>
      </c>
      <c r="G312" t="s">
        <v>14</v>
      </c>
      <c r="H312">
        <v>16</v>
      </c>
      <c r="I312" s="3">
        <f>IFERROR(E312/H312,0)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>(((L312/60)/60)/24)+DATE(1970,1,1)</f>
        <v>40277.208333333336</v>
      </c>
      <c r="O312" s="7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1" t="s">
        <v>675</v>
      </c>
      <c r="D313">
        <v>6300</v>
      </c>
      <c r="E313">
        <v>12812</v>
      </c>
      <c r="F313" s="2">
        <f>E313/D313</f>
        <v>2.0336507936507937</v>
      </c>
      <c r="G313" t="s">
        <v>20</v>
      </c>
      <c r="H313">
        <v>121</v>
      </c>
      <c r="I313" s="3">
        <f>IFERROR(E313/H313,0)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7">
        <f>(((L313/60)/60)/24)+DATE(1970,1,1)</f>
        <v>40590.25</v>
      </c>
      <c r="O313" s="7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1" t="s">
        <v>677</v>
      </c>
      <c r="D314">
        <v>59100</v>
      </c>
      <c r="E314">
        <v>183345</v>
      </c>
      <c r="F314" s="2">
        <f>E314/D314</f>
        <v>3.1022842639593908</v>
      </c>
      <c r="G314" t="s">
        <v>20</v>
      </c>
      <c r="H314">
        <v>3742</v>
      </c>
      <c r="I314" s="3">
        <f>IFERROR(E314/H314,0)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7">
        <f>(((L314/60)/60)/24)+DATE(1970,1,1)</f>
        <v>41572.208333333336</v>
      </c>
      <c r="O314" s="7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1" t="s">
        <v>679</v>
      </c>
      <c r="D315">
        <v>2200</v>
      </c>
      <c r="E315">
        <v>8697</v>
      </c>
      <c r="F315" s="2">
        <f>E315/D315</f>
        <v>3.9531818181818181</v>
      </c>
      <c r="G315" t="s">
        <v>20</v>
      </c>
      <c r="H315">
        <v>223</v>
      </c>
      <c r="I315" s="3">
        <f>IFERROR(E315/H315,0)</f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>(((L315/60)/60)/24)+DATE(1970,1,1)</f>
        <v>40966.25</v>
      </c>
      <c r="O315" s="7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1" t="s">
        <v>681</v>
      </c>
      <c r="D316">
        <v>1400</v>
      </c>
      <c r="E316">
        <v>4126</v>
      </c>
      <c r="F316" s="2">
        <f>E316/D316</f>
        <v>2.9471428571428571</v>
      </c>
      <c r="G316" t="s">
        <v>20</v>
      </c>
      <c r="H316">
        <v>133</v>
      </c>
      <c r="I316" s="3">
        <f>IFERROR(E316/H316,0)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7">
        <f>(((L316/60)/60)/24)+DATE(1970,1,1)</f>
        <v>43536.208333333328</v>
      </c>
      <c r="O316" s="7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5">
      <c r="A317">
        <v>315</v>
      </c>
      <c r="B317" t="s">
        <v>682</v>
      </c>
      <c r="C317" s="1" t="s">
        <v>683</v>
      </c>
      <c r="D317">
        <v>9500</v>
      </c>
      <c r="E317">
        <v>3220</v>
      </c>
      <c r="F317" s="2">
        <f>E317/D317</f>
        <v>0.33894736842105261</v>
      </c>
      <c r="G317" t="s">
        <v>14</v>
      </c>
      <c r="H317">
        <v>31</v>
      </c>
      <c r="I317" s="3">
        <f>IFERROR(E317/H317,0)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7">
        <f>(((L317/60)/60)/24)+DATE(1970,1,1)</f>
        <v>41783.208333333336</v>
      </c>
      <c r="O317" s="7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1" t="s">
        <v>685</v>
      </c>
      <c r="D318">
        <v>9600</v>
      </c>
      <c r="E318">
        <v>6401</v>
      </c>
      <c r="F318" s="2">
        <f>E318/D318</f>
        <v>0.66677083333333331</v>
      </c>
      <c r="G318" t="s">
        <v>14</v>
      </c>
      <c r="H318">
        <v>108</v>
      </c>
      <c r="I318" s="3">
        <f>IFERROR(E318/H318,0)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7">
        <f>(((L318/60)/60)/24)+DATE(1970,1,1)</f>
        <v>43788.25</v>
      </c>
      <c r="O318" s="7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1" t="s">
        <v>687</v>
      </c>
      <c r="D319">
        <v>6600</v>
      </c>
      <c r="E319">
        <v>1269</v>
      </c>
      <c r="F319" s="2">
        <f>E319/D319</f>
        <v>0.19227272727272726</v>
      </c>
      <c r="G319" t="s">
        <v>14</v>
      </c>
      <c r="H319">
        <v>30</v>
      </c>
      <c r="I319" s="3">
        <f>IFERROR(E319/H319,0)</f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>(((L319/60)/60)/24)+DATE(1970,1,1)</f>
        <v>42869.208333333328</v>
      </c>
      <c r="O319" s="7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35">
      <c r="A320">
        <v>318</v>
      </c>
      <c r="B320" t="s">
        <v>688</v>
      </c>
      <c r="C320" s="1" t="s">
        <v>689</v>
      </c>
      <c r="D320">
        <v>5700</v>
      </c>
      <c r="E320">
        <v>903</v>
      </c>
      <c r="F320" s="2">
        <f>E320/D320</f>
        <v>0.15842105263157893</v>
      </c>
      <c r="G320" t="s">
        <v>14</v>
      </c>
      <c r="H320">
        <v>17</v>
      </c>
      <c r="I320" s="3">
        <f>IFERROR(E320/H320,0)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7">
        <f>(((L320/60)/60)/24)+DATE(1970,1,1)</f>
        <v>41684.25</v>
      </c>
      <c r="O320" s="7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1" t="s">
        <v>691</v>
      </c>
      <c r="D321">
        <v>8400</v>
      </c>
      <c r="E321">
        <v>3251</v>
      </c>
      <c r="F321" s="2">
        <f>E321/D321</f>
        <v>0.38702380952380955</v>
      </c>
      <c r="G321" t="s">
        <v>74</v>
      </c>
      <c r="H321">
        <v>64</v>
      </c>
      <c r="I321" s="3">
        <f>IFERROR(E321/H321,0)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7">
        <f>(((L321/60)/60)/24)+DATE(1970,1,1)</f>
        <v>40402.208333333336</v>
      </c>
      <c r="O321" s="7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1" t="s">
        <v>693</v>
      </c>
      <c r="D322">
        <v>84400</v>
      </c>
      <c r="E322">
        <v>8092</v>
      </c>
      <c r="F322" s="2">
        <f>E322/D322</f>
        <v>9.5876777251184833E-2</v>
      </c>
      <c r="G322" t="s">
        <v>14</v>
      </c>
      <c r="H322">
        <v>80</v>
      </c>
      <c r="I322" s="3">
        <f>IFERROR(E322/H322,0)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>(((L322/60)/60)/24)+DATE(1970,1,1)</f>
        <v>40673.208333333336</v>
      </c>
      <c r="O322" s="7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35">
      <c r="A323">
        <v>321</v>
      </c>
      <c r="B323" t="s">
        <v>694</v>
      </c>
      <c r="C323" s="1" t="s">
        <v>695</v>
      </c>
      <c r="D323">
        <v>170400</v>
      </c>
      <c r="E323">
        <v>160422</v>
      </c>
      <c r="F323" s="2">
        <f>E323/D323</f>
        <v>0.94144366197183094</v>
      </c>
      <c r="G323" t="s">
        <v>14</v>
      </c>
      <c r="H323">
        <v>2468</v>
      </c>
      <c r="I323" s="3">
        <f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7">
        <f>(((L323/60)/60)/24)+DATE(1970,1,1)</f>
        <v>40634.208333333336</v>
      </c>
      <c r="O323" s="7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35">
      <c r="A324">
        <v>322</v>
      </c>
      <c r="B324" t="s">
        <v>696</v>
      </c>
      <c r="C324" s="1" t="s">
        <v>697</v>
      </c>
      <c r="D324">
        <v>117900</v>
      </c>
      <c r="E324">
        <v>196377</v>
      </c>
      <c r="F324" s="2">
        <f>E324/D324</f>
        <v>1.6656234096692113</v>
      </c>
      <c r="G324" t="s">
        <v>20</v>
      </c>
      <c r="H324">
        <v>5168</v>
      </c>
      <c r="I324" s="3">
        <f>IFERROR(E324/H324,0)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7">
        <f>(((L324/60)/60)/24)+DATE(1970,1,1)</f>
        <v>40507.25</v>
      </c>
      <c r="O324" s="7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1" t="s">
        <v>699</v>
      </c>
      <c r="D325">
        <v>8900</v>
      </c>
      <c r="E325">
        <v>2148</v>
      </c>
      <c r="F325" s="2">
        <f>E325/D325</f>
        <v>0.24134831460674158</v>
      </c>
      <c r="G325" t="s">
        <v>14</v>
      </c>
      <c r="H325">
        <v>26</v>
      </c>
      <c r="I325" s="3">
        <f>IFERROR(E325/H325,0)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7">
        <f>(((L325/60)/60)/24)+DATE(1970,1,1)</f>
        <v>41725.208333333336</v>
      </c>
      <c r="O325" s="7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1" t="s">
        <v>701</v>
      </c>
      <c r="D326">
        <v>7100</v>
      </c>
      <c r="E326">
        <v>11648</v>
      </c>
      <c r="F326" s="2">
        <f>E326/D326</f>
        <v>1.6405633802816901</v>
      </c>
      <c r="G326" t="s">
        <v>20</v>
      </c>
      <c r="H326">
        <v>307</v>
      </c>
      <c r="I326" s="3">
        <f>IFERROR(E326/H326,0)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7">
        <f>(((L326/60)/60)/24)+DATE(1970,1,1)</f>
        <v>42176.208333333328</v>
      </c>
      <c r="O326" s="7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35">
      <c r="A327">
        <v>325</v>
      </c>
      <c r="B327" t="s">
        <v>702</v>
      </c>
      <c r="C327" s="1" t="s">
        <v>703</v>
      </c>
      <c r="D327">
        <v>6500</v>
      </c>
      <c r="E327">
        <v>5897</v>
      </c>
      <c r="F327" s="2">
        <f>E327/D327</f>
        <v>0.90723076923076929</v>
      </c>
      <c r="G327" t="s">
        <v>14</v>
      </c>
      <c r="H327">
        <v>73</v>
      </c>
      <c r="I327" s="3">
        <f>IFERROR(E327/H327,0)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7">
        <f>(((L327/60)/60)/24)+DATE(1970,1,1)</f>
        <v>43267.208333333328</v>
      </c>
      <c r="O327" s="7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35">
      <c r="A328">
        <v>326</v>
      </c>
      <c r="B328" t="s">
        <v>704</v>
      </c>
      <c r="C328" s="1" t="s">
        <v>705</v>
      </c>
      <c r="D328">
        <v>7200</v>
      </c>
      <c r="E328">
        <v>3326</v>
      </c>
      <c r="F328" s="2">
        <f>E328/D328</f>
        <v>0.46194444444444444</v>
      </c>
      <c r="G328" t="s">
        <v>14</v>
      </c>
      <c r="H328">
        <v>128</v>
      </c>
      <c r="I328" s="3">
        <f>IFERROR(E328/H328,0)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7">
        <f>(((L328/60)/60)/24)+DATE(1970,1,1)</f>
        <v>42364.25</v>
      </c>
      <c r="O328" s="7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1" t="s">
        <v>707</v>
      </c>
      <c r="D329">
        <v>2600</v>
      </c>
      <c r="E329">
        <v>1002</v>
      </c>
      <c r="F329" s="2">
        <f>E329/D329</f>
        <v>0.38538461538461538</v>
      </c>
      <c r="G329" t="s">
        <v>14</v>
      </c>
      <c r="H329">
        <v>33</v>
      </c>
      <c r="I329" s="3">
        <f>IFERROR(E329/H329,0)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7">
        <f>(((L329/60)/60)/24)+DATE(1970,1,1)</f>
        <v>43705.208333333328</v>
      </c>
      <c r="O329" s="7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35">
      <c r="A330">
        <v>328</v>
      </c>
      <c r="B330" t="s">
        <v>708</v>
      </c>
      <c r="C330" s="1" t="s">
        <v>709</v>
      </c>
      <c r="D330">
        <v>98700</v>
      </c>
      <c r="E330">
        <v>131826</v>
      </c>
      <c r="F330" s="2">
        <f>E330/D330</f>
        <v>1.3356231003039514</v>
      </c>
      <c r="G330" t="s">
        <v>20</v>
      </c>
      <c r="H330">
        <v>2441</v>
      </c>
      <c r="I330" s="3">
        <f>IFERROR(E330/H330,0)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7">
        <f>(((L330/60)/60)/24)+DATE(1970,1,1)</f>
        <v>43434.25</v>
      </c>
      <c r="O330" s="7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1" t="s">
        <v>711</v>
      </c>
      <c r="D331">
        <v>93800</v>
      </c>
      <c r="E331">
        <v>21477</v>
      </c>
      <c r="F331" s="2">
        <f>E331/D331</f>
        <v>0.22896588486140726</v>
      </c>
      <c r="G331" t="s">
        <v>47</v>
      </c>
      <c r="H331">
        <v>211</v>
      </c>
      <c r="I331" s="3">
        <f>IFERROR(E331/H331,0)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7">
        <f>(((L331/60)/60)/24)+DATE(1970,1,1)</f>
        <v>42716.25</v>
      </c>
      <c r="O331" s="7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35">
      <c r="A332">
        <v>330</v>
      </c>
      <c r="B332" t="s">
        <v>712</v>
      </c>
      <c r="C332" s="1" t="s">
        <v>713</v>
      </c>
      <c r="D332">
        <v>33700</v>
      </c>
      <c r="E332">
        <v>62330</v>
      </c>
      <c r="F332" s="2">
        <f>E332/D332</f>
        <v>1.8495548961424333</v>
      </c>
      <c r="G332" t="s">
        <v>20</v>
      </c>
      <c r="H332">
        <v>1385</v>
      </c>
      <c r="I332" s="3">
        <f>IFERROR(E332/H332,0)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7">
        <f>(((L332/60)/60)/24)+DATE(1970,1,1)</f>
        <v>43077.25</v>
      </c>
      <c r="O332" s="7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1" t="s">
        <v>715</v>
      </c>
      <c r="D333">
        <v>3300</v>
      </c>
      <c r="E333">
        <v>14643</v>
      </c>
      <c r="F333" s="2">
        <f>E333/D333</f>
        <v>4.4372727272727275</v>
      </c>
      <c r="G333" t="s">
        <v>20</v>
      </c>
      <c r="H333">
        <v>190</v>
      </c>
      <c r="I333" s="3">
        <f>IFERROR(E333/H333,0)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7">
        <f>(((L333/60)/60)/24)+DATE(1970,1,1)</f>
        <v>40896.25</v>
      </c>
      <c r="O333" s="7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35">
      <c r="A334">
        <v>332</v>
      </c>
      <c r="B334" t="s">
        <v>716</v>
      </c>
      <c r="C334" s="1" t="s">
        <v>717</v>
      </c>
      <c r="D334">
        <v>20700</v>
      </c>
      <c r="E334">
        <v>41396</v>
      </c>
      <c r="F334" s="2">
        <f>E334/D334</f>
        <v>1.999806763285024</v>
      </c>
      <c r="G334" t="s">
        <v>20</v>
      </c>
      <c r="H334">
        <v>470</v>
      </c>
      <c r="I334" s="3">
        <f>IFERROR(E334/H334,0)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7">
        <f>(((L334/60)/60)/24)+DATE(1970,1,1)</f>
        <v>41361.208333333336</v>
      </c>
      <c r="O334" s="7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1" t="s">
        <v>719</v>
      </c>
      <c r="D335">
        <v>9600</v>
      </c>
      <c r="E335">
        <v>11900</v>
      </c>
      <c r="F335" s="2">
        <f>E335/D335</f>
        <v>1.2395833333333333</v>
      </c>
      <c r="G335" t="s">
        <v>20</v>
      </c>
      <c r="H335">
        <v>253</v>
      </c>
      <c r="I335" s="3">
        <f>IFERROR(E335/H335,0)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7">
        <f>(((L335/60)/60)/24)+DATE(1970,1,1)</f>
        <v>43424.25</v>
      </c>
      <c r="O335" s="7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1" t="s">
        <v>721</v>
      </c>
      <c r="D336">
        <v>66200</v>
      </c>
      <c r="E336">
        <v>123538</v>
      </c>
      <c r="F336" s="2">
        <f>E336/D336</f>
        <v>1.8661329305135952</v>
      </c>
      <c r="G336" t="s">
        <v>20</v>
      </c>
      <c r="H336">
        <v>1113</v>
      </c>
      <c r="I336" s="3">
        <f>IFERROR(E336/H336,0)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7">
        <f>(((L336/60)/60)/24)+DATE(1970,1,1)</f>
        <v>43110.25</v>
      </c>
      <c r="O336" s="7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1" t="s">
        <v>723</v>
      </c>
      <c r="D337">
        <v>173800</v>
      </c>
      <c r="E337">
        <v>198628</v>
      </c>
      <c r="F337" s="2">
        <f>E337/D337</f>
        <v>1.1428538550057536</v>
      </c>
      <c r="G337" t="s">
        <v>20</v>
      </c>
      <c r="H337">
        <v>2283</v>
      </c>
      <c r="I337" s="3">
        <f>IFERROR(E337/H337,0)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7">
        <f>(((L337/60)/60)/24)+DATE(1970,1,1)</f>
        <v>43784.25</v>
      </c>
      <c r="O337" s="7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1" t="s">
        <v>725</v>
      </c>
      <c r="D338">
        <v>70700</v>
      </c>
      <c r="E338">
        <v>68602</v>
      </c>
      <c r="F338" s="2">
        <f>E338/D338</f>
        <v>0.97032531824611035</v>
      </c>
      <c r="G338" t="s">
        <v>14</v>
      </c>
      <c r="H338">
        <v>1072</v>
      </c>
      <c r="I338" s="3">
        <f>IFERROR(E338/H338,0)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7">
        <f>(((L338/60)/60)/24)+DATE(1970,1,1)</f>
        <v>40527.25</v>
      </c>
      <c r="O338" s="7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1" t="s">
        <v>727</v>
      </c>
      <c r="D339">
        <v>94500</v>
      </c>
      <c r="E339">
        <v>116064</v>
      </c>
      <c r="F339" s="2">
        <f>E339/D339</f>
        <v>1.2281904761904763</v>
      </c>
      <c r="G339" t="s">
        <v>20</v>
      </c>
      <c r="H339">
        <v>1095</v>
      </c>
      <c r="I339" s="3">
        <f>IFERROR(E339/H339,0)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7">
        <f>(((L339/60)/60)/24)+DATE(1970,1,1)</f>
        <v>43780.25</v>
      </c>
      <c r="O339" s="7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1" t="s">
        <v>729</v>
      </c>
      <c r="D340">
        <v>69800</v>
      </c>
      <c r="E340">
        <v>125042</v>
      </c>
      <c r="F340" s="2">
        <f>E340/D340</f>
        <v>1.7914326647564469</v>
      </c>
      <c r="G340" t="s">
        <v>20</v>
      </c>
      <c r="H340">
        <v>1690</v>
      </c>
      <c r="I340" s="3">
        <f>IFERROR(E340/H340,0)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7">
        <f>(((L340/60)/60)/24)+DATE(1970,1,1)</f>
        <v>40821.208333333336</v>
      </c>
      <c r="O340" s="7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1" t="s">
        <v>731</v>
      </c>
      <c r="D341">
        <v>136300</v>
      </c>
      <c r="E341">
        <v>108974</v>
      </c>
      <c r="F341" s="2">
        <f>E341/D341</f>
        <v>0.79951577402787966</v>
      </c>
      <c r="G341" t="s">
        <v>74</v>
      </c>
      <c r="H341">
        <v>1297</v>
      </c>
      <c r="I341" s="3">
        <f>IFERROR(E341/H341,0)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7">
        <f>(((L341/60)/60)/24)+DATE(1970,1,1)</f>
        <v>42949.208333333328</v>
      </c>
      <c r="O341" s="7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1" t="s">
        <v>733</v>
      </c>
      <c r="D342">
        <v>37100</v>
      </c>
      <c r="E342">
        <v>34964</v>
      </c>
      <c r="F342" s="2">
        <f>E342/D342</f>
        <v>0.94242587601078165</v>
      </c>
      <c r="G342" t="s">
        <v>14</v>
      </c>
      <c r="H342">
        <v>393</v>
      </c>
      <c r="I342" s="3">
        <f>IFERROR(E342/H342,0)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7">
        <f>(((L342/60)/60)/24)+DATE(1970,1,1)</f>
        <v>40889.25</v>
      </c>
      <c r="O342" s="7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5">
      <c r="A343">
        <v>341</v>
      </c>
      <c r="B343" t="s">
        <v>734</v>
      </c>
      <c r="C343" s="1" t="s">
        <v>735</v>
      </c>
      <c r="D343">
        <v>114300</v>
      </c>
      <c r="E343">
        <v>96777</v>
      </c>
      <c r="F343" s="2">
        <f>E343/D343</f>
        <v>0.84669291338582675</v>
      </c>
      <c r="G343" t="s">
        <v>14</v>
      </c>
      <c r="H343">
        <v>1257</v>
      </c>
      <c r="I343" s="3">
        <f>IFERROR(E343/H343,0)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7">
        <f>(((L343/60)/60)/24)+DATE(1970,1,1)</f>
        <v>42244.208333333328</v>
      </c>
      <c r="O343" s="7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1" t="s">
        <v>737</v>
      </c>
      <c r="D344">
        <v>47900</v>
      </c>
      <c r="E344">
        <v>31864</v>
      </c>
      <c r="F344" s="2">
        <f>E344/D344</f>
        <v>0.66521920668058454</v>
      </c>
      <c r="G344" t="s">
        <v>14</v>
      </c>
      <c r="H344">
        <v>328</v>
      </c>
      <c r="I344" s="3">
        <f>IFERROR(E344/H344,0)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7">
        <f>(((L344/60)/60)/24)+DATE(1970,1,1)</f>
        <v>41475.208333333336</v>
      </c>
      <c r="O344" s="7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1" t="s">
        <v>739</v>
      </c>
      <c r="D345">
        <v>9000</v>
      </c>
      <c r="E345">
        <v>4853</v>
      </c>
      <c r="F345" s="2">
        <f>E345/D345</f>
        <v>0.53922222222222227</v>
      </c>
      <c r="G345" t="s">
        <v>14</v>
      </c>
      <c r="H345">
        <v>147</v>
      </c>
      <c r="I345" s="3">
        <f>IFERROR(E345/H345,0)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7">
        <f>(((L345/60)/60)/24)+DATE(1970,1,1)</f>
        <v>41597.25</v>
      </c>
      <c r="O345" s="7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1" t="s">
        <v>741</v>
      </c>
      <c r="D346">
        <v>197600</v>
      </c>
      <c r="E346">
        <v>82959</v>
      </c>
      <c r="F346" s="2">
        <f>E346/D346</f>
        <v>0.41983299595141699</v>
      </c>
      <c r="G346" t="s">
        <v>14</v>
      </c>
      <c r="H346">
        <v>830</v>
      </c>
      <c r="I346" s="3">
        <f>IFERROR(E346/H346,0)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7">
        <f>(((L346/60)/60)/24)+DATE(1970,1,1)</f>
        <v>43122.25</v>
      </c>
      <c r="O346" s="7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1" t="s">
        <v>743</v>
      </c>
      <c r="D347">
        <v>157600</v>
      </c>
      <c r="E347">
        <v>23159</v>
      </c>
      <c r="F347" s="2">
        <f>E347/D347</f>
        <v>0.14694796954314721</v>
      </c>
      <c r="G347" t="s">
        <v>14</v>
      </c>
      <c r="H347">
        <v>331</v>
      </c>
      <c r="I347" s="3">
        <f>IFERROR(E347/H347,0)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7">
        <f>(((L347/60)/60)/24)+DATE(1970,1,1)</f>
        <v>42194.208333333328</v>
      </c>
      <c r="O347" s="7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1" t="s">
        <v>745</v>
      </c>
      <c r="D348">
        <v>8000</v>
      </c>
      <c r="E348">
        <v>2758</v>
      </c>
      <c r="F348" s="2">
        <f>E348/D348</f>
        <v>0.34475</v>
      </c>
      <c r="G348" t="s">
        <v>14</v>
      </c>
      <c r="H348">
        <v>25</v>
      </c>
      <c r="I348" s="3">
        <f>IFERROR(E348/H348,0)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>(((L348/60)/60)/24)+DATE(1970,1,1)</f>
        <v>42971.208333333328</v>
      </c>
      <c r="O348" s="7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1" t="s">
        <v>747</v>
      </c>
      <c r="D349">
        <v>900</v>
      </c>
      <c r="E349">
        <v>12607</v>
      </c>
      <c r="F349" s="2">
        <f>E349/D349</f>
        <v>14.007777777777777</v>
      </c>
      <c r="G349" t="s">
        <v>20</v>
      </c>
      <c r="H349">
        <v>191</v>
      </c>
      <c r="I349" s="3">
        <f>IFERROR(E349/H349,0)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7">
        <f>(((L349/60)/60)/24)+DATE(1970,1,1)</f>
        <v>42046.25</v>
      </c>
      <c r="O349" s="7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1" t="s">
        <v>749</v>
      </c>
      <c r="D350">
        <v>199000</v>
      </c>
      <c r="E350">
        <v>142823</v>
      </c>
      <c r="F350" s="2">
        <f>E350/D350</f>
        <v>0.71770351758793971</v>
      </c>
      <c r="G350" t="s">
        <v>14</v>
      </c>
      <c r="H350">
        <v>3483</v>
      </c>
      <c r="I350" s="3">
        <f>IFERROR(E350/H350,0)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7">
        <f>(((L350/60)/60)/24)+DATE(1970,1,1)</f>
        <v>42782.25</v>
      </c>
      <c r="O350" s="7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1" t="s">
        <v>751</v>
      </c>
      <c r="D351">
        <v>180800</v>
      </c>
      <c r="E351">
        <v>95958</v>
      </c>
      <c r="F351" s="2">
        <f>E351/D351</f>
        <v>0.53074115044247783</v>
      </c>
      <c r="G351" t="s">
        <v>14</v>
      </c>
      <c r="H351">
        <v>923</v>
      </c>
      <c r="I351" s="3">
        <f>IFERROR(E351/H351,0)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7">
        <f>(((L351/60)/60)/24)+DATE(1970,1,1)</f>
        <v>42930.208333333328</v>
      </c>
      <c r="O351" s="7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1" t="s">
        <v>753</v>
      </c>
      <c r="D352">
        <v>100</v>
      </c>
      <c r="E352">
        <v>5</v>
      </c>
      <c r="F352" s="2">
        <f>E352/D352</f>
        <v>0.05</v>
      </c>
      <c r="G352" t="s">
        <v>14</v>
      </c>
      <c r="H352">
        <v>1</v>
      </c>
      <c r="I352" s="3">
        <f>IFERROR(E352/H352,0)</f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>(((L352/60)/60)/24)+DATE(1970,1,1)</f>
        <v>42144.208333333328</v>
      </c>
      <c r="O352" s="7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1" t="s">
        <v>755</v>
      </c>
      <c r="D353">
        <v>74100</v>
      </c>
      <c r="E353">
        <v>94631</v>
      </c>
      <c r="F353" s="2">
        <f>E353/D353</f>
        <v>1.2770715249662619</v>
      </c>
      <c r="G353" t="s">
        <v>20</v>
      </c>
      <c r="H353">
        <v>2013</v>
      </c>
      <c r="I353" s="3">
        <f>IFERROR(E353/H353,0)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7">
        <f>(((L353/60)/60)/24)+DATE(1970,1,1)</f>
        <v>42240.208333333328</v>
      </c>
      <c r="O353" s="7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1" t="s">
        <v>757</v>
      </c>
      <c r="D354">
        <v>2800</v>
      </c>
      <c r="E354">
        <v>977</v>
      </c>
      <c r="F354" s="2">
        <f>E354/D354</f>
        <v>0.34892857142857142</v>
      </c>
      <c r="G354" t="s">
        <v>14</v>
      </c>
      <c r="H354">
        <v>33</v>
      </c>
      <c r="I354" s="3">
        <f>IFERROR(E354/H354,0)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7">
        <f>(((L354/60)/60)/24)+DATE(1970,1,1)</f>
        <v>42315.25</v>
      </c>
      <c r="O354" s="7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1" t="s">
        <v>759</v>
      </c>
      <c r="D355">
        <v>33600</v>
      </c>
      <c r="E355">
        <v>137961</v>
      </c>
      <c r="F355" s="2">
        <f>E355/D355</f>
        <v>4.105982142857143</v>
      </c>
      <c r="G355" t="s">
        <v>20</v>
      </c>
      <c r="H355">
        <v>1703</v>
      </c>
      <c r="I355" s="3">
        <f>IFERROR(E355/H355,0)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7">
        <f>(((L355/60)/60)/24)+DATE(1970,1,1)</f>
        <v>43651.208333333328</v>
      </c>
      <c r="O355" s="7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1" t="s">
        <v>761</v>
      </c>
      <c r="D356">
        <v>6100</v>
      </c>
      <c r="E356">
        <v>7548</v>
      </c>
      <c r="F356" s="2">
        <f>E356/D356</f>
        <v>1.2373770491803278</v>
      </c>
      <c r="G356" t="s">
        <v>20</v>
      </c>
      <c r="H356">
        <v>80</v>
      </c>
      <c r="I356" s="3">
        <f>IFERROR(E356/H356,0)</f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>(((L356/60)/60)/24)+DATE(1970,1,1)</f>
        <v>41520.208333333336</v>
      </c>
      <c r="O356" s="7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1" t="s">
        <v>763</v>
      </c>
      <c r="D357">
        <v>3800</v>
      </c>
      <c r="E357">
        <v>2241</v>
      </c>
      <c r="F357" s="2">
        <f>E357/D357</f>
        <v>0.58973684210526311</v>
      </c>
      <c r="G357" t="s">
        <v>47</v>
      </c>
      <c r="H357">
        <v>86</v>
      </c>
      <c r="I357" s="3">
        <f>IFERROR(E357/H357,0)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7">
        <f>(((L357/60)/60)/24)+DATE(1970,1,1)</f>
        <v>42757.25</v>
      </c>
      <c r="O357" s="7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1" t="s">
        <v>765</v>
      </c>
      <c r="D358">
        <v>9300</v>
      </c>
      <c r="E358">
        <v>3431</v>
      </c>
      <c r="F358" s="2">
        <f>E358/D358</f>
        <v>0.36892473118279567</v>
      </c>
      <c r="G358" t="s">
        <v>14</v>
      </c>
      <c r="H358">
        <v>40</v>
      </c>
      <c r="I358" s="3">
        <f>IFERROR(E358/H358,0)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>(((L358/60)/60)/24)+DATE(1970,1,1)</f>
        <v>40922.25</v>
      </c>
      <c r="O358" s="7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1" t="s">
        <v>767</v>
      </c>
      <c r="D359">
        <v>2300</v>
      </c>
      <c r="E359">
        <v>4253</v>
      </c>
      <c r="F359" s="2">
        <f>E359/D359</f>
        <v>1.8491304347826087</v>
      </c>
      <c r="G359" t="s">
        <v>20</v>
      </c>
      <c r="H359">
        <v>41</v>
      </c>
      <c r="I359" s="3">
        <f>IFERROR(E359/H359,0)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7">
        <f>(((L359/60)/60)/24)+DATE(1970,1,1)</f>
        <v>42250.208333333328</v>
      </c>
      <c r="O359" s="7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1" t="s">
        <v>769</v>
      </c>
      <c r="D360">
        <v>9700</v>
      </c>
      <c r="E360">
        <v>1146</v>
      </c>
      <c r="F360" s="2">
        <f>E360/D360</f>
        <v>0.11814432989690722</v>
      </c>
      <c r="G360" t="s">
        <v>14</v>
      </c>
      <c r="H360">
        <v>23</v>
      </c>
      <c r="I360" s="3">
        <f>IFERROR(E360/H360,0)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7">
        <f>(((L360/60)/60)/24)+DATE(1970,1,1)</f>
        <v>43322.208333333328</v>
      </c>
      <c r="O360" s="7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1" t="s">
        <v>771</v>
      </c>
      <c r="D361">
        <v>4000</v>
      </c>
      <c r="E361">
        <v>11948</v>
      </c>
      <c r="F361" s="2">
        <f>E361/D361</f>
        <v>2.9870000000000001</v>
      </c>
      <c r="G361" t="s">
        <v>20</v>
      </c>
      <c r="H361">
        <v>187</v>
      </c>
      <c r="I361" s="3">
        <f>IFERROR(E361/H361,0)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7">
        <f>(((L361/60)/60)/24)+DATE(1970,1,1)</f>
        <v>40782.208333333336</v>
      </c>
      <c r="O361" s="7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1" t="s">
        <v>773</v>
      </c>
      <c r="D362">
        <v>59700</v>
      </c>
      <c r="E362">
        <v>135132</v>
      </c>
      <c r="F362" s="2">
        <f>E362/D362</f>
        <v>2.2635175879396985</v>
      </c>
      <c r="G362" t="s">
        <v>20</v>
      </c>
      <c r="H362">
        <v>2875</v>
      </c>
      <c r="I362" s="3">
        <f>IFERROR(E362/H362,0)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7">
        <f>(((L362/60)/60)/24)+DATE(1970,1,1)</f>
        <v>40544.25</v>
      </c>
      <c r="O362" s="7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1" t="s">
        <v>775</v>
      </c>
      <c r="D363">
        <v>5500</v>
      </c>
      <c r="E363">
        <v>9546</v>
      </c>
      <c r="F363" s="2">
        <f>E363/D363</f>
        <v>1.7356363636363636</v>
      </c>
      <c r="G363" t="s">
        <v>20</v>
      </c>
      <c r="H363">
        <v>88</v>
      </c>
      <c r="I363" s="3">
        <f>IFERROR(E363/H363,0)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7">
        <f>(((L363/60)/60)/24)+DATE(1970,1,1)</f>
        <v>43015.208333333328</v>
      </c>
      <c r="O363" s="7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1" t="s">
        <v>777</v>
      </c>
      <c r="D364">
        <v>3700</v>
      </c>
      <c r="E364">
        <v>13755</v>
      </c>
      <c r="F364" s="2">
        <f>E364/D364</f>
        <v>3.7175675675675675</v>
      </c>
      <c r="G364" t="s">
        <v>20</v>
      </c>
      <c r="H364">
        <v>191</v>
      </c>
      <c r="I364" s="3">
        <f>IFERROR(E364/H364,0)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7">
        <f>(((L364/60)/60)/24)+DATE(1970,1,1)</f>
        <v>40570.25</v>
      </c>
      <c r="O364" s="7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1" t="s">
        <v>779</v>
      </c>
      <c r="D365">
        <v>5200</v>
      </c>
      <c r="E365">
        <v>8330</v>
      </c>
      <c r="F365" s="2">
        <f>E365/D365</f>
        <v>1.601923076923077</v>
      </c>
      <c r="G365" t="s">
        <v>20</v>
      </c>
      <c r="H365">
        <v>139</v>
      </c>
      <c r="I365" s="3">
        <f>IFERROR(E365/H365,0)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7">
        <f>(((L365/60)/60)/24)+DATE(1970,1,1)</f>
        <v>40904.25</v>
      </c>
      <c r="O365" s="7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1" t="s">
        <v>781</v>
      </c>
      <c r="D366">
        <v>900</v>
      </c>
      <c r="E366">
        <v>14547</v>
      </c>
      <c r="F366" s="2">
        <f>E366/D366</f>
        <v>16.163333333333334</v>
      </c>
      <c r="G366" t="s">
        <v>20</v>
      </c>
      <c r="H366">
        <v>186</v>
      </c>
      <c r="I366" s="3">
        <f>IFERROR(E366/H366,0)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7">
        <f>(((L366/60)/60)/24)+DATE(1970,1,1)</f>
        <v>43164.25</v>
      </c>
      <c r="O366" s="7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1" t="s">
        <v>783</v>
      </c>
      <c r="D367">
        <v>1600</v>
      </c>
      <c r="E367">
        <v>11735</v>
      </c>
      <c r="F367" s="2">
        <f>E367/D367</f>
        <v>7.3343749999999996</v>
      </c>
      <c r="G367" t="s">
        <v>20</v>
      </c>
      <c r="H367">
        <v>112</v>
      </c>
      <c r="I367" s="3">
        <f>IFERROR(E367/H367,0)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7">
        <f>(((L367/60)/60)/24)+DATE(1970,1,1)</f>
        <v>42733.25</v>
      </c>
      <c r="O367" s="7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1" t="s">
        <v>785</v>
      </c>
      <c r="D368">
        <v>1800</v>
      </c>
      <c r="E368">
        <v>10658</v>
      </c>
      <c r="F368" s="2">
        <f>E368/D368</f>
        <v>5.9211111111111112</v>
      </c>
      <c r="G368" t="s">
        <v>20</v>
      </c>
      <c r="H368">
        <v>101</v>
      </c>
      <c r="I368" s="3">
        <f>IFERROR(E368/H368,0)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7">
        <f>(((L368/60)/60)/24)+DATE(1970,1,1)</f>
        <v>40546.25</v>
      </c>
      <c r="O368" s="7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1" t="s">
        <v>787</v>
      </c>
      <c r="D369">
        <v>9900</v>
      </c>
      <c r="E369">
        <v>1870</v>
      </c>
      <c r="F369" s="2">
        <f>E369/D369</f>
        <v>0.18888888888888888</v>
      </c>
      <c r="G369" t="s">
        <v>14</v>
      </c>
      <c r="H369">
        <v>75</v>
      </c>
      <c r="I369" s="3">
        <f>IFERROR(E369/H369,0)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7">
        <f>(((L369/60)/60)/24)+DATE(1970,1,1)</f>
        <v>41930.208333333336</v>
      </c>
      <c r="O369" s="7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1" t="s">
        <v>789</v>
      </c>
      <c r="D370">
        <v>5200</v>
      </c>
      <c r="E370">
        <v>14394</v>
      </c>
      <c r="F370" s="2">
        <f>E370/D370</f>
        <v>2.7680769230769231</v>
      </c>
      <c r="G370" t="s">
        <v>20</v>
      </c>
      <c r="H370">
        <v>206</v>
      </c>
      <c r="I370" s="3">
        <f>IFERROR(E370/H370,0)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7">
        <f>(((L370/60)/60)/24)+DATE(1970,1,1)</f>
        <v>40464.208333333336</v>
      </c>
      <c r="O370" s="7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1" t="s">
        <v>791</v>
      </c>
      <c r="D371">
        <v>5400</v>
      </c>
      <c r="E371">
        <v>14743</v>
      </c>
      <c r="F371" s="2">
        <f>E371/D371</f>
        <v>2.730185185185185</v>
      </c>
      <c r="G371" t="s">
        <v>20</v>
      </c>
      <c r="H371">
        <v>154</v>
      </c>
      <c r="I371" s="3">
        <f>IFERROR(E371/H371,0)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7">
        <f>(((L371/60)/60)/24)+DATE(1970,1,1)</f>
        <v>41308.25</v>
      </c>
      <c r="O371" s="7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1" t="s">
        <v>793</v>
      </c>
      <c r="D372">
        <v>112300</v>
      </c>
      <c r="E372">
        <v>178965</v>
      </c>
      <c r="F372" s="2">
        <f>E372/D372</f>
        <v>1.593633125556545</v>
      </c>
      <c r="G372" t="s">
        <v>20</v>
      </c>
      <c r="H372">
        <v>5966</v>
      </c>
      <c r="I372" s="3">
        <f>IFERROR(E372/H372,0)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7">
        <f>(((L372/60)/60)/24)+DATE(1970,1,1)</f>
        <v>43570.208333333328</v>
      </c>
      <c r="O372" s="7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1" t="s">
        <v>795</v>
      </c>
      <c r="D373">
        <v>189200</v>
      </c>
      <c r="E373">
        <v>128410</v>
      </c>
      <c r="F373" s="2">
        <f>E373/D373</f>
        <v>0.67869978858350954</v>
      </c>
      <c r="G373" t="s">
        <v>14</v>
      </c>
      <c r="H373">
        <v>2176</v>
      </c>
      <c r="I373" s="3">
        <f>IFERROR(E373/H373,0)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7">
        <f>(((L373/60)/60)/24)+DATE(1970,1,1)</f>
        <v>42043.25</v>
      </c>
      <c r="O373" s="7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35">
      <c r="A374">
        <v>372</v>
      </c>
      <c r="B374" t="s">
        <v>796</v>
      </c>
      <c r="C374" s="1" t="s">
        <v>797</v>
      </c>
      <c r="D374">
        <v>900</v>
      </c>
      <c r="E374">
        <v>14324</v>
      </c>
      <c r="F374" s="2">
        <f>E374/D374</f>
        <v>15.915555555555555</v>
      </c>
      <c r="G374" t="s">
        <v>20</v>
      </c>
      <c r="H374">
        <v>169</v>
      </c>
      <c r="I374" s="3">
        <f>IFERROR(E374/H374,0)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7">
        <f>(((L374/60)/60)/24)+DATE(1970,1,1)</f>
        <v>42012.25</v>
      </c>
      <c r="O374" s="7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1" t="s">
        <v>799</v>
      </c>
      <c r="D375">
        <v>22500</v>
      </c>
      <c r="E375">
        <v>164291</v>
      </c>
      <c r="F375" s="2">
        <f>E375/D375</f>
        <v>7.3018222222222224</v>
      </c>
      <c r="G375" t="s">
        <v>20</v>
      </c>
      <c r="H375">
        <v>2106</v>
      </c>
      <c r="I375" s="3">
        <f>IFERROR(E375/H375,0)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7">
        <f>(((L375/60)/60)/24)+DATE(1970,1,1)</f>
        <v>42964.208333333328</v>
      </c>
      <c r="O375" s="7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35">
      <c r="A376">
        <v>374</v>
      </c>
      <c r="B376" t="s">
        <v>800</v>
      </c>
      <c r="C376" s="1" t="s">
        <v>801</v>
      </c>
      <c r="D376">
        <v>167400</v>
      </c>
      <c r="E376">
        <v>22073</v>
      </c>
      <c r="F376" s="2">
        <f>E376/D376</f>
        <v>0.13185782556750297</v>
      </c>
      <c r="G376" t="s">
        <v>14</v>
      </c>
      <c r="H376">
        <v>441</v>
      </c>
      <c r="I376" s="3">
        <f>IFERROR(E376/H376,0)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7">
        <f>(((L376/60)/60)/24)+DATE(1970,1,1)</f>
        <v>43476.25</v>
      </c>
      <c r="O376" s="7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35">
      <c r="A377">
        <v>375</v>
      </c>
      <c r="B377" t="s">
        <v>802</v>
      </c>
      <c r="C377" s="1" t="s">
        <v>803</v>
      </c>
      <c r="D377">
        <v>2700</v>
      </c>
      <c r="E377">
        <v>1479</v>
      </c>
      <c r="F377" s="2">
        <f>E377/D377</f>
        <v>0.54777777777777781</v>
      </c>
      <c r="G377" t="s">
        <v>14</v>
      </c>
      <c r="H377">
        <v>25</v>
      </c>
      <c r="I377" s="3">
        <f>IFERROR(E377/H377,0)</f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>(((L377/60)/60)/24)+DATE(1970,1,1)</f>
        <v>42293.208333333328</v>
      </c>
      <c r="O377" s="7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1" t="s">
        <v>805</v>
      </c>
      <c r="D378">
        <v>3400</v>
      </c>
      <c r="E378">
        <v>12275</v>
      </c>
      <c r="F378" s="2">
        <f>E378/D378</f>
        <v>3.6102941176470589</v>
      </c>
      <c r="G378" t="s">
        <v>20</v>
      </c>
      <c r="H378">
        <v>131</v>
      </c>
      <c r="I378" s="3">
        <f>IFERROR(E378/H378,0)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7">
        <f>(((L378/60)/60)/24)+DATE(1970,1,1)</f>
        <v>41826.208333333336</v>
      </c>
      <c r="O378" s="7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1" t="s">
        <v>807</v>
      </c>
      <c r="D379">
        <v>49700</v>
      </c>
      <c r="E379">
        <v>5098</v>
      </c>
      <c r="F379" s="2">
        <f>E379/D379</f>
        <v>0.10257545271629778</v>
      </c>
      <c r="G379" t="s">
        <v>14</v>
      </c>
      <c r="H379">
        <v>127</v>
      </c>
      <c r="I379" s="3">
        <f>IFERROR(E379/H379,0)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7">
        <f>(((L379/60)/60)/24)+DATE(1970,1,1)</f>
        <v>43760.208333333328</v>
      </c>
      <c r="O379" s="7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1" t="s">
        <v>809</v>
      </c>
      <c r="D380">
        <v>178200</v>
      </c>
      <c r="E380">
        <v>24882</v>
      </c>
      <c r="F380" s="2">
        <f>E380/D380</f>
        <v>0.13962962962962963</v>
      </c>
      <c r="G380" t="s">
        <v>14</v>
      </c>
      <c r="H380">
        <v>355</v>
      </c>
      <c r="I380" s="3">
        <f>IFERROR(E380/H380,0)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7">
        <f>(((L380/60)/60)/24)+DATE(1970,1,1)</f>
        <v>43241.208333333328</v>
      </c>
      <c r="O380" s="7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1" t="s">
        <v>811</v>
      </c>
      <c r="D381">
        <v>7200</v>
      </c>
      <c r="E381">
        <v>2912</v>
      </c>
      <c r="F381" s="2">
        <f>E381/D381</f>
        <v>0.40444444444444444</v>
      </c>
      <c r="G381" t="s">
        <v>14</v>
      </c>
      <c r="H381">
        <v>44</v>
      </c>
      <c r="I381" s="3">
        <f>IFERROR(E381/H381,0)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7">
        <f>(((L381/60)/60)/24)+DATE(1970,1,1)</f>
        <v>40843.208333333336</v>
      </c>
      <c r="O381" s="7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35">
      <c r="A382">
        <v>380</v>
      </c>
      <c r="B382" t="s">
        <v>812</v>
      </c>
      <c r="C382" s="1" t="s">
        <v>813</v>
      </c>
      <c r="D382">
        <v>2500</v>
      </c>
      <c r="E382">
        <v>4008</v>
      </c>
      <c r="F382" s="2">
        <f>E382/D382</f>
        <v>1.6032</v>
      </c>
      <c r="G382" t="s">
        <v>20</v>
      </c>
      <c r="H382">
        <v>84</v>
      </c>
      <c r="I382" s="3">
        <f>IFERROR(E382/H382,0)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7">
        <f>(((L382/60)/60)/24)+DATE(1970,1,1)</f>
        <v>41448.208333333336</v>
      </c>
      <c r="O382" s="7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1" t="s">
        <v>815</v>
      </c>
      <c r="D383">
        <v>5300</v>
      </c>
      <c r="E383">
        <v>9749</v>
      </c>
      <c r="F383" s="2">
        <f>E383/D383</f>
        <v>1.8394339622641509</v>
      </c>
      <c r="G383" t="s">
        <v>20</v>
      </c>
      <c r="H383">
        <v>155</v>
      </c>
      <c r="I383" s="3">
        <f>IFERROR(E383/H383,0)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7">
        <f>(((L383/60)/60)/24)+DATE(1970,1,1)</f>
        <v>42163.208333333328</v>
      </c>
      <c r="O383" s="7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35">
      <c r="A384">
        <v>382</v>
      </c>
      <c r="B384" t="s">
        <v>816</v>
      </c>
      <c r="C384" s="1" t="s">
        <v>817</v>
      </c>
      <c r="D384">
        <v>9100</v>
      </c>
      <c r="E384">
        <v>5803</v>
      </c>
      <c r="F384" s="2">
        <f>E384/D384</f>
        <v>0.63769230769230767</v>
      </c>
      <c r="G384" t="s">
        <v>14</v>
      </c>
      <c r="H384">
        <v>67</v>
      </c>
      <c r="I384" s="3">
        <f>IFERROR(E384/H384,0)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7">
        <f>(((L384/60)/60)/24)+DATE(1970,1,1)</f>
        <v>43024.208333333328</v>
      </c>
      <c r="O384" s="7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1" t="s">
        <v>819</v>
      </c>
      <c r="D385">
        <v>6300</v>
      </c>
      <c r="E385">
        <v>14199</v>
      </c>
      <c r="F385" s="2">
        <f>E385/D385</f>
        <v>2.2538095238095237</v>
      </c>
      <c r="G385" t="s">
        <v>20</v>
      </c>
      <c r="H385">
        <v>189</v>
      </c>
      <c r="I385" s="3">
        <f>IFERROR(E385/H385,0)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7">
        <f>(((L385/60)/60)/24)+DATE(1970,1,1)</f>
        <v>43509.25</v>
      </c>
      <c r="O385" s="7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1" t="s">
        <v>821</v>
      </c>
      <c r="D386">
        <v>114400</v>
      </c>
      <c r="E386">
        <v>196779</v>
      </c>
      <c r="F386" s="2">
        <f>E386/D386</f>
        <v>1.7200961538461539</v>
      </c>
      <c r="G386" t="s">
        <v>20</v>
      </c>
      <c r="H386">
        <v>4799</v>
      </c>
      <c r="I386" s="3">
        <f>IFERROR(E386/H386,0)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7">
        <f>(((L386/60)/60)/24)+DATE(1970,1,1)</f>
        <v>42776.25</v>
      </c>
      <c r="O386" s="7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5">
      <c r="A387">
        <v>385</v>
      </c>
      <c r="B387" t="s">
        <v>822</v>
      </c>
      <c r="C387" s="1" t="s">
        <v>823</v>
      </c>
      <c r="D387">
        <v>38900</v>
      </c>
      <c r="E387">
        <v>56859</v>
      </c>
      <c r="F387" s="2">
        <f>E387/D387</f>
        <v>1.4616709511568124</v>
      </c>
      <c r="G387" t="s">
        <v>20</v>
      </c>
      <c r="H387">
        <v>1137</v>
      </c>
      <c r="I387" s="3">
        <f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7">
        <f>(((L387/60)/60)/24)+DATE(1970,1,1)</f>
        <v>43553.208333333328</v>
      </c>
      <c r="O387" s="7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35">
      <c r="A388">
        <v>386</v>
      </c>
      <c r="B388" t="s">
        <v>824</v>
      </c>
      <c r="C388" s="1" t="s">
        <v>825</v>
      </c>
      <c r="D388">
        <v>135500</v>
      </c>
      <c r="E388">
        <v>103554</v>
      </c>
      <c r="F388" s="2">
        <f>E388/D388</f>
        <v>0.76423616236162362</v>
      </c>
      <c r="G388" t="s">
        <v>14</v>
      </c>
      <c r="H388">
        <v>1068</v>
      </c>
      <c r="I388" s="3">
        <f>IFERROR(E388/H388,0)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7">
        <f>(((L388/60)/60)/24)+DATE(1970,1,1)</f>
        <v>40355.208333333336</v>
      </c>
      <c r="O388" s="7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1" t="s">
        <v>827</v>
      </c>
      <c r="D389">
        <v>109000</v>
      </c>
      <c r="E389">
        <v>42795</v>
      </c>
      <c r="F389" s="2">
        <f>E389/D389</f>
        <v>0.39261467889908258</v>
      </c>
      <c r="G389" t="s">
        <v>14</v>
      </c>
      <c r="H389">
        <v>424</v>
      </c>
      <c r="I389" s="3">
        <f>IFERROR(E389/H389,0)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7">
        <f>(((L389/60)/60)/24)+DATE(1970,1,1)</f>
        <v>41072.208333333336</v>
      </c>
      <c r="O389" s="7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1" t="s">
        <v>829</v>
      </c>
      <c r="D390">
        <v>114800</v>
      </c>
      <c r="E390">
        <v>12938</v>
      </c>
      <c r="F390" s="2">
        <f>E390/D390</f>
        <v>0.11270034843205574</v>
      </c>
      <c r="G390" t="s">
        <v>74</v>
      </c>
      <c r="H390">
        <v>145</v>
      </c>
      <c r="I390" s="3">
        <f>IFERROR(E390/H390,0)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7">
        <f>(((L390/60)/60)/24)+DATE(1970,1,1)</f>
        <v>40912.25</v>
      </c>
      <c r="O390" s="7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1" t="s">
        <v>831</v>
      </c>
      <c r="D391">
        <v>83000</v>
      </c>
      <c r="E391">
        <v>101352</v>
      </c>
      <c r="F391" s="2">
        <f>E391/D391</f>
        <v>1.2211084337349398</v>
      </c>
      <c r="G391" t="s">
        <v>20</v>
      </c>
      <c r="H391">
        <v>1152</v>
      </c>
      <c r="I391" s="3">
        <f>IFERROR(E391/H391,0)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7">
        <f>(((L391/60)/60)/24)+DATE(1970,1,1)</f>
        <v>40479.208333333336</v>
      </c>
      <c r="O391" s="7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1" t="s">
        <v>833</v>
      </c>
      <c r="D392">
        <v>2400</v>
      </c>
      <c r="E392">
        <v>4477</v>
      </c>
      <c r="F392" s="2">
        <f>E392/D392</f>
        <v>1.8654166666666667</v>
      </c>
      <c r="G392" t="s">
        <v>20</v>
      </c>
      <c r="H392">
        <v>50</v>
      </c>
      <c r="I392" s="3">
        <f>IFERROR(E392/H392,0)</f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>(((L392/60)/60)/24)+DATE(1970,1,1)</f>
        <v>41530.208333333336</v>
      </c>
      <c r="O392" s="7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1" t="s">
        <v>835</v>
      </c>
      <c r="D393">
        <v>60400</v>
      </c>
      <c r="E393">
        <v>4393</v>
      </c>
      <c r="F393" s="2">
        <f>E393/D393</f>
        <v>7.27317880794702E-2</v>
      </c>
      <c r="G393" t="s">
        <v>14</v>
      </c>
      <c r="H393">
        <v>151</v>
      </c>
      <c r="I393" s="3">
        <f>IFERROR(E393/H393,0)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7">
        <f>(((L393/60)/60)/24)+DATE(1970,1,1)</f>
        <v>41653.25</v>
      </c>
      <c r="O393" s="7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35">
      <c r="A394">
        <v>392</v>
      </c>
      <c r="B394" t="s">
        <v>836</v>
      </c>
      <c r="C394" s="1" t="s">
        <v>837</v>
      </c>
      <c r="D394">
        <v>102900</v>
      </c>
      <c r="E394">
        <v>67546</v>
      </c>
      <c r="F394" s="2">
        <f>E394/D394</f>
        <v>0.65642371234207963</v>
      </c>
      <c r="G394" t="s">
        <v>14</v>
      </c>
      <c r="H394">
        <v>1608</v>
      </c>
      <c r="I394" s="3">
        <f>IFERROR(E394/H394,0)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7">
        <f>(((L394/60)/60)/24)+DATE(1970,1,1)</f>
        <v>40549.25</v>
      </c>
      <c r="O394" s="7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1" t="s">
        <v>839</v>
      </c>
      <c r="D395">
        <v>62800</v>
      </c>
      <c r="E395">
        <v>143788</v>
      </c>
      <c r="F395" s="2">
        <f>E395/D395</f>
        <v>2.2896178343949045</v>
      </c>
      <c r="G395" t="s">
        <v>20</v>
      </c>
      <c r="H395">
        <v>3059</v>
      </c>
      <c r="I395" s="3">
        <f>IFERROR(E395/H395,0)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7">
        <f>(((L395/60)/60)/24)+DATE(1970,1,1)</f>
        <v>42933.208333333328</v>
      </c>
      <c r="O395" s="7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1" t="s">
        <v>841</v>
      </c>
      <c r="D396">
        <v>800</v>
      </c>
      <c r="E396">
        <v>3755</v>
      </c>
      <c r="F396" s="2">
        <f>E396/D396</f>
        <v>4.6937499999999996</v>
      </c>
      <c r="G396" t="s">
        <v>20</v>
      </c>
      <c r="H396">
        <v>34</v>
      </c>
      <c r="I396" s="3">
        <f>IFERROR(E396/H396,0)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7">
        <f>(((L396/60)/60)/24)+DATE(1970,1,1)</f>
        <v>41484.208333333336</v>
      </c>
      <c r="O396" s="7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35">
      <c r="A397">
        <v>395</v>
      </c>
      <c r="B397" t="s">
        <v>295</v>
      </c>
      <c r="C397" s="1" t="s">
        <v>842</v>
      </c>
      <c r="D397">
        <v>7100</v>
      </c>
      <c r="E397">
        <v>9238</v>
      </c>
      <c r="F397" s="2">
        <f>E397/D397</f>
        <v>1.3011267605633803</v>
      </c>
      <c r="G397" t="s">
        <v>20</v>
      </c>
      <c r="H397">
        <v>220</v>
      </c>
      <c r="I397" s="3">
        <f>IFERROR(E397/H397,0)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7">
        <f>(((L397/60)/60)/24)+DATE(1970,1,1)</f>
        <v>40885.25</v>
      </c>
      <c r="O397" s="7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1" t="s">
        <v>844</v>
      </c>
      <c r="D398">
        <v>46100</v>
      </c>
      <c r="E398">
        <v>77012</v>
      </c>
      <c r="F398" s="2">
        <f>E398/D398</f>
        <v>1.6705422993492407</v>
      </c>
      <c r="G398" t="s">
        <v>20</v>
      </c>
      <c r="H398">
        <v>1604</v>
      </c>
      <c r="I398" s="3">
        <f>IFERROR(E398/H398,0)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7">
        <f>(((L398/60)/60)/24)+DATE(1970,1,1)</f>
        <v>43378.208333333328</v>
      </c>
      <c r="O398" s="7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1" t="s">
        <v>846</v>
      </c>
      <c r="D399">
        <v>8100</v>
      </c>
      <c r="E399">
        <v>14083</v>
      </c>
      <c r="F399" s="2">
        <f>E399/D399</f>
        <v>1.738641975308642</v>
      </c>
      <c r="G399" t="s">
        <v>20</v>
      </c>
      <c r="H399">
        <v>454</v>
      </c>
      <c r="I399" s="3">
        <f>IFERROR(E399/H399,0)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7">
        <f>(((L399/60)/60)/24)+DATE(1970,1,1)</f>
        <v>41417.208333333336</v>
      </c>
      <c r="O399" s="7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35">
      <c r="A400">
        <v>398</v>
      </c>
      <c r="B400" t="s">
        <v>847</v>
      </c>
      <c r="C400" s="1" t="s">
        <v>848</v>
      </c>
      <c r="D400">
        <v>1700</v>
      </c>
      <c r="E400">
        <v>12202</v>
      </c>
      <c r="F400" s="2">
        <f>E400/D400</f>
        <v>7.1776470588235295</v>
      </c>
      <c r="G400" t="s">
        <v>20</v>
      </c>
      <c r="H400">
        <v>123</v>
      </c>
      <c r="I400" s="3">
        <f>IFERROR(E400/H400,0)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7">
        <f>(((L400/60)/60)/24)+DATE(1970,1,1)</f>
        <v>43228.208333333328</v>
      </c>
      <c r="O400" s="7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1" t="s">
        <v>850</v>
      </c>
      <c r="D401">
        <v>97300</v>
      </c>
      <c r="E401">
        <v>62127</v>
      </c>
      <c r="F401" s="2">
        <f>E401/D401</f>
        <v>0.63850976361767731</v>
      </c>
      <c r="G401" t="s">
        <v>14</v>
      </c>
      <c r="H401">
        <v>941</v>
      </c>
      <c r="I401" s="3">
        <f>IFERROR(E401/H401,0)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7">
        <f>(((L401/60)/60)/24)+DATE(1970,1,1)</f>
        <v>40576.25</v>
      </c>
      <c r="O401" s="7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35">
      <c r="A402">
        <v>400</v>
      </c>
      <c r="B402" t="s">
        <v>851</v>
      </c>
      <c r="C402" s="1" t="s">
        <v>852</v>
      </c>
      <c r="D402">
        <v>100</v>
      </c>
      <c r="E402">
        <v>2</v>
      </c>
      <c r="F402" s="2">
        <f>E402/D402</f>
        <v>0.02</v>
      </c>
      <c r="G402" t="s">
        <v>14</v>
      </c>
      <c r="H402">
        <v>1</v>
      </c>
      <c r="I402" s="3">
        <f>IFERROR(E402/H402,0)</f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>(((L402/60)/60)/24)+DATE(1970,1,1)</f>
        <v>41502.208333333336</v>
      </c>
      <c r="O402" s="7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1" t="s">
        <v>854</v>
      </c>
      <c r="D403">
        <v>900</v>
      </c>
      <c r="E403">
        <v>13772</v>
      </c>
      <c r="F403" s="2">
        <f>E403/D403</f>
        <v>15.302222222222222</v>
      </c>
      <c r="G403" t="s">
        <v>20</v>
      </c>
      <c r="H403">
        <v>299</v>
      </c>
      <c r="I403" s="3">
        <f>IFERROR(E403/H403,0)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7">
        <f>(((L403/60)/60)/24)+DATE(1970,1,1)</f>
        <v>43765.208333333328</v>
      </c>
      <c r="O403" s="7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1" t="s">
        <v>856</v>
      </c>
      <c r="D404">
        <v>7300</v>
      </c>
      <c r="E404">
        <v>2946</v>
      </c>
      <c r="F404" s="2">
        <f>E404/D404</f>
        <v>0.40356164383561643</v>
      </c>
      <c r="G404" t="s">
        <v>14</v>
      </c>
      <c r="H404">
        <v>40</v>
      </c>
      <c r="I404" s="3">
        <f>IFERROR(E404/H404,0)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>(((L404/60)/60)/24)+DATE(1970,1,1)</f>
        <v>40914.25</v>
      </c>
      <c r="O404" s="7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1" t="s">
        <v>858</v>
      </c>
      <c r="D405">
        <v>195800</v>
      </c>
      <c r="E405">
        <v>168820</v>
      </c>
      <c r="F405" s="2">
        <f>E405/D405</f>
        <v>0.86220633299284988</v>
      </c>
      <c r="G405" t="s">
        <v>14</v>
      </c>
      <c r="H405">
        <v>3015</v>
      </c>
      <c r="I405" s="3">
        <f>IFERROR(E405/H405,0)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7">
        <f>(((L405/60)/60)/24)+DATE(1970,1,1)</f>
        <v>40310.208333333336</v>
      </c>
      <c r="O405" s="7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1" t="s">
        <v>860</v>
      </c>
      <c r="D406">
        <v>48900</v>
      </c>
      <c r="E406">
        <v>154321</v>
      </c>
      <c r="F406" s="2">
        <f>E406/D406</f>
        <v>3.1558486707566464</v>
      </c>
      <c r="G406" t="s">
        <v>20</v>
      </c>
      <c r="H406">
        <v>2237</v>
      </c>
      <c r="I406" s="3">
        <f>IFERROR(E406/H406,0)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7">
        <f>(((L406/60)/60)/24)+DATE(1970,1,1)</f>
        <v>43053.25</v>
      </c>
      <c r="O406" s="7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1" t="s">
        <v>862</v>
      </c>
      <c r="D407">
        <v>29600</v>
      </c>
      <c r="E407">
        <v>26527</v>
      </c>
      <c r="F407" s="2">
        <f>E407/D407</f>
        <v>0.89618243243243245</v>
      </c>
      <c r="G407" t="s">
        <v>14</v>
      </c>
      <c r="H407">
        <v>435</v>
      </c>
      <c r="I407" s="3">
        <f>IFERROR(E407/H407,0)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7">
        <f>(((L407/60)/60)/24)+DATE(1970,1,1)</f>
        <v>43255.208333333328</v>
      </c>
      <c r="O407" s="7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1" t="s">
        <v>864</v>
      </c>
      <c r="D408">
        <v>39300</v>
      </c>
      <c r="E408">
        <v>71583</v>
      </c>
      <c r="F408" s="2">
        <f>E408/D408</f>
        <v>1.8214503816793892</v>
      </c>
      <c r="G408" t="s">
        <v>20</v>
      </c>
      <c r="H408">
        <v>645</v>
      </c>
      <c r="I408" s="3">
        <f>IFERROR(E408/H408,0)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7">
        <f>(((L408/60)/60)/24)+DATE(1970,1,1)</f>
        <v>41304.25</v>
      </c>
      <c r="O408" s="7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1" t="s">
        <v>866</v>
      </c>
      <c r="D409">
        <v>3400</v>
      </c>
      <c r="E409">
        <v>12100</v>
      </c>
      <c r="F409" s="2">
        <f>E409/D409</f>
        <v>3.5588235294117645</v>
      </c>
      <c r="G409" t="s">
        <v>20</v>
      </c>
      <c r="H409">
        <v>484</v>
      </c>
      <c r="I409" s="3">
        <f>IFERROR(E409/H409,0)</f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>(((L409/60)/60)/24)+DATE(1970,1,1)</f>
        <v>43751.208333333328</v>
      </c>
      <c r="O409" s="7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1" t="s">
        <v>868</v>
      </c>
      <c r="D410">
        <v>9200</v>
      </c>
      <c r="E410">
        <v>12129</v>
      </c>
      <c r="F410" s="2">
        <f>E410/D410</f>
        <v>1.3183695652173912</v>
      </c>
      <c r="G410" t="s">
        <v>20</v>
      </c>
      <c r="H410">
        <v>154</v>
      </c>
      <c r="I410" s="3">
        <f>IFERROR(E410/H410,0)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7">
        <f>(((L410/60)/60)/24)+DATE(1970,1,1)</f>
        <v>42541.208333333328</v>
      </c>
      <c r="O410" s="7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1" t="s">
        <v>869</v>
      </c>
      <c r="D411">
        <v>135600</v>
      </c>
      <c r="E411">
        <v>62804</v>
      </c>
      <c r="F411" s="2">
        <f>E411/D411</f>
        <v>0.46315634218289087</v>
      </c>
      <c r="G411" t="s">
        <v>14</v>
      </c>
      <c r="H411">
        <v>714</v>
      </c>
      <c r="I411" s="3">
        <f>IFERROR(E411/H411,0)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7">
        <f>(((L411/60)/60)/24)+DATE(1970,1,1)</f>
        <v>42843.208333333328</v>
      </c>
      <c r="O411" s="7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1" t="s">
        <v>871</v>
      </c>
      <c r="D412">
        <v>153700</v>
      </c>
      <c r="E412">
        <v>55536</v>
      </c>
      <c r="F412" s="2">
        <f>E412/D412</f>
        <v>0.36132726089785294</v>
      </c>
      <c r="G412" t="s">
        <v>47</v>
      </c>
      <c r="H412">
        <v>1111</v>
      </c>
      <c r="I412" s="3">
        <f>IFERROR(E412/H412,0)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7">
        <f>(((L412/60)/60)/24)+DATE(1970,1,1)</f>
        <v>42122.208333333328</v>
      </c>
      <c r="O412" s="7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1" t="s">
        <v>873</v>
      </c>
      <c r="D413">
        <v>7800</v>
      </c>
      <c r="E413">
        <v>8161</v>
      </c>
      <c r="F413" s="2">
        <f>E413/D413</f>
        <v>1.0462820512820512</v>
      </c>
      <c r="G413" t="s">
        <v>20</v>
      </c>
      <c r="H413">
        <v>82</v>
      </c>
      <c r="I413" s="3">
        <f>IFERROR(E413/H413,0)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7">
        <f>(((L413/60)/60)/24)+DATE(1970,1,1)</f>
        <v>42884.208333333328</v>
      </c>
      <c r="O413" s="7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1" t="s">
        <v>875</v>
      </c>
      <c r="D414">
        <v>2100</v>
      </c>
      <c r="E414">
        <v>14046</v>
      </c>
      <c r="F414" s="2">
        <f>E414/D414</f>
        <v>6.6885714285714286</v>
      </c>
      <c r="G414" t="s">
        <v>20</v>
      </c>
      <c r="H414">
        <v>134</v>
      </c>
      <c r="I414" s="3">
        <f>IFERROR(E414/H414,0)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7">
        <f>(((L414/60)/60)/24)+DATE(1970,1,1)</f>
        <v>41642.25</v>
      </c>
      <c r="O414" s="7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1" t="s">
        <v>877</v>
      </c>
      <c r="D415">
        <v>189500</v>
      </c>
      <c r="E415">
        <v>117628</v>
      </c>
      <c r="F415" s="2">
        <f>E415/D415</f>
        <v>0.62072823218997364</v>
      </c>
      <c r="G415" t="s">
        <v>47</v>
      </c>
      <c r="H415">
        <v>1089</v>
      </c>
      <c r="I415" s="3">
        <f>IFERROR(E415/H415,0)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7">
        <f>(((L415/60)/60)/24)+DATE(1970,1,1)</f>
        <v>43431.25</v>
      </c>
      <c r="O415" s="7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1" t="s">
        <v>879</v>
      </c>
      <c r="D416">
        <v>188200</v>
      </c>
      <c r="E416">
        <v>159405</v>
      </c>
      <c r="F416" s="2">
        <f>E416/D416</f>
        <v>0.84699787460148779</v>
      </c>
      <c r="G416" t="s">
        <v>14</v>
      </c>
      <c r="H416">
        <v>5497</v>
      </c>
      <c r="I416" s="3">
        <f>IFERROR(E416/H416,0)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7">
        <f>(((L416/60)/60)/24)+DATE(1970,1,1)</f>
        <v>40288.208333333336</v>
      </c>
      <c r="O416" s="7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1" t="s">
        <v>881</v>
      </c>
      <c r="D417">
        <v>113500</v>
      </c>
      <c r="E417">
        <v>12552</v>
      </c>
      <c r="F417" s="2">
        <f>E417/D417</f>
        <v>0.11059030837004405</v>
      </c>
      <c r="G417" t="s">
        <v>14</v>
      </c>
      <c r="H417">
        <v>418</v>
      </c>
      <c r="I417" s="3">
        <f>IFERROR(E417/H417,0)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7">
        <f>(((L417/60)/60)/24)+DATE(1970,1,1)</f>
        <v>40921.25</v>
      </c>
      <c r="O417" s="7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35">
      <c r="A418">
        <v>416</v>
      </c>
      <c r="B418" t="s">
        <v>882</v>
      </c>
      <c r="C418" s="1" t="s">
        <v>883</v>
      </c>
      <c r="D418">
        <v>134600</v>
      </c>
      <c r="E418">
        <v>59007</v>
      </c>
      <c r="F418" s="2">
        <f>E418/D418</f>
        <v>0.43838781575037145</v>
      </c>
      <c r="G418" t="s">
        <v>14</v>
      </c>
      <c r="H418">
        <v>1439</v>
      </c>
      <c r="I418" s="3">
        <f>IFERROR(E418/H418,0)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7">
        <f>(((L418/60)/60)/24)+DATE(1970,1,1)</f>
        <v>40560.25</v>
      </c>
      <c r="O418" s="7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1" t="s">
        <v>885</v>
      </c>
      <c r="D419">
        <v>1700</v>
      </c>
      <c r="E419">
        <v>943</v>
      </c>
      <c r="F419" s="2">
        <f>E419/D419</f>
        <v>0.55470588235294116</v>
      </c>
      <c r="G419" t="s">
        <v>14</v>
      </c>
      <c r="H419">
        <v>15</v>
      </c>
      <c r="I419" s="3">
        <f>IFERROR(E419/H419,0)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7">
        <f>(((L419/60)/60)/24)+DATE(1970,1,1)</f>
        <v>43407.208333333328</v>
      </c>
      <c r="O419" s="7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1" t="s">
        <v>886</v>
      </c>
      <c r="D420">
        <v>163700</v>
      </c>
      <c r="E420">
        <v>93963</v>
      </c>
      <c r="F420" s="2">
        <f>E420/D420</f>
        <v>0.57399511301160655</v>
      </c>
      <c r="G420" t="s">
        <v>14</v>
      </c>
      <c r="H420">
        <v>1999</v>
      </c>
      <c r="I420" s="3">
        <f>IFERROR(E420/H420,0)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7">
        <f>(((L420/60)/60)/24)+DATE(1970,1,1)</f>
        <v>41035.208333333336</v>
      </c>
      <c r="O420" s="7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1" t="s">
        <v>888</v>
      </c>
      <c r="D421">
        <v>113800</v>
      </c>
      <c r="E421">
        <v>140469</v>
      </c>
      <c r="F421" s="2">
        <f>E421/D421</f>
        <v>1.2343497363796134</v>
      </c>
      <c r="G421" t="s">
        <v>20</v>
      </c>
      <c r="H421">
        <v>5203</v>
      </c>
      <c r="I421" s="3">
        <f>IFERROR(E421/H421,0)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7">
        <f>(((L421/60)/60)/24)+DATE(1970,1,1)</f>
        <v>40899.25</v>
      </c>
      <c r="O421" s="7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1" t="s">
        <v>890</v>
      </c>
      <c r="D422">
        <v>5000</v>
      </c>
      <c r="E422">
        <v>6423</v>
      </c>
      <c r="F422" s="2">
        <f>E422/D422</f>
        <v>1.2846</v>
      </c>
      <c r="G422" t="s">
        <v>20</v>
      </c>
      <c r="H422">
        <v>94</v>
      </c>
      <c r="I422" s="3">
        <f>IFERROR(E422/H422,0)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7">
        <f>(((L422/60)/60)/24)+DATE(1970,1,1)</f>
        <v>42911.208333333328</v>
      </c>
      <c r="O422" s="7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1" t="s">
        <v>892</v>
      </c>
      <c r="D423">
        <v>9400</v>
      </c>
      <c r="E423">
        <v>6015</v>
      </c>
      <c r="F423" s="2">
        <f>E423/D423</f>
        <v>0.63989361702127656</v>
      </c>
      <c r="G423" t="s">
        <v>14</v>
      </c>
      <c r="H423">
        <v>118</v>
      </c>
      <c r="I423" s="3">
        <f>IFERROR(E423/H423,0)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7">
        <f>(((L423/60)/60)/24)+DATE(1970,1,1)</f>
        <v>42915.208333333328</v>
      </c>
      <c r="O423" s="7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35">
      <c r="A424">
        <v>422</v>
      </c>
      <c r="B424" t="s">
        <v>893</v>
      </c>
      <c r="C424" s="1" t="s">
        <v>894</v>
      </c>
      <c r="D424">
        <v>8700</v>
      </c>
      <c r="E424">
        <v>11075</v>
      </c>
      <c r="F424" s="2">
        <f>E424/D424</f>
        <v>1.2729885057471264</v>
      </c>
      <c r="G424" t="s">
        <v>20</v>
      </c>
      <c r="H424">
        <v>205</v>
      </c>
      <c r="I424" s="3">
        <f>IFERROR(E424/H424,0)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7">
        <f>(((L424/60)/60)/24)+DATE(1970,1,1)</f>
        <v>40285.208333333336</v>
      </c>
      <c r="O424" s="7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1" t="s">
        <v>896</v>
      </c>
      <c r="D425">
        <v>147800</v>
      </c>
      <c r="E425">
        <v>15723</v>
      </c>
      <c r="F425" s="2">
        <f>E425/D425</f>
        <v>0.10638024357239513</v>
      </c>
      <c r="G425" t="s">
        <v>14</v>
      </c>
      <c r="H425">
        <v>162</v>
      </c>
      <c r="I425" s="3">
        <f>IFERROR(E425/H425,0)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7">
        <f>(((L425/60)/60)/24)+DATE(1970,1,1)</f>
        <v>40808.208333333336</v>
      </c>
      <c r="O425" s="7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1" t="s">
        <v>898</v>
      </c>
      <c r="D426">
        <v>5100</v>
      </c>
      <c r="E426">
        <v>2064</v>
      </c>
      <c r="F426" s="2">
        <f>E426/D426</f>
        <v>0.40470588235294119</v>
      </c>
      <c r="G426" t="s">
        <v>14</v>
      </c>
      <c r="H426">
        <v>83</v>
      </c>
      <c r="I426" s="3">
        <f>IFERROR(E426/H426,0)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7">
        <f>(((L426/60)/60)/24)+DATE(1970,1,1)</f>
        <v>43208.208333333328</v>
      </c>
      <c r="O426" s="7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1" t="s">
        <v>900</v>
      </c>
      <c r="D427">
        <v>2700</v>
      </c>
      <c r="E427">
        <v>7767</v>
      </c>
      <c r="F427" s="2">
        <f>E427/D427</f>
        <v>2.8766666666666665</v>
      </c>
      <c r="G427" t="s">
        <v>20</v>
      </c>
      <c r="H427">
        <v>92</v>
      </c>
      <c r="I427" s="3">
        <f>IFERROR(E427/H427,0)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7">
        <f>(((L427/60)/60)/24)+DATE(1970,1,1)</f>
        <v>42213.208333333328</v>
      </c>
      <c r="O427" s="7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1" t="s">
        <v>902</v>
      </c>
      <c r="D428">
        <v>1800</v>
      </c>
      <c r="E428">
        <v>10313</v>
      </c>
      <c r="F428" s="2">
        <f>E428/D428</f>
        <v>5.7294444444444448</v>
      </c>
      <c r="G428" t="s">
        <v>20</v>
      </c>
      <c r="H428">
        <v>219</v>
      </c>
      <c r="I428" s="3">
        <f>IFERROR(E428/H428,0)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7">
        <f>(((L428/60)/60)/24)+DATE(1970,1,1)</f>
        <v>41332.25</v>
      </c>
      <c r="O428" s="7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1" t="s">
        <v>904</v>
      </c>
      <c r="D429">
        <v>174500</v>
      </c>
      <c r="E429">
        <v>197018</v>
      </c>
      <c r="F429" s="2">
        <f>E429/D429</f>
        <v>1.1290429799426933</v>
      </c>
      <c r="G429" t="s">
        <v>20</v>
      </c>
      <c r="H429">
        <v>2526</v>
      </c>
      <c r="I429" s="3">
        <f>IFERROR(E429/H429,0)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7">
        <f>(((L429/60)/60)/24)+DATE(1970,1,1)</f>
        <v>41895.208333333336</v>
      </c>
      <c r="O429" s="7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1" t="s">
        <v>906</v>
      </c>
      <c r="D430">
        <v>101400</v>
      </c>
      <c r="E430">
        <v>47037</v>
      </c>
      <c r="F430" s="2">
        <f>E430/D430</f>
        <v>0.46387573964497042</v>
      </c>
      <c r="G430" t="s">
        <v>14</v>
      </c>
      <c r="H430">
        <v>747</v>
      </c>
      <c r="I430" s="3">
        <f>IFERROR(E430/H430,0)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7">
        <f>(((L430/60)/60)/24)+DATE(1970,1,1)</f>
        <v>40585.25</v>
      </c>
      <c r="O430" s="7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1" t="s">
        <v>908</v>
      </c>
      <c r="D431">
        <v>191000</v>
      </c>
      <c r="E431">
        <v>173191</v>
      </c>
      <c r="F431" s="2">
        <f>E431/D431</f>
        <v>0.90675916230366493</v>
      </c>
      <c r="G431" t="s">
        <v>74</v>
      </c>
      <c r="H431">
        <v>2138</v>
      </c>
      <c r="I431" s="3">
        <f>IFERROR(E431/H431,0)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7">
        <f>(((L431/60)/60)/24)+DATE(1970,1,1)</f>
        <v>41680.25</v>
      </c>
      <c r="O431" s="7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1" t="s">
        <v>910</v>
      </c>
      <c r="D432">
        <v>8100</v>
      </c>
      <c r="E432">
        <v>5487</v>
      </c>
      <c r="F432" s="2">
        <f>E432/D432</f>
        <v>0.67740740740740746</v>
      </c>
      <c r="G432" t="s">
        <v>14</v>
      </c>
      <c r="H432">
        <v>84</v>
      </c>
      <c r="I432" s="3">
        <f>IFERROR(E432/H432,0)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7">
        <f>(((L432/60)/60)/24)+DATE(1970,1,1)</f>
        <v>43737.208333333328</v>
      </c>
      <c r="O432" s="7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1" t="s">
        <v>912</v>
      </c>
      <c r="D433">
        <v>5100</v>
      </c>
      <c r="E433">
        <v>9817</v>
      </c>
      <c r="F433" s="2">
        <f>E433/D433</f>
        <v>1.9249019607843136</v>
      </c>
      <c r="G433" t="s">
        <v>20</v>
      </c>
      <c r="H433">
        <v>94</v>
      </c>
      <c r="I433" s="3">
        <f>IFERROR(E433/H433,0)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7">
        <f>(((L433/60)/60)/24)+DATE(1970,1,1)</f>
        <v>43273.208333333328</v>
      </c>
      <c r="O433" s="7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1" t="s">
        <v>914</v>
      </c>
      <c r="D434">
        <v>7700</v>
      </c>
      <c r="E434">
        <v>6369</v>
      </c>
      <c r="F434" s="2">
        <f>E434/D434</f>
        <v>0.82714285714285718</v>
      </c>
      <c r="G434" t="s">
        <v>14</v>
      </c>
      <c r="H434">
        <v>91</v>
      </c>
      <c r="I434" s="3">
        <f>IFERROR(E434/H434,0)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7">
        <f>(((L434/60)/60)/24)+DATE(1970,1,1)</f>
        <v>41761.208333333336</v>
      </c>
      <c r="O434" s="7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1" t="s">
        <v>916</v>
      </c>
      <c r="D435">
        <v>121400</v>
      </c>
      <c r="E435">
        <v>65755</v>
      </c>
      <c r="F435" s="2">
        <f>E435/D435</f>
        <v>0.54163920922570019</v>
      </c>
      <c r="G435" t="s">
        <v>14</v>
      </c>
      <c r="H435">
        <v>792</v>
      </c>
      <c r="I435" s="3">
        <f>IFERROR(E435/H435,0)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7">
        <f>(((L435/60)/60)/24)+DATE(1970,1,1)</f>
        <v>41603.25</v>
      </c>
      <c r="O435" s="7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1" t="s">
        <v>918</v>
      </c>
      <c r="D436">
        <v>5400</v>
      </c>
      <c r="E436">
        <v>903</v>
      </c>
      <c r="F436" s="2">
        <f>E436/D436</f>
        <v>0.16722222222222222</v>
      </c>
      <c r="G436" t="s">
        <v>74</v>
      </c>
      <c r="H436">
        <v>10</v>
      </c>
      <c r="I436" s="3">
        <f>IFERROR(E436/H436,0)</f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>(((L436/60)/60)/24)+DATE(1970,1,1)</f>
        <v>42705.25</v>
      </c>
      <c r="O436" s="7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1" t="s">
        <v>920</v>
      </c>
      <c r="D437">
        <v>152400</v>
      </c>
      <c r="E437">
        <v>178120</v>
      </c>
      <c r="F437" s="2">
        <f>E437/D437</f>
        <v>1.168766404199475</v>
      </c>
      <c r="G437" t="s">
        <v>20</v>
      </c>
      <c r="H437">
        <v>1713</v>
      </c>
      <c r="I437" s="3">
        <f>IFERROR(E437/H437,0)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7">
        <f>(((L437/60)/60)/24)+DATE(1970,1,1)</f>
        <v>41988.25</v>
      </c>
      <c r="O437" s="7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1" t="s">
        <v>922</v>
      </c>
      <c r="D438">
        <v>1300</v>
      </c>
      <c r="E438">
        <v>13678</v>
      </c>
      <c r="F438" s="2">
        <f>E438/D438</f>
        <v>10.521538461538462</v>
      </c>
      <c r="G438" t="s">
        <v>20</v>
      </c>
      <c r="H438">
        <v>249</v>
      </c>
      <c r="I438" s="3">
        <f>IFERROR(E438/H438,0)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7">
        <f>(((L438/60)/60)/24)+DATE(1970,1,1)</f>
        <v>43575.208333333328</v>
      </c>
      <c r="O438" s="7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1" t="s">
        <v>924</v>
      </c>
      <c r="D439">
        <v>8100</v>
      </c>
      <c r="E439">
        <v>9969</v>
      </c>
      <c r="F439" s="2">
        <f>E439/D439</f>
        <v>1.2307407407407407</v>
      </c>
      <c r="G439" t="s">
        <v>20</v>
      </c>
      <c r="H439">
        <v>192</v>
      </c>
      <c r="I439" s="3">
        <f>IFERROR(E439/H439,0)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7">
        <f>(((L439/60)/60)/24)+DATE(1970,1,1)</f>
        <v>42260.208333333328</v>
      </c>
      <c r="O439" s="7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5">
      <c r="A440">
        <v>438</v>
      </c>
      <c r="B440" t="s">
        <v>925</v>
      </c>
      <c r="C440" s="1" t="s">
        <v>926</v>
      </c>
      <c r="D440">
        <v>8300</v>
      </c>
      <c r="E440">
        <v>14827</v>
      </c>
      <c r="F440" s="2">
        <f>E440/D440</f>
        <v>1.7863855421686747</v>
      </c>
      <c r="G440" t="s">
        <v>20</v>
      </c>
      <c r="H440">
        <v>247</v>
      </c>
      <c r="I440" s="3">
        <f>IFERROR(E440/H440,0)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7">
        <f>(((L440/60)/60)/24)+DATE(1970,1,1)</f>
        <v>41337.25</v>
      </c>
      <c r="O440" s="7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1" t="s">
        <v>928</v>
      </c>
      <c r="D441">
        <v>28400</v>
      </c>
      <c r="E441">
        <v>100900</v>
      </c>
      <c r="F441" s="2">
        <f>E441/D441</f>
        <v>3.5528169014084505</v>
      </c>
      <c r="G441" t="s">
        <v>20</v>
      </c>
      <c r="H441">
        <v>2293</v>
      </c>
      <c r="I441" s="3">
        <f>IFERROR(E441/H441,0)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7">
        <f>(((L441/60)/60)/24)+DATE(1970,1,1)</f>
        <v>42680.208333333328</v>
      </c>
      <c r="O441" s="7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1" t="s">
        <v>930</v>
      </c>
      <c r="D442">
        <v>102500</v>
      </c>
      <c r="E442">
        <v>165954</v>
      </c>
      <c r="F442" s="2">
        <f>E442/D442</f>
        <v>1.6190634146341463</v>
      </c>
      <c r="G442" t="s">
        <v>20</v>
      </c>
      <c r="H442">
        <v>3131</v>
      </c>
      <c r="I442" s="3">
        <f>IFERROR(E442/H442,0)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7">
        <f>(((L442/60)/60)/24)+DATE(1970,1,1)</f>
        <v>42916.208333333328</v>
      </c>
      <c r="O442" s="7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1" t="s">
        <v>932</v>
      </c>
      <c r="D443">
        <v>7000</v>
      </c>
      <c r="E443">
        <v>1744</v>
      </c>
      <c r="F443" s="2">
        <f>E443/D443</f>
        <v>0.24914285714285714</v>
      </c>
      <c r="G443" t="s">
        <v>14</v>
      </c>
      <c r="H443">
        <v>32</v>
      </c>
      <c r="I443" s="3">
        <f>IFERROR(E443/H443,0)</f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>(((L443/60)/60)/24)+DATE(1970,1,1)</f>
        <v>41025.208333333336</v>
      </c>
      <c r="O443" s="7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1" t="s">
        <v>934</v>
      </c>
      <c r="D444">
        <v>5400</v>
      </c>
      <c r="E444">
        <v>10731</v>
      </c>
      <c r="F444" s="2">
        <f>E444/D444</f>
        <v>1.9872222222222222</v>
      </c>
      <c r="G444" t="s">
        <v>20</v>
      </c>
      <c r="H444">
        <v>143</v>
      </c>
      <c r="I444" s="3">
        <f>IFERROR(E444/H444,0)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7">
        <f>(((L444/60)/60)/24)+DATE(1970,1,1)</f>
        <v>42980.208333333328</v>
      </c>
      <c r="O444" s="7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1" t="s">
        <v>936</v>
      </c>
      <c r="D445">
        <v>9300</v>
      </c>
      <c r="E445">
        <v>3232</v>
      </c>
      <c r="F445" s="2">
        <f>E445/D445</f>
        <v>0.34752688172043011</v>
      </c>
      <c r="G445" t="s">
        <v>74</v>
      </c>
      <c r="H445">
        <v>90</v>
      </c>
      <c r="I445" s="3">
        <f>IFERROR(E445/H445,0)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7">
        <f>(((L445/60)/60)/24)+DATE(1970,1,1)</f>
        <v>40451.208333333336</v>
      </c>
      <c r="O445" s="7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1" t="s">
        <v>937</v>
      </c>
      <c r="D446">
        <v>6200</v>
      </c>
      <c r="E446">
        <v>10938</v>
      </c>
      <c r="F446" s="2">
        <f>E446/D446</f>
        <v>1.7641935483870967</v>
      </c>
      <c r="G446" t="s">
        <v>20</v>
      </c>
      <c r="H446">
        <v>296</v>
      </c>
      <c r="I446" s="3">
        <f>IFERROR(E446/H446,0)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7">
        <f>(((L446/60)/60)/24)+DATE(1970,1,1)</f>
        <v>40748.208333333336</v>
      </c>
      <c r="O446" s="7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35">
      <c r="A447">
        <v>445</v>
      </c>
      <c r="B447" t="s">
        <v>938</v>
      </c>
      <c r="C447" s="1" t="s">
        <v>939</v>
      </c>
      <c r="D447">
        <v>2100</v>
      </c>
      <c r="E447">
        <v>10739</v>
      </c>
      <c r="F447" s="2">
        <f>E447/D447</f>
        <v>5.1138095238095236</v>
      </c>
      <c r="G447" t="s">
        <v>20</v>
      </c>
      <c r="H447">
        <v>170</v>
      </c>
      <c r="I447" s="3">
        <f>IFERROR(E447/H447,0)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7">
        <f>(((L447/60)/60)/24)+DATE(1970,1,1)</f>
        <v>40515.25</v>
      </c>
      <c r="O447" s="7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1" t="s">
        <v>941</v>
      </c>
      <c r="D448">
        <v>6800</v>
      </c>
      <c r="E448">
        <v>5579</v>
      </c>
      <c r="F448" s="2">
        <f>E448/D448</f>
        <v>0.82044117647058823</v>
      </c>
      <c r="G448" t="s">
        <v>14</v>
      </c>
      <c r="H448">
        <v>186</v>
      </c>
      <c r="I448" s="3">
        <f>IFERROR(E448/H448,0)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7">
        <f>(((L448/60)/60)/24)+DATE(1970,1,1)</f>
        <v>41261.25</v>
      </c>
      <c r="O448" s="7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35">
      <c r="A449">
        <v>447</v>
      </c>
      <c r="B449" t="s">
        <v>942</v>
      </c>
      <c r="C449" s="1" t="s">
        <v>943</v>
      </c>
      <c r="D449">
        <v>155200</v>
      </c>
      <c r="E449">
        <v>37754</v>
      </c>
      <c r="F449" s="2">
        <f>E449/D449</f>
        <v>0.24326030927835052</v>
      </c>
      <c r="G449" t="s">
        <v>74</v>
      </c>
      <c r="H449">
        <v>439</v>
      </c>
      <c r="I449" s="3">
        <f>IFERROR(E449/H449,0)</f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>(((L449/60)/60)/24)+DATE(1970,1,1)</f>
        <v>43088.25</v>
      </c>
      <c r="O449" s="7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1" t="s">
        <v>945</v>
      </c>
      <c r="D450">
        <v>89900</v>
      </c>
      <c r="E450">
        <v>45384</v>
      </c>
      <c r="F450" s="2">
        <f>E450/D450</f>
        <v>0.50482758620689661</v>
      </c>
      <c r="G450" t="s">
        <v>14</v>
      </c>
      <c r="H450">
        <v>605</v>
      </c>
      <c r="I450" s="3">
        <f>IFERROR(E450/H450,0)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7">
        <f>(((L450/60)/60)/24)+DATE(1970,1,1)</f>
        <v>41378.208333333336</v>
      </c>
      <c r="O450" s="7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1" t="s">
        <v>947</v>
      </c>
      <c r="D451">
        <v>900</v>
      </c>
      <c r="E451">
        <v>8703</v>
      </c>
      <c r="F451" s="2">
        <f>E451/D451</f>
        <v>9.67</v>
      </c>
      <c r="G451" t="s">
        <v>20</v>
      </c>
      <c r="H451">
        <v>86</v>
      </c>
      <c r="I451" s="3">
        <f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7">
        <f>(((L451/60)/60)/24)+DATE(1970,1,1)</f>
        <v>43530.25</v>
      </c>
      <c r="O451" s="7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1" t="s">
        <v>949</v>
      </c>
      <c r="D452">
        <v>100</v>
      </c>
      <c r="E452">
        <v>4</v>
      </c>
      <c r="F452" s="2">
        <f>E452/D452</f>
        <v>0.04</v>
      </c>
      <c r="G452" t="s">
        <v>14</v>
      </c>
      <c r="H452">
        <v>1</v>
      </c>
      <c r="I452" s="3">
        <f>IFERROR(E452/H452,0)</f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>(((L452/60)/60)/24)+DATE(1970,1,1)</f>
        <v>43394.208333333328</v>
      </c>
      <c r="O452" s="7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1" t="s">
        <v>951</v>
      </c>
      <c r="D453">
        <v>148400</v>
      </c>
      <c r="E453">
        <v>182302</v>
      </c>
      <c r="F453" s="2">
        <f>E453/D453</f>
        <v>1.2284501347708894</v>
      </c>
      <c r="G453" t="s">
        <v>20</v>
      </c>
      <c r="H453">
        <v>6286</v>
      </c>
      <c r="I453" s="3">
        <f>IFERROR(E453/H453,0)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7">
        <f>(((L453/60)/60)/24)+DATE(1970,1,1)</f>
        <v>42935.208333333328</v>
      </c>
      <c r="O453" s="7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35">
      <c r="A454">
        <v>452</v>
      </c>
      <c r="B454" t="s">
        <v>952</v>
      </c>
      <c r="C454" s="1" t="s">
        <v>953</v>
      </c>
      <c r="D454">
        <v>4800</v>
      </c>
      <c r="E454">
        <v>3045</v>
      </c>
      <c r="F454" s="2">
        <f>E454/D454</f>
        <v>0.63437500000000002</v>
      </c>
      <c r="G454" t="s">
        <v>14</v>
      </c>
      <c r="H454">
        <v>31</v>
      </c>
      <c r="I454" s="3">
        <f>IFERROR(E454/H454,0)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7">
        <f>(((L454/60)/60)/24)+DATE(1970,1,1)</f>
        <v>40365.208333333336</v>
      </c>
      <c r="O454" s="7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5">
      <c r="A455">
        <v>453</v>
      </c>
      <c r="B455" t="s">
        <v>954</v>
      </c>
      <c r="C455" s="1" t="s">
        <v>955</v>
      </c>
      <c r="D455">
        <v>182400</v>
      </c>
      <c r="E455">
        <v>102749</v>
      </c>
      <c r="F455" s="2">
        <f>E455/D455</f>
        <v>0.56331688596491225</v>
      </c>
      <c r="G455" t="s">
        <v>14</v>
      </c>
      <c r="H455">
        <v>1181</v>
      </c>
      <c r="I455" s="3">
        <f>IFERROR(E455/H455,0)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7">
        <f>(((L455/60)/60)/24)+DATE(1970,1,1)</f>
        <v>42705.25</v>
      </c>
      <c r="O455" s="7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1" t="s">
        <v>957</v>
      </c>
      <c r="D456">
        <v>4000</v>
      </c>
      <c r="E456">
        <v>1763</v>
      </c>
      <c r="F456" s="2">
        <f>E456/D456</f>
        <v>0.44074999999999998</v>
      </c>
      <c r="G456" t="s">
        <v>14</v>
      </c>
      <c r="H456">
        <v>39</v>
      </c>
      <c r="I456" s="3">
        <f>IFERROR(E456/H456,0)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7">
        <f>(((L456/60)/60)/24)+DATE(1970,1,1)</f>
        <v>41568.208333333336</v>
      </c>
      <c r="O456" s="7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1" t="s">
        <v>959</v>
      </c>
      <c r="D457">
        <v>116500</v>
      </c>
      <c r="E457">
        <v>137904</v>
      </c>
      <c r="F457" s="2">
        <f>E457/D457</f>
        <v>1.1837253218884121</v>
      </c>
      <c r="G457" t="s">
        <v>20</v>
      </c>
      <c r="H457">
        <v>3727</v>
      </c>
      <c r="I457" s="3">
        <f>IFERROR(E457/H457,0)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7">
        <f>(((L457/60)/60)/24)+DATE(1970,1,1)</f>
        <v>40809.208333333336</v>
      </c>
      <c r="O457" s="7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35">
      <c r="A458">
        <v>456</v>
      </c>
      <c r="B458" t="s">
        <v>960</v>
      </c>
      <c r="C458" s="1" t="s">
        <v>961</v>
      </c>
      <c r="D458">
        <v>146400</v>
      </c>
      <c r="E458">
        <v>152438</v>
      </c>
      <c r="F458" s="2">
        <f>E458/D458</f>
        <v>1.041243169398907</v>
      </c>
      <c r="G458" t="s">
        <v>20</v>
      </c>
      <c r="H458">
        <v>1605</v>
      </c>
      <c r="I458" s="3">
        <f>IFERROR(E458/H458,0)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7">
        <f>(((L458/60)/60)/24)+DATE(1970,1,1)</f>
        <v>43141.25</v>
      </c>
      <c r="O458" s="7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1" t="s">
        <v>963</v>
      </c>
      <c r="D459">
        <v>5000</v>
      </c>
      <c r="E459">
        <v>1332</v>
      </c>
      <c r="F459" s="2">
        <f>E459/D459</f>
        <v>0.26640000000000003</v>
      </c>
      <c r="G459" t="s">
        <v>14</v>
      </c>
      <c r="H459">
        <v>46</v>
      </c>
      <c r="I459" s="3">
        <f>IFERROR(E459/H459,0)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7">
        <f>(((L459/60)/60)/24)+DATE(1970,1,1)</f>
        <v>42657.208333333328</v>
      </c>
      <c r="O459" s="7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1" t="s">
        <v>965</v>
      </c>
      <c r="D460">
        <v>33800</v>
      </c>
      <c r="E460">
        <v>118706</v>
      </c>
      <c r="F460" s="2">
        <f>E460/D460</f>
        <v>3.5120118343195266</v>
      </c>
      <c r="G460" t="s">
        <v>20</v>
      </c>
      <c r="H460">
        <v>2120</v>
      </c>
      <c r="I460" s="3">
        <f>IFERROR(E460/H460,0)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7">
        <f>(((L460/60)/60)/24)+DATE(1970,1,1)</f>
        <v>40265.208333333336</v>
      </c>
      <c r="O460" s="7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1" t="s">
        <v>967</v>
      </c>
      <c r="D461">
        <v>6300</v>
      </c>
      <c r="E461">
        <v>5674</v>
      </c>
      <c r="F461" s="2">
        <f>E461/D461</f>
        <v>0.90063492063492068</v>
      </c>
      <c r="G461" t="s">
        <v>14</v>
      </c>
      <c r="H461">
        <v>105</v>
      </c>
      <c r="I461" s="3">
        <f>IFERROR(E461/H461,0)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7">
        <f>(((L461/60)/60)/24)+DATE(1970,1,1)</f>
        <v>42001.25</v>
      </c>
      <c r="O461" s="7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1" t="s">
        <v>969</v>
      </c>
      <c r="D462">
        <v>2400</v>
      </c>
      <c r="E462">
        <v>4119</v>
      </c>
      <c r="F462" s="2">
        <f>E462/D462</f>
        <v>1.7162500000000001</v>
      </c>
      <c r="G462" t="s">
        <v>20</v>
      </c>
      <c r="H462">
        <v>50</v>
      </c>
      <c r="I462" s="3">
        <f>IFERROR(E462/H462,0)</f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>(((L462/60)/60)/24)+DATE(1970,1,1)</f>
        <v>40399.208333333336</v>
      </c>
      <c r="O462" s="7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1" t="s">
        <v>971</v>
      </c>
      <c r="D463">
        <v>98800</v>
      </c>
      <c r="E463">
        <v>139354</v>
      </c>
      <c r="F463" s="2">
        <f>E463/D463</f>
        <v>1.4104655870445344</v>
      </c>
      <c r="G463" t="s">
        <v>20</v>
      </c>
      <c r="H463">
        <v>2080</v>
      </c>
      <c r="I463" s="3">
        <f>IFERROR(E463/H463,0)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7">
        <f>(((L463/60)/60)/24)+DATE(1970,1,1)</f>
        <v>41757.208333333336</v>
      </c>
      <c r="O463" s="7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1" t="s">
        <v>973</v>
      </c>
      <c r="D464">
        <v>188800</v>
      </c>
      <c r="E464">
        <v>57734</v>
      </c>
      <c r="F464" s="2">
        <f>E464/D464</f>
        <v>0.30579449152542371</v>
      </c>
      <c r="G464" t="s">
        <v>14</v>
      </c>
      <c r="H464">
        <v>535</v>
      </c>
      <c r="I464" s="3">
        <f>IFERROR(E464/H464,0)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7">
        <f>(((L464/60)/60)/24)+DATE(1970,1,1)</f>
        <v>41304.25</v>
      </c>
      <c r="O464" s="7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35">
      <c r="A465">
        <v>463</v>
      </c>
      <c r="B465" t="s">
        <v>974</v>
      </c>
      <c r="C465" s="1" t="s">
        <v>975</v>
      </c>
      <c r="D465">
        <v>134300</v>
      </c>
      <c r="E465">
        <v>145265</v>
      </c>
      <c r="F465" s="2">
        <f>E465/D465</f>
        <v>1.0816455696202532</v>
      </c>
      <c r="G465" t="s">
        <v>20</v>
      </c>
      <c r="H465">
        <v>2105</v>
      </c>
      <c r="I465" s="3">
        <f>IFERROR(E465/H465,0)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7">
        <f>(((L465/60)/60)/24)+DATE(1970,1,1)</f>
        <v>41639.25</v>
      </c>
      <c r="O465" s="7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1" t="s">
        <v>977</v>
      </c>
      <c r="D466">
        <v>71200</v>
      </c>
      <c r="E466">
        <v>95020</v>
      </c>
      <c r="F466" s="2">
        <f>E466/D466</f>
        <v>1.3345505617977529</v>
      </c>
      <c r="G466" t="s">
        <v>20</v>
      </c>
      <c r="H466">
        <v>2436</v>
      </c>
      <c r="I466" s="3">
        <f>IFERROR(E466/H466,0)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7">
        <f>(((L466/60)/60)/24)+DATE(1970,1,1)</f>
        <v>43142.25</v>
      </c>
      <c r="O466" s="7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1" t="s">
        <v>979</v>
      </c>
      <c r="D467">
        <v>4700</v>
      </c>
      <c r="E467">
        <v>8829</v>
      </c>
      <c r="F467" s="2">
        <f>E467/D467</f>
        <v>1.8785106382978722</v>
      </c>
      <c r="G467" t="s">
        <v>20</v>
      </c>
      <c r="H467">
        <v>80</v>
      </c>
      <c r="I467" s="3">
        <f>IFERROR(E467/H467,0)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7">
        <f>(((L467/60)/60)/24)+DATE(1970,1,1)</f>
        <v>43127.25</v>
      </c>
      <c r="O467" s="7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1" t="s">
        <v>981</v>
      </c>
      <c r="D468">
        <v>1200</v>
      </c>
      <c r="E468">
        <v>3984</v>
      </c>
      <c r="F468" s="2">
        <f>E468/D468</f>
        <v>3.32</v>
      </c>
      <c r="G468" t="s">
        <v>20</v>
      </c>
      <c r="H468">
        <v>42</v>
      </c>
      <c r="I468" s="3">
        <f>IFERROR(E468/H468,0)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7">
        <f>(((L468/60)/60)/24)+DATE(1970,1,1)</f>
        <v>41409.208333333336</v>
      </c>
      <c r="O468" s="7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35">
      <c r="A469">
        <v>467</v>
      </c>
      <c r="B469" t="s">
        <v>982</v>
      </c>
      <c r="C469" s="1" t="s">
        <v>983</v>
      </c>
      <c r="D469">
        <v>1400</v>
      </c>
      <c r="E469">
        <v>8053</v>
      </c>
      <c r="F469" s="2">
        <f>E469/D469</f>
        <v>5.7521428571428572</v>
      </c>
      <c r="G469" t="s">
        <v>20</v>
      </c>
      <c r="H469">
        <v>139</v>
      </c>
      <c r="I469" s="3">
        <f>IFERROR(E469/H469,0)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7">
        <f>(((L469/60)/60)/24)+DATE(1970,1,1)</f>
        <v>42331.25</v>
      </c>
      <c r="O469" s="7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1" t="s">
        <v>985</v>
      </c>
      <c r="D470">
        <v>4000</v>
      </c>
      <c r="E470">
        <v>1620</v>
      </c>
      <c r="F470" s="2">
        <f>E470/D470</f>
        <v>0.40500000000000003</v>
      </c>
      <c r="G470" t="s">
        <v>14</v>
      </c>
      <c r="H470">
        <v>16</v>
      </c>
      <c r="I470" s="3">
        <f>IFERROR(E470/H470,0)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>(((L470/60)/60)/24)+DATE(1970,1,1)</f>
        <v>43569.208333333328</v>
      </c>
      <c r="O470" s="7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1" t="s">
        <v>987</v>
      </c>
      <c r="D471">
        <v>5600</v>
      </c>
      <c r="E471">
        <v>10328</v>
      </c>
      <c r="F471" s="2">
        <f>E471/D471</f>
        <v>1.8442857142857143</v>
      </c>
      <c r="G471" t="s">
        <v>20</v>
      </c>
      <c r="H471">
        <v>159</v>
      </c>
      <c r="I471" s="3">
        <f>IFERROR(E471/H471,0)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7">
        <f>(((L471/60)/60)/24)+DATE(1970,1,1)</f>
        <v>42142.208333333328</v>
      </c>
      <c r="O471" s="7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1" t="s">
        <v>989</v>
      </c>
      <c r="D472">
        <v>3600</v>
      </c>
      <c r="E472">
        <v>10289</v>
      </c>
      <c r="F472" s="2">
        <f>E472/D472</f>
        <v>2.8580555555555556</v>
      </c>
      <c r="G472" t="s">
        <v>20</v>
      </c>
      <c r="H472">
        <v>381</v>
      </c>
      <c r="I472" s="3">
        <f>IFERROR(E472/H472,0)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7">
        <f>(((L472/60)/60)/24)+DATE(1970,1,1)</f>
        <v>42716.25</v>
      </c>
      <c r="O472" s="7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1" t="s">
        <v>990</v>
      </c>
      <c r="D473">
        <v>3100</v>
      </c>
      <c r="E473">
        <v>9889</v>
      </c>
      <c r="F473" s="2">
        <f>E473/D473</f>
        <v>3.19</v>
      </c>
      <c r="G473" t="s">
        <v>20</v>
      </c>
      <c r="H473">
        <v>194</v>
      </c>
      <c r="I473" s="3">
        <f>IFERROR(E473/H473,0)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7">
        <f>(((L473/60)/60)/24)+DATE(1970,1,1)</f>
        <v>41031.208333333336</v>
      </c>
      <c r="O473" s="7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1" t="s">
        <v>992</v>
      </c>
      <c r="D474">
        <v>153800</v>
      </c>
      <c r="E474">
        <v>60342</v>
      </c>
      <c r="F474" s="2">
        <f>E474/D474</f>
        <v>0.39234070221066319</v>
      </c>
      <c r="G474" t="s">
        <v>14</v>
      </c>
      <c r="H474">
        <v>575</v>
      </c>
      <c r="I474" s="3">
        <f>IFERROR(E474/H474,0)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7">
        <f>(((L474/60)/60)/24)+DATE(1970,1,1)</f>
        <v>43535.208333333328</v>
      </c>
      <c r="O474" s="7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1" t="s">
        <v>994</v>
      </c>
      <c r="D475">
        <v>5000</v>
      </c>
      <c r="E475">
        <v>8907</v>
      </c>
      <c r="F475" s="2">
        <f>E475/D475</f>
        <v>1.7814000000000001</v>
      </c>
      <c r="G475" t="s">
        <v>20</v>
      </c>
      <c r="H475">
        <v>106</v>
      </c>
      <c r="I475" s="3">
        <f>IFERROR(E475/H475,0)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7">
        <f>(((L475/60)/60)/24)+DATE(1970,1,1)</f>
        <v>43277.208333333328</v>
      </c>
      <c r="O475" s="7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1" t="s">
        <v>996</v>
      </c>
      <c r="D476">
        <v>4000</v>
      </c>
      <c r="E476">
        <v>14606</v>
      </c>
      <c r="F476" s="2">
        <f>E476/D476</f>
        <v>3.6515</v>
      </c>
      <c r="G476" t="s">
        <v>20</v>
      </c>
      <c r="H476">
        <v>142</v>
      </c>
      <c r="I476" s="3">
        <f>IFERROR(E476/H476,0)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7">
        <f>(((L476/60)/60)/24)+DATE(1970,1,1)</f>
        <v>41989.25</v>
      </c>
      <c r="O476" s="7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35">
      <c r="A477">
        <v>475</v>
      </c>
      <c r="B477" t="s">
        <v>997</v>
      </c>
      <c r="C477" s="1" t="s">
        <v>998</v>
      </c>
      <c r="D477">
        <v>7400</v>
      </c>
      <c r="E477">
        <v>8432</v>
      </c>
      <c r="F477" s="2">
        <f>E477/D477</f>
        <v>1.1394594594594594</v>
      </c>
      <c r="G477" t="s">
        <v>20</v>
      </c>
      <c r="H477">
        <v>211</v>
      </c>
      <c r="I477" s="3">
        <f>IFERROR(E477/H477,0)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7">
        <f>(((L477/60)/60)/24)+DATE(1970,1,1)</f>
        <v>41450.208333333336</v>
      </c>
      <c r="O477" s="7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5">
      <c r="A478">
        <v>476</v>
      </c>
      <c r="B478" t="s">
        <v>999</v>
      </c>
      <c r="C478" s="1" t="s">
        <v>1000</v>
      </c>
      <c r="D478">
        <v>191500</v>
      </c>
      <c r="E478">
        <v>57122</v>
      </c>
      <c r="F478" s="2">
        <f>E478/D478</f>
        <v>0.29828720626631855</v>
      </c>
      <c r="G478" t="s">
        <v>14</v>
      </c>
      <c r="H478">
        <v>1120</v>
      </c>
      <c r="I478" s="3">
        <f>IFERROR(E478/H478,0)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7">
        <f>(((L478/60)/60)/24)+DATE(1970,1,1)</f>
        <v>43322.208333333328</v>
      </c>
      <c r="O478" s="7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1" t="s">
        <v>1002</v>
      </c>
      <c r="D479">
        <v>8500</v>
      </c>
      <c r="E479">
        <v>4613</v>
      </c>
      <c r="F479" s="2">
        <f>E479/D479</f>
        <v>0.54270588235294115</v>
      </c>
      <c r="G479" t="s">
        <v>14</v>
      </c>
      <c r="H479">
        <v>113</v>
      </c>
      <c r="I479" s="3">
        <f>IFERROR(E479/H479,0)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7">
        <f>(((L479/60)/60)/24)+DATE(1970,1,1)</f>
        <v>40720.208333333336</v>
      </c>
      <c r="O479" s="7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1" t="s">
        <v>1004</v>
      </c>
      <c r="D480">
        <v>68800</v>
      </c>
      <c r="E480">
        <v>162603</v>
      </c>
      <c r="F480" s="2">
        <f>E480/D480</f>
        <v>2.3634156976744185</v>
      </c>
      <c r="G480" t="s">
        <v>20</v>
      </c>
      <c r="H480">
        <v>2756</v>
      </c>
      <c r="I480" s="3">
        <f>IFERROR(E480/H480,0)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7">
        <f>(((L480/60)/60)/24)+DATE(1970,1,1)</f>
        <v>42072.208333333328</v>
      </c>
      <c r="O480" s="7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1" t="s">
        <v>1006</v>
      </c>
      <c r="D481">
        <v>2400</v>
      </c>
      <c r="E481">
        <v>12310</v>
      </c>
      <c r="F481" s="2">
        <f>E481/D481</f>
        <v>5.1291666666666664</v>
      </c>
      <c r="G481" t="s">
        <v>20</v>
      </c>
      <c r="H481">
        <v>173</v>
      </c>
      <c r="I481" s="3">
        <f>IFERROR(E481/H481,0)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7">
        <f>(((L481/60)/60)/24)+DATE(1970,1,1)</f>
        <v>42945.208333333328</v>
      </c>
      <c r="O481" s="7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1" t="s">
        <v>1008</v>
      </c>
      <c r="D482">
        <v>8600</v>
      </c>
      <c r="E482">
        <v>8656</v>
      </c>
      <c r="F482" s="2">
        <f>E482/D482</f>
        <v>1.0065116279069768</v>
      </c>
      <c r="G482" t="s">
        <v>20</v>
      </c>
      <c r="H482">
        <v>87</v>
      </c>
      <c r="I482" s="3">
        <f>IFERROR(E482/H482,0)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7">
        <f>(((L482/60)/60)/24)+DATE(1970,1,1)</f>
        <v>40248.25</v>
      </c>
      <c r="O482" s="7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5">
      <c r="A483">
        <v>481</v>
      </c>
      <c r="B483" t="s">
        <v>1009</v>
      </c>
      <c r="C483" s="1" t="s">
        <v>1010</v>
      </c>
      <c r="D483">
        <v>196600</v>
      </c>
      <c r="E483">
        <v>159931</v>
      </c>
      <c r="F483" s="2">
        <f>E483/D483</f>
        <v>0.81348423194303154</v>
      </c>
      <c r="G483" t="s">
        <v>14</v>
      </c>
      <c r="H483">
        <v>1538</v>
      </c>
      <c r="I483" s="3">
        <f>IFERROR(E483/H483,0)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7">
        <f>(((L483/60)/60)/24)+DATE(1970,1,1)</f>
        <v>41913.208333333336</v>
      </c>
      <c r="O483" s="7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35">
      <c r="A484">
        <v>482</v>
      </c>
      <c r="B484" t="s">
        <v>1011</v>
      </c>
      <c r="C484" s="1" t="s">
        <v>1012</v>
      </c>
      <c r="D484">
        <v>4200</v>
      </c>
      <c r="E484">
        <v>689</v>
      </c>
      <c r="F484" s="2">
        <f>E484/D484</f>
        <v>0.16404761904761905</v>
      </c>
      <c r="G484" t="s">
        <v>14</v>
      </c>
      <c r="H484">
        <v>9</v>
      </c>
      <c r="I484" s="3">
        <f>IFERROR(E484/H484,0)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7">
        <f>(((L484/60)/60)/24)+DATE(1970,1,1)</f>
        <v>40963.25</v>
      </c>
      <c r="O484" s="7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1" t="s">
        <v>1014</v>
      </c>
      <c r="D485">
        <v>91400</v>
      </c>
      <c r="E485">
        <v>48236</v>
      </c>
      <c r="F485" s="2">
        <f>E485/D485</f>
        <v>0.52774617067833696</v>
      </c>
      <c r="G485" t="s">
        <v>14</v>
      </c>
      <c r="H485">
        <v>554</v>
      </c>
      <c r="I485" s="3">
        <f>IFERROR(E485/H485,0)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7">
        <f>(((L485/60)/60)/24)+DATE(1970,1,1)</f>
        <v>43811.25</v>
      </c>
      <c r="O485" s="7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1" t="s">
        <v>1016</v>
      </c>
      <c r="D486">
        <v>29600</v>
      </c>
      <c r="E486">
        <v>77021</v>
      </c>
      <c r="F486" s="2">
        <f>E486/D486</f>
        <v>2.6020608108108108</v>
      </c>
      <c r="G486" t="s">
        <v>20</v>
      </c>
      <c r="H486">
        <v>1572</v>
      </c>
      <c r="I486" s="3">
        <f>IFERROR(E486/H486,0)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7">
        <f>(((L486/60)/60)/24)+DATE(1970,1,1)</f>
        <v>41855.208333333336</v>
      </c>
      <c r="O486" s="7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35">
      <c r="A487">
        <v>485</v>
      </c>
      <c r="B487" t="s">
        <v>1017</v>
      </c>
      <c r="C487" s="1" t="s">
        <v>1018</v>
      </c>
      <c r="D487">
        <v>90600</v>
      </c>
      <c r="E487">
        <v>27844</v>
      </c>
      <c r="F487" s="2">
        <f>E487/D487</f>
        <v>0.30732891832229581</v>
      </c>
      <c r="G487" t="s">
        <v>14</v>
      </c>
      <c r="H487">
        <v>648</v>
      </c>
      <c r="I487" s="3">
        <f>IFERROR(E487/H487,0)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7">
        <f>(((L487/60)/60)/24)+DATE(1970,1,1)</f>
        <v>43626.208333333328</v>
      </c>
      <c r="O487" s="7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35">
      <c r="A488">
        <v>486</v>
      </c>
      <c r="B488" t="s">
        <v>1019</v>
      </c>
      <c r="C488" s="1" t="s">
        <v>1020</v>
      </c>
      <c r="D488">
        <v>5200</v>
      </c>
      <c r="E488">
        <v>702</v>
      </c>
      <c r="F488" s="2">
        <f>E488/D488</f>
        <v>0.13500000000000001</v>
      </c>
      <c r="G488" t="s">
        <v>14</v>
      </c>
      <c r="H488">
        <v>21</v>
      </c>
      <c r="I488" s="3">
        <f>IFERROR(E488/H488,0)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7">
        <f>(((L488/60)/60)/24)+DATE(1970,1,1)</f>
        <v>43168.25</v>
      </c>
      <c r="O488" s="7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1" t="s">
        <v>1022</v>
      </c>
      <c r="D489">
        <v>110300</v>
      </c>
      <c r="E489">
        <v>197024</v>
      </c>
      <c r="F489" s="2">
        <f>E489/D489</f>
        <v>1.7862556663644606</v>
      </c>
      <c r="G489" t="s">
        <v>20</v>
      </c>
      <c r="H489">
        <v>2346</v>
      </c>
      <c r="I489" s="3">
        <f>IFERROR(E489/H489,0)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7">
        <f>(((L489/60)/60)/24)+DATE(1970,1,1)</f>
        <v>42845.208333333328</v>
      </c>
      <c r="O489" s="7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1" t="s">
        <v>1024</v>
      </c>
      <c r="D490">
        <v>5300</v>
      </c>
      <c r="E490">
        <v>11663</v>
      </c>
      <c r="F490" s="2">
        <f>E490/D490</f>
        <v>2.2005660377358489</v>
      </c>
      <c r="G490" t="s">
        <v>20</v>
      </c>
      <c r="H490">
        <v>115</v>
      </c>
      <c r="I490" s="3">
        <f>IFERROR(E490/H490,0)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7">
        <f>(((L490/60)/60)/24)+DATE(1970,1,1)</f>
        <v>42403.25</v>
      </c>
      <c r="O490" s="7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1" t="s">
        <v>1026</v>
      </c>
      <c r="D491">
        <v>9200</v>
      </c>
      <c r="E491">
        <v>9339</v>
      </c>
      <c r="F491" s="2">
        <f>E491/D491</f>
        <v>1.015108695652174</v>
      </c>
      <c r="G491" t="s">
        <v>20</v>
      </c>
      <c r="H491">
        <v>85</v>
      </c>
      <c r="I491" s="3">
        <f>IFERROR(E491/H491,0)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7">
        <f>(((L491/60)/60)/24)+DATE(1970,1,1)</f>
        <v>40406.208333333336</v>
      </c>
      <c r="O491" s="7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1" t="s">
        <v>1028</v>
      </c>
      <c r="D492">
        <v>2400</v>
      </c>
      <c r="E492">
        <v>4596</v>
      </c>
      <c r="F492" s="2">
        <f>E492/D492</f>
        <v>1.915</v>
      </c>
      <c r="G492" t="s">
        <v>20</v>
      </c>
      <c r="H492">
        <v>144</v>
      </c>
      <c r="I492" s="3">
        <f>IFERROR(E492/H492,0)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7">
        <f>(((L492/60)/60)/24)+DATE(1970,1,1)</f>
        <v>43786.25</v>
      </c>
      <c r="O492" s="7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35">
      <c r="A493">
        <v>491</v>
      </c>
      <c r="B493" t="s">
        <v>1030</v>
      </c>
      <c r="C493" s="1" t="s">
        <v>1031</v>
      </c>
      <c r="D493">
        <v>56800</v>
      </c>
      <c r="E493">
        <v>173437</v>
      </c>
      <c r="F493" s="2">
        <f>E493/D493</f>
        <v>3.0534683098591549</v>
      </c>
      <c r="G493" t="s">
        <v>20</v>
      </c>
      <c r="H493">
        <v>2443</v>
      </c>
      <c r="I493" s="3">
        <f>IFERROR(E493/H493,0)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7">
        <f>(((L493/60)/60)/24)+DATE(1970,1,1)</f>
        <v>41456.208333333336</v>
      </c>
      <c r="O493" s="7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1" t="s">
        <v>1033</v>
      </c>
      <c r="D494">
        <v>191000</v>
      </c>
      <c r="E494">
        <v>45831</v>
      </c>
      <c r="F494" s="2">
        <f>E494/D494</f>
        <v>0.23995287958115183</v>
      </c>
      <c r="G494" t="s">
        <v>74</v>
      </c>
      <c r="H494">
        <v>595</v>
      </c>
      <c r="I494" s="3">
        <f>IFERROR(E494/H494,0)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7">
        <f>(((L494/60)/60)/24)+DATE(1970,1,1)</f>
        <v>40336.208333333336</v>
      </c>
      <c r="O494" s="7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1" t="s">
        <v>1035</v>
      </c>
      <c r="D495">
        <v>900</v>
      </c>
      <c r="E495">
        <v>6514</v>
      </c>
      <c r="F495" s="2">
        <f>E495/D495</f>
        <v>7.2377777777777776</v>
      </c>
      <c r="G495" t="s">
        <v>20</v>
      </c>
      <c r="H495">
        <v>64</v>
      </c>
      <c r="I495" s="3">
        <f>IFERROR(E495/H495,0)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7">
        <f>(((L495/60)/60)/24)+DATE(1970,1,1)</f>
        <v>43645.208333333328</v>
      </c>
      <c r="O495" s="7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5">
      <c r="A496">
        <v>494</v>
      </c>
      <c r="B496" t="s">
        <v>1036</v>
      </c>
      <c r="C496" s="1" t="s">
        <v>1037</v>
      </c>
      <c r="D496">
        <v>2500</v>
      </c>
      <c r="E496">
        <v>13684</v>
      </c>
      <c r="F496" s="2">
        <f>E496/D496</f>
        <v>5.4736000000000002</v>
      </c>
      <c r="G496" t="s">
        <v>20</v>
      </c>
      <c r="H496">
        <v>268</v>
      </c>
      <c r="I496" s="3">
        <f>IFERROR(E496/H496,0)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7">
        <f>(((L496/60)/60)/24)+DATE(1970,1,1)</f>
        <v>40990.208333333336</v>
      </c>
      <c r="O496" s="7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1" t="s">
        <v>1039</v>
      </c>
      <c r="D497">
        <v>3200</v>
      </c>
      <c r="E497">
        <v>13264</v>
      </c>
      <c r="F497" s="2">
        <f>E497/D497</f>
        <v>4.1449999999999996</v>
      </c>
      <c r="G497" t="s">
        <v>20</v>
      </c>
      <c r="H497">
        <v>195</v>
      </c>
      <c r="I497" s="3">
        <f>IFERROR(E497/H497,0)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7">
        <f>(((L497/60)/60)/24)+DATE(1970,1,1)</f>
        <v>41800.208333333336</v>
      </c>
      <c r="O497" s="7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1" t="s">
        <v>1041</v>
      </c>
      <c r="D498">
        <v>183800</v>
      </c>
      <c r="E498">
        <v>1667</v>
      </c>
      <c r="F498" s="2">
        <f>E498/D498</f>
        <v>9.0696409140369975E-3</v>
      </c>
      <c r="G498" t="s">
        <v>14</v>
      </c>
      <c r="H498">
        <v>54</v>
      </c>
      <c r="I498" s="3">
        <f>IFERROR(E498/H498,0)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7">
        <f>(((L498/60)/60)/24)+DATE(1970,1,1)</f>
        <v>42876.208333333328</v>
      </c>
      <c r="O498" s="7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1" t="s">
        <v>1043</v>
      </c>
      <c r="D499">
        <v>9800</v>
      </c>
      <c r="E499">
        <v>3349</v>
      </c>
      <c r="F499" s="2">
        <f>E499/D499</f>
        <v>0.34173469387755101</v>
      </c>
      <c r="G499" t="s">
        <v>14</v>
      </c>
      <c r="H499">
        <v>120</v>
      </c>
      <c r="I499" s="3">
        <f>IFERROR(E499/H499,0)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7">
        <f>(((L499/60)/60)/24)+DATE(1970,1,1)</f>
        <v>42724.25</v>
      </c>
      <c r="O499" s="7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1" t="s">
        <v>1045</v>
      </c>
      <c r="D500">
        <v>193400</v>
      </c>
      <c r="E500">
        <v>46317</v>
      </c>
      <c r="F500" s="2">
        <f>E500/D500</f>
        <v>0.239488107549121</v>
      </c>
      <c r="G500" t="s">
        <v>14</v>
      </c>
      <c r="H500">
        <v>579</v>
      </c>
      <c r="I500" s="3">
        <f>IFERROR(E500/H500,0)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7">
        <f>(((L500/60)/60)/24)+DATE(1970,1,1)</f>
        <v>42005.25</v>
      </c>
      <c r="O500" s="7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35">
      <c r="A501">
        <v>499</v>
      </c>
      <c r="B501" t="s">
        <v>1046</v>
      </c>
      <c r="C501" s="1" t="s">
        <v>1047</v>
      </c>
      <c r="D501">
        <v>163800</v>
      </c>
      <c r="E501">
        <v>78743</v>
      </c>
      <c r="F501" s="2">
        <f>E501/D501</f>
        <v>0.48072649572649573</v>
      </c>
      <c r="G501" t="s">
        <v>14</v>
      </c>
      <c r="H501">
        <v>2072</v>
      </c>
      <c r="I501" s="3">
        <f>IFERROR(E501/H501,0)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7">
        <f>(((L501/60)/60)/24)+DATE(1970,1,1)</f>
        <v>42444.208333333328</v>
      </c>
      <c r="O501" s="7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1" t="s">
        <v>1049</v>
      </c>
      <c r="D502">
        <v>100</v>
      </c>
      <c r="E502">
        <v>0</v>
      </c>
      <c r="F502" s="2">
        <f>E502/D502</f>
        <v>0</v>
      </c>
      <c r="G502" t="s">
        <v>14</v>
      </c>
      <c r="H502">
        <v>0</v>
      </c>
      <c r="I502" s="3">
        <f>IFERROR(E502/H502,0)</f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>(((L502/60)/60)/24)+DATE(1970,1,1)</f>
        <v>41395.208333333336</v>
      </c>
      <c r="O502" s="7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1" t="s">
        <v>1051</v>
      </c>
      <c r="D503">
        <v>153600</v>
      </c>
      <c r="E503">
        <v>107743</v>
      </c>
      <c r="F503" s="2">
        <f>E503/D503</f>
        <v>0.70145182291666663</v>
      </c>
      <c r="G503" t="s">
        <v>14</v>
      </c>
      <c r="H503">
        <v>1796</v>
      </c>
      <c r="I503" s="3">
        <f>IFERROR(E503/H503,0)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7">
        <f>(((L503/60)/60)/24)+DATE(1970,1,1)</f>
        <v>41345.208333333336</v>
      </c>
      <c r="O503" s="7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1" t="s">
        <v>1052</v>
      </c>
      <c r="D504">
        <v>1300</v>
      </c>
      <c r="E504">
        <v>6889</v>
      </c>
      <c r="F504" s="2">
        <f>E504/D504</f>
        <v>5.2992307692307694</v>
      </c>
      <c r="G504" t="s">
        <v>20</v>
      </c>
      <c r="H504">
        <v>186</v>
      </c>
      <c r="I504" s="3">
        <f>IFERROR(E504/H504,0)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7">
        <f>(((L504/60)/60)/24)+DATE(1970,1,1)</f>
        <v>41117.208333333336</v>
      </c>
      <c r="O504" s="7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35">
      <c r="A505">
        <v>503</v>
      </c>
      <c r="B505" t="s">
        <v>1053</v>
      </c>
      <c r="C505" s="1" t="s">
        <v>1054</v>
      </c>
      <c r="D505">
        <v>25500</v>
      </c>
      <c r="E505">
        <v>45983</v>
      </c>
      <c r="F505" s="2">
        <f>E505/D505</f>
        <v>1.8032549019607844</v>
      </c>
      <c r="G505" t="s">
        <v>20</v>
      </c>
      <c r="H505">
        <v>460</v>
      </c>
      <c r="I505" s="3">
        <f>IFERROR(E505/H505,0)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7">
        <f>(((L505/60)/60)/24)+DATE(1970,1,1)</f>
        <v>42186.208333333328</v>
      </c>
      <c r="O505" s="7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1" t="s">
        <v>1056</v>
      </c>
      <c r="D506">
        <v>7500</v>
      </c>
      <c r="E506">
        <v>6924</v>
      </c>
      <c r="F506" s="2">
        <f>E506/D506</f>
        <v>0.92320000000000002</v>
      </c>
      <c r="G506" t="s">
        <v>14</v>
      </c>
      <c r="H506">
        <v>62</v>
      </c>
      <c r="I506" s="3">
        <f>IFERROR(E506/H506,0)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7">
        <f>(((L506/60)/60)/24)+DATE(1970,1,1)</f>
        <v>42142.208333333328</v>
      </c>
      <c r="O506" s="7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1" t="s">
        <v>1058</v>
      </c>
      <c r="D507">
        <v>89900</v>
      </c>
      <c r="E507">
        <v>12497</v>
      </c>
      <c r="F507" s="2">
        <f>E507/D507</f>
        <v>0.13901001112347053</v>
      </c>
      <c r="G507" t="s">
        <v>14</v>
      </c>
      <c r="H507">
        <v>347</v>
      </c>
      <c r="I507" s="3">
        <f>IFERROR(E507/H507,0)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7">
        <f>(((L507/60)/60)/24)+DATE(1970,1,1)</f>
        <v>41341.25</v>
      </c>
      <c r="O507" s="7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1" t="s">
        <v>1060</v>
      </c>
      <c r="D508">
        <v>18000</v>
      </c>
      <c r="E508">
        <v>166874</v>
      </c>
      <c r="F508" s="2">
        <f>E508/D508</f>
        <v>9.2707777777777771</v>
      </c>
      <c r="G508" t="s">
        <v>20</v>
      </c>
      <c r="H508">
        <v>2528</v>
      </c>
      <c r="I508" s="3">
        <f>IFERROR(E508/H508,0)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7">
        <f>(((L508/60)/60)/24)+DATE(1970,1,1)</f>
        <v>43062.25</v>
      </c>
      <c r="O508" s="7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35">
      <c r="A509">
        <v>507</v>
      </c>
      <c r="B509" t="s">
        <v>1061</v>
      </c>
      <c r="C509" s="1" t="s">
        <v>1062</v>
      </c>
      <c r="D509">
        <v>2100</v>
      </c>
      <c r="E509">
        <v>837</v>
      </c>
      <c r="F509" s="2">
        <f>E509/D509</f>
        <v>0.39857142857142858</v>
      </c>
      <c r="G509" t="s">
        <v>14</v>
      </c>
      <c r="H509">
        <v>19</v>
      </c>
      <c r="I509" s="3">
        <f>IFERROR(E509/H509,0)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7">
        <f>(((L509/60)/60)/24)+DATE(1970,1,1)</f>
        <v>41373.208333333336</v>
      </c>
      <c r="O509" s="7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1" t="s">
        <v>1064</v>
      </c>
      <c r="D510">
        <v>172700</v>
      </c>
      <c r="E510">
        <v>193820</v>
      </c>
      <c r="F510" s="2">
        <f>E510/D510</f>
        <v>1.1222929936305732</v>
      </c>
      <c r="G510" t="s">
        <v>20</v>
      </c>
      <c r="H510">
        <v>3657</v>
      </c>
      <c r="I510" s="3">
        <f>IFERROR(E510/H510,0)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7">
        <f>(((L510/60)/60)/24)+DATE(1970,1,1)</f>
        <v>43310.208333333328</v>
      </c>
      <c r="O510" s="7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1" t="s">
        <v>1065</v>
      </c>
      <c r="D511">
        <v>168500</v>
      </c>
      <c r="E511">
        <v>119510</v>
      </c>
      <c r="F511" s="2">
        <f>E511/D511</f>
        <v>0.70925816023738875</v>
      </c>
      <c r="G511" t="s">
        <v>14</v>
      </c>
      <c r="H511">
        <v>1258</v>
      </c>
      <c r="I511" s="3">
        <f>IFERROR(E511/H511,0)</f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>(((L511/60)/60)/24)+DATE(1970,1,1)</f>
        <v>41034.208333333336</v>
      </c>
      <c r="O511" s="7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1" t="s">
        <v>1067</v>
      </c>
      <c r="D512">
        <v>7800</v>
      </c>
      <c r="E512">
        <v>9289</v>
      </c>
      <c r="F512" s="2">
        <f>E512/D512</f>
        <v>1.1908974358974358</v>
      </c>
      <c r="G512" t="s">
        <v>20</v>
      </c>
      <c r="H512">
        <v>131</v>
      </c>
      <c r="I512" s="3">
        <f>IFERROR(E512/H512,0)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7">
        <f>(((L512/60)/60)/24)+DATE(1970,1,1)</f>
        <v>43251.208333333328</v>
      </c>
      <c r="O512" s="7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1" t="s">
        <v>1069</v>
      </c>
      <c r="D513">
        <v>147800</v>
      </c>
      <c r="E513">
        <v>35498</v>
      </c>
      <c r="F513" s="2">
        <f>E513/D513</f>
        <v>0.24017591339648173</v>
      </c>
      <c r="G513" t="s">
        <v>14</v>
      </c>
      <c r="H513">
        <v>362</v>
      </c>
      <c r="I513" s="3">
        <f>IFERROR(E513/H513,0)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7">
        <f>(((L513/60)/60)/24)+DATE(1970,1,1)</f>
        <v>43671.208333333328</v>
      </c>
      <c r="O513" s="7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1" t="s">
        <v>1071</v>
      </c>
      <c r="D514">
        <v>9100</v>
      </c>
      <c r="E514">
        <v>12678</v>
      </c>
      <c r="F514" s="2">
        <f>E514/D514</f>
        <v>1.3931868131868133</v>
      </c>
      <c r="G514" t="s">
        <v>20</v>
      </c>
      <c r="H514">
        <v>239</v>
      </c>
      <c r="I514" s="3">
        <f>IFERROR(E514/H514,0)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7">
        <f>(((L514/60)/60)/24)+DATE(1970,1,1)</f>
        <v>41825.208333333336</v>
      </c>
      <c r="O514" s="7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1" t="s">
        <v>1073</v>
      </c>
      <c r="D515">
        <v>8300</v>
      </c>
      <c r="E515">
        <v>3260</v>
      </c>
      <c r="F515" s="2">
        <f>E515/D515</f>
        <v>0.39277108433734942</v>
      </c>
      <c r="G515" t="s">
        <v>74</v>
      </c>
      <c r="H515">
        <v>35</v>
      </c>
      <c r="I515" s="3">
        <f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7">
        <f>(((L515/60)/60)/24)+DATE(1970,1,1)</f>
        <v>40430.208333333336</v>
      </c>
      <c r="O515" s="7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1" t="s">
        <v>1075</v>
      </c>
      <c r="D516">
        <v>138700</v>
      </c>
      <c r="E516">
        <v>31123</v>
      </c>
      <c r="F516" s="2">
        <f>E516/D516</f>
        <v>0.22439077144917088</v>
      </c>
      <c r="G516" t="s">
        <v>74</v>
      </c>
      <c r="H516">
        <v>528</v>
      </c>
      <c r="I516" s="3">
        <f>IFERROR(E516/H516,0)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7">
        <f>(((L516/60)/60)/24)+DATE(1970,1,1)</f>
        <v>41614.25</v>
      </c>
      <c r="O516" s="7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1" t="s">
        <v>1077</v>
      </c>
      <c r="D517">
        <v>8600</v>
      </c>
      <c r="E517">
        <v>4797</v>
      </c>
      <c r="F517" s="2">
        <f>E517/D517</f>
        <v>0.55779069767441858</v>
      </c>
      <c r="G517" t="s">
        <v>14</v>
      </c>
      <c r="H517">
        <v>133</v>
      </c>
      <c r="I517" s="3">
        <f>IFERROR(E517/H517,0)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7">
        <f>(((L517/60)/60)/24)+DATE(1970,1,1)</f>
        <v>40900.25</v>
      </c>
      <c r="O517" s="7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1" t="s">
        <v>1079</v>
      </c>
      <c r="D518">
        <v>125400</v>
      </c>
      <c r="E518">
        <v>53324</v>
      </c>
      <c r="F518" s="2">
        <f>E518/D518</f>
        <v>0.42523125996810207</v>
      </c>
      <c r="G518" t="s">
        <v>14</v>
      </c>
      <c r="H518">
        <v>846</v>
      </c>
      <c r="I518" s="3">
        <f>IFERROR(E518/H518,0)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7">
        <f>(((L518/60)/60)/24)+DATE(1970,1,1)</f>
        <v>40396.208333333336</v>
      </c>
      <c r="O518" s="7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1" t="s">
        <v>1081</v>
      </c>
      <c r="D519">
        <v>5900</v>
      </c>
      <c r="E519">
        <v>6608</v>
      </c>
      <c r="F519" s="2">
        <f>E519/D519</f>
        <v>1.1200000000000001</v>
      </c>
      <c r="G519" t="s">
        <v>20</v>
      </c>
      <c r="H519">
        <v>78</v>
      </c>
      <c r="I519" s="3">
        <f>IFERROR(E519/H519,0)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7">
        <f>(((L519/60)/60)/24)+DATE(1970,1,1)</f>
        <v>42860.208333333328</v>
      </c>
      <c r="O519" s="7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35">
      <c r="A520">
        <v>518</v>
      </c>
      <c r="B520" t="s">
        <v>1082</v>
      </c>
      <c r="C520" s="1" t="s">
        <v>1083</v>
      </c>
      <c r="D520">
        <v>8800</v>
      </c>
      <c r="E520">
        <v>622</v>
      </c>
      <c r="F520" s="2">
        <f>E520/D520</f>
        <v>7.0681818181818179E-2</v>
      </c>
      <c r="G520" t="s">
        <v>14</v>
      </c>
      <c r="H520">
        <v>10</v>
      </c>
      <c r="I520" s="3">
        <f>IFERROR(E520/H520,0)</f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>(((L520/60)/60)/24)+DATE(1970,1,1)</f>
        <v>43154.25</v>
      </c>
      <c r="O520" s="7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1" t="s">
        <v>1085</v>
      </c>
      <c r="D521">
        <v>177700</v>
      </c>
      <c r="E521">
        <v>180802</v>
      </c>
      <c r="F521" s="2">
        <f>E521/D521</f>
        <v>1.0174563871693867</v>
      </c>
      <c r="G521" t="s">
        <v>20</v>
      </c>
      <c r="H521">
        <v>1773</v>
      </c>
      <c r="I521" s="3">
        <f>IFERROR(E521/H521,0)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7">
        <f>(((L521/60)/60)/24)+DATE(1970,1,1)</f>
        <v>42012.25</v>
      </c>
      <c r="O521" s="7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1" t="s">
        <v>1087</v>
      </c>
      <c r="D522">
        <v>800</v>
      </c>
      <c r="E522">
        <v>3406</v>
      </c>
      <c r="F522" s="2">
        <f>E522/D522</f>
        <v>4.2575000000000003</v>
      </c>
      <c r="G522" t="s">
        <v>20</v>
      </c>
      <c r="H522">
        <v>32</v>
      </c>
      <c r="I522" s="3">
        <f>IFERROR(E522/H522,0)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7">
        <f>(((L522/60)/60)/24)+DATE(1970,1,1)</f>
        <v>43574.208333333328</v>
      </c>
      <c r="O522" s="7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1" t="s">
        <v>141</v>
      </c>
      <c r="D523">
        <v>7600</v>
      </c>
      <c r="E523">
        <v>11061</v>
      </c>
      <c r="F523" s="2">
        <f>E523/D523</f>
        <v>1.4553947368421052</v>
      </c>
      <c r="G523" t="s">
        <v>20</v>
      </c>
      <c r="H523">
        <v>369</v>
      </c>
      <c r="I523" s="3">
        <f>IFERROR(E523/H523,0)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7">
        <f>(((L523/60)/60)/24)+DATE(1970,1,1)</f>
        <v>42605.208333333328</v>
      </c>
      <c r="O523" s="7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5">
      <c r="A524">
        <v>522</v>
      </c>
      <c r="B524" t="s">
        <v>1089</v>
      </c>
      <c r="C524" s="1" t="s">
        <v>1090</v>
      </c>
      <c r="D524">
        <v>50500</v>
      </c>
      <c r="E524">
        <v>16389</v>
      </c>
      <c r="F524" s="2">
        <f>E524/D524</f>
        <v>0.32453465346534655</v>
      </c>
      <c r="G524" t="s">
        <v>14</v>
      </c>
      <c r="H524">
        <v>191</v>
      </c>
      <c r="I524" s="3">
        <f>IFERROR(E524/H524,0)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7">
        <f>(((L524/60)/60)/24)+DATE(1970,1,1)</f>
        <v>41093.208333333336</v>
      </c>
      <c r="O524" s="7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1" t="s">
        <v>1092</v>
      </c>
      <c r="D525">
        <v>900</v>
      </c>
      <c r="E525">
        <v>6303</v>
      </c>
      <c r="F525" s="2">
        <f>E525/D525</f>
        <v>7.003333333333333</v>
      </c>
      <c r="G525" t="s">
        <v>20</v>
      </c>
      <c r="H525">
        <v>89</v>
      </c>
      <c r="I525" s="3">
        <f>IFERROR(E525/H525,0)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7">
        <f>(((L525/60)/60)/24)+DATE(1970,1,1)</f>
        <v>40241.25</v>
      </c>
      <c r="O525" s="7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1" t="s">
        <v>1094</v>
      </c>
      <c r="D526">
        <v>96700</v>
      </c>
      <c r="E526">
        <v>81136</v>
      </c>
      <c r="F526" s="2">
        <f>E526/D526</f>
        <v>0.83904860392967939</v>
      </c>
      <c r="G526" t="s">
        <v>14</v>
      </c>
      <c r="H526">
        <v>1979</v>
      </c>
      <c r="I526" s="3">
        <f>IFERROR(E526/H526,0)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7">
        <f>(((L526/60)/60)/24)+DATE(1970,1,1)</f>
        <v>40294.208333333336</v>
      </c>
      <c r="O526" s="7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1" t="s">
        <v>1096</v>
      </c>
      <c r="D527">
        <v>2100</v>
      </c>
      <c r="E527">
        <v>1768</v>
      </c>
      <c r="F527" s="2">
        <f>E527/D527</f>
        <v>0.84190476190476193</v>
      </c>
      <c r="G527" t="s">
        <v>14</v>
      </c>
      <c r="H527">
        <v>63</v>
      </c>
      <c r="I527" s="3">
        <f>IFERROR(E527/H527,0)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7">
        <f>(((L527/60)/60)/24)+DATE(1970,1,1)</f>
        <v>40505.25</v>
      </c>
      <c r="O527" s="7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35">
      <c r="A528">
        <v>526</v>
      </c>
      <c r="B528" t="s">
        <v>1097</v>
      </c>
      <c r="C528" s="1" t="s">
        <v>1098</v>
      </c>
      <c r="D528">
        <v>8300</v>
      </c>
      <c r="E528">
        <v>12944</v>
      </c>
      <c r="F528" s="2">
        <f>E528/D528</f>
        <v>1.5595180722891566</v>
      </c>
      <c r="G528" t="s">
        <v>20</v>
      </c>
      <c r="H528">
        <v>147</v>
      </c>
      <c r="I528" s="3">
        <f>IFERROR(E528/H528,0)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7">
        <f>(((L528/60)/60)/24)+DATE(1970,1,1)</f>
        <v>42364.25</v>
      </c>
      <c r="O528" s="7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1" t="s">
        <v>1100</v>
      </c>
      <c r="D529">
        <v>189200</v>
      </c>
      <c r="E529">
        <v>188480</v>
      </c>
      <c r="F529" s="2">
        <f>E529/D529</f>
        <v>0.99619450317124736</v>
      </c>
      <c r="G529" t="s">
        <v>14</v>
      </c>
      <c r="H529">
        <v>6080</v>
      </c>
      <c r="I529" s="3">
        <f>IFERROR(E529/H529,0)</f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>(((L529/60)/60)/24)+DATE(1970,1,1)</f>
        <v>42405.25</v>
      </c>
      <c r="O529" s="7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1" t="s">
        <v>1102</v>
      </c>
      <c r="D530">
        <v>9000</v>
      </c>
      <c r="E530">
        <v>7227</v>
      </c>
      <c r="F530" s="2">
        <f>E530/D530</f>
        <v>0.80300000000000005</v>
      </c>
      <c r="G530" t="s">
        <v>14</v>
      </c>
      <c r="H530">
        <v>80</v>
      </c>
      <c r="I530" s="3">
        <f>IFERROR(E530/H530,0)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7">
        <f>(((L530/60)/60)/24)+DATE(1970,1,1)</f>
        <v>41601.25</v>
      </c>
      <c r="O530" s="7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1" t="s">
        <v>1104</v>
      </c>
      <c r="D531">
        <v>5100</v>
      </c>
      <c r="E531">
        <v>574</v>
      </c>
      <c r="F531" s="2">
        <f>E531/D531</f>
        <v>0.11254901960784314</v>
      </c>
      <c r="G531" t="s">
        <v>14</v>
      </c>
      <c r="H531">
        <v>9</v>
      </c>
      <c r="I531" s="3">
        <f>IFERROR(E531/H531,0)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7">
        <f>(((L531/60)/60)/24)+DATE(1970,1,1)</f>
        <v>41769.208333333336</v>
      </c>
      <c r="O531" s="7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35">
      <c r="A532">
        <v>530</v>
      </c>
      <c r="B532" t="s">
        <v>1105</v>
      </c>
      <c r="C532" s="1" t="s">
        <v>1106</v>
      </c>
      <c r="D532">
        <v>105000</v>
      </c>
      <c r="E532">
        <v>96328</v>
      </c>
      <c r="F532" s="2">
        <f>E532/D532</f>
        <v>0.91740952380952379</v>
      </c>
      <c r="G532" t="s">
        <v>14</v>
      </c>
      <c r="H532">
        <v>1784</v>
      </c>
      <c r="I532" s="3">
        <f>IFERROR(E532/H532,0)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7">
        <f>(((L532/60)/60)/24)+DATE(1970,1,1)</f>
        <v>40421.208333333336</v>
      </c>
      <c r="O532" s="7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35">
      <c r="A533">
        <v>531</v>
      </c>
      <c r="B533" t="s">
        <v>1107</v>
      </c>
      <c r="C533" s="1" t="s">
        <v>1108</v>
      </c>
      <c r="D533">
        <v>186700</v>
      </c>
      <c r="E533">
        <v>178338</v>
      </c>
      <c r="F533" s="2">
        <f>E533/D533</f>
        <v>0.95521156936261387</v>
      </c>
      <c r="G533" t="s">
        <v>47</v>
      </c>
      <c r="H533">
        <v>3640</v>
      </c>
      <c r="I533" s="3">
        <f>IFERROR(E533/H533,0)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7">
        <f>(((L533/60)/60)/24)+DATE(1970,1,1)</f>
        <v>41589.25</v>
      </c>
      <c r="O533" s="7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1" t="s">
        <v>1110</v>
      </c>
      <c r="D534">
        <v>1600</v>
      </c>
      <c r="E534">
        <v>8046</v>
      </c>
      <c r="F534" s="2">
        <f>E534/D534</f>
        <v>5.0287499999999996</v>
      </c>
      <c r="G534" t="s">
        <v>20</v>
      </c>
      <c r="H534">
        <v>126</v>
      </c>
      <c r="I534" s="3">
        <f>IFERROR(E534/H534,0)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7">
        <f>(((L534/60)/60)/24)+DATE(1970,1,1)</f>
        <v>43125.25</v>
      </c>
      <c r="O534" s="7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1" t="s">
        <v>1112</v>
      </c>
      <c r="D535">
        <v>115600</v>
      </c>
      <c r="E535">
        <v>184086</v>
      </c>
      <c r="F535" s="2">
        <f>E535/D535</f>
        <v>1.5924394463667819</v>
      </c>
      <c r="G535" t="s">
        <v>20</v>
      </c>
      <c r="H535">
        <v>2218</v>
      </c>
      <c r="I535" s="3">
        <f>IFERROR(E535/H535,0)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7">
        <f>(((L535/60)/60)/24)+DATE(1970,1,1)</f>
        <v>41479.208333333336</v>
      </c>
      <c r="O535" s="7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1" t="s">
        <v>1114</v>
      </c>
      <c r="D536">
        <v>89100</v>
      </c>
      <c r="E536">
        <v>13385</v>
      </c>
      <c r="F536" s="2">
        <f>E536/D536</f>
        <v>0.15022446689113356</v>
      </c>
      <c r="G536" t="s">
        <v>14</v>
      </c>
      <c r="H536">
        <v>243</v>
      </c>
      <c r="I536" s="3">
        <f>IFERROR(E536/H536,0)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7">
        <f>(((L536/60)/60)/24)+DATE(1970,1,1)</f>
        <v>43329.208333333328</v>
      </c>
      <c r="O536" s="7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1" t="s">
        <v>1116</v>
      </c>
      <c r="D537">
        <v>2600</v>
      </c>
      <c r="E537">
        <v>12533</v>
      </c>
      <c r="F537" s="2">
        <f>E537/D537</f>
        <v>4.820384615384615</v>
      </c>
      <c r="G537" t="s">
        <v>20</v>
      </c>
      <c r="H537">
        <v>202</v>
      </c>
      <c r="I537" s="3">
        <f>IFERROR(E537/H537,0)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7">
        <f>(((L537/60)/60)/24)+DATE(1970,1,1)</f>
        <v>43259.208333333328</v>
      </c>
      <c r="O537" s="7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1" t="s">
        <v>1118</v>
      </c>
      <c r="D538">
        <v>9800</v>
      </c>
      <c r="E538">
        <v>14697</v>
      </c>
      <c r="F538" s="2">
        <f>E538/D538</f>
        <v>1.4996938775510205</v>
      </c>
      <c r="G538" t="s">
        <v>20</v>
      </c>
      <c r="H538">
        <v>140</v>
      </c>
      <c r="I538" s="3">
        <f>IFERROR(E538/H538,0)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7">
        <f>(((L538/60)/60)/24)+DATE(1970,1,1)</f>
        <v>40414.208333333336</v>
      </c>
      <c r="O538" s="7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1" t="s">
        <v>1120</v>
      </c>
      <c r="D539">
        <v>84400</v>
      </c>
      <c r="E539">
        <v>98935</v>
      </c>
      <c r="F539" s="2">
        <f>E539/D539</f>
        <v>1.1722156398104266</v>
      </c>
      <c r="G539" t="s">
        <v>20</v>
      </c>
      <c r="H539">
        <v>1052</v>
      </c>
      <c r="I539" s="3">
        <f>IFERROR(E539/H539,0)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7">
        <f>(((L539/60)/60)/24)+DATE(1970,1,1)</f>
        <v>43342.208333333328</v>
      </c>
      <c r="O539" s="7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1" t="s">
        <v>1122</v>
      </c>
      <c r="D540">
        <v>151300</v>
      </c>
      <c r="E540">
        <v>57034</v>
      </c>
      <c r="F540" s="2">
        <f>E540/D540</f>
        <v>0.37695968274950431</v>
      </c>
      <c r="G540" t="s">
        <v>14</v>
      </c>
      <c r="H540">
        <v>1296</v>
      </c>
      <c r="I540" s="3">
        <f>IFERROR(E540/H540,0)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7">
        <f>(((L540/60)/60)/24)+DATE(1970,1,1)</f>
        <v>41539.208333333336</v>
      </c>
      <c r="O540" s="7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1" t="s">
        <v>1124</v>
      </c>
      <c r="D541">
        <v>9800</v>
      </c>
      <c r="E541">
        <v>7120</v>
      </c>
      <c r="F541" s="2">
        <f>E541/D541</f>
        <v>0.72653061224489801</v>
      </c>
      <c r="G541" t="s">
        <v>14</v>
      </c>
      <c r="H541">
        <v>77</v>
      </c>
      <c r="I541" s="3">
        <f>IFERROR(E541/H541,0)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7">
        <f>(((L541/60)/60)/24)+DATE(1970,1,1)</f>
        <v>43647.208333333328</v>
      </c>
      <c r="O541" s="7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1" t="s">
        <v>1126</v>
      </c>
      <c r="D542">
        <v>5300</v>
      </c>
      <c r="E542">
        <v>14097</v>
      </c>
      <c r="F542" s="2">
        <f>E542/D542</f>
        <v>2.6598113207547169</v>
      </c>
      <c r="G542" t="s">
        <v>20</v>
      </c>
      <c r="H542">
        <v>247</v>
      </c>
      <c r="I542" s="3">
        <f>IFERROR(E542/H542,0)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7">
        <f>(((L542/60)/60)/24)+DATE(1970,1,1)</f>
        <v>43225.208333333328</v>
      </c>
      <c r="O542" s="7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1" t="s">
        <v>1128</v>
      </c>
      <c r="D543">
        <v>178000</v>
      </c>
      <c r="E543">
        <v>43086</v>
      </c>
      <c r="F543" s="2">
        <f>E543/D543</f>
        <v>0.24205617977528091</v>
      </c>
      <c r="G543" t="s">
        <v>14</v>
      </c>
      <c r="H543">
        <v>395</v>
      </c>
      <c r="I543" s="3">
        <f>IFERROR(E543/H543,0)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7">
        <f>(((L543/60)/60)/24)+DATE(1970,1,1)</f>
        <v>42165.208333333328</v>
      </c>
      <c r="O543" s="7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1" t="s">
        <v>1130</v>
      </c>
      <c r="D544">
        <v>77000</v>
      </c>
      <c r="E544">
        <v>1930</v>
      </c>
      <c r="F544" s="2">
        <f>E544/D544</f>
        <v>2.5064935064935064E-2</v>
      </c>
      <c r="G544" t="s">
        <v>14</v>
      </c>
      <c r="H544">
        <v>49</v>
      </c>
      <c r="I544" s="3">
        <f>IFERROR(E544/H544,0)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7">
        <f>(((L544/60)/60)/24)+DATE(1970,1,1)</f>
        <v>42391.25</v>
      </c>
      <c r="O544" s="7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1" t="s">
        <v>1132</v>
      </c>
      <c r="D545">
        <v>84900</v>
      </c>
      <c r="E545">
        <v>13864</v>
      </c>
      <c r="F545" s="2">
        <f>E545/D545</f>
        <v>0.1632979976442874</v>
      </c>
      <c r="G545" t="s">
        <v>14</v>
      </c>
      <c r="H545">
        <v>180</v>
      </c>
      <c r="I545" s="3">
        <f>IFERROR(E545/H545,0)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7">
        <f>(((L545/60)/60)/24)+DATE(1970,1,1)</f>
        <v>41528.208333333336</v>
      </c>
      <c r="O545" s="7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35">
      <c r="A546">
        <v>544</v>
      </c>
      <c r="B546" t="s">
        <v>1133</v>
      </c>
      <c r="C546" s="1" t="s">
        <v>1134</v>
      </c>
      <c r="D546">
        <v>2800</v>
      </c>
      <c r="E546">
        <v>7742</v>
      </c>
      <c r="F546" s="2">
        <f>E546/D546</f>
        <v>2.7650000000000001</v>
      </c>
      <c r="G546" t="s">
        <v>20</v>
      </c>
      <c r="H546">
        <v>84</v>
      </c>
      <c r="I546" s="3">
        <f>IFERROR(E546/H546,0)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7">
        <f>(((L546/60)/60)/24)+DATE(1970,1,1)</f>
        <v>42377.25</v>
      </c>
      <c r="O546" s="7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1" t="s">
        <v>1136</v>
      </c>
      <c r="D547">
        <v>184800</v>
      </c>
      <c r="E547">
        <v>164109</v>
      </c>
      <c r="F547" s="2">
        <f>E547/D547</f>
        <v>0.88803571428571426</v>
      </c>
      <c r="G547" t="s">
        <v>14</v>
      </c>
      <c r="H547">
        <v>2690</v>
      </c>
      <c r="I547" s="3">
        <f>IFERROR(E547/H547,0)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7">
        <f>(((L547/60)/60)/24)+DATE(1970,1,1)</f>
        <v>43824.25</v>
      </c>
      <c r="O547" s="7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1" t="s">
        <v>1138</v>
      </c>
      <c r="D548">
        <v>4200</v>
      </c>
      <c r="E548">
        <v>6870</v>
      </c>
      <c r="F548" s="2">
        <f>E548/D548</f>
        <v>1.6357142857142857</v>
      </c>
      <c r="G548" t="s">
        <v>20</v>
      </c>
      <c r="H548">
        <v>88</v>
      </c>
      <c r="I548" s="3">
        <f>IFERROR(E548/H548,0)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7">
        <f>(((L548/60)/60)/24)+DATE(1970,1,1)</f>
        <v>43360.208333333328</v>
      </c>
      <c r="O548" s="7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1" t="s">
        <v>1140</v>
      </c>
      <c r="D549">
        <v>1300</v>
      </c>
      <c r="E549">
        <v>12597</v>
      </c>
      <c r="F549" s="2">
        <f>E549/D549</f>
        <v>9.69</v>
      </c>
      <c r="G549" t="s">
        <v>20</v>
      </c>
      <c r="H549">
        <v>156</v>
      </c>
      <c r="I549" s="3">
        <f>IFERROR(E549/H549,0)</f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>(((L549/60)/60)/24)+DATE(1970,1,1)</f>
        <v>42029.25</v>
      </c>
      <c r="O549" s="7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1" t="s">
        <v>1142</v>
      </c>
      <c r="D550">
        <v>66100</v>
      </c>
      <c r="E550">
        <v>179074</v>
      </c>
      <c r="F550" s="2">
        <f>E550/D550</f>
        <v>2.7091376701966716</v>
      </c>
      <c r="G550" t="s">
        <v>20</v>
      </c>
      <c r="H550">
        <v>2985</v>
      </c>
      <c r="I550" s="3">
        <f>IFERROR(E550/H550,0)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7">
        <f>(((L550/60)/60)/24)+DATE(1970,1,1)</f>
        <v>42461.208333333328</v>
      </c>
      <c r="O550" s="7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35">
      <c r="A551">
        <v>549</v>
      </c>
      <c r="B551" t="s">
        <v>1143</v>
      </c>
      <c r="C551" s="1" t="s">
        <v>1144</v>
      </c>
      <c r="D551">
        <v>29500</v>
      </c>
      <c r="E551">
        <v>83843</v>
      </c>
      <c r="F551" s="2">
        <f>E551/D551</f>
        <v>2.8421355932203389</v>
      </c>
      <c r="G551" t="s">
        <v>20</v>
      </c>
      <c r="H551">
        <v>762</v>
      </c>
      <c r="I551" s="3">
        <f>IFERROR(E551/H551,0)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7">
        <f>(((L551/60)/60)/24)+DATE(1970,1,1)</f>
        <v>41422.208333333336</v>
      </c>
      <c r="O551" s="7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35">
      <c r="A552">
        <v>550</v>
      </c>
      <c r="B552" t="s">
        <v>1145</v>
      </c>
      <c r="C552" s="1" t="s">
        <v>1146</v>
      </c>
      <c r="D552">
        <v>100</v>
      </c>
      <c r="E552">
        <v>4</v>
      </c>
      <c r="F552" s="2">
        <f>E552/D552</f>
        <v>0.04</v>
      </c>
      <c r="G552" t="s">
        <v>74</v>
      </c>
      <c r="H552">
        <v>1</v>
      </c>
      <c r="I552" s="3">
        <f>IFERROR(E552/H552,0)</f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>(((L552/60)/60)/24)+DATE(1970,1,1)</f>
        <v>40968.25</v>
      </c>
      <c r="O552" s="7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1" t="s">
        <v>1148</v>
      </c>
      <c r="D553">
        <v>180100</v>
      </c>
      <c r="E553">
        <v>105598</v>
      </c>
      <c r="F553" s="2">
        <f>E553/D553</f>
        <v>0.58632981676846196</v>
      </c>
      <c r="G553" t="s">
        <v>14</v>
      </c>
      <c r="H553">
        <v>2779</v>
      </c>
      <c r="I553" s="3">
        <f>IFERROR(E553/H553,0)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7">
        <f>(((L553/60)/60)/24)+DATE(1970,1,1)</f>
        <v>41993.25</v>
      </c>
      <c r="O553" s="7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1" t="s">
        <v>1150</v>
      </c>
      <c r="D554">
        <v>9000</v>
      </c>
      <c r="E554">
        <v>8866</v>
      </c>
      <c r="F554" s="2">
        <f>E554/D554</f>
        <v>0.98511111111111116</v>
      </c>
      <c r="G554" t="s">
        <v>14</v>
      </c>
      <c r="H554">
        <v>92</v>
      </c>
      <c r="I554" s="3">
        <f>IFERROR(E554/H554,0)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7">
        <f>(((L554/60)/60)/24)+DATE(1970,1,1)</f>
        <v>42700.25</v>
      </c>
      <c r="O554" s="7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35">
      <c r="A555">
        <v>553</v>
      </c>
      <c r="B555" t="s">
        <v>1151</v>
      </c>
      <c r="C555" s="1" t="s">
        <v>1152</v>
      </c>
      <c r="D555">
        <v>170600</v>
      </c>
      <c r="E555">
        <v>75022</v>
      </c>
      <c r="F555" s="2">
        <f>E555/D555</f>
        <v>0.43975381008206332</v>
      </c>
      <c r="G555" t="s">
        <v>14</v>
      </c>
      <c r="H555">
        <v>1028</v>
      </c>
      <c r="I555" s="3">
        <f>IFERROR(E555/H555,0)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7">
        <f>(((L555/60)/60)/24)+DATE(1970,1,1)</f>
        <v>40545.25</v>
      </c>
      <c r="O555" s="7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35">
      <c r="A556">
        <v>554</v>
      </c>
      <c r="B556" t="s">
        <v>1153</v>
      </c>
      <c r="C556" s="1" t="s">
        <v>1154</v>
      </c>
      <c r="D556">
        <v>9500</v>
      </c>
      <c r="E556">
        <v>14408</v>
      </c>
      <c r="F556" s="2">
        <f>E556/D556</f>
        <v>1.5166315789473683</v>
      </c>
      <c r="G556" t="s">
        <v>20</v>
      </c>
      <c r="H556">
        <v>554</v>
      </c>
      <c r="I556" s="3">
        <f>IFERROR(E556/H556,0)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7">
        <f>(((L556/60)/60)/24)+DATE(1970,1,1)</f>
        <v>42723.25</v>
      </c>
      <c r="O556" s="7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1" t="s">
        <v>1156</v>
      </c>
      <c r="D557">
        <v>6300</v>
      </c>
      <c r="E557">
        <v>14089</v>
      </c>
      <c r="F557" s="2">
        <f>E557/D557</f>
        <v>2.2363492063492063</v>
      </c>
      <c r="G557" t="s">
        <v>20</v>
      </c>
      <c r="H557">
        <v>135</v>
      </c>
      <c r="I557" s="3">
        <f>IFERROR(E557/H557,0)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7">
        <f>(((L557/60)/60)/24)+DATE(1970,1,1)</f>
        <v>41731.208333333336</v>
      </c>
      <c r="O557" s="7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1" t="s">
        <v>1157</v>
      </c>
      <c r="D558">
        <v>5200</v>
      </c>
      <c r="E558">
        <v>12467</v>
      </c>
      <c r="F558" s="2">
        <f>E558/D558</f>
        <v>2.3975</v>
      </c>
      <c r="G558" t="s">
        <v>20</v>
      </c>
      <c r="H558">
        <v>122</v>
      </c>
      <c r="I558" s="3">
        <f>IFERROR(E558/H558,0)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7">
        <f>(((L558/60)/60)/24)+DATE(1970,1,1)</f>
        <v>40792.208333333336</v>
      </c>
      <c r="O558" s="7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1" t="s">
        <v>1159</v>
      </c>
      <c r="D559">
        <v>6000</v>
      </c>
      <c r="E559">
        <v>11960</v>
      </c>
      <c r="F559" s="2">
        <f>E559/D559</f>
        <v>1.9933333333333334</v>
      </c>
      <c r="G559" t="s">
        <v>20</v>
      </c>
      <c r="H559">
        <v>221</v>
      </c>
      <c r="I559" s="3">
        <f>IFERROR(E559/H559,0)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7">
        <f>(((L559/60)/60)/24)+DATE(1970,1,1)</f>
        <v>42279.208333333328</v>
      </c>
      <c r="O559" s="7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1" t="s">
        <v>1161</v>
      </c>
      <c r="D560">
        <v>5800</v>
      </c>
      <c r="E560">
        <v>7966</v>
      </c>
      <c r="F560" s="2">
        <f>E560/D560</f>
        <v>1.373448275862069</v>
      </c>
      <c r="G560" t="s">
        <v>20</v>
      </c>
      <c r="H560">
        <v>126</v>
      </c>
      <c r="I560" s="3">
        <f>IFERROR(E560/H560,0)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7">
        <f>(((L560/60)/60)/24)+DATE(1970,1,1)</f>
        <v>42424.25</v>
      </c>
      <c r="O560" s="7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1" t="s">
        <v>1163</v>
      </c>
      <c r="D561">
        <v>105300</v>
      </c>
      <c r="E561">
        <v>106321</v>
      </c>
      <c r="F561" s="2">
        <f>E561/D561</f>
        <v>1.009696106362773</v>
      </c>
      <c r="G561" t="s">
        <v>20</v>
      </c>
      <c r="H561">
        <v>1022</v>
      </c>
      <c r="I561" s="3">
        <f>IFERROR(E561/H561,0)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7">
        <f>(((L561/60)/60)/24)+DATE(1970,1,1)</f>
        <v>42584.208333333328</v>
      </c>
      <c r="O561" s="7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1" t="s">
        <v>1165</v>
      </c>
      <c r="D562">
        <v>20000</v>
      </c>
      <c r="E562">
        <v>158832</v>
      </c>
      <c r="F562" s="2">
        <f>E562/D562</f>
        <v>7.9416000000000002</v>
      </c>
      <c r="G562" t="s">
        <v>20</v>
      </c>
      <c r="H562">
        <v>3177</v>
      </c>
      <c r="I562" s="3">
        <f>IFERROR(E562/H562,0)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7">
        <f>(((L562/60)/60)/24)+DATE(1970,1,1)</f>
        <v>40865.25</v>
      </c>
      <c r="O562" s="7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1" t="s">
        <v>1167</v>
      </c>
      <c r="D563">
        <v>3000</v>
      </c>
      <c r="E563">
        <v>11091</v>
      </c>
      <c r="F563" s="2">
        <f>E563/D563</f>
        <v>3.6970000000000001</v>
      </c>
      <c r="G563" t="s">
        <v>20</v>
      </c>
      <c r="H563">
        <v>198</v>
      </c>
      <c r="I563" s="3">
        <f>IFERROR(E563/H563,0)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7">
        <f>(((L563/60)/60)/24)+DATE(1970,1,1)</f>
        <v>40833.208333333336</v>
      </c>
      <c r="O563" s="7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35">
      <c r="A564">
        <v>562</v>
      </c>
      <c r="B564" t="s">
        <v>1168</v>
      </c>
      <c r="C564" s="1" t="s">
        <v>1169</v>
      </c>
      <c r="D564">
        <v>9900</v>
      </c>
      <c r="E564">
        <v>1269</v>
      </c>
      <c r="F564" s="2">
        <f>E564/D564</f>
        <v>0.12818181818181817</v>
      </c>
      <c r="G564" t="s">
        <v>14</v>
      </c>
      <c r="H564">
        <v>26</v>
      </c>
      <c r="I564" s="3">
        <f>IFERROR(E564/H564,0)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7">
        <f>(((L564/60)/60)/24)+DATE(1970,1,1)</f>
        <v>43536.208333333328</v>
      </c>
      <c r="O564" s="7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1" t="s">
        <v>1171</v>
      </c>
      <c r="D565">
        <v>3700</v>
      </c>
      <c r="E565">
        <v>5107</v>
      </c>
      <c r="F565" s="2">
        <f>E565/D565</f>
        <v>1.3802702702702703</v>
      </c>
      <c r="G565" t="s">
        <v>20</v>
      </c>
      <c r="H565">
        <v>85</v>
      </c>
      <c r="I565" s="3">
        <f>IFERROR(E565/H565,0)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7">
        <f>(((L565/60)/60)/24)+DATE(1970,1,1)</f>
        <v>43417.25</v>
      </c>
      <c r="O565" s="7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1" t="s">
        <v>1173</v>
      </c>
      <c r="D566">
        <v>168700</v>
      </c>
      <c r="E566">
        <v>141393</v>
      </c>
      <c r="F566" s="2">
        <f>E566/D566</f>
        <v>0.83813278008298753</v>
      </c>
      <c r="G566" t="s">
        <v>14</v>
      </c>
      <c r="H566">
        <v>1790</v>
      </c>
      <c r="I566" s="3">
        <f>IFERROR(E566/H566,0)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7">
        <f>(((L566/60)/60)/24)+DATE(1970,1,1)</f>
        <v>42078.208333333328</v>
      </c>
      <c r="O566" s="7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1" t="s">
        <v>1175</v>
      </c>
      <c r="D567">
        <v>94900</v>
      </c>
      <c r="E567">
        <v>194166</v>
      </c>
      <c r="F567" s="2">
        <f>E567/D567</f>
        <v>2.0460063224446787</v>
      </c>
      <c r="G567" t="s">
        <v>20</v>
      </c>
      <c r="H567">
        <v>3596</v>
      </c>
      <c r="I567" s="3">
        <f>IFERROR(E567/H567,0)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7">
        <f>(((L567/60)/60)/24)+DATE(1970,1,1)</f>
        <v>40862.25</v>
      </c>
      <c r="O567" s="7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1" t="s">
        <v>1177</v>
      </c>
      <c r="D568">
        <v>9300</v>
      </c>
      <c r="E568">
        <v>4124</v>
      </c>
      <c r="F568" s="2">
        <f>E568/D568</f>
        <v>0.44344086021505374</v>
      </c>
      <c r="G568" t="s">
        <v>14</v>
      </c>
      <c r="H568">
        <v>37</v>
      </c>
      <c r="I568" s="3">
        <f>IFERROR(E568/H568,0)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7">
        <f>(((L568/60)/60)/24)+DATE(1970,1,1)</f>
        <v>42424.25</v>
      </c>
      <c r="O568" s="7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35">
      <c r="A569">
        <v>567</v>
      </c>
      <c r="B569" t="s">
        <v>1178</v>
      </c>
      <c r="C569" s="1" t="s">
        <v>1179</v>
      </c>
      <c r="D569">
        <v>6800</v>
      </c>
      <c r="E569">
        <v>14865</v>
      </c>
      <c r="F569" s="2">
        <f>E569/D569</f>
        <v>2.1860294117647059</v>
      </c>
      <c r="G569" t="s">
        <v>20</v>
      </c>
      <c r="H569">
        <v>244</v>
      </c>
      <c r="I569" s="3">
        <f>IFERROR(E569/H569,0)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7">
        <f>(((L569/60)/60)/24)+DATE(1970,1,1)</f>
        <v>41830.208333333336</v>
      </c>
      <c r="O569" s="7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1" t="s">
        <v>1181</v>
      </c>
      <c r="D570">
        <v>72400</v>
      </c>
      <c r="E570">
        <v>134688</v>
      </c>
      <c r="F570" s="2">
        <f>E570/D570</f>
        <v>1.8603314917127072</v>
      </c>
      <c r="G570" t="s">
        <v>20</v>
      </c>
      <c r="H570">
        <v>5180</v>
      </c>
      <c r="I570" s="3">
        <f>IFERROR(E570/H570,0)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7">
        <f>(((L570/60)/60)/24)+DATE(1970,1,1)</f>
        <v>40374.208333333336</v>
      </c>
      <c r="O570" s="7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1" t="s">
        <v>1183</v>
      </c>
      <c r="D571">
        <v>20100</v>
      </c>
      <c r="E571">
        <v>47705</v>
      </c>
      <c r="F571" s="2">
        <f>E571/D571</f>
        <v>2.3733830845771142</v>
      </c>
      <c r="G571" t="s">
        <v>20</v>
      </c>
      <c r="H571">
        <v>589</v>
      </c>
      <c r="I571" s="3">
        <f>IFERROR(E571/H571,0)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7">
        <f>(((L571/60)/60)/24)+DATE(1970,1,1)</f>
        <v>40554.25</v>
      </c>
      <c r="O571" s="7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1" t="s">
        <v>1185</v>
      </c>
      <c r="D572">
        <v>31200</v>
      </c>
      <c r="E572">
        <v>95364</v>
      </c>
      <c r="F572" s="2">
        <f>E572/D572</f>
        <v>3.0565384615384614</v>
      </c>
      <c r="G572" t="s">
        <v>20</v>
      </c>
      <c r="H572">
        <v>2725</v>
      </c>
      <c r="I572" s="3">
        <f>IFERROR(E572/H572,0)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7">
        <f>(((L572/60)/60)/24)+DATE(1970,1,1)</f>
        <v>41993.25</v>
      </c>
      <c r="O572" s="7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1" t="s">
        <v>1187</v>
      </c>
      <c r="D573">
        <v>3500</v>
      </c>
      <c r="E573">
        <v>3295</v>
      </c>
      <c r="F573" s="2">
        <f>E573/D573</f>
        <v>0.94142857142857139</v>
      </c>
      <c r="G573" t="s">
        <v>14</v>
      </c>
      <c r="H573">
        <v>35</v>
      </c>
      <c r="I573" s="3">
        <f>IFERROR(E573/H573,0)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7">
        <f>(((L573/60)/60)/24)+DATE(1970,1,1)</f>
        <v>42174.208333333328</v>
      </c>
      <c r="O573" s="7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1" t="s">
        <v>1189</v>
      </c>
      <c r="D574">
        <v>9000</v>
      </c>
      <c r="E574">
        <v>4896</v>
      </c>
      <c r="F574" s="2">
        <f>E574/D574</f>
        <v>0.54400000000000004</v>
      </c>
      <c r="G574" t="s">
        <v>74</v>
      </c>
      <c r="H574">
        <v>94</v>
      </c>
      <c r="I574" s="3">
        <f>IFERROR(E574/H574,0)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7">
        <f>(((L574/60)/60)/24)+DATE(1970,1,1)</f>
        <v>42275.208333333328</v>
      </c>
      <c r="O574" s="7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1" t="s">
        <v>1191</v>
      </c>
      <c r="D575">
        <v>6700</v>
      </c>
      <c r="E575">
        <v>7496</v>
      </c>
      <c r="F575" s="2">
        <f>E575/D575</f>
        <v>1.1188059701492536</v>
      </c>
      <c r="G575" t="s">
        <v>20</v>
      </c>
      <c r="H575">
        <v>300</v>
      </c>
      <c r="I575" s="3">
        <f>IFERROR(E575/H575,0)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7">
        <f>(((L575/60)/60)/24)+DATE(1970,1,1)</f>
        <v>41761.208333333336</v>
      </c>
      <c r="O575" s="7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1" t="s">
        <v>1193</v>
      </c>
      <c r="D576">
        <v>2700</v>
      </c>
      <c r="E576">
        <v>9967</v>
      </c>
      <c r="F576" s="2">
        <f>E576/D576</f>
        <v>3.6914814814814814</v>
      </c>
      <c r="G576" t="s">
        <v>20</v>
      </c>
      <c r="H576">
        <v>144</v>
      </c>
      <c r="I576" s="3">
        <f>IFERROR(E576/H576,0)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7">
        <f>(((L576/60)/60)/24)+DATE(1970,1,1)</f>
        <v>43806.25</v>
      </c>
      <c r="O576" s="7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1" t="s">
        <v>1195</v>
      </c>
      <c r="D577">
        <v>83300</v>
      </c>
      <c r="E577">
        <v>52421</v>
      </c>
      <c r="F577" s="2">
        <f>E577/D577</f>
        <v>0.62930372148859548</v>
      </c>
      <c r="G577" t="s">
        <v>14</v>
      </c>
      <c r="H577">
        <v>558</v>
      </c>
      <c r="I577" s="3">
        <f>IFERROR(E577/H577,0)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7">
        <f>(((L577/60)/60)/24)+DATE(1970,1,1)</f>
        <v>41779.208333333336</v>
      </c>
      <c r="O577" s="7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35">
      <c r="A578">
        <v>576</v>
      </c>
      <c r="B578" t="s">
        <v>1196</v>
      </c>
      <c r="C578" s="1" t="s">
        <v>1197</v>
      </c>
      <c r="D578">
        <v>9700</v>
      </c>
      <c r="E578">
        <v>6298</v>
      </c>
      <c r="F578" s="2">
        <f>E578/D578</f>
        <v>0.6492783505154639</v>
      </c>
      <c r="G578" t="s">
        <v>14</v>
      </c>
      <c r="H578">
        <v>64</v>
      </c>
      <c r="I578" s="3">
        <f>IFERROR(E578/H578,0)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7">
        <f>(((L578/60)/60)/24)+DATE(1970,1,1)</f>
        <v>43040.208333333328</v>
      </c>
      <c r="O578" s="7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1" t="s">
        <v>1199</v>
      </c>
      <c r="D579">
        <v>8200</v>
      </c>
      <c r="E579">
        <v>1546</v>
      </c>
      <c r="F579" s="2">
        <f>E579/D579</f>
        <v>0.18853658536585366</v>
      </c>
      <c r="G579" t="s">
        <v>74</v>
      </c>
      <c r="H579">
        <v>37</v>
      </c>
      <c r="I579" s="3">
        <f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7">
        <f>(((L579/60)/60)/24)+DATE(1970,1,1)</f>
        <v>40613.25</v>
      </c>
      <c r="O579" s="7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1" t="s">
        <v>1201</v>
      </c>
      <c r="D580">
        <v>96500</v>
      </c>
      <c r="E580">
        <v>16168</v>
      </c>
      <c r="F580" s="2">
        <f>E580/D580</f>
        <v>0.1675440414507772</v>
      </c>
      <c r="G580" t="s">
        <v>14</v>
      </c>
      <c r="H580">
        <v>245</v>
      </c>
      <c r="I580" s="3">
        <f>IFERROR(E580/H580,0)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7">
        <f>(((L580/60)/60)/24)+DATE(1970,1,1)</f>
        <v>40878.25</v>
      </c>
      <c r="O580" s="7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1" t="s">
        <v>1203</v>
      </c>
      <c r="D581">
        <v>6200</v>
      </c>
      <c r="E581">
        <v>6269</v>
      </c>
      <c r="F581" s="2">
        <f>E581/D581</f>
        <v>1.0111290322580646</v>
      </c>
      <c r="G581" t="s">
        <v>20</v>
      </c>
      <c r="H581">
        <v>87</v>
      </c>
      <c r="I581" s="3">
        <f>IFERROR(E581/H581,0)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7">
        <f>(((L581/60)/60)/24)+DATE(1970,1,1)</f>
        <v>40762.208333333336</v>
      </c>
      <c r="O581" s="7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1" t="s">
        <v>1204</v>
      </c>
      <c r="D582">
        <v>43800</v>
      </c>
      <c r="E582">
        <v>149578</v>
      </c>
      <c r="F582" s="2">
        <f>E582/D582</f>
        <v>3.4150228310502282</v>
      </c>
      <c r="G582" t="s">
        <v>20</v>
      </c>
      <c r="H582">
        <v>3116</v>
      </c>
      <c r="I582" s="3">
        <f>IFERROR(E582/H582,0)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7">
        <f>(((L582/60)/60)/24)+DATE(1970,1,1)</f>
        <v>41696.25</v>
      </c>
      <c r="O582" s="7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1" t="s">
        <v>1206</v>
      </c>
      <c r="D583">
        <v>6000</v>
      </c>
      <c r="E583">
        <v>3841</v>
      </c>
      <c r="F583" s="2">
        <f>E583/D583</f>
        <v>0.64016666666666666</v>
      </c>
      <c r="G583" t="s">
        <v>14</v>
      </c>
      <c r="H583">
        <v>71</v>
      </c>
      <c r="I583" s="3">
        <f>IFERROR(E583/H583,0)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7">
        <f>(((L583/60)/60)/24)+DATE(1970,1,1)</f>
        <v>40662.208333333336</v>
      </c>
      <c r="O583" s="7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1" t="s">
        <v>1208</v>
      </c>
      <c r="D584">
        <v>8700</v>
      </c>
      <c r="E584">
        <v>4531</v>
      </c>
      <c r="F584" s="2">
        <f>E584/D584</f>
        <v>0.5208045977011494</v>
      </c>
      <c r="G584" t="s">
        <v>14</v>
      </c>
      <c r="H584">
        <v>42</v>
      </c>
      <c r="I584" s="3">
        <f>IFERROR(E584/H584,0)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7">
        <f>(((L584/60)/60)/24)+DATE(1970,1,1)</f>
        <v>42165.208333333328</v>
      </c>
      <c r="O584" s="7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35">
      <c r="A585">
        <v>583</v>
      </c>
      <c r="B585" t="s">
        <v>1209</v>
      </c>
      <c r="C585" s="1" t="s">
        <v>1210</v>
      </c>
      <c r="D585">
        <v>18900</v>
      </c>
      <c r="E585">
        <v>60934</v>
      </c>
      <c r="F585" s="2">
        <f>E585/D585</f>
        <v>3.2240211640211642</v>
      </c>
      <c r="G585" t="s">
        <v>20</v>
      </c>
      <c r="H585">
        <v>909</v>
      </c>
      <c r="I585" s="3">
        <f>IFERROR(E585/H585,0)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7">
        <f>(((L585/60)/60)/24)+DATE(1970,1,1)</f>
        <v>40959.25</v>
      </c>
      <c r="O585" s="7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1" t="s">
        <v>1211</v>
      </c>
      <c r="D586">
        <v>86400</v>
      </c>
      <c r="E586">
        <v>103255</v>
      </c>
      <c r="F586" s="2">
        <f>E586/D586</f>
        <v>1.1950810185185186</v>
      </c>
      <c r="G586" t="s">
        <v>20</v>
      </c>
      <c r="H586">
        <v>1613</v>
      </c>
      <c r="I586" s="3">
        <f>IFERROR(E586/H586,0)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7">
        <f>(((L586/60)/60)/24)+DATE(1970,1,1)</f>
        <v>41024.208333333336</v>
      </c>
      <c r="O586" s="7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1" t="s">
        <v>1213</v>
      </c>
      <c r="D587">
        <v>8900</v>
      </c>
      <c r="E587">
        <v>13065</v>
      </c>
      <c r="F587" s="2">
        <f>E587/D587</f>
        <v>1.4679775280898877</v>
      </c>
      <c r="G587" t="s">
        <v>20</v>
      </c>
      <c r="H587">
        <v>136</v>
      </c>
      <c r="I587" s="3">
        <f>IFERROR(E587/H587,0)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7">
        <f>(((L587/60)/60)/24)+DATE(1970,1,1)</f>
        <v>40255.208333333336</v>
      </c>
      <c r="O587" s="7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1" t="s">
        <v>1215</v>
      </c>
      <c r="D588">
        <v>700</v>
      </c>
      <c r="E588">
        <v>6654</v>
      </c>
      <c r="F588" s="2">
        <f>E588/D588</f>
        <v>9.5057142857142853</v>
      </c>
      <c r="G588" t="s">
        <v>20</v>
      </c>
      <c r="H588">
        <v>130</v>
      </c>
      <c r="I588" s="3">
        <f>IFERROR(E588/H588,0)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7">
        <f>(((L588/60)/60)/24)+DATE(1970,1,1)</f>
        <v>40499.25</v>
      </c>
      <c r="O588" s="7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1" t="s">
        <v>1217</v>
      </c>
      <c r="D589">
        <v>9400</v>
      </c>
      <c r="E589">
        <v>6852</v>
      </c>
      <c r="F589" s="2">
        <f>E589/D589</f>
        <v>0.72893617021276591</v>
      </c>
      <c r="G589" t="s">
        <v>14</v>
      </c>
      <c r="H589">
        <v>156</v>
      </c>
      <c r="I589" s="3">
        <f>IFERROR(E589/H589,0)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7">
        <f>(((L589/60)/60)/24)+DATE(1970,1,1)</f>
        <v>43484.25</v>
      </c>
      <c r="O589" s="7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1" t="s">
        <v>1219</v>
      </c>
      <c r="D590">
        <v>157600</v>
      </c>
      <c r="E590">
        <v>124517</v>
      </c>
      <c r="F590" s="2">
        <f>E590/D590</f>
        <v>0.7900824873096447</v>
      </c>
      <c r="G590" t="s">
        <v>14</v>
      </c>
      <c r="H590">
        <v>1368</v>
      </c>
      <c r="I590" s="3">
        <f>IFERROR(E590/H590,0)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7">
        <f>(((L590/60)/60)/24)+DATE(1970,1,1)</f>
        <v>40262.208333333336</v>
      </c>
      <c r="O590" s="7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1" t="s">
        <v>1221</v>
      </c>
      <c r="D591">
        <v>7900</v>
      </c>
      <c r="E591">
        <v>5113</v>
      </c>
      <c r="F591" s="2">
        <f>E591/D591</f>
        <v>0.64721518987341775</v>
      </c>
      <c r="G591" t="s">
        <v>14</v>
      </c>
      <c r="H591">
        <v>102</v>
      </c>
      <c r="I591" s="3">
        <f>IFERROR(E591/H591,0)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7">
        <f>(((L591/60)/60)/24)+DATE(1970,1,1)</f>
        <v>42190.208333333328</v>
      </c>
      <c r="O591" s="7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5">
      <c r="A592">
        <v>590</v>
      </c>
      <c r="B592" t="s">
        <v>1222</v>
      </c>
      <c r="C592" s="1" t="s">
        <v>1223</v>
      </c>
      <c r="D592">
        <v>7100</v>
      </c>
      <c r="E592">
        <v>5824</v>
      </c>
      <c r="F592" s="2">
        <f>E592/D592</f>
        <v>0.82028169014084507</v>
      </c>
      <c r="G592" t="s">
        <v>14</v>
      </c>
      <c r="H592">
        <v>86</v>
      </c>
      <c r="I592" s="3">
        <f>IFERROR(E592/H592,0)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7">
        <f>(((L592/60)/60)/24)+DATE(1970,1,1)</f>
        <v>41994.25</v>
      </c>
      <c r="O592" s="7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1" t="s">
        <v>1225</v>
      </c>
      <c r="D593">
        <v>600</v>
      </c>
      <c r="E593">
        <v>6226</v>
      </c>
      <c r="F593" s="2">
        <f>E593/D593</f>
        <v>10.376666666666667</v>
      </c>
      <c r="G593" t="s">
        <v>20</v>
      </c>
      <c r="H593">
        <v>102</v>
      </c>
      <c r="I593" s="3">
        <f>IFERROR(E593/H593,0)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7">
        <f>(((L593/60)/60)/24)+DATE(1970,1,1)</f>
        <v>40373.208333333336</v>
      </c>
      <c r="O593" s="7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35">
      <c r="A594">
        <v>592</v>
      </c>
      <c r="B594" t="s">
        <v>1226</v>
      </c>
      <c r="C594" s="1" t="s">
        <v>1227</v>
      </c>
      <c r="D594">
        <v>156800</v>
      </c>
      <c r="E594">
        <v>20243</v>
      </c>
      <c r="F594" s="2">
        <f>E594/D594</f>
        <v>0.12910076530612244</v>
      </c>
      <c r="G594" t="s">
        <v>14</v>
      </c>
      <c r="H594">
        <v>253</v>
      </c>
      <c r="I594" s="3">
        <f>IFERROR(E594/H594,0)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7">
        <f>(((L594/60)/60)/24)+DATE(1970,1,1)</f>
        <v>41789.208333333336</v>
      </c>
      <c r="O594" s="7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1" t="s">
        <v>1229</v>
      </c>
      <c r="D595">
        <v>121600</v>
      </c>
      <c r="E595">
        <v>188288</v>
      </c>
      <c r="F595" s="2">
        <f>E595/D595</f>
        <v>1.5484210526315789</v>
      </c>
      <c r="G595" t="s">
        <v>20</v>
      </c>
      <c r="H595">
        <v>4006</v>
      </c>
      <c r="I595" s="3">
        <f>IFERROR(E595/H595,0)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7">
        <f>(((L595/60)/60)/24)+DATE(1970,1,1)</f>
        <v>41724.208333333336</v>
      </c>
      <c r="O595" s="7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35">
      <c r="A596">
        <v>594</v>
      </c>
      <c r="B596" t="s">
        <v>1230</v>
      </c>
      <c r="C596" s="1" t="s">
        <v>1231</v>
      </c>
      <c r="D596">
        <v>157300</v>
      </c>
      <c r="E596">
        <v>11167</v>
      </c>
      <c r="F596" s="2">
        <f>E596/D596</f>
        <v>7.0991735537190084E-2</v>
      </c>
      <c r="G596" t="s">
        <v>14</v>
      </c>
      <c r="H596">
        <v>157</v>
      </c>
      <c r="I596" s="3">
        <f>IFERROR(E596/H596,0)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7">
        <f>(((L596/60)/60)/24)+DATE(1970,1,1)</f>
        <v>42548.208333333328</v>
      </c>
      <c r="O596" s="7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35">
      <c r="A597">
        <v>595</v>
      </c>
      <c r="B597" t="s">
        <v>1232</v>
      </c>
      <c r="C597" s="1" t="s">
        <v>1233</v>
      </c>
      <c r="D597">
        <v>70300</v>
      </c>
      <c r="E597">
        <v>146595</v>
      </c>
      <c r="F597" s="2">
        <f>E597/D597</f>
        <v>2.0852773826458035</v>
      </c>
      <c r="G597" t="s">
        <v>20</v>
      </c>
      <c r="H597">
        <v>1629</v>
      </c>
      <c r="I597" s="3">
        <f>IFERROR(E597/H597,0)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7">
        <f>(((L597/60)/60)/24)+DATE(1970,1,1)</f>
        <v>40253.208333333336</v>
      </c>
      <c r="O597" s="7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1" t="s">
        <v>1235</v>
      </c>
      <c r="D598">
        <v>7900</v>
      </c>
      <c r="E598">
        <v>7875</v>
      </c>
      <c r="F598" s="2">
        <f>E598/D598</f>
        <v>0.99683544303797467</v>
      </c>
      <c r="G598" t="s">
        <v>14</v>
      </c>
      <c r="H598">
        <v>183</v>
      </c>
      <c r="I598" s="3">
        <f>IFERROR(E598/H598,0)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7">
        <f>(((L598/60)/60)/24)+DATE(1970,1,1)</f>
        <v>42434.25</v>
      </c>
      <c r="O598" s="7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1" t="s">
        <v>1237</v>
      </c>
      <c r="D599">
        <v>73800</v>
      </c>
      <c r="E599">
        <v>148779</v>
      </c>
      <c r="F599" s="2">
        <f>E599/D599</f>
        <v>2.0159756097560977</v>
      </c>
      <c r="G599" t="s">
        <v>20</v>
      </c>
      <c r="H599">
        <v>2188</v>
      </c>
      <c r="I599" s="3">
        <f>IFERROR(E599/H599,0)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7">
        <f>(((L599/60)/60)/24)+DATE(1970,1,1)</f>
        <v>43786.25</v>
      </c>
      <c r="O599" s="7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1" t="s">
        <v>1239</v>
      </c>
      <c r="D600">
        <v>108500</v>
      </c>
      <c r="E600">
        <v>175868</v>
      </c>
      <c r="F600" s="2">
        <f>E600/D600</f>
        <v>1.6209032258064515</v>
      </c>
      <c r="G600" t="s">
        <v>20</v>
      </c>
      <c r="H600">
        <v>2409</v>
      </c>
      <c r="I600" s="3">
        <f>IFERROR(E600/H600,0)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7">
        <f>(((L600/60)/60)/24)+DATE(1970,1,1)</f>
        <v>40344.208333333336</v>
      </c>
      <c r="O600" s="7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35">
      <c r="A601">
        <v>599</v>
      </c>
      <c r="B601" t="s">
        <v>1240</v>
      </c>
      <c r="C601" s="1" t="s">
        <v>1241</v>
      </c>
      <c r="D601">
        <v>140300</v>
      </c>
      <c r="E601">
        <v>5112</v>
      </c>
      <c r="F601" s="2">
        <f>E601/D601</f>
        <v>3.6436208125445471E-2</v>
      </c>
      <c r="G601" t="s">
        <v>14</v>
      </c>
      <c r="H601">
        <v>82</v>
      </c>
      <c r="I601" s="3">
        <f>IFERROR(E601/H601,0)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7">
        <f>(((L601/60)/60)/24)+DATE(1970,1,1)</f>
        <v>42047.25</v>
      </c>
      <c r="O601" s="7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1" t="s">
        <v>1243</v>
      </c>
      <c r="D602">
        <v>100</v>
      </c>
      <c r="E602">
        <v>5</v>
      </c>
      <c r="F602" s="2">
        <f>E602/D602</f>
        <v>0.05</v>
      </c>
      <c r="G602" t="s">
        <v>14</v>
      </c>
      <c r="H602">
        <v>1</v>
      </c>
      <c r="I602" s="3">
        <f>IFERROR(E602/H602,0)</f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>(((L602/60)/60)/24)+DATE(1970,1,1)</f>
        <v>41485.208333333336</v>
      </c>
      <c r="O602" s="7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1" t="s">
        <v>1245</v>
      </c>
      <c r="D603">
        <v>6300</v>
      </c>
      <c r="E603">
        <v>13018</v>
      </c>
      <c r="F603" s="2">
        <f>E603/D603</f>
        <v>2.0663492063492064</v>
      </c>
      <c r="G603" t="s">
        <v>20</v>
      </c>
      <c r="H603">
        <v>194</v>
      </c>
      <c r="I603" s="3">
        <f>IFERROR(E603/H603,0)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7">
        <f>(((L603/60)/60)/24)+DATE(1970,1,1)</f>
        <v>41789.208333333336</v>
      </c>
      <c r="O603" s="7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35">
      <c r="A604">
        <v>602</v>
      </c>
      <c r="B604" t="s">
        <v>1246</v>
      </c>
      <c r="C604" s="1" t="s">
        <v>1247</v>
      </c>
      <c r="D604">
        <v>71100</v>
      </c>
      <c r="E604">
        <v>91176</v>
      </c>
      <c r="F604" s="2">
        <f>E604/D604</f>
        <v>1.2823628691983122</v>
      </c>
      <c r="G604" t="s">
        <v>20</v>
      </c>
      <c r="H604">
        <v>1140</v>
      </c>
      <c r="I604" s="3">
        <f>IFERROR(E604/H604,0)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7">
        <f>(((L604/60)/60)/24)+DATE(1970,1,1)</f>
        <v>42160.208333333328</v>
      </c>
      <c r="O604" s="7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1" t="s">
        <v>1249</v>
      </c>
      <c r="D605">
        <v>5300</v>
      </c>
      <c r="E605">
        <v>6342</v>
      </c>
      <c r="F605" s="2">
        <f>E605/D605</f>
        <v>1.1966037735849056</v>
      </c>
      <c r="G605" t="s">
        <v>20</v>
      </c>
      <c r="H605">
        <v>102</v>
      </c>
      <c r="I605" s="3">
        <f>IFERROR(E605/H605,0)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7">
        <f>(((L605/60)/60)/24)+DATE(1970,1,1)</f>
        <v>43573.208333333328</v>
      </c>
      <c r="O605" s="7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1" t="s">
        <v>1251</v>
      </c>
      <c r="D606">
        <v>88700</v>
      </c>
      <c r="E606">
        <v>151438</v>
      </c>
      <c r="F606" s="2">
        <f>E606/D606</f>
        <v>1.7073055242390078</v>
      </c>
      <c r="G606" t="s">
        <v>20</v>
      </c>
      <c r="H606">
        <v>2857</v>
      </c>
      <c r="I606" s="3">
        <f>IFERROR(E606/H606,0)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7">
        <f>(((L606/60)/60)/24)+DATE(1970,1,1)</f>
        <v>40565.25</v>
      </c>
      <c r="O606" s="7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1" t="s">
        <v>1253</v>
      </c>
      <c r="D607">
        <v>3300</v>
      </c>
      <c r="E607">
        <v>6178</v>
      </c>
      <c r="F607" s="2">
        <f>E607/D607</f>
        <v>1.8721212121212121</v>
      </c>
      <c r="G607" t="s">
        <v>20</v>
      </c>
      <c r="H607">
        <v>107</v>
      </c>
      <c r="I607" s="3">
        <f>IFERROR(E607/H607,0)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7">
        <f>(((L607/60)/60)/24)+DATE(1970,1,1)</f>
        <v>42280.208333333328</v>
      </c>
      <c r="O607" s="7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1" t="s">
        <v>1255</v>
      </c>
      <c r="D608">
        <v>3400</v>
      </c>
      <c r="E608">
        <v>6405</v>
      </c>
      <c r="F608" s="2">
        <f>E608/D608</f>
        <v>1.8838235294117647</v>
      </c>
      <c r="G608" t="s">
        <v>20</v>
      </c>
      <c r="H608">
        <v>160</v>
      </c>
      <c r="I608" s="3">
        <f>IFERROR(E608/H608,0)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7">
        <f>(((L608/60)/60)/24)+DATE(1970,1,1)</f>
        <v>42436.25</v>
      </c>
      <c r="O608" s="7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1" t="s">
        <v>1257</v>
      </c>
      <c r="D609">
        <v>137600</v>
      </c>
      <c r="E609">
        <v>180667</v>
      </c>
      <c r="F609" s="2">
        <f>E609/D609</f>
        <v>1.3129869186046512</v>
      </c>
      <c r="G609" t="s">
        <v>20</v>
      </c>
      <c r="H609">
        <v>2230</v>
      </c>
      <c r="I609" s="3">
        <f>IFERROR(E609/H609,0)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7">
        <f>(((L609/60)/60)/24)+DATE(1970,1,1)</f>
        <v>41721.208333333336</v>
      </c>
      <c r="O609" s="7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1" t="s">
        <v>1259</v>
      </c>
      <c r="D610">
        <v>3900</v>
      </c>
      <c r="E610">
        <v>11075</v>
      </c>
      <c r="F610" s="2">
        <f>E610/D610</f>
        <v>2.8397435897435899</v>
      </c>
      <c r="G610" t="s">
        <v>20</v>
      </c>
      <c r="H610">
        <v>316</v>
      </c>
      <c r="I610" s="3">
        <f>IFERROR(E610/H610,0)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7">
        <f>(((L610/60)/60)/24)+DATE(1970,1,1)</f>
        <v>43530.25</v>
      </c>
      <c r="O610" s="7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1" t="s">
        <v>1261</v>
      </c>
      <c r="D611">
        <v>10000</v>
      </c>
      <c r="E611">
        <v>12042</v>
      </c>
      <c r="F611" s="2">
        <f>E611/D611</f>
        <v>1.2041999999999999</v>
      </c>
      <c r="G611" t="s">
        <v>20</v>
      </c>
      <c r="H611">
        <v>117</v>
      </c>
      <c r="I611" s="3">
        <f>IFERROR(E611/H611,0)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7">
        <f>(((L611/60)/60)/24)+DATE(1970,1,1)</f>
        <v>43481.25</v>
      </c>
      <c r="O611" s="7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5">
      <c r="A612">
        <v>610</v>
      </c>
      <c r="B612" t="s">
        <v>1262</v>
      </c>
      <c r="C612" s="1" t="s">
        <v>1263</v>
      </c>
      <c r="D612">
        <v>42800</v>
      </c>
      <c r="E612">
        <v>179356</v>
      </c>
      <c r="F612" s="2">
        <f>E612/D612</f>
        <v>4.1905607476635511</v>
      </c>
      <c r="G612" t="s">
        <v>20</v>
      </c>
      <c r="H612">
        <v>6406</v>
      </c>
      <c r="I612" s="3">
        <f>IFERROR(E612/H612,0)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7">
        <f>(((L612/60)/60)/24)+DATE(1970,1,1)</f>
        <v>41259.25</v>
      </c>
      <c r="O612" s="7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1" t="s">
        <v>1265</v>
      </c>
      <c r="D613">
        <v>8200</v>
      </c>
      <c r="E613">
        <v>1136</v>
      </c>
      <c r="F613" s="2">
        <f>E613/D613</f>
        <v>0.13853658536585367</v>
      </c>
      <c r="G613" t="s">
        <v>74</v>
      </c>
      <c r="H613">
        <v>15</v>
      </c>
      <c r="I613" s="3">
        <f>IFERROR(E613/H613,0)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7">
        <f>(((L613/60)/60)/24)+DATE(1970,1,1)</f>
        <v>41480.208333333336</v>
      </c>
      <c r="O613" s="7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1" t="s">
        <v>1267</v>
      </c>
      <c r="D614">
        <v>6200</v>
      </c>
      <c r="E614">
        <v>8645</v>
      </c>
      <c r="F614" s="2">
        <f>E614/D614</f>
        <v>1.3943548387096774</v>
      </c>
      <c r="G614" t="s">
        <v>20</v>
      </c>
      <c r="H614">
        <v>192</v>
      </c>
      <c r="I614" s="3">
        <f>IFERROR(E614/H614,0)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7">
        <f>(((L614/60)/60)/24)+DATE(1970,1,1)</f>
        <v>40474.208333333336</v>
      </c>
      <c r="O614" s="7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1" t="s">
        <v>1269</v>
      </c>
      <c r="D615">
        <v>1100</v>
      </c>
      <c r="E615">
        <v>1914</v>
      </c>
      <c r="F615" s="2">
        <f>E615/D615</f>
        <v>1.74</v>
      </c>
      <c r="G615" t="s">
        <v>20</v>
      </c>
      <c r="H615">
        <v>26</v>
      </c>
      <c r="I615" s="3">
        <f>IFERROR(E615/H615,0)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7">
        <f>(((L615/60)/60)/24)+DATE(1970,1,1)</f>
        <v>42973.208333333328</v>
      </c>
      <c r="O615" s="7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35">
      <c r="A616">
        <v>614</v>
      </c>
      <c r="B616" t="s">
        <v>1270</v>
      </c>
      <c r="C616" s="1" t="s">
        <v>1271</v>
      </c>
      <c r="D616">
        <v>26500</v>
      </c>
      <c r="E616">
        <v>41205</v>
      </c>
      <c r="F616" s="2">
        <f>E616/D616</f>
        <v>1.5549056603773586</v>
      </c>
      <c r="G616" t="s">
        <v>20</v>
      </c>
      <c r="H616">
        <v>723</v>
      </c>
      <c r="I616" s="3">
        <f>IFERROR(E616/H616,0)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7">
        <f>(((L616/60)/60)/24)+DATE(1970,1,1)</f>
        <v>42746.25</v>
      </c>
      <c r="O616" s="7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1" t="s">
        <v>1273</v>
      </c>
      <c r="D617">
        <v>8500</v>
      </c>
      <c r="E617">
        <v>14488</v>
      </c>
      <c r="F617" s="2">
        <f>E617/D617</f>
        <v>1.7044705882352942</v>
      </c>
      <c r="G617" t="s">
        <v>20</v>
      </c>
      <c r="H617">
        <v>170</v>
      </c>
      <c r="I617" s="3">
        <f>IFERROR(E617/H617,0)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7">
        <f>(((L617/60)/60)/24)+DATE(1970,1,1)</f>
        <v>42489.208333333328</v>
      </c>
      <c r="O617" s="7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1" t="s">
        <v>1275</v>
      </c>
      <c r="D618">
        <v>6400</v>
      </c>
      <c r="E618">
        <v>12129</v>
      </c>
      <c r="F618" s="2">
        <f>E618/D618</f>
        <v>1.8951562500000001</v>
      </c>
      <c r="G618" t="s">
        <v>20</v>
      </c>
      <c r="H618">
        <v>238</v>
      </c>
      <c r="I618" s="3">
        <f>IFERROR(E618/H618,0)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7">
        <f>(((L618/60)/60)/24)+DATE(1970,1,1)</f>
        <v>41537.208333333336</v>
      </c>
      <c r="O618" s="7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1" t="s">
        <v>1277</v>
      </c>
      <c r="D619">
        <v>1400</v>
      </c>
      <c r="E619">
        <v>3496</v>
      </c>
      <c r="F619" s="2">
        <f>E619/D619</f>
        <v>2.4971428571428573</v>
      </c>
      <c r="G619" t="s">
        <v>20</v>
      </c>
      <c r="H619">
        <v>55</v>
      </c>
      <c r="I619" s="3">
        <f>IFERROR(E619/H619,0)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7">
        <f>(((L619/60)/60)/24)+DATE(1970,1,1)</f>
        <v>41794.208333333336</v>
      </c>
      <c r="O619" s="7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1" t="s">
        <v>1279</v>
      </c>
      <c r="D620">
        <v>198600</v>
      </c>
      <c r="E620">
        <v>97037</v>
      </c>
      <c r="F620" s="2">
        <f>E620/D620</f>
        <v>0.48860523665659616</v>
      </c>
      <c r="G620" t="s">
        <v>14</v>
      </c>
      <c r="H620">
        <v>1198</v>
      </c>
      <c r="I620" s="3">
        <f>IFERROR(E620/H620,0)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7">
        <f>(((L620/60)/60)/24)+DATE(1970,1,1)</f>
        <v>41396.208333333336</v>
      </c>
      <c r="O620" s="7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1" t="s">
        <v>1281</v>
      </c>
      <c r="D621">
        <v>195900</v>
      </c>
      <c r="E621">
        <v>55757</v>
      </c>
      <c r="F621" s="2">
        <f>E621/D621</f>
        <v>0.28461970393057684</v>
      </c>
      <c r="G621" t="s">
        <v>14</v>
      </c>
      <c r="H621">
        <v>648</v>
      </c>
      <c r="I621" s="3">
        <f>IFERROR(E621/H621,0)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7">
        <f>(((L621/60)/60)/24)+DATE(1970,1,1)</f>
        <v>40669.208333333336</v>
      </c>
      <c r="O621" s="7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1" t="s">
        <v>1283</v>
      </c>
      <c r="D622">
        <v>4300</v>
      </c>
      <c r="E622">
        <v>11525</v>
      </c>
      <c r="F622" s="2">
        <f>E622/D622</f>
        <v>2.6802325581395348</v>
      </c>
      <c r="G622" t="s">
        <v>20</v>
      </c>
      <c r="H622">
        <v>128</v>
      </c>
      <c r="I622" s="3">
        <f>IFERROR(E622/H622,0)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7">
        <f>(((L622/60)/60)/24)+DATE(1970,1,1)</f>
        <v>42559.208333333328</v>
      </c>
      <c r="O622" s="7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1" t="s">
        <v>1285</v>
      </c>
      <c r="D623">
        <v>25600</v>
      </c>
      <c r="E623">
        <v>158669</v>
      </c>
      <c r="F623" s="2">
        <f>E623/D623</f>
        <v>6.1980078125000002</v>
      </c>
      <c r="G623" t="s">
        <v>20</v>
      </c>
      <c r="H623">
        <v>2144</v>
      </c>
      <c r="I623" s="3">
        <f>IFERROR(E623/H623,0)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7">
        <f>(((L623/60)/60)/24)+DATE(1970,1,1)</f>
        <v>42626.208333333328</v>
      </c>
      <c r="O623" s="7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1" t="s">
        <v>1287</v>
      </c>
      <c r="D624">
        <v>189000</v>
      </c>
      <c r="E624">
        <v>5916</v>
      </c>
      <c r="F624" s="2">
        <f>E624/D624</f>
        <v>3.1301587301587303E-2</v>
      </c>
      <c r="G624" t="s">
        <v>14</v>
      </c>
      <c r="H624">
        <v>64</v>
      </c>
      <c r="I624" s="3">
        <f>IFERROR(E624/H624,0)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7">
        <f>(((L624/60)/60)/24)+DATE(1970,1,1)</f>
        <v>43205.208333333328</v>
      </c>
      <c r="O624" s="7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1" t="s">
        <v>1289</v>
      </c>
      <c r="D625">
        <v>94300</v>
      </c>
      <c r="E625">
        <v>150806</v>
      </c>
      <c r="F625" s="2">
        <f>E625/D625</f>
        <v>1.5992152704135738</v>
      </c>
      <c r="G625" t="s">
        <v>20</v>
      </c>
      <c r="H625">
        <v>2693</v>
      </c>
      <c r="I625" s="3">
        <f>IFERROR(E625/H625,0)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7">
        <f>(((L625/60)/60)/24)+DATE(1970,1,1)</f>
        <v>42201.208333333328</v>
      </c>
      <c r="O625" s="7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1" t="s">
        <v>1291</v>
      </c>
      <c r="D626">
        <v>5100</v>
      </c>
      <c r="E626">
        <v>14249</v>
      </c>
      <c r="F626" s="2">
        <f>E626/D626</f>
        <v>2.793921568627451</v>
      </c>
      <c r="G626" t="s">
        <v>20</v>
      </c>
      <c r="H626">
        <v>432</v>
      </c>
      <c r="I626" s="3">
        <f>IFERROR(E626/H626,0)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7">
        <f>(((L626/60)/60)/24)+DATE(1970,1,1)</f>
        <v>42029.25</v>
      </c>
      <c r="O626" s="7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35">
      <c r="A627">
        <v>625</v>
      </c>
      <c r="B627" t="s">
        <v>1292</v>
      </c>
      <c r="C627" s="1" t="s">
        <v>1293</v>
      </c>
      <c r="D627">
        <v>7500</v>
      </c>
      <c r="E627">
        <v>5803</v>
      </c>
      <c r="F627" s="2">
        <f>E627/D627</f>
        <v>0.77373333333333338</v>
      </c>
      <c r="G627" t="s">
        <v>14</v>
      </c>
      <c r="H627">
        <v>62</v>
      </c>
      <c r="I627" s="3">
        <f>IFERROR(E627/H627,0)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7">
        <f>(((L627/60)/60)/24)+DATE(1970,1,1)</f>
        <v>43857.25</v>
      </c>
      <c r="O627" s="7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35">
      <c r="A628">
        <v>626</v>
      </c>
      <c r="B628" t="s">
        <v>1294</v>
      </c>
      <c r="C628" s="1" t="s">
        <v>1295</v>
      </c>
      <c r="D628">
        <v>6400</v>
      </c>
      <c r="E628">
        <v>13205</v>
      </c>
      <c r="F628" s="2">
        <f>E628/D628</f>
        <v>2.0632812500000002</v>
      </c>
      <c r="G628" t="s">
        <v>20</v>
      </c>
      <c r="H628">
        <v>189</v>
      </c>
      <c r="I628" s="3">
        <f>IFERROR(E628/H628,0)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7">
        <f>(((L628/60)/60)/24)+DATE(1970,1,1)</f>
        <v>40449.208333333336</v>
      </c>
      <c r="O628" s="7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1" t="s">
        <v>1297</v>
      </c>
      <c r="D629">
        <v>1600</v>
      </c>
      <c r="E629">
        <v>11108</v>
      </c>
      <c r="F629" s="2">
        <f>E629/D629</f>
        <v>6.9424999999999999</v>
      </c>
      <c r="G629" t="s">
        <v>20</v>
      </c>
      <c r="H629">
        <v>154</v>
      </c>
      <c r="I629" s="3">
        <f>IFERROR(E629/H629,0)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7">
        <f>(((L629/60)/60)/24)+DATE(1970,1,1)</f>
        <v>40345.208333333336</v>
      </c>
      <c r="O629" s="7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1" t="s">
        <v>1299</v>
      </c>
      <c r="D630">
        <v>1900</v>
      </c>
      <c r="E630">
        <v>2884</v>
      </c>
      <c r="F630" s="2">
        <f>E630/D630</f>
        <v>1.5178947368421052</v>
      </c>
      <c r="G630" t="s">
        <v>20</v>
      </c>
      <c r="H630">
        <v>96</v>
      </c>
      <c r="I630" s="3">
        <f>IFERROR(E630/H630,0)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7">
        <f>(((L630/60)/60)/24)+DATE(1970,1,1)</f>
        <v>40455.208333333336</v>
      </c>
      <c r="O630" s="7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1" t="s">
        <v>1301</v>
      </c>
      <c r="D631">
        <v>85900</v>
      </c>
      <c r="E631">
        <v>55476</v>
      </c>
      <c r="F631" s="2">
        <f>E631/D631</f>
        <v>0.64582072176949945</v>
      </c>
      <c r="G631" t="s">
        <v>14</v>
      </c>
      <c r="H631">
        <v>750</v>
      </c>
      <c r="I631" s="3">
        <f>IFERROR(E631/H631,0)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>(((L631/60)/60)/24)+DATE(1970,1,1)</f>
        <v>42557.208333333328</v>
      </c>
      <c r="O631" s="7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1" t="s">
        <v>1303</v>
      </c>
      <c r="D632">
        <v>9500</v>
      </c>
      <c r="E632">
        <v>5973</v>
      </c>
      <c r="F632" s="2">
        <f>E632/D632</f>
        <v>0.62873684210526315</v>
      </c>
      <c r="G632" t="s">
        <v>74</v>
      </c>
      <c r="H632">
        <v>87</v>
      </c>
      <c r="I632" s="3">
        <f>IFERROR(E632/H632,0)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7">
        <f>(((L632/60)/60)/24)+DATE(1970,1,1)</f>
        <v>43586.208333333328</v>
      </c>
      <c r="O632" s="7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1" t="s">
        <v>1305</v>
      </c>
      <c r="D633">
        <v>59200</v>
      </c>
      <c r="E633">
        <v>183756</v>
      </c>
      <c r="F633" s="2">
        <f>E633/D633</f>
        <v>3.1039864864864866</v>
      </c>
      <c r="G633" t="s">
        <v>20</v>
      </c>
      <c r="H633">
        <v>3063</v>
      </c>
      <c r="I633" s="3">
        <f>IFERROR(E633/H633,0)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7">
        <f>(((L633/60)/60)/24)+DATE(1970,1,1)</f>
        <v>43550.208333333328</v>
      </c>
      <c r="O633" s="7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1" t="s">
        <v>1307</v>
      </c>
      <c r="D634">
        <v>72100</v>
      </c>
      <c r="E634">
        <v>30902</v>
      </c>
      <c r="F634" s="2">
        <f>E634/D634</f>
        <v>0.42859916782246882</v>
      </c>
      <c r="G634" t="s">
        <v>47</v>
      </c>
      <c r="H634">
        <v>278</v>
      </c>
      <c r="I634" s="3">
        <f>IFERROR(E634/H634,0)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7">
        <f>(((L634/60)/60)/24)+DATE(1970,1,1)</f>
        <v>41945.208333333336</v>
      </c>
      <c r="O634" s="7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1" t="s">
        <v>1309</v>
      </c>
      <c r="D635">
        <v>6700</v>
      </c>
      <c r="E635">
        <v>5569</v>
      </c>
      <c r="F635" s="2">
        <f>E635/D635</f>
        <v>0.83119402985074631</v>
      </c>
      <c r="G635" t="s">
        <v>14</v>
      </c>
      <c r="H635">
        <v>105</v>
      </c>
      <c r="I635" s="3">
        <f>IFERROR(E635/H635,0)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7">
        <f>(((L635/60)/60)/24)+DATE(1970,1,1)</f>
        <v>42315.25</v>
      </c>
      <c r="O635" s="7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1" t="s">
        <v>1311</v>
      </c>
      <c r="D636">
        <v>118200</v>
      </c>
      <c r="E636">
        <v>92824</v>
      </c>
      <c r="F636" s="2">
        <f>E636/D636</f>
        <v>0.78531302876480547</v>
      </c>
      <c r="G636" t="s">
        <v>74</v>
      </c>
      <c r="H636">
        <v>1658</v>
      </c>
      <c r="I636" s="3">
        <f>IFERROR(E636/H636,0)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7">
        <f>(((L636/60)/60)/24)+DATE(1970,1,1)</f>
        <v>42819.208333333328</v>
      </c>
      <c r="O636" s="7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1" t="s">
        <v>1313</v>
      </c>
      <c r="D637">
        <v>139000</v>
      </c>
      <c r="E637">
        <v>158590</v>
      </c>
      <c r="F637" s="2">
        <f>E637/D637</f>
        <v>1.1409352517985611</v>
      </c>
      <c r="G637" t="s">
        <v>20</v>
      </c>
      <c r="H637">
        <v>2266</v>
      </c>
      <c r="I637" s="3">
        <f>IFERROR(E637/H637,0)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7">
        <f>(((L637/60)/60)/24)+DATE(1970,1,1)</f>
        <v>41314.25</v>
      </c>
      <c r="O637" s="7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1" t="s">
        <v>1315</v>
      </c>
      <c r="D638">
        <v>197700</v>
      </c>
      <c r="E638">
        <v>127591</v>
      </c>
      <c r="F638" s="2">
        <f>E638/D638</f>
        <v>0.64537683358624176</v>
      </c>
      <c r="G638" t="s">
        <v>14</v>
      </c>
      <c r="H638">
        <v>2604</v>
      </c>
      <c r="I638" s="3">
        <f>IFERROR(E638/H638,0)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7">
        <f>(((L638/60)/60)/24)+DATE(1970,1,1)</f>
        <v>40926.25</v>
      </c>
      <c r="O638" s="7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1" t="s">
        <v>1317</v>
      </c>
      <c r="D639">
        <v>8500</v>
      </c>
      <c r="E639">
        <v>6750</v>
      </c>
      <c r="F639" s="2">
        <f>E639/D639</f>
        <v>0.79411764705882348</v>
      </c>
      <c r="G639" t="s">
        <v>14</v>
      </c>
      <c r="H639">
        <v>65</v>
      </c>
      <c r="I639" s="3">
        <f>IFERROR(E639/H639,0)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7">
        <f>(((L639/60)/60)/24)+DATE(1970,1,1)</f>
        <v>42688.25</v>
      </c>
      <c r="O639" s="7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1" t="s">
        <v>1319</v>
      </c>
      <c r="D640">
        <v>81600</v>
      </c>
      <c r="E640">
        <v>9318</v>
      </c>
      <c r="F640" s="2">
        <f>E640/D640</f>
        <v>0.11419117647058824</v>
      </c>
      <c r="G640" t="s">
        <v>14</v>
      </c>
      <c r="H640">
        <v>94</v>
      </c>
      <c r="I640" s="3">
        <f>IFERROR(E640/H640,0)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7">
        <f>(((L640/60)/60)/24)+DATE(1970,1,1)</f>
        <v>40386.208333333336</v>
      </c>
      <c r="O640" s="7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1" t="s">
        <v>1321</v>
      </c>
      <c r="D641">
        <v>8600</v>
      </c>
      <c r="E641">
        <v>4832</v>
      </c>
      <c r="F641" s="2">
        <f>E641/D641</f>
        <v>0.56186046511627907</v>
      </c>
      <c r="G641" t="s">
        <v>47</v>
      </c>
      <c r="H641">
        <v>45</v>
      </c>
      <c r="I641" s="3">
        <f>IFERROR(E641/H641,0)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7">
        <f>(((L641/60)/60)/24)+DATE(1970,1,1)</f>
        <v>43309.208333333328</v>
      </c>
      <c r="O641" s="7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1" t="s">
        <v>1323</v>
      </c>
      <c r="D642">
        <v>119800</v>
      </c>
      <c r="E642">
        <v>19769</v>
      </c>
      <c r="F642" s="2">
        <f>E642/D642</f>
        <v>0.16501669449081802</v>
      </c>
      <c r="G642" t="s">
        <v>14</v>
      </c>
      <c r="H642">
        <v>257</v>
      </c>
      <c r="I642" s="3">
        <f>IFERROR(E642/H642,0)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7">
        <f>(((L642/60)/60)/24)+DATE(1970,1,1)</f>
        <v>42387.25</v>
      </c>
      <c r="O642" s="7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35">
      <c r="A643">
        <v>641</v>
      </c>
      <c r="B643" t="s">
        <v>1324</v>
      </c>
      <c r="C643" s="1" t="s">
        <v>1325</v>
      </c>
      <c r="D643">
        <v>9400</v>
      </c>
      <c r="E643">
        <v>11277</v>
      </c>
      <c r="F643" s="2">
        <f>E643/D643</f>
        <v>1.1996808510638297</v>
      </c>
      <c r="G643" t="s">
        <v>20</v>
      </c>
      <c r="H643">
        <v>194</v>
      </c>
      <c r="I643" s="3">
        <f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7">
        <f>(((L643/60)/60)/24)+DATE(1970,1,1)</f>
        <v>42786.25</v>
      </c>
      <c r="O643" s="7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1" t="s">
        <v>1327</v>
      </c>
      <c r="D644">
        <v>9200</v>
      </c>
      <c r="E644">
        <v>13382</v>
      </c>
      <c r="F644" s="2">
        <f>E644/D644</f>
        <v>1.4545652173913044</v>
      </c>
      <c r="G644" t="s">
        <v>20</v>
      </c>
      <c r="H644">
        <v>129</v>
      </c>
      <c r="I644" s="3">
        <f>IFERROR(E644/H644,0)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7">
        <f>(((L644/60)/60)/24)+DATE(1970,1,1)</f>
        <v>43451.25</v>
      </c>
      <c r="O644" s="7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1" t="s">
        <v>1329</v>
      </c>
      <c r="D645">
        <v>14900</v>
      </c>
      <c r="E645">
        <v>32986</v>
      </c>
      <c r="F645" s="2">
        <f>E645/D645</f>
        <v>2.2138255033557046</v>
      </c>
      <c r="G645" t="s">
        <v>20</v>
      </c>
      <c r="H645">
        <v>375</v>
      </c>
      <c r="I645" s="3">
        <f>IFERROR(E645/H645,0)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7">
        <f>(((L645/60)/60)/24)+DATE(1970,1,1)</f>
        <v>42795.25</v>
      </c>
      <c r="O645" s="7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1" t="s">
        <v>1331</v>
      </c>
      <c r="D646">
        <v>169400</v>
      </c>
      <c r="E646">
        <v>81984</v>
      </c>
      <c r="F646" s="2">
        <f>E646/D646</f>
        <v>0.48396694214876035</v>
      </c>
      <c r="G646" t="s">
        <v>14</v>
      </c>
      <c r="H646">
        <v>2928</v>
      </c>
      <c r="I646" s="3">
        <f>IFERROR(E646/H646,0)</f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>(((L646/60)/60)/24)+DATE(1970,1,1)</f>
        <v>43452.25</v>
      </c>
      <c r="O646" s="7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1" t="s">
        <v>1333</v>
      </c>
      <c r="D647">
        <v>192100</v>
      </c>
      <c r="E647">
        <v>178483</v>
      </c>
      <c r="F647" s="2">
        <f>E647/D647</f>
        <v>0.92911504424778757</v>
      </c>
      <c r="G647" t="s">
        <v>14</v>
      </c>
      <c r="H647">
        <v>4697</v>
      </c>
      <c r="I647" s="3">
        <f>IFERROR(E647/H647,0)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7">
        <f>(((L647/60)/60)/24)+DATE(1970,1,1)</f>
        <v>43369.208333333328</v>
      </c>
      <c r="O647" s="7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1" t="s">
        <v>1335</v>
      </c>
      <c r="D648">
        <v>98700</v>
      </c>
      <c r="E648">
        <v>87448</v>
      </c>
      <c r="F648" s="2">
        <f>E648/D648</f>
        <v>0.88599797365754818</v>
      </c>
      <c r="G648" t="s">
        <v>14</v>
      </c>
      <c r="H648">
        <v>2915</v>
      </c>
      <c r="I648" s="3">
        <f>IFERROR(E648/H648,0)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7">
        <f>(((L648/60)/60)/24)+DATE(1970,1,1)</f>
        <v>41346.208333333336</v>
      </c>
      <c r="O648" s="7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1" t="s">
        <v>1337</v>
      </c>
      <c r="D649">
        <v>4500</v>
      </c>
      <c r="E649">
        <v>1863</v>
      </c>
      <c r="F649" s="2">
        <f>E649/D649</f>
        <v>0.41399999999999998</v>
      </c>
      <c r="G649" t="s">
        <v>14</v>
      </c>
      <c r="H649">
        <v>18</v>
      </c>
      <c r="I649" s="3">
        <f>IFERROR(E649/H649,0)</f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>(((L649/60)/60)/24)+DATE(1970,1,1)</f>
        <v>43199.208333333328</v>
      </c>
      <c r="O649" s="7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1" t="s">
        <v>1339</v>
      </c>
      <c r="D650">
        <v>98600</v>
      </c>
      <c r="E650">
        <v>62174</v>
      </c>
      <c r="F650" s="2">
        <f>E650/D650</f>
        <v>0.63056795131845844</v>
      </c>
      <c r="G650" t="s">
        <v>74</v>
      </c>
      <c r="H650">
        <v>723</v>
      </c>
      <c r="I650" s="3">
        <f>IFERROR(E650/H650,0)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7">
        <f>(((L650/60)/60)/24)+DATE(1970,1,1)</f>
        <v>42922.208333333328</v>
      </c>
      <c r="O650" s="7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1" t="s">
        <v>1341</v>
      </c>
      <c r="D651">
        <v>121700</v>
      </c>
      <c r="E651">
        <v>59003</v>
      </c>
      <c r="F651" s="2">
        <f>E651/D651</f>
        <v>0.48482333607230893</v>
      </c>
      <c r="G651" t="s">
        <v>14</v>
      </c>
      <c r="H651">
        <v>602</v>
      </c>
      <c r="I651" s="3">
        <f>IFERROR(E651/H651,0)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7">
        <f>(((L651/60)/60)/24)+DATE(1970,1,1)</f>
        <v>40471.208333333336</v>
      </c>
      <c r="O651" s="7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1" t="s">
        <v>1343</v>
      </c>
      <c r="D652">
        <v>100</v>
      </c>
      <c r="E652">
        <v>2</v>
      </c>
      <c r="F652" s="2">
        <f>E652/D652</f>
        <v>0.02</v>
      </c>
      <c r="G652" t="s">
        <v>14</v>
      </c>
      <c r="H652">
        <v>1</v>
      </c>
      <c r="I652" s="3">
        <f>IFERROR(E652/H652,0)</f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>(((L652/60)/60)/24)+DATE(1970,1,1)</f>
        <v>41828.208333333336</v>
      </c>
      <c r="O652" s="7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1" t="s">
        <v>1345</v>
      </c>
      <c r="D653">
        <v>196700</v>
      </c>
      <c r="E653">
        <v>174039</v>
      </c>
      <c r="F653" s="2">
        <f>E653/D653</f>
        <v>0.88479410269445857</v>
      </c>
      <c r="G653" t="s">
        <v>14</v>
      </c>
      <c r="H653">
        <v>3868</v>
      </c>
      <c r="I653" s="3">
        <f>IFERROR(E653/H653,0)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7">
        <f>(((L653/60)/60)/24)+DATE(1970,1,1)</f>
        <v>41692.25</v>
      </c>
      <c r="O653" s="7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1" t="s">
        <v>1347</v>
      </c>
      <c r="D654">
        <v>10000</v>
      </c>
      <c r="E654">
        <v>12684</v>
      </c>
      <c r="F654" s="2">
        <f>E654/D654</f>
        <v>1.2684</v>
      </c>
      <c r="G654" t="s">
        <v>20</v>
      </c>
      <c r="H654">
        <v>409</v>
      </c>
      <c r="I654" s="3">
        <f>IFERROR(E654/H654,0)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7">
        <f>(((L654/60)/60)/24)+DATE(1970,1,1)</f>
        <v>42587.208333333328</v>
      </c>
      <c r="O654" s="7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1" t="s">
        <v>1349</v>
      </c>
      <c r="D655">
        <v>600</v>
      </c>
      <c r="E655">
        <v>14033</v>
      </c>
      <c r="F655" s="2">
        <f>E655/D655</f>
        <v>23.388333333333332</v>
      </c>
      <c r="G655" t="s">
        <v>20</v>
      </c>
      <c r="H655">
        <v>234</v>
      </c>
      <c r="I655" s="3">
        <f>IFERROR(E655/H655,0)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7">
        <f>(((L655/60)/60)/24)+DATE(1970,1,1)</f>
        <v>42468.208333333328</v>
      </c>
      <c r="O655" s="7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1" t="s">
        <v>1351</v>
      </c>
      <c r="D656">
        <v>35000</v>
      </c>
      <c r="E656">
        <v>177936</v>
      </c>
      <c r="F656" s="2">
        <f>E656/D656</f>
        <v>5.0838857142857146</v>
      </c>
      <c r="G656" t="s">
        <v>20</v>
      </c>
      <c r="H656">
        <v>3016</v>
      </c>
      <c r="I656" s="3">
        <f>IFERROR(E656/H656,0)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7">
        <f>(((L656/60)/60)/24)+DATE(1970,1,1)</f>
        <v>42240.208333333328</v>
      </c>
      <c r="O656" s="7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1" t="s">
        <v>1353</v>
      </c>
      <c r="D657">
        <v>6900</v>
      </c>
      <c r="E657">
        <v>13212</v>
      </c>
      <c r="F657" s="2">
        <f>E657/D657</f>
        <v>1.9147826086956521</v>
      </c>
      <c r="G657" t="s">
        <v>20</v>
      </c>
      <c r="H657">
        <v>264</v>
      </c>
      <c r="I657" s="3">
        <f>IFERROR(E657/H657,0)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7">
        <f>(((L657/60)/60)/24)+DATE(1970,1,1)</f>
        <v>42796.25</v>
      </c>
      <c r="O657" s="7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35">
      <c r="A658">
        <v>656</v>
      </c>
      <c r="B658" t="s">
        <v>1354</v>
      </c>
      <c r="C658" s="1" t="s">
        <v>1355</v>
      </c>
      <c r="D658">
        <v>118400</v>
      </c>
      <c r="E658">
        <v>49879</v>
      </c>
      <c r="F658" s="2">
        <f>E658/D658</f>
        <v>0.42127533783783783</v>
      </c>
      <c r="G658" t="s">
        <v>14</v>
      </c>
      <c r="H658">
        <v>504</v>
      </c>
      <c r="I658" s="3">
        <f>IFERROR(E658/H658,0)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7">
        <f>(((L658/60)/60)/24)+DATE(1970,1,1)</f>
        <v>43097.25</v>
      </c>
      <c r="O658" s="7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1" t="s">
        <v>1357</v>
      </c>
      <c r="D659">
        <v>10000</v>
      </c>
      <c r="E659">
        <v>824</v>
      </c>
      <c r="F659" s="2">
        <f>E659/D659</f>
        <v>8.2400000000000001E-2</v>
      </c>
      <c r="G659" t="s">
        <v>14</v>
      </c>
      <c r="H659">
        <v>14</v>
      </c>
      <c r="I659" s="3">
        <f>IFERROR(E659/H659,0)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7">
        <f>(((L659/60)/60)/24)+DATE(1970,1,1)</f>
        <v>43096.25</v>
      </c>
      <c r="O659" s="7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1" t="s">
        <v>1359</v>
      </c>
      <c r="D660">
        <v>52600</v>
      </c>
      <c r="E660">
        <v>31594</v>
      </c>
      <c r="F660" s="2">
        <f>E660/D660</f>
        <v>0.60064638783269964</v>
      </c>
      <c r="G660" t="s">
        <v>74</v>
      </c>
      <c r="H660">
        <v>390</v>
      </c>
      <c r="I660" s="3">
        <f>IFERROR(E660/H660,0)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7">
        <f>(((L660/60)/60)/24)+DATE(1970,1,1)</f>
        <v>42246.208333333328</v>
      </c>
      <c r="O660" s="7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1" t="s">
        <v>1361</v>
      </c>
      <c r="D661">
        <v>120700</v>
      </c>
      <c r="E661">
        <v>57010</v>
      </c>
      <c r="F661" s="2">
        <f>E661/D661</f>
        <v>0.47232808616404309</v>
      </c>
      <c r="G661" t="s">
        <v>14</v>
      </c>
      <c r="H661">
        <v>750</v>
      </c>
      <c r="I661" s="3">
        <f>IFERROR(E661/H661,0)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7">
        <f>(((L661/60)/60)/24)+DATE(1970,1,1)</f>
        <v>40570.25</v>
      </c>
      <c r="O661" s="7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1" t="s">
        <v>1363</v>
      </c>
      <c r="D662">
        <v>9100</v>
      </c>
      <c r="E662">
        <v>7438</v>
      </c>
      <c r="F662" s="2">
        <f>E662/D662</f>
        <v>0.81736263736263737</v>
      </c>
      <c r="G662" t="s">
        <v>14</v>
      </c>
      <c r="H662">
        <v>77</v>
      </c>
      <c r="I662" s="3">
        <f>IFERROR(E662/H662,0)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7">
        <f>(((L662/60)/60)/24)+DATE(1970,1,1)</f>
        <v>42237.208333333328</v>
      </c>
      <c r="O662" s="7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1" t="s">
        <v>1365</v>
      </c>
      <c r="D663">
        <v>106800</v>
      </c>
      <c r="E663">
        <v>57872</v>
      </c>
      <c r="F663" s="2">
        <f>E663/D663</f>
        <v>0.54187265917603</v>
      </c>
      <c r="G663" t="s">
        <v>14</v>
      </c>
      <c r="H663">
        <v>752</v>
      </c>
      <c r="I663" s="3">
        <f>IFERROR(E663/H663,0)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7">
        <f>(((L663/60)/60)/24)+DATE(1970,1,1)</f>
        <v>40996.208333333336</v>
      </c>
      <c r="O663" s="7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1" t="s">
        <v>1367</v>
      </c>
      <c r="D664">
        <v>9100</v>
      </c>
      <c r="E664">
        <v>8906</v>
      </c>
      <c r="F664" s="2">
        <f>E664/D664</f>
        <v>0.97868131868131869</v>
      </c>
      <c r="G664" t="s">
        <v>14</v>
      </c>
      <c r="H664">
        <v>131</v>
      </c>
      <c r="I664" s="3">
        <f>IFERROR(E664/H664,0)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7">
        <f>(((L664/60)/60)/24)+DATE(1970,1,1)</f>
        <v>43443.25</v>
      </c>
      <c r="O664" s="7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1" t="s">
        <v>1369</v>
      </c>
      <c r="D665">
        <v>10000</v>
      </c>
      <c r="E665">
        <v>7724</v>
      </c>
      <c r="F665" s="2">
        <f>E665/D665</f>
        <v>0.77239999999999998</v>
      </c>
      <c r="G665" t="s">
        <v>14</v>
      </c>
      <c r="H665">
        <v>87</v>
      </c>
      <c r="I665" s="3">
        <f>IFERROR(E665/H665,0)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7">
        <f>(((L665/60)/60)/24)+DATE(1970,1,1)</f>
        <v>40458.208333333336</v>
      </c>
      <c r="O665" s="7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1" t="s">
        <v>1370</v>
      </c>
      <c r="D666">
        <v>79400</v>
      </c>
      <c r="E666">
        <v>26571</v>
      </c>
      <c r="F666" s="2">
        <f>E666/D666</f>
        <v>0.33464735516372796</v>
      </c>
      <c r="G666" t="s">
        <v>14</v>
      </c>
      <c r="H666">
        <v>1063</v>
      </c>
      <c r="I666" s="3">
        <f>IFERROR(E666/H666,0)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7">
        <f>(((L666/60)/60)/24)+DATE(1970,1,1)</f>
        <v>40959.25</v>
      </c>
      <c r="O666" s="7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1" t="s">
        <v>1372</v>
      </c>
      <c r="D667">
        <v>5100</v>
      </c>
      <c r="E667">
        <v>12219</v>
      </c>
      <c r="F667" s="2">
        <f>E667/D667</f>
        <v>2.3958823529411766</v>
      </c>
      <c r="G667" t="s">
        <v>20</v>
      </c>
      <c r="H667">
        <v>272</v>
      </c>
      <c r="I667" s="3">
        <f>IFERROR(E667/H667,0)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7">
        <f>(((L667/60)/60)/24)+DATE(1970,1,1)</f>
        <v>40733.208333333336</v>
      </c>
      <c r="O667" s="7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1" t="s">
        <v>1374</v>
      </c>
      <c r="D668">
        <v>3100</v>
      </c>
      <c r="E668">
        <v>1985</v>
      </c>
      <c r="F668" s="2">
        <f>E668/D668</f>
        <v>0.64032258064516134</v>
      </c>
      <c r="G668" t="s">
        <v>74</v>
      </c>
      <c r="H668">
        <v>25</v>
      </c>
      <c r="I668" s="3">
        <f>IFERROR(E668/H668,0)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>(((L668/60)/60)/24)+DATE(1970,1,1)</f>
        <v>41516.208333333336</v>
      </c>
      <c r="O668" s="7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35">
      <c r="A669">
        <v>667</v>
      </c>
      <c r="B669" t="s">
        <v>1375</v>
      </c>
      <c r="C669" s="1" t="s">
        <v>1376</v>
      </c>
      <c r="D669">
        <v>6900</v>
      </c>
      <c r="E669">
        <v>12155</v>
      </c>
      <c r="F669" s="2">
        <f>E669/D669</f>
        <v>1.7615942028985507</v>
      </c>
      <c r="G669" t="s">
        <v>20</v>
      </c>
      <c r="H669">
        <v>419</v>
      </c>
      <c r="I669" s="3">
        <f>IFERROR(E669/H669,0)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7">
        <f>(((L669/60)/60)/24)+DATE(1970,1,1)</f>
        <v>41892.208333333336</v>
      </c>
      <c r="O669" s="7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35">
      <c r="A670">
        <v>668</v>
      </c>
      <c r="B670" t="s">
        <v>1377</v>
      </c>
      <c r="C670" s="1" t="s">
        <v>1378</v>
      </c>
      <c r="D670">
        <v>27500</v>
      </c>
      <c r="E670">
        <v>5593</v>
      </c>
      <c r="F670" s="2">
        <f>E670/D670</f>
        <v>0.20338181818181819</v>
      </c>
      <c r="G670" t="s">
        <v>14</v>
      </c>
      <c r="H670">
        <v>76</v>
      </c>
      <c r="I670" s="3">
        <f>IFERROR(E670/H670,0)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7">
        <f>(((L670/60)/60)/24)+DATE(1970,1,1)</f>
        <v>41122.208333333336</v>
      </c>
      <c r="O670" s="7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1" t="s">
        <v>1380</v>
      </c>
      <c r="D671">
        <v>48800</v>
      </c>
      <c r="E671">
        <v>175020</v>
      </c>
      <c r="F671" s="2">
        <f>E671/D671</f>
        <v>3.5864754098360656</v>
      </c>
      <c r="G671" t="s">
        <v>20</v>
      </c>
      <c r="H671">
        <v>1621</v>
      </c>
      <c r="I671" s="3">
        <f>IFERROR(E671/H671,0)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7">
        <f>(((L671/60)/60)/24)+DATE(1970,1,1)</f>
        <v>42912.208333333328</v>
      </c>
      <c r="O671" s="7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35">
      <c r="A672">
        <v>670</v>
      </c>
      <c r="B672" t="s">
        <v>1334</v>
      </c>
      <c r="C672" s="1" t="s">
        <v>1381</v>
      </c>
      <c r="D672">
        <v>16200</v>
      </c>
      <c r="E672">
        <v>75955</v>
      </c>
      <c r="F672" s="2">
        <f>E672/D672</f>
        <v>4.6885802469135802</v>
      </c>
      <c r="G672" t="s">
        <v>20</v>
      </c>
      <c r="H672">
        <v>1101</v>
      </c>
      <c r="I672" s="3">
        <f>IFERROR(E672/H672,0)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7">
        <f>(((L672/60)/60)/24)+DATE(1970,1,1)</f>
        <v>42425.25</v>
      </c>
      <c r="O672" s="7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35">
      <c r="A673">
        <v>671</v>
      </c>
      <c r="B673" t="s">
        <v>1382</v>
      </c>
      <c r="C673" s="1" t="s">
        <v>1383</v>
      </c>
      <c r="D673">
        <v>97600</v>
      </c>
      <c r="E673">
        <v>119127</v>
      </c>
      <c r="F673" s="2">
        <f>E673/D673</f>
        <v>1.220563524590164</v>
      </c>
      <c r="G673" t="s">
        <v>20</v>
      </c>
      <c r="H673">
        <v>1073</v>
      </c>
      <c r="I673" s="3">
        <f>IFERROR(E673/H673,0)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7">
        <f>(((L673/60)/60)/24)+DATE(1970,1,1)</f>
        <v>40390.208333333336</v>
      </c>
      <c r="O673" s="7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1" t="s">
        <v>1385</v>
      </c>
      <c r="D674">
        <v>197900</v>
      </c>
      <c r="E674">
        <v>110689</v>
      </c>
      <c r="F674" s="2">
        <f>E674/D674</f>
        <v>0.55931783729156137</v>
      </c>
      <c r="G674" t="s">
        <v>14</v>
      </c>
      <c r="H674">
        <v>4428</v>
      </c>
      <c r="I674" s="3">
        <f>IFERROR(E674/H674,0)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7">
        <f>(((L674/60)/60)/24)+DATE(1970,1,1)</f>
        <v>43180.208333333328</v>
      </c>
      <c r="O674" s="7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1" t="s">
        <v>1387</v>
      </c>
      <c r="D675">
        <v>5600</v>
      </c>
      <c r="E675">
        <v>2445</v>
      </c>
      <c r="F675" s="2">
        <f>E675/D675</f>
        <v>0.43660714285714286</v>
      </c>
      <c r="G675" t="s">
        <v>14</v>
      </c>
      <c r="H675">
        <v>58</v>
      </c>
      <c r="I675" s="3">
        <f>IFERROR(E675/H675,0)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7">
        <f>(((L675/60)/60)/24)+DATE(1970,1,1)</f>
        <v>42475.208333333328</v>
      </c>
      <c r="O675" s="7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1" t="s">
        <v>1389</v>
      </c>
      <c r="D676">
        <v>170700</v>
      </c>
      <c r="E676">
        <v>57250</v>
      </c>
      <c r="F676" s="2">
        <f>E676/D676</f>
        <v>0.33538371411833628</v>
      </c>
      <c r="G676" t="s">
        <v>74</v>
      </c>
      <c r="H676">
        <v>1218</v>
      </c>
      <c r="I676" s="3">
        <f>IFERROR(E676/H676,0)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7">
        <f>(((L676/60)/60)/24)+DATE(1970,1,1)</f>
        <v>40774.208333333336</v>
      </c>
      <c r="O676" s="7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1" t="s">
        <v>1391</v>
      </c>
      <c r="D677">
        <v>9700</v>
      </c>
      <c r="E677">
        <v>11929</v>
      </c>
      <c r="F677" s="2">
        <f>E677/D677</f>
        <v>1.2297938144329896</v>
      </c>
      <c r="G677" t="s">
        <v>20</v>
      </c>
      <c r="H677">
        <v>331</v>
      </c>
      <c r="I677" s="3">
        <f>IFERROR(E677/H677,0)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7">
        <f>(((L677/60)/60)/24)+DATE(1970,1,1)</f>
        <v>43719.208333333328</v>
      </c>
      <c r="O677" s="7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1" t="s">
        <v>1393</v>
      </c>
      <c r="D678">
        <v>62300</v>
      </c>
      <c r="E678">
        <v>118214</v>
      </c>
      <c r="F678" s="2">
        <f>E678/D678</f>
        <v>1.8974959871589085</v>
      </c>
      <c r="G678" t="s">
        <v>20</v>
      </c>
      <c r="H678">
        <v>1170</v>
      </c>
      <c r="I678" s="3">
        <f>IFERROR(E678/H678,0)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7">
        <f>(((L678/60)/60)/24)+DATE(1970,1,1)</f>
        <v>41178.208333333336</v>
      </c>
      <c r="O678" s="7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1" t="s">
        <v>1395</v>
      </c>
      <c r="D679">
        <v>5300</v>
      </c>
      <c r="E679">
        <v>4432</v>
      </c>
      <c r="F679" s="2">
        <f>E679/D679</f>
        <v>0.83622641509433959</v>
      </c>
      <c r="G679" t="s">
        <v>14</v>
      </c>
      <c r="H679">
        <v>111</v>
      </c>
      <c r="I679" s="3">
        <f>IFERROR(E679/H679,0)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7">
        <f>(((L679/60)/60)/24)+DATE(1970,1,1)</f>
        <v>42561.208333333328</v>
      </c>
      <c r="O679" s="7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1" t="s">
        <v>1397</v>
      </c>
      <c r="D680">
        <v>99500</v>
      </c>
      <c r="E680">
        <v>17879</v>
      </c>
      <c r="F680" s="2">
        <f>E680/D680</f>
        <v>0.17968844221105529</v>
      </c>
      <c r="G680" t="s">
        <v>74</v>
      </c>
      <c r="H680">
        <v>215</v>
      </c>
      <c r="I680" s="3">
        <f>IFERROR(E680/H680,0)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7">
        <f>(((L680/60)/60)/24)+DATE(1970,1,1)</f>
        <v>43484.25</v>
      </c>
      <c r="O680" s="7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1" t="s">
        <v>1398</v>
      </c>
      <c r="D681">
        <v>1400</v>
      </c>
      <c r="E681">
        <v>14511</v>
      </c>
      <c r="F681" s="2">
        <f>E681/D681</f>
        <v>10.365</v>
      </c>
      <c r="G681" t="s">
        <v>20</v>
      </c>
      <c r="H681">
        <v>363</v>
      </c>
      <c r="I681" s="3">
        <f>IFERROR(E681/H681,0)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7">
        <f>(((L681/60)/60)/24)+DATE(1970,1,1)</f>
        <v>43756.208333333328</v>
      </c>
      <c r="O681" s="7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35">
      <c r="A682">
        <v>680</v>
      </c>
      <c r="B682" t="s">
        <v>1399</v>
      </c>
      <c r="C682" s="1" t="s">
        <v>1400</v>
      </c>
      <c r="D682">
        <v>145600</v>
      </c>
      <c r="E682">
        <v>141822</v>
      </c>
      <c r="F682" s="2">
        <f>E682/D682</f>
        <v>0.97405219780219776</v>
      </c>
      <c r="G682" t="s">
        <v>14</v>
      </c>
      <c r="H682">
        <v>2955</v>
      </c>
      <c r="I682" s="3">
        <f>IFERROR(E682/H682,0)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7">
        <f>(((L682/60)/60)/24)+DATE(1970,1,1)</f>
        <v>43813.25</v>
      </c>
      <c r="O682" s="7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35">
      <c r="A683">
        <v>681</v>
      </c>
      <c r="B683" t="s">
        <v>1401</v>
      </c>
      <c r="C683" s="1" t="s">
        <v>1402</v>
      </c>
      <c r="D683">
        <v>184100</v>
      </c>
      <c r="E683">
        <v>159037</v>
      </c>
      <c r="F683" s="2">
        <f>E683/D683</f>
        <v>0.86386203150461705</v>
      </c>
      <c r="G683" t="s">
        <v>14</v>
      </c>
      <c r="H683">
        <v>1657</v>
      </c>
      <c r="I683" s="3">
        <f>IFERROR(E683/H683,0)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7">
        <f>(((L683/60)/60)/24)+DATE(1970,1,1)</f>
        <v>40898.25</v>
      </c>
      <c r="O683" s="7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1" t="s">
        <v>1404</v>
      </c>
      <c r="D684">
        <v>5400</v>
      </c>
      <c r="E684">
        <v>8109</v>
      </c>
      <c r="F684" s="2">
        <f>E684/D684</f>
        <v>1.5016666666666667</v>
      </c>
      <c r="G684" t="s">
        <v>20</v>
      </c>
      <c r="H684">
        <v>103</v>
      </c>
      <c r="I684" s="3">
        <f>IFERROR(E684/H684,0)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7">
        <f>(((L684/60)/60)/24)+DATE(1970,1,1)</f>
        <v>41619.25</v>
      </c>
      <c r="O684" s="7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1" t="s">
        <v>1406</v>
      </c>
      <c r="D685">
        <v>2300</v>
      </c>
      <c r="E685">
        <v>8244</v>
      </c>
      <c r="F685" s="2">
        <f>E685/D685</f>
        <v>3.5843478260869563</v>
      </c>
      <c r="G685" t="s">
        <v>20</v>
      </c>
      <c r="H685">
        <v>147</v>
      </c>
      <c r="I685" s="3">
        <f>IFERROR(E685/H685,0)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7">
        <f>(((L685/60)/60)/24)+DATE(1970,1,1)</f>
        <v>43359.208333333328</v>
      </c>
      <c r="O685" s="7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1" t="s">
        <v>1408</v>
      </c>
      <c r="D686">
        <v>1400</v>
      </c>
      <c r="E686">
        <v>7600</v>
      </c>
      <c r="F686" s="2">
        <f>E686/D686</f>
        <v>5.4285714285714288</v>
      </c>
      <c r="G686" t="s">
        <v>20</v>
      </c>
      <c r="H686">
        <v>110</v>
      </c>
      <c r="I686" s="3">
        <f>IFERROR(E686/H686,0)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7">
        <f>(((L686/60)/60)/24)+DATE(1970,1,1)</f>
        <v>40358.208333333336</v>
      </c>
      <c r="O686" s="7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1" t="s">
        <v>1410</v>
      </c>
      <c r="D687">
        <v>140000</v>
      </c>
      <c r="E687">
        <v>94501</v>
      </c>
      <c r="F687" s="2">
        <f>E687/D687</f>
        <v>0.67500714285714281</v>
      </c>
      <c r="G687" t="s">
        <v>14</v>
      </c>
      <c r="H687">
        <v>926</v>
      </c>
      <c r="I687" s="3">
        <f>IFERROR(E687/H687,0)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7">
        <f>(((L687/60)/60)/24)+DATE(1970,1,1)</f>
        <v>42239.208333333328</v>
      </c>
      <c r="O687" s="7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1" t="s">
        <v>1412</v>
      </c>
      <c r="D688">
        <v>7500</v>
      </c>
      <c r="E688">
        <v>14381</v>
      </c>
      <c r="F688" s="2">
        <f>E688/D688</f>
        <v>1.9174666666666667</v>
      </c>
      <c r="G688" t="s">
        <v>20</v>
      </c>
      <c r="H688">
        <v>134</v>
      </c>
      <c r="I688" s="3">
        <f>IFERROR(E688/H688,0)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7">
        <f>(((L688/60)/60)/24)+DATE(1970,1,1)</f>
        <v>43186.208333333328</v>
      </c>
      <c r="O688" s="7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1" t="s">
        <v>1414</v>
      </c>
      <c r="D689">
        <v>1500</v>
      </c>
      <c r="E689">
        <v>13980</v>
      </c>
      <c r="F689" s="2">
        <f>E689/D689</f>
        <v>9.32</v>
      </c>
      <c r="G689" t="s">
        <v>20</v>
      </c>
      <c r="H689">
        <v>269</v>
      </c>
      <c r="I689" s="3">
        <f>IFERROR(E689/H689,0)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7">
        <f>(((L689/60)/60)/24)+DATE(1970,1,1)</f>
        <v>42806.25</v>
      </c>
      <c r="O689" s="7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1" t="s">
        <v>1416</v>
      </c>
      <c r="D690">
        <v>2900</v>
      </c>
      <c r="E690">
        <v>12449</v>
      </c>
      <c r="F690" s="2">
        <f>E690/D690</f>
        <v>4.2927586206896553</v>
      </c>
      <c r="G690" t="s">
        <v>20</v>
      </c>
      <c r="H690">
        <v>175</v>
      </c>
      <c r="I690" s="3">
        <f>IFERROR(E690/H690,0)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7">
        <f>(((L690/60)/60)/24)+DATE(1970,1,1)</f>
        <v>43475.25</v>
      </c>
      <c r="O690" s="7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1" t="s">
        <v>1418</v>
      </c>
      <c r="D691">
        <v>7300</v>
      </c>
      <c r="E691">
        <v>7348</v>
      </c>
      <c r="F691" s="2">
        <f>E691/D691</f>
        <v>1.0065753424657535</v>
      </c>
      <c r="G691" t="s">
        <v>20</v>
      </c>
      <c r="H691">
        <v>69</v>
      </c>
      <c r="I691" s="3">
        <f>IFERROR(E691/H691,0)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7">
        <f>(((L691/60)/60)/24)+DATE(1970,1,1)</f>
        <v>41576.208333333336</v>
      </c>
      <c r="O691" s="7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1" t="s">
        <v>1420</v>
      </c>
      <c r="D692">
        <v>3600</v>
      </c>
      <c r="E692">
        <v>8158</v>
      </c>
      <c r="F692" s="2">
        <f>E692/D692</f>
        <v>2.266111111111111</v>
      </c>
      <c r="G692" t="s">
        <v>20</v>
      </c>
      <c r="H692">
        <v>190</v>
      </c>
      <c r="I692" s="3">
        <f>IFERROR(E692/H692,0)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7">
        <f>(((L692/60)/60)/24)+DATE(1970,1,1)</f>
        <v>40874.25</v>
      </c>
      <c r="O692" s="7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1" t="s">
        <v>1422</v>
      </c>
      <c r="D693">
        <v>5000</v>
      </c>
      <c r="E693">
        <v>7119</v>
      </c>
      <c r="F693" s="2">
        <f>E693/D693</f>
        <v>1.4238</v>
      </c>
      <c r="G693" t="s">
        <v>20</v>
      </c>
      <c r="H693">
        <v>237</v>
      </c>
      <c r="I693" s="3">
        <f>IFERROR(E693/H693,0)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7">
        <f>(((L693/60)/60)/24)+DATE(1970,1,1)</f>
        <v>41185.208333333336</v>
      </c>
      <c r="O693" s="7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1" t="s">
        <v>1424</v>
      </c>
      <c r="D694">
        <v>6000</v>
      </c>
      <c r="E694">
        <v>5438</v>
      </c>
      <c r="F694" s="2">
        <f>E694/D694</f>
        <v>0.90633333333333332</v>
      </c>
      <c r="G694" t="s">
        <v>14</v>
      </c>
      <c r="H694">
        <v>77</v>
      </c>
      <c r="I694" s="3">
        <f>IFERROR(E694/H694,0)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7">
        <f>(((L694/60)/60)/24)+DATE(1970,1,1)</f>
        <v>43655.208333333328</v>
      </c>
      <c r="O694" s="7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35">
      <c r="A695">
        <v>693</v>
      </c>
      <c r="B695" t="s">
        <v>1425</v>
      </c>
      <c r="C695" s="1" t="s">
        <v>1426</v>
      </c>
      <c r="D695">
        <v>180400</v>
      </c>
      <c r="E695">
        <v>115396</v>
      </c>
      <c r="F695" s="2">
        <f>E695/D695</f>
        <v>0.63966740576496672</v>
      </c>
      <c r="G695" t="s">
        <v>14</v>
      </c>
      <c r="H695">
        <v>1748</v>
      </c>
      <c r="I695" s="3">
        <f>IFERROR(E695/H695,0)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7">
        <f>(((L695/60)/60)/24)+DATE(1970,1,1)</f>
        <v>43025.208333333328</v>
      </c>
      <c r="O695" s="7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1" t="s">
        <v>1428</v>
      </c>
      <c r="D696">
        <v>9100</v>
      </c>
      <c r="E696">
        <v>7656</v>
      </c>
      <c r="F696" s="2">
        <f>E696/D696</f>
        <v>0.84131868131868137</v>
      </c>
      <c r="G696" t="s">
        <v>14</v>
      </c>
      <c r="H696">
        <v>79</v>
      </c>
      <c r="I696" s="3">
        <f>IFERROR(E696/H696,0)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7">
        <f>(((L696/60)/60)/24)+DATE(1970,1,1)</f>
        <v>43066.25</v>
      </c>
      <c r="O696" s="7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1" t="s">
        <v>1430</v>
      </c>
      <c r="D697">
        <v>9200</v>
      </c>
      <c r="E697">
        <v>12322</v>
      </c>
      <c r="F697" s="2">
        <f>E697/D697</f>
        <v>1.3393478260869565</v>
      </c>
      <c r="G697" t="s">
        <v>20</v>
      </c>
      <c r="H697">
        <v>196</v>
      </c>
      <c r="I697" s="3">
        <f>IFERROR(E697/H697,0)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7">
        <f>(((L697/60)/60)/24)+DATE(1970,1,1)</f>
        <v>42322.25</v>
      </c>
      <c r="O697" s="7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1" t="s">
        <v>1432</v>
      </c>
      <c r="D698">
        <v>164100</v>
      </c>
      <c r="E698">
        <v>96888</v>
      </c>
      <c r="F698" s="2">
        <f>E698/D698</f>
        <v>0.59042047531992692</v>
      </c>
      <c r="G698" t="s">
        <v>14</v>
      </c>
      <c r="H698">
        <v>889</v>
      </c>
      <c r="I698" s="3">
        <f>IFERROR(E698/H698,0)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7">
        <f>(((L698/60)/60)/24)+DATE(1970,1,1)</f>
        <v>42114.208333333328</v>
      </c>
      <c r="O698" s="7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35">
      <c r="A699">
        <v>697</v>
      </c>
      <c r="B699" t="s">
        <v>1433</v>
      </c>
      <c r="C699" s="1" t="s">
        <v>1434</v>
      </c>
      <c r="D699">
        <v>128900</v>
      </c>
      <c r="E699">
        <v>196960</v>
      </c>
      <c r="F699" s="2">
        <f>E699/D699</f>
        <v>1.5280062063615205</v>
      </c>
      <c r="G699" t="s">
        <v>20</v>
      </c>
      <c r="H699">
        <v>7295</v>
      </c>
      <c r="I699" s="3">
        <f>IFERROR(E699/H699,0)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7">
        <f>(((L699/60)/60)/24)+DATE(1970,1,1)</f>
        <v>43190.208333333328</v>
      </c>
      <c r="O699" s="7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1" t="s">
        <v>1436</v>
      </c>
      <c r="D700">
        <v>42100</v>
      </c>
      <c r="E700">
        <v>188057</v>
      </c>
      <c r="F700" s="2">
        <f>E700/D700</f>
        <v>4.466912114014252</v>
      </c>
      <c r="G700" t="s">
        <v>20</v>
      </c>
      <c r="H700">
        <v>2893</v>
      </c>
      <c r="I700" s="3">
        <f>IFERROR(E700/H700,0)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7">
        <f>(((L700/60)/60)/24)+DATE(1970,1,1)</f>
        <v>40871.25</v>
      </c>
      <c r="O700" s="7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1" t="s">
        <v>1437</v>
      </c>
      <c r="D701">
        <v>7400</v>
      </c>
      <c r="E701">
        <v>6245</v>
      </c>
      <c r="F701" s="2">
        <f>E701/D701</f>
        <v>0.8439189189189189</v>
      </c>
      <c r="G701" t="s">
        <v>14</v>
      </c>
      <c r="H701">
        <v>56</v>
      </c>
      <c r="I701" s="3">
        <f>IFERROR(E701/H701,0)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7">
        <f>(((L701/60)/60)/24)+DATE(1970,1,1)</f>
        <v>43641.208333333328</v>
      </c>
      <c r="O701" s="7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5">
      <c r="A702">
        <v>700</v>
      </c>
      <c r="B702" t="s">
        <v>1438</v>
      </c>
      <c r="C702" s="1" t="s">
        <v>1439</v>
      </c>
      <c r="D702">
        <v>100</v>
      </c>
      <c r="E702">
        <v>3</v>
      </c>
      <c r="F702" s="2">
        <f>E702/D702</f>
        <v>0.03</v>
      </c>
      <c r="G702" t="s">
        <v>14</v>
      </c>
      <c r="H702">
        <v>1</v>
      </c>
      <c r="I702" s="3">
        <f>IFERROR(E702/H702,0)</f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>(((L702/60)/60)/24)+DATE(1970,1,1)</f>
        <v>40203.25</v>
      </c>
      <c r="O702" s="7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35">
      <c r="A703">
        <v>701</v>
      </c>
      <c r="B703" t="s">
        <v>1440</v>
      </c>
      <c r="C703" s="1" t="s">
        <v>1441</v>
      </c>
      <c r="D703">
        <v>52000</v>
      </c>
      <c r="E703">
        <v>91014</v>
      </c>
      <c r="F703" s="2">
        <f>E703/D703</f>
        <v>1.7502692307692307</v>
      </c>
      <c r="G703" t="s">
        <v>20</v>
      </c>
      <c r="H703">
        <v>820</v>
      </c>
      <c r="I703" s="3">
        <f>IFERROR(E703/H703,0)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7">
        <f>(((L703/60)/60)/24)+DATE(1970,1,1)</f>
        <v>40629.208333333336</v>
      </c>
      <c r="O703" s="7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35">
      <c r="A704">
        <v>702</v>
      </c>
      <c r="B704" t="s">
        <v>1442</v>
      </c>
      <c r="C704" s="1" t="s">
        <v>1443</v>
      </c>
      <c r="D704">
        <v>8700</v>
      </c>
      <c r="E704">
        <v>4710</v>
      </c>
      <c r="F704" s="2">
        <f>E704/D704</f>
        <v>0.54137931034482756</v>
      </c>
      <c r="G704" t="s">
        <v>14</v>
      </c>
      <c r="H704">
        <v>83</v>
      </c>
      <c r="I704" s="3">
        <f>IFERROR(E704/H704,0)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7">
        <f>(((L704/60)/60)/24)+DATE(1970,1,1)</f>
        <v>41477.208333333336</v>
      </c>
      <c r="O704" s="7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1" t="s">
        <v>1445</v>
      </c>
      <c r="D705">
        <v>63400</v>
      </c>
      <c r="E705">
        <v>197728</v>
      </c>
      <c r="F705" s="2">
        <f>E705/D705</f>
        <v>3.1187381703470032</v>
      </c>
      <c r="G705" t="s">
        <v>20</v>
      </c>
      <c r="H705">
        <v>2038</v>
      </c>
      <c r="I705" s="3">
        <f>IFERROR(E705/H705,0)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7">
        <f>(((L705/60)/60)/24)+DATE(1970,1,1)</f>
        <v>41020.208333333336</v>
      </c>
      <c r="O705" s="7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35">
      <c r="A706">
        <v>704</v>
      </c>
      <c r="B706" t="s">
        <v>1446</v>
      </c>
      <c r="C706" s="1" t="s">
        <v>1447</v>
      </c>
      <c r="D706">
        <v>8700</v>
      </c>
      <c r="E706">
        <v>10682</v>
      </c>
      <c r="F706" s="2">
        <f>E706/D706</f>
        <v>1.2278160919540231</v>
      </c>
      <c r="G706" t="s">
        <v>20</v>
      </c>
      <c r="H706">
        <v>116</v>
      </c>
      <c r="I706" s="3">
        <f>IFERROR(E706/H706,0)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7">
        <f>(((L706/60)/60)/24)+DATE(1970,1,1)</f>
        <v>42555.208333333328</v>
      </c>
      <c r="O706" s="7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1" t="s">
        <v>1449</v>
      </c>
      <c r="D707">
        <v>169700</v>
      </c>
      <c r="E707">
        <v>168048</v>
      </c>
      <c r="F707" s="2">
        <f>E707/D707</f>
        <v>0.99026517383618151</v>
      </c>
      <c r="G707" t="s">
        <v>14</v>
      </c>
      <c r="H707">
        <v>2025</v>
      </c>
      <c r="I707" s="3">
        <f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7">
        <f>(((L707/60)/60)/24)+DATE(1970,1,1)</f>
        <v>41619.25</v>
      </c>
      <c r="O707" s="7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35">
      <c r="A708">
        <v>706</v>
      </c>
      <c r="B708" t="s">
        <v>1450</v>
      </c>
      <c r="C708" s="1" t="s">
        <v>1451</v>
      </c>
      <c r="D708">
        <v>108400</v>
      </c>
      <c r="E708">
        <v>138586</v>
      </c>
      <c r="F708" s="2">
        <f>E708/D708</f>
        <v>1.278468634686347</v>
      </c>
      <c r="G708" t="s">
        <v>20</v>
      </c>
      <c r="H708">
        <v>1345</v>
      </c>
      <c r="I708" s="3">
        <f>IFERROR(E708/H708,0)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7">
        <f>(((L708/60)/60)/24)+DATE(1970,1,1)</f>
        <v>43471.25</v>
      </c>
      <c r="O708" s="7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35">
      <c r="A709">
        <v>707</v>
      </c>
      <c r="B709" t="s">
        <v>1452</v>
      </c>
      <c r="C709" s="1" t="s">
        <v>1453</v>
      </c>
      <c r="D709">
        <v>7300</v>
      </c>
      <c r="E709">
        <v>11579</v>
      </c>
      <c r="F709" s="2">
        <f>E709/D709</f>
        <v>1.5861643835616439</v>
      </c>
      <c r="G709" t="s">
        <v>20</v>
      </c>
      <c r="H709">
        <v>168</v>
      </c>
      <c r="I709" s="3">
        <f>IFERROR(E709/H709,0)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7">
        <f>(((L709/60)/60)/24)+DATE(1970,1,1)</f>
        <v>43442.25</v>
      </c>
      <c r="O709" s="7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1" t="s">
        <v>1455</v>
      </c>
      <c r="D710">
        <v>1700</v>
      </c>
      <c r="E710">
        <v>12020</v>
      </c>
      <c r="F710" s="2">
        <f>E710/D710</f>
        <v>7.0705882352941174</v>
      </c>
      <c r="G710" t="s">
        <v>20</v>
      </c>
      <c r="H710">
        <v>137</v>
      </c>
      <c r="I710" s="3">
        <f>IFERROR(E710/H710,0)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7">
        <f>(((L710/60)/60)/24)+DATE(1970,1,1)</f>
        <v>42877.208333333328</v>
      </c>
      <c r="O710" s="7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1" t="s">
        <v>1457</v>
      </c>
      <c r="D711">
        <v>9800</v>
      </c>
      <c r="E711">
        <v>13954</v>
      </c>
      <c r="F711" s="2">
        <f>E711/D711</f>
        <v>1.4238775510204082</v>
      </c>
      <c r="G711" t="s">
        <v>20</v>
      </c>
      <c r="H711">
        <v>186</v>
      </c>
      <c r="I711" s="3">
        <f>IFERROR(E711/H711,0)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7">
        <f>(((L711/60)/60)/24)+DATE(1970,1,1)</f>
        <v>41018.208333333336</v>
      </c>
      <c r="O711" s="7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35">
      <c r="A712">
        <v>710</v>
      </c>
      <c r="B712" t="s">
        <v>1458</v>
      </c>
      <c r="C712" s="1" t="s">
        <v>1459</v>
      </c>
      <c r="D712">
        <v>4300</v>
      </c>
      <c r="E712">
        <v>6358</v>
      </c>
      <c r="F712" s="2">
        <f>E712/D712</f>
        <v>1.4786046511627906</v>
      </c>
      <c r="G712" t="s">
        <v>20</v>
      </c>
      <c r="H712">
        <v>125</v>
      </c>
      <c r="I712" s="3">
        <f>IFERROR(E712/H712,0)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>(((L712/60)/60)/24)+DATE(1970,1,1)</f>
        <v>43295.208333333328</v>
      </c>
      <c r="O712" s="7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35">
      <c r="A713">
        <v>711</v>
      </c>
      <c r="B713" t="s">
        <v>1460</v>
      </c>
      <c r="C713" s="1" t="s">
        <v>1461</v>
      </c>
      <c r="D713">
        <v>6200</v>
      </c>
      <c r="E713">
        <v>1260</v>
      </c>
      <c r="F713" s="2">
        <f>E713/D713</f>
        <v>0.20322580645161289</v>
      </c>
      <c r="G713" t="s">
        <v>14</v>
      </c>
      <c r="H713">
        <v>14</v>
      </c>
      <c r="I713" s="3">
        <f>IFERROR(E713/H713,0)</f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>(((L713/60)/60)/24)+DATE(1970,1,1)</f>
        <v>42393.25</v>
      </c>
      <c r="O713" s="7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35">
      <c r="A714">
        <v>712</v>
      </c>
      <c r="B714" t="s">
        <v>1462</v>
      </c>
      <c r="C714" s="1" t="s">
        <v>1463</v>
      </c>
      <c r="D714">
        <v>800</v>
      </c>
      <c r="E714">
        <v>14725</v>
      </c>
      <c r="F714" s="2">
        <f>E714/D714</f>
        <v>18.40625</v>
      </c>
      <c r="G714" t="s">
        <v>20</v>
      </c>
      <c r="H714">
        <v>202</v>
      </c>
      <c r="I714" s="3">
        <f>IFERROR(E714/H714,0)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7">
        <f>(((L714/60)/60)/24)+DATE(1970,1,1)</f>
        <v>42559.208333333328</v>
      </c>
      <c r="O714" s="7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1" t="s">
        <v>1465</v>
      </c>
      <c r="D715">
        <v>6900</v>
      </c>
      <c r="E715">
        <v>11174</v>
      </c>
      <c r="F715" s="2">
        <f>E715/D715</f>
        <v>1.6194202898550725</v>
      </c>
      <c r="G715" t="s">
        <v>20</v>
      </c>
      <c r="H715">
        <v>103</v>
      </c>
      <c r="I715" s="3">
        <f>IFERROR(E715/H715,0)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7">
        <f>(((L715/60)/60)/24)+DATE(1970,1,1)</f>
        <v>42604.208333333328</v>
      </c>
      <c r="O715" s="7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1" t="s">
        <v>1467</v>
      </c>
      <c r="D716">
        <v>38500</v>
      </c>
      <c r="E716">
        <v>182036</v>
      </c>
      <c r="F716" s="2">
        <f>E716/D716</f>
        <v>4.7282077922077921</v>
      </c>
      <c r="G716" t="s">
        <v>20</v>
      </c>
      <c r="H716">
        <v>1785</v>
      </c>
      <c r="I716" s="3">
        <f>IFERROR(E716/H716,0)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7">
        <f>(((L716/60)/60)/24)+DATE(1970,1,1)</f>
        <v>41870.208333333336</v>
      </c>
      <c r="O716" s="7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1" t="s">
        <v>1469</v>
      </c>
      <c r="D717">
        <v>118000</v>
      </c>
      <c r="E717">
        <v>28870</v>
      </c>
      <c r="F717" s="2">
        <f>E717/D717</f>
        <v>0.24466101694915254</v>
      </c>
      <c r="G717" t="s">
        <v>14</v>
      </c>
      <c r="H717">
        <v>656</v>
      </c>
      <c r="I717" s="3">
        <f>IFERROR(E717/H717,0)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7">
        <f>(((L717/60)/60)/24)+DATE(1970,1,1)</f>
        <v>40397.208333333336</v>
      </c>
      <c r="O717" s="7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1" t="s">
        <v>1471</v>
      </c>
      <c r="D718">
        <v>2000</v>
      </c>
      <c r="E718">
        <v>10353</v>
      </c>
      <c r="F718" s="2">
        <f>E718/D718</f>
        <v>5.1764999999999999</v>
      </c>
      <c r="G718" t="s">
        <v>20</v>
      </c>
      <c r="H718">
        <v>157</v>
      </c>
      <c r="I718" s="3">
        <f>IFERROR(E718/H718,0)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7">
        <f>(((L718/60)/60)/24)+DATE(1970,1,1)</f>
        <v>41465.208333333336</v>
      </c>
      <c r="O718" s="7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35">
      <c r="A719">
        <v>717</v>
      </c>
      <c r="B719" t="s">
        <v>1472</v>
      </c>
      <c r="C719" s="1" t="s">
        <v>1473</v>
      </c>
      <c r="D719">
        <v>5600</v>
      </c>
      <c r="E719">
        <v>13868</v>
      </c>
      <c r="F719" s="2">
        <f>E719/D719</f>
        <v>2.4764285714285714</v>
      </c>
      <c r="G719" t="s">
        <v>20</v>
      </c>
      <c r="H719">
        <v>555</v>
      </c>
      <c r="I719" s="3">
        <f>IFERROR(E719/H719,0)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7">
        <f>(((L719/60)/60)/24)+DATE(1970,1,1)</f>
        <v>40777.208333333336</v>
      </c>
      <c r="O719" s="7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1" t="s">
        <v>1475</v>
      </c>
      <c r="D720">
        <v>8300</v>
      </c>
      <c r="E720">
        <v>8317</v>
      </c>
      <c r="F720" s="2">
        <f>E720/D720</f>
        <v>1.0020481927710843</v>
      </c>
      <c r="G720" t="s">
        <v>20</v>
      </c>
      <c r="H720">
        <v>297</v>
      </c>
      <c r="I720" s="3">
        <f>IFERROR(E720/H720,0)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7">
        <f>(((L720/60)/60)/24)+DATE(1970,1,1)</f>
        <v>41442.208333333336</v>
      </c>
      <c r="O720" s="7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1" t="s">
        <v>1477</v>
      </c>
      <c r="D721">
        <v>6900</v>
      </c>
      <c r="E721">
        <v>10557</v>
      </c>
      <c r="F721" s="2">
        <f>E721/D721</f>
        <v>1.53</v>
      </c>
      <c r="G721" t="s">
        <v>20</v>
      </c>
      <c r="H721">
        <v>123</v>
      </c>
      <c r="I721" s="3">
        <f>IFERROR(E721/H721,0)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7">
        <f>(((L721/60)/60)/24)+DATE(1970,1,1)</f>
        <v>41058.208333333336</v>
      </c>
      <c r="O721" s="7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35">
      <c r="A722">
        <v>720</v>
      </c>
      <c r="B722" t="s">
        <v>1478</v>
      </c>
      <c r="C722" s="1" t="s">
        <v>1479</v>
      </c>
      <c r="D722">
        <v>8700</v>
      </c>
      <c r="E722">
        <v>3227</v>
      </c>
      <c r="F722" s="2">
        <f>E722/D722</f>
        <v>0.37091954022988505</v>
      </c>
      <c r="G722" t="s">
        <v>74</v>
      </c>
      <c r="H722">
        <v>38</v>
      </c>
      <c r="I722" s="3">
        <f>IFERROR(E722/H722,0)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7">
        <f>(((L722/60)/60)/24)+DATE(1970,1,1)</f>
        <v>43152.25</v>
      </c>
      <c r="O722" s="7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1" t="s">
        <v>1481</v>
      </c>
      <c r="D723">
        <v>123600</v>
      </c>
      <c r="E723">
        <v>5429</v>
      </c>
      <c r="F723" s="2">
        <f>E723/D723</f>
        <v>4.3923948220064728E-2</v>
      </c>
      <c r="G723" t="s">
        <v>74</v>
      </c>
      <c r="H723">
        <v>60</v>
      </c>
      <c r="I723" s="3">
        <f>IFERROR(E723/H723,0)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7">
        <f>(((L723/60)/60)/24)+DATE(1970,1,1)</f>
        <v>43194.208333333328</v>
      </c>
      <c r="O723" s="7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1" t="s">
        <v>1483</v>
      </c>
      <c r="D724">
        <v>48500</v>
      </c>
      <c r="E724">
        <v>75906</v>
      </c>
      <c r="F724" s="2">
        <f>E724/D724</f>
        <v>1.5650721649484536</v>
      </c>
      <c r="G724" t="s">
        <v>20</v>
      </c>
      <c r="H724">
        <v>3036</v>
      </c>
      <c r="I724" s="3">
        <f>IFERROR(E724/H724,0)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7">
        <f>(((L724/60)/60)/24)+DATE(1970,1,1)</f>
        <v>43045.25</v>
      </c>
      <c r="O724" s="7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1" t="s">
        <v>1485</v>
      </c>
      <c r="D725">
        <v>4900</v>
      </c>
      <c r="E725">
        <v>13250</v>
      </c>
      <c r="F725" s="2">
        <f>E725/D725</f>
        <v>2.704081632653061</v>
      </c>
      <c r="G725" t="s">
        <v>20</v>
      </c>
      <c r="H725">
        <v>144</v>
      </c>
      <c r="I725" s="3">
        <f>IFERROR(E725/H725,0)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7">
        <f>(((L725/60)/60)/24)+DATE(1970,1,1)</f>
        <v>42431.25</v>
      </c>
      <c r="O725" s="7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35">
      <c r="A726">
        <v>724</v>
      </c>
      <c r="B726" t="s">
        <v>1486</v>
      </c>
      <c r="C726" s="1" t="s">
        <v>1487</v>
      </c>
      <c r="D726">
        <v>8400</v>
      </c>
      <c r="E726">
        <v>11261</v>
      </c>
      <c r="F726" s="2">
        <f>E726/D726</f>
        <v>1.3405952380952382</v>
      </c>
      <c r="G726" t="s">
        <v>20</v>
      </c>
      <c r="H726">
        <v>121</v>
      </c>
      <c r="I726" s="3">
        <f>IFERROR(E726/H726,0)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7">
        <f>(((L726/60)/60)/24)+DATE(1970,1,1)</f>
        <v>41934.208333333336</v>
      </c>
      <c r="O726" s="7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1" t="s">
        <v>1489</v>
      </c>
      <c r="D727">
        <v>193200</v>
      </c>
      <c r="E727">
        <v>97369</v>
      </c>
      <c r="F727" s="2">
        <f>E727/D727</f>
        <v>0.50398033126293995</v>
      </c>
      <c r="G727" t="s">
        <v>14</v>
      </c>
      <c r="H727">
        <v>1596</v>
      </c>
      <c r="I727" s="3">
        <f>IFERROR(E727/H727,0)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7">
        <f>(((L727/60)/60)/24)+DATE(1970,1,1)</f>
        <v>41958.25</v>
      </c>
      <c r="O727" s="7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1" t="s">
        <v>1491</v>
      </c>
      <c r="D728">
        <v>54300</v>
      </c>
      <c r="E728">
        <v>48227</v>
      </c>
      <c r="F728" s="2">
        <f>E728/D728</f>
        <v>0.88815837937384901</v>
      </c>
      <c r="G728" t="s">
        <v>74</v>
      </c>
      <c r="H728">
        <v>524</v>
      </c>
      <c r="I728" s="3">
        <f>IFERROR(E728/H728,0)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7">
        <f>(((L728/60)/60)/24)+DATE(1970,1,1)</f>
        <v>40476.208333333336</v>
      </c>
      <c r="O728" s="7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1" t="s">
        <v>1493</v>
      </c>
      <c r="D729">
        <v>8900</v>
      </c>
      <c r="E729">
        <v>14685</v>
      </c>
      <c r="F729" s="2">
        <f>E729/D729</f>
        <v>1.65</v>
      </c>
      <c r="G729" t="s">
        <v>20</v>
      </c>
      <c r="H729">
        <v>181</v>
      </c>
      <c r="I729" s="3">
        <f>IFERROR(E729/H729,0)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7">
        <f>(((L729/60)/60)/24)+DATE(1970,1,1)</f>
        <v>43485.25</v>
      </c>
      <c r="O729" s="7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35">
      <c r="A730">
        <v>728</v>
      </c>
      <c r="B730" t="s">
        <v>1494</v>
      </c>
      <c r="C730" s="1" t="s">
        <v>1495</v>
      </c>
      <c r="D730">
        <v>4200</v>
      </c>
      <c r="E730">
        <v>735</v>
      </c>
      <c r="F730" s="2">
        <f>E730/D730</f>
        <v>0.17499999999999999</v>
      </c>
      <c r="G730" t="s">
        <v>14</v>
      </c>
      <c r="H730">
        <v>10</v>
      </c>
      <c r="I730" s="3">
        <f>IFERROR(E730/H730,0)</f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>(((L730/60)/60)/24)+DATE(1970,1,1)</f>
        <v>42515.208333333328</v>
      </c>
      <c r="O730" s="7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35">
      <c r="A731">
        <v>729</v>
      </c>
      <c r="B731" t="s">
        <v>1496</v>
      </c>
      <c r="C731" s="1" t="s">
        <v>1497</v>
      </c>
      <c r="D731">
        <v>5600</v>
      </c>
      <c r="E731">
        <v>10397</v>
      </c>
      <c r="F731" s="2">
        <f>E731/D731</f>
        <v>1.8566071428571429</v>
      </c>
      <c r="G731" t="s">
        <v>20</v>
      </c>
      <c r="H731">
        <v>122</v>
      </c>
      <c r="I731" s="3">
        <f>IFERROR(E731/H731,0)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7">
        <f>(((L731/60)/60)/24)+DATE(1970,1,1)</f>
        <v>41309.25</v>
      </c>
      <c r="O731" s="7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1" t="s">
        <v>1499</v>
      </c>
      <c r="D732">
        <v>28800</v>
      </c>
      <c r="E732">
        <v>118847</v>
      </c>
      <c r="F732" s="2">
        <f>E732/D732</f>
        <v>4.1266319444444441</v>
      </c>
      <c r="G732" t="s">
        <v>20</v>
      </c>
      <c r="H732">
        <v>1071</v>
      </c>
      <c r="I732" s="3">
        <f>IFERROR(E732/H732,0)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7">
        <f>(((L732/60)/60)/24)+DATE(1970,1,1)</f>
        <v>42147.208333333328</v>
      </c>
      <c r="O732" s="7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1" t="s">
        <v>1501</v>
      </c>
      <c r="D733">
        <v>8000</v>
      </c>
      <c r="E733">
        <v>7220</v>
      </c>
      <c r="F733" s="2">
        <f>E733/D733</f>
        <v>0.90249999999999997</v>
      </c>
      <c r="G733" t="s">
        <v>74</v>
      </c>
      <c r="H733">
        <v>219</v>
      </c>
      <c r="I733" s="3">
        <f>IFERROR(E733/H733,0)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7">
        <f>(((L733/60)/60)/24)+DATE(1970,1,1)</f>
        <v>42939.208333333328</v>
      </c>
      <c r="O733" s="7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1" t="s">
        <v>1503</v>
      </c>
      <c r="D734">
        <v>117000</v>
      </c>
      <c r="E734">
        <v>107622</v>
      </c>
      <c r="F734" s="2">
        <f>E734/D734</f>
        <v>0.91984615384615387</v>
      </c>
      <c r="G734" t="s">
        <v>14</v>
      </c>
      <c r="H734">
        <v>1121</v>
      </c>
      <c r="I734" s="3">
        <f>IFERROR(E734/H734,0)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7">
        <f>(((L734/60)/60)/24)+DATE(1970,1,1)</f>
        <v>42816.208333333328</v>
      </c>
      <c r="O734" s="7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1" t="s">
        <v>1505</v>
      </c>
      <c r="D735">
        <v>15800</v>
      </c>
      <c r="E735">
        <v>83267</v>
      </c>
      <c r="F735" s="2">
        <f>E735/D735</f>
        <v>5.2700632911392402</v>
      </c>
      <c r="G735" t="s">
        <v>20</v>
      </c>
      <c r="H735">
        <v>980</v>
      </c>
      <c r="I735" s="3">
        <f>IFERROR(E735/H735,0)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7">
        <f>(((L735/60)/60)/24)+DATE(1970,1,1)</f>
        <v>41844.208333333336</v>
      </c>
      <c r="O735" s="7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1" t="s">
        <v>1507</v>
      </c>
      <c r="D736">
        <v>4200</v>
      </c>
      <c r="E736">
        <v>13404</v>
      </c>
      <c r="F736" s="2">
        <f>E736/D736</f>
        <v>3.1914285714285713</v>
      </c>
      <c r="G736" t="s">
        <v>20</v>
      </c>
      <c r="H736">
        <v>536</v>
      </c>
      <c r="I736" s="3">
        <f>IFERROR(E736/H736,0)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7">
        <f>(((L736/60)/60)/24)+DATE(1970,1,1)</f>
        <v>42763.25</v>
      </c>
      <c r="O736" s="7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35">
      <c r="A737">
        <v>735</v>
      </c>
      <c r="B737" t="s">
        <v>1508</v>
      </c>
      <c r="C737" s="1" t="s">
        <v>1509</v>
      </c>
      <c r="D737">
        <v>37100</v>
      </c>
      <c r="E737">
        <v>131404</v>
      </c>
      <c r="F737" s="2">
        <f>E737/D737</f>
        <v>3.5418867924528303</v>
      </c>
      <c r="G737" t="s">
        <v>20</v>
      </c>
      <c r="H737">
        <v>1991</v>
      </c>
      <c r="I737" s="3">
        <f>IFERROR(E737/H737,0)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7">
        <f>(((L737/60)/60)/24)+DATE(1970,1,1)</f>
        <v>42459.208333333328</v>
      </c>
      <c r="O737" s="7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1" t="s">
        <v>1511</v>
      </c>
      <c r="D738">
        <v>7700</v>
      </c>
      <c r="E738">
        <v>2533</v>
      </c>
      <c r="F738" s="2">
        <f>E738/D738</f>
        <v>0.32896103896103895</v>
      </c>
      <c r="G738" t="s">
        <v>74</v>
      </c>
      <c r="H738">
        <v>29</v>
      </c>
      <c r="I738" s="3">
        <f>IFERROR(E738/H738,0)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7">
        <f>(((L738/60)/60)/24)+DATE(1970,1,1)</f>
        <v>42055.25</v>
      </c>
      <c r="O738" s="7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35">
      <c r="A739">
        <v>737</v>
      </c>
      <c r="B739" t="s">
        <v>1512</v>
      </c>
      <c r="C739" s="1" t="s">
        <v>1513</v>
      </c>
      <c r="D739">
        <v>3700</v>
      </c>
      <c r="E739">
        <v>5028</v>
      </c>
      <c r="F739" s="2">
        <f>E739/D739</f>
        <v>1.358918918918919</v>
      </c>
      <c r="G739" t="s">
        <v>20</v>
      </c>
      <c r="H739">
        <v>180</v>
      </c>
      <c r="I739" s="3">
        <f>IFERROR(E739/H739,0)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7">
        <f>(((L739/60)/60)/24)+DATE(1970,1,1)</f>
        <v>42685.25</v>
      </c>
      <c r="O739" s="7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1" t="s">
        <v>1514</v>
      </c>
      <c r="D740">
        <v>74700</v>
      </c>
      <c r="E740">
        <v>1557</v>
      </c>
      <c r="F740" s="2">
        <f>E740/D740</f>
        <v>2.0843373493975904E-2</v>
      </c>
      <c r="G740" t="s">
        <v>14</v>
      </c>
      <c r="H740">
        <v>15</v>
      </c>
      <c r="I740" s="3">
        <f>IFERROR(E740/H740,0)</f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>(((L740/60)/60)/24)+DATE(1970,1,1)</f>
        <v>41959.25</v>
      </c>
      <c r="O740" s="7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1" t="s">
        <v>1516</v>
      </c>
      <c r="D741">
        <v>10000</v>
      </c>
      <c r="E741">
        <v>6100</v>
      </c>
      <c r="F741" s="2">
        <f>E741/D741</f>
        <v>0.61</v>
      </c>
      <c r="G741" t="s">
        <v>14</v>
      </c>
      <c r="H741">
        <v>191</v>
      </c>
      <c r="I741" s="3">
        <f>IFERROR(E741/H741,0)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7">
        <f>(((L741/60)/60)/24)+DATE(1970,1,1)</f>
        <v>41089.208333333336</v>
      </c>
      <c r="O741" s="7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1" t="s">
        <v>1518</v>
      </c>
      <c r="D742">
        <v>5300</v>
      </c>
      <c r="E742">
        <v>1592</v>
      </c>
      <c r="F742" s="2">
        <f>E742/D742</f>
        <v>0.30037735849056602</v>
      </c>
      <c r="G742" t="s">
        <v>14</v>
      </c>
      <c r="H742">
        <v>16</v>
      </c>
      <c r="I742" s="3">
        <f>IFERROR(E742/H742,0)</f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>(((L742/60)/60)/24)+DATE(1970,1,1)</f>
        <v>42769.25</v>
      </c>
      <c r="O742" s="7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1" t="s">
        <v>1519</v>
      </c>
      <c r="D743">
        <v>1200</v>
      </c>
      <c r="E743">
        <v>14150</v>
      </c>
      <c r="F743" s="2">
        <f>E743/D743</f>
        <v>11.791666666666666</v>
      </c>
      <c r="G743" t="s">
        <v>20</v>
      </c>
      <c r="H743">
        <v>130</v>
      </c>
      <c r="I743" s="3">
        <f>IFERROR(E743/H743,0)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7">
        <f>(((L743/60)/60)/24)+DATE(1970,1,1)</f>
        <v>40321.208333333336</v>
      </c>
      <c r="O743" s="7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1" t="s">
        <v>1521</v>
      </c>
      <c r="D744">
        <v>1200</v>
      </c>
      <c r="E744">
        <v>13513</v>
      </c>
      <c r="F744" s="2">
        <f>E744/D744</f>
        <v>11.260833333333334</v>
      </c>
      <c r="G744" t="s">
        <v>20</v>
      </c>
      <c r="H744">
        <v>122</v>
      </c>
      <c r="I744" s="3">
        <f>IFERROR(E744/H744,0)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7">
        <f>(((L744/60)/60)/24)+DATE(1970,1,1)</f>
        <v>40197.25</v>
      </c>
      <c r="O744" s="7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35">
      <c r="A745">
        <v>743</v>
      </c>
      <c r="B745" t="s">
        <v>1522</v>
      </c>
      <c r="C745" s="1" t="s">
        <v>1523</v>
      </c>
      <c r="D745">
        <v>3900</v>
      </c>
      <c r="E745">
        <v>504</v>
      </c>
      <c r="F745" s="2">
        <f>E745/D745</f>
        <v>0.12923076923076923</v>
      </c>
      <c r="G745" t="s">
        <v>14</v>
      </c>
      <c r="H745">
        <v>17</v>
      </c>
      <c r="I745" s="3">
        <f>IFERROR(E745/H745,0)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7">
        <f>(((L745/60)/60)/24)+DATE(1970,1,1)</f>
        <v>42298.208333333328</v>
      </c>
      <c r="O745" s="7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1" t="s">
        <v>1525</v>
      </c>
      <c r="D746">
        <v>2000</v>
      </c>
      <c r="E746">
        <v>14240</v>
      </c>
      <c r="F746" s="2">
        <f>E746/D746</f>
        <v>7.12</v>
      </c>
      <c r="G746" t="s">
        <v>20</v>
      </c>
      <c r="H746">
        <v>140</v>
      </c>
      <c r="I746" s="3">
        <f>IFERROR(E746/H746,0)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7">
        <f>(((L746/60)/60)/24)+DATE(1970,1,1)</f>
        <v>43322.208333333328</v>
      </c>
      <c r="O746" s="7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35">
      <c r="A747">
        <v>745</v>
      </c>
      <c r="B747" t="s">
        <v>1526</v>
      </c>
      <c r="C747" s="1" t="s">
        <v>1527</v>
      </c>
      <c r="D747">
        <v>6900</v>
      </c>
      <c r="E747">
        <v>2091</v>
      </c>
      <c r="F747" s="2">
        <f>E747/D747</f>
        <v>0.30304347826086958</v>
      </c>
      <c r="G747" t="s">
        <v>14</v>
      </c>
      <c r="H747">
        <v>34</v>
      </c>
      <c r="I747" s="3">
        <f>IFERROR(E747/H747,0)</f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>(((L747/60)/60)/24)+DATE(1970,1,1)</f>
        <v>40328.208333333336</v>
      </c>
      <c r="O747" s="7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1" t="s">
        <v>1529</v>
      </c>
      <c r="D748">
        <v>55800</v>
      </c>
      <c r="E748">
        <v>118580</v>
      </c>
      <c r="F748" s="2">
        <f>E748/D748</f>
        <v>2.1250896057347672</v>
      </c>
      <c r="G748" t="s">
        <v>20</v>
      </c>
      <c r="H748">
        <v>3388</v>
      </c>
      <c r="I748" s="3">
        <f>IFERROR(E748/H748,0)</f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>(((L748/60)/60)/24)+DATE(1970,1,1)</f>
        <v>40825.208333333336</v>
      </c>
      <c r="O748" s="7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1" t="s">
        <v>1531</v>
      </c>
      <c r="D749">
        <v>4900</v>
      </c>
      <c r="E749">
        <v>11214</v>
      </c>
      <c r="F749" s="2">
        <f>E749/D749</f>
        <v>2.2885714285714287</v>
      </c>
      <c r="G749" t="s">
        <v>20</v>
      </c>
      <c r="H749">
        <v>280</v>
      </c>
      <c r="I749" s="3">
        <f>IFERROR(E749/H749,0)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>(((L749/60)/60)/24)+DATE(1970,1,1)</f>
        <v>40423.208333333336</v>
      </c>
      <c r="O749" s="7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1" t="s">
        <v>1533</v>
      </c>
      <c r="D750">
        <v>194900</v>
      </c>
      <c r="E750">
        <v>68137</v>
      </c>
      <c r="F750" s="2">
        <f>E750/D750</f>
        <v>0.34959979476654696</v>
      </c>
      <c r="G750" t="s">
        <v>74</v>
      </c>
      <c r="H750">
        <v>614</v>
      </c>
      <c r="I750" s="3">
        <f>IFERROR(E750/H750,0)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7">
        <f>(((L750/60)/60)/24)+DATE(1970,1,1)</f>
        <v>40238.25</v>
      </c>
      <c r="O750" s="7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1" t="s">
        <v>1535</v>
      </c>
      <c r="D751">
        <v>8600</v>
      </c>
      <c r="E751">
        <v>13527</v>
      </c>
      <c r="F751" s="2">
        <f>E751/D751</f>
        <v>1.5729069767441861</v>
      </c>
      <c r="G751" t="s">
        <v>20</v>
      </c>
      <c r="H751">
        <v>366</v>
      </c>
      <c r="I751" s="3">
        <f>IFERROR(E751/H751,0)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7">
        <f>(((L751/60)/60)/24)+DATE(1970,1,1)</f>
        <v>41920.208333333336</v>
      </c>
      <c r="O751" s="7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1" t="s">
        <v>1537</v>
      </c>
      <c r="D752">
        <v>100</v>
      </c>
      <c r="E752">
        <v>1</v>
      </c>
      <c r="F752" s="2">
        <f>E752/D752</f>
        <v>0.01</v>
      </c>
      <c r="G752" t="s">
        <v>14</v>
      </c>
      <c r="H752">
        <v>1</v>
      </c>
      <c r="I752" s="3">
        <f>IFERROR(E752/H752,0)</f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>(((L752/60)/60)/24)+DATE(1970,1,1)</f>
        <v>40360.208333333336</v>
      </c>
      <c r="O752" s="7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1" t="s">
        <v>1539</v>
      </c>
      <c r="D753">
        <v>3600</v>
      </c>
      <c r="E753">
        <v>8363</v>
      </c>
      <c r="F753" s="2">
        <f>E753/D753</f>
        <v>2.3230555555555554</v>
      </c>
      <c r="G753" t="s">
        <v>20</v>
      </c>
      <c r="H753">
        <v>270</v>
      </c>
      <c r="I753" s="3">
        <f>IFERROR(E753/H753,0)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7">
        <f>(((L753/60)/60)/24)+DATE(1970,1,1)</f>
        <v>42446.208333333328</v>
      </c>
      <c r="O753" s="7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1" t="s">
        <v>1541</v>
      </c>
      <c r="D754">
        <v>5800</v>
      </c>
      <c r="E754">
        <v>5362</v>
      </c>
      <c r="F754" s="2">
        <f>E754/D754</f>
        <v>0.92448275862068963</v>
      </c>
      <c r="G754" t="s">
        <v>74</v>
      </c>
      <c r="H754">
        <v>114</v>
      </c>
      <c r="I754" s="3">
        <f>IFERROR(E754/H754,0)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7">
        <f>(((L754/60)/60)/24)+DATE(1970,1,1)</f>
        <v>40395.208333333336</v>
      </c>
      <c r="O754" s="7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1" t="s">
        <v>1543</v>
      </c>
      <c r="D755">
        <v>4700</v>
      </c>
      <c r="E755">
        <v>12065</v>
      </c>
      <c r="F755" s="2">
        <f>E755/D755</f>
        <v>2.5670212765957445</v>
      </c>
      <c r="G755" t="s">
        <v>20</v>
      </c>
      <c r="H755">
        <v>137</v>
      </c>
      <c r="I755" s="3">
        <f>IFERROR(E755/H755,0)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7">
        <f>(((L755/60)/60)/24)+DATE(1970,1,1)</f>
        <v>40321.208333333336</v>
      </c>
      <c r="O755" s="7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1" t="s">
        <v>1545</v>
      </c>
      <c r="D756">
        <v>70400</v>
      </c>
      <c r="E756">
        <v>118603</v>
      </c>
      <c r="F756" s="2">
        <f>E756/D756</f>
        <v>1.6847017045454546</v>
      </c>
      <c r="G756" t="s">
        <v>20</v>
      </c>
      <c r="H756">
        <v>3205</v>
      </c>
      <c r="I756" s="3">
        <f>IFERROR(E756/H756,0)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7">
        <f>(((L756/60)/60)/24)+DATE(1970,1,1)</f>
        <v>41210.208333333336</v>
      </c>
      <c r="O756" s="7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1" t="s">
        <v>1547</v>
      </c>
      <c r="D757">
        <v>4500</v>
      </c>
      <c r="E757">
        <v>7496</v>
      </c>
      <c r="F757" s="2">
        <f>E757/D757</f>
        <v>1.6657777777777778</v>
      </c>
      <c r="G757" t="s">
        <v>20</v>
      </c>
      <c r="H757">
        <v>288</v>
      </c>
      <c r="I757" s="3">
        <f>IFERROR(E757/H757,0)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7">
        <f>(((L757/60)/60)/24)+DATE(1970,1,1)</f>
        <v>43096.25</v>
      </c>
      <c r="O757" s="7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1" t="s">
        <v>1549</v>
      </c>
      <c r="D758">
        <v>1300</v>
      </c>
      <c r="E758">
        <v>10037</v>
      </c>
      <c r="F758" s="2">
        <f>E758/D758</f>
        <v>7.7207692307692311</v>
      </c>
      <c r="G758" t="s">
        <v>20</v>
      </c>
      <c r="H758">
        <v>148</v>
      </c>
      <c r="I758" s="3">
        <f>IFERROR(E758/H758,0)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7">
        <f>(((L758/60)/60)/24)+DATE(1970,1,1)</f>
        <v>42024.25</v>
      </c>
      <c r="O758" s="7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1" t="s">
        <v>1551</v>
      </c>
      <c r="D759">
        <v>1400</v>
      </c>
      <c r="E759">
        <v>5696</v>
      </c>
      <c r="F759" s="2">
        <f>E759/D759</f>
        <v>4.0685714285714285</v>
      </c>
      <c r="G759" t="s">
        <v>20</v>
      </c>
      <c r="H759">
        <v>114</v>
      </c>
      <c r="I759" s="3">
        <f>IFERROR(E759/H759,0)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7">
        <f>(((L759/60)/60)/24)+DATE(1970,1,1)</f>
        <v>40675.208333333336</v>
      </c>
      <c r="O759" s="7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1" t="s">
        <v>1553</v>
      </c>
      <c r="D760">
        <v>29600</v>
      </c>
      <c r="E760">
        <v>167005</v>
      </c>
      <c r="F760" s="2">
        <f>E760/D760</f>
        <v>5.6420608108108112</v>
      </c>
      <c r="G760" t="s">
        <v>20</v>
      </c>
      <c r="H760">
        <v>1518</v>
      </c>
      <c r="I760" s="3">
        <f>IFERROR(E760/H760,0)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7">
        <f>(((L760/60)/60)/24)+DATE(1970,1,1)</f>
        <v>41936.208333333336</v>
      </c>
      <c r="O760" s="7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35">
      <c r="A761">
        <v>759</v>
      </c>
      <c r="B761" t="s">
        <v>1554</v>
      </c>
      <c r="C761" s="1" t="s">
        <v>1555</v>
      </c>
      <c r="D761">
        <v>167500</v>
      </c>
      <c r="E761">
        <v>114615</v>
      </c>
      <c r="F761" s="2">
        <f>E761/D761</f>
        <v>0.6842686567164179</v>
      </c>
      <c r="G761" t="s">
        <v>14</v>
      </c>
      <c r="H761">
        <v>1274</v>
      </c>
      <c r="I761" s="3">
        <f>IFERROR(E761/H761,0)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7">
        <f>(((L761/60)/60)/24)+DATE(1970,1,1)</f>
        <v>43136.25</v>
      </c>
      <c r="O761" s="7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1" t="s">
        <v>1557</v>
      </c>
      <c r="D762">
        <v>48300</v>
      </c>
      <c r="E762">
        <v>16592</v>
      </c>
      <c r="F762" s="2">
        <f>E762/D762</f>
        <v>0.34351966873706002</v>
      </c>
      <c r="G762" t="s">
        <v>14</v>
      </c>
      <c r="H762">
        <v>210</v>
      </c>
      <c r="I762" s="3">
        <f>IFERROR(E762/H762,0)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7">
        <f>(((L762/60)/60)/24)+DATE(1970,1,1)</f>
        <v>43678.208333333328</v>
      </c>
      <c r="O762" s="7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1" t="s">
        <v>1559</v>
      </c>
      <c r="D763">
        <v>2200</v>
      </c>
      <c r="E763">
        <v>14420</v>
      </c>
      <c r="F763" s="2">
        <f>E763/D763</f>
        <v>6.5545454545454547</v>
      </c>
      <c r="G763" t="s">
        <v>20</v>
      </c>
      <c r="H763">
        <v>166</v>
      </c>
      <c r="I763" s="3">
        <f>IFERROR(E763/H763,0)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7">
        <f>(((L763/60)/60)/24)+DATE(1970,1,1)</f>
        <v>42938.208333333328</v>
      </c>
      <c r="O763" s="7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1" t="s">
        <v>1560</v>
      </c>
      <c r="D764">
        <v>3500</v>
      </c>
      <c r="E764">
        <v>6204</v>
      </c>
      <c r="F764" s="2">
        <f>E764/D764</f>
        <v>1.7725714285714285</v>
      </c>
      <c r="G764" t="s">
        <v>20</v>
      </c>
      <c r="H764">
        <v>100</v>
      </c>
      <c r="I764" s="3">
        <f>IFERROR(E764/H764,0)</f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>(((L764/60)/60)/24)+DATE(1970,1,1)</f>
        <v>41241.25</v>
      </c>
      <c r="O764" s="7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1" t="s">
        <v>1562</v>
      </c>
      <c r="D765">
        <v>5600</v>
      </c>
      <c r="E765">
        <v>6338</v>
      </c>
      <c r="F765" s="2">
        <f>E765/D765</f>
        <v>1.1317857142857144</v>
      </c>
      <c r="G765" t="s">
        <v>20</v>
      </c>
      <c r="H765">
        <v>235</v>
      </c>
      <c r="I765" s="3">
        <f>IFERROR(E765/H765,0)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7">
        <f>(((L765/60)/60)/24)+DATE(1970,1,1)</f>
        <v>41037.208333333336</v>
      </c>
      <c r="O765" s="7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35">
      <c r="A766">
        <v>764</v>
      </c>
      <c r="B766" t="s">
        <v>1563</v>
      </c>
      <c r="C766" s="1" t="s">
        <v>1564</v>
      </c>
      <c r="D766">
        <v>1100</v>
      </c>
      <c r="E766">
        <v>8010</v>
      </c>
      <c r="F766" s="2">
        <f>E766/D766</f>
        <v>7.2818181818181822</v>
      </c>
      <c r="G766" t="s">
        <v>20</v>
      </c>
      <c r="H766">
        <v>148</v>
      </c>
      <c r="I766" s="3">
        <f>IFERROR(E766/H766,0)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7">
        <f>(((L766/60)/60)/24)+DATE(1970,1,1)</f>
        <v>40676.208333333336</v>
      </c>
      <c r="O766" s="7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1" t="s">
        <v>1566</v>
      </c>
      <c r="D767">
        <v>3900</v>
      </c>
      <c r="E767">
        <v>8125</v>
      </c>
      <c r="F767" s="2">
        <f>E767/D767</f>
        <v>2.0833333333333335</v>
      </c>
      <c r="G767" t="s">
        <v>20</v>
      </c>
      <c r="H767">
        <v>198</v>
      </c>
      <c r="I767" s="3">
        <f>IFERROR(E767/H767,0)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7">
        <f>(((L767/60)/60)/24)+DATE(1970,1,1)</f>
        <v>42840.208333333328</v>
      </c>
      <c r="O767" s="7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35">
      <c r="A768">
        <v>766</v>
      </c>
      <c r="B768" t="s">
        <v>1567</v>
      </c>
      <c r="C768" s="1" t="s">
        <v>1568</v>
      </c>
      <c r="D768">
        <v>43800</v>
      </c>
      <c r="E768">
        <v>13653</v>
      </c>
      <c r="F768" s="2">
        <f>E768/D768</f>
        <v>0.31171232876712329</v>
      </c>
      <c r="G768" t="s">
        <v>14</v>
      </c>
      <c r="H768">
        <v>248</v>
      </c>
      <c r="I768" s="3">
        <f>IFERROR(E768/H768,0)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7">
        <f>(((L768/60)/60)/24)+DATE(1970,1,1)</f>
        <v>43362.208333333328</v>
      </c>
      <c r="O768" s="7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1" t="s">
        <v>1570</v>
      </c>
      <c r="D769">
        <v>97200</v>
      </c>
      <c r="E769">
        <v>55372</v>
      </c>
      <c r="F769" s="2">
        <f>E769/D769</f>
        <v>0.56967078189300413</v>
      </c>
      <c r="G769" t="s">
        <v>14</v>
      </c>
      <c r="H769">
        <v>513</v>
      </c>
      <c r="I769" s="3">
        <f>IFERROR(E769/H769,0)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7">
        <f>(((L769/60)/60)/24)+DATE(1970,1,1)</f>
        <v>42283.208333333328</v>
      </c>
      <c r="O769" s="7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1" t="s">
        <v>1572</v>
      </c>
      <c r="D770">
        <v>4800</v>
      </c>
      <c r="E770">
        <v>11088</v>
      </c>
      <c r="F770" s="2">
        <f>E770/D770</f>
        <v>2.31</v>
      </c>
      <c r="G770" t="s">
        <v>20</v>
      </c>
      <c r="H770">
        <v>150</v>
      </c>
      <c r="I770" s="3">
        <f>IFERROR(E770/H770,0)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>(((L770/60)/60)/24)+DATE(1970,1,1)</f>
        <v>41619.25</v>
      </c>
      <c r="O770" s="7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1" t="s">
        <v>1574</v>
      </c>
      <c r="D771">
        <v>125600</v>
      </c>
      <c r="E771">
        <v>109106</v>
      </c>
      <c r="F771" s="2">
        <f>E771/D771</f>
        <v>0.86867834394904464</v>
      </c>
      <c r="G771" t="s">
        <v>14</v>
      </c>
      <c r="H771">
        <v>3410</v>
      </c>
      <c r="I771" s="3">
        <f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7">
        <f>(((L771/60)/60)/24)+DATE(1970,1,1)</f>
        <v>41501.208333333336</v>
      </c>
      <c r="O771" s="7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1" t="s">
        <v>1576</v>
      </c>
      <c r="D772">
        <v>4300</v>
      </c>
      <c r="E772">
        <v>11642</v>
      </c>
      <c r="F772" s="2">
        <f>E772/D772</f>
        <v>2.7074418604651163</v>
      </c>
      <c r="G772" t="s">
        <v>20</v>
      </c>
      <c r="H772">
        <v>216</v>
      </c>
      <c r="I772" s="3">
        <f>IFERROR(E772/H772,0)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7">
        <f>(((L772/60)/60)/24)+DATE(1970,1,1)</f>
        <v>41743.208333333336</v>
      </c>
      <c r="O772" s="7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1" t="s">
        <v>1578</v>
      </c>
      <c r="D773">
        <v>5600</v>
      </c>
      <c r="E773">
        <v>2769</v>
      </c>
      <c r="F773" s="2">
        <f>E773/D773</f>
        <v>0.49446428571428569</v>
      </c>
      <c r="G773" t="s">
        <v>74</v>
      </c>
      <c r="H773">
        <v>26</v>
      </c>
      <c r="I773" s="3">
        <f>IFERROR(E773/H773,0)</f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>(((L773/60)/60)/24)+DATE(1970,1,1)</f>
        <v>43491.25</v>
      </c>
      <c r="O773" s="7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1" t="s">
        <v>1580</v>
      </c>
      <c r="D774">
        <v>149600</v>
      </c>
      <c r="E774">
        <v>169586</v>
      </c>
      <c r="F774" s="2">
        <f>E774/D774</f>
        <v>1.1335962566844919</v>
      </c>
      <c r="G774" t="s">
        <v>20</v>
      </c>
      <c r="H774">
        <v>5139</v>
      </c>
      <c r="I774" s="3">
        <f>IFERROR(E774/H774,0)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7">
        <f>(((L774/60)/60)/24)+DATE(1970,1,1)</f>
        <v>43505.25</v>
      </c>
      <c r="O774" s="7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1" t="s">
        <v>1582</v>
      </c>
      <c r="D775">
        <v>53100</v>
      </c>
      <c r="E775">
        <v>101185</v>
      </c>
      <c r="F775" s="2">
        <f>E775/D775</f>
        <v>1.9055555555555554</v>
      </c>
      <c r="G775" t="s">
        <v>20</v>
      </c>
      <c r="H775">
        <v>2353</v>
      </c>
      <c r="I775" s="3">
        <f>IFERROR(E775/H775,0)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7">
        <f>(((L775/60)/60)/24)+DATE(1970,1,1)</f>
        <v>42838.208333333328</v>
      </c>
      <c r="O775" s="7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1" t="s">
        <v>1584</v>
      </c>
      <c r="D776">
        <v>5000</v>
      </c>
      <c r="E776">
        <v>6775</v>
      </c>
      <c r="F776" s="2">
        <f>E776/D776</f>
        <v>1.355</v>
      </c>
      <c r="G776" t="s">
        <v>20</v>
      </c>
      <c r="H776">
        <v>78</v>
      </c>
      <c r="I776" s="3">
        <f>IFERROR(E776/H776,0)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7">
        <f>(((L776/60)/60)/24)+DATE(1970,1,1)</f>
        <v>42513.208333333328</v>
      </c>
      <c r="O776" s="7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35">
      <c r="A777">
        <v>775</v>
      </c>
      <c r="B777" t="s">
        <v>1585</v>
      </c>
      <c r="C777" s="1" t="s">
        <v>1586</v>
      </c>
      <c r="D777">
        <v>9400</v>
      </c>
      <c r="E777">
        <v>968</v>
      </c>
      <c r="F777" s="2">
        <f>E777/D777</f>
        <v>0.10297872340425532</v>
      </c>
      <c r="G777" t="s">
        <v>14</v>
      </c>
      <c r="H777">
        <v>10</v>
      </c>
      <c r="I777" s="3">
        <f>IFERROR(E777/H777,0)</f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>(((L777/60)/60)/24)+DATE(1970,1,1)</f>
        <v>41949.25</v>
      </c>
      <c r="O777" s="7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1" t="s">
        <v>1588</v>
      </c>
      <c r="D778">
        <v>110800</v>
      </c>
      <c r="E778">
        <v>72623</v>
      </c>
      <c r="F778" s="2">
        <f>E778/D778</f>
        <v>0.65544223826714798</v>
      </c>
      <c r="G778" t="s">
        <v>14</v>
      </c>
      <c r="H778">
        <v>2201</v>
      </c>
      <c r="I778" s="3">
        <f>IFERROR(E778/H778,0)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7">
        <f>(((L778/60)/60)/24)+DATE(1970,1,1)</f>
        <v>43650.208333333328</v>
      </c>
      <c r="O778" s="7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1" t="s">
        <v>1590</v>
      </c>
      <c r="D779">
        <v>93800</v>
      </c>
      <c r="E779">
        <v>45987</v>
      </c>
      <c r="F779" s="2">
        <f>E779/D779</f>
        <v>0.49026652452025588</v>
      </c>
      <c r="G779" t="s">
        <v>14</v>
      </c>
      <c r="H779">
        <v>676</v>
      </c>
      <c r="I779" s="3">
        <f>IFERROR(E779/H779,0)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7">
        <f>(((L779/60)/60)/24)+DATE(1970,1,1)</f>
        <v>40809.208333333336</v>
      </c>
      <c r="O779" s="7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1" t="s">
        <v>1592</v>
      </c>
      <c r="D780">
        <v>1300</v>
      </c>
      <c r="E780">
        <v>10243</v>
      </c>
      <c r="F780" s="2">
        <f>E780/D780</f>
        <v>7.8792307692307695</v>
      </c>
      <c r="G780" t="s">
        <v>20</v>
      </c>
      <c r="H780">
        <v>174</v>
      </c>
      <c r="I780" s="3">
        <f>IFERROR(E780/H780,0)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7">
        <f>(((L780/60)/60)/24)+DATE(1970,1,1)</f>
        <v>40768.208333333336</v>
      </c>
      <c r="O780" s="7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1" t="s">
        <v>1594</v>
      </c>
      <c r="D781">
        <v>108700</v>
      </c>
      <c r="E781">
        <v>87293</v>
      </c>
      <c r="F781" s="2">
        <f>E781/D781</f>
        <v>0.80306347746090156</v>
      </c>
      <c r="G781" t="s">
        <v>14</v>
      </c>
      <c r="H781">
        <v>831</v>
      </c>
      <c r="I781" s="3">
        <f>IFERROR(E781/H781,0)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7">
        <f>(((L781/60)/60)/24)+DATE(1970,1,1)</f>
        <v>42230.208333333328</v>
      </c>
      <c r="O781" s="7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1" t="s">
        <v>1596</v>
      </c>
      <c r="D782">
        <v>5100</v>
      </c>
      <c r="E782">
        <v>5421</v>
      </c>
      <c r="F782" s="2">
        <f>E782/D782</f>
        <v>1.0629411764705883</v>
      </c>
      <c r="G782" t="s">
        <v>20</v>
      </c>
      <c r="H782">
        <v>164</v>
      </c>
      <c r="I782" s="3">
        <f>IFERROR(E782/H782,0)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7">
        <f>(((L782/60)/60)/24)+DATE(1970,1,1)</f>
        <v>42573.208333333328</v>
      </c>
      <c r="O782" s="7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1" t="s">
        <v>1598</v>
      </c>
      <c r="D783">
        <v>8700</v>
      </c>
      <c r="E783">
        <v>4414</v>
      </c>
      <c r="F783" s="2">
        <f>E783/D783</f>
        <v>0.50735632183908042</v>
      </c>
      <c r="G783" t="s">
        <v>74</v>
      </c>
      <c r="H783">
        <v>56</v>
      </c>
      <c r="I783" s="3">
        <f>IFERROR(E783/H783,0)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7">
        <f>(((L783/60)/60)/24)+DATE(1970,1,1)</f>
        <v>40482.208333333336</v>
      </c>
      <c r="O783" s="7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1" t="s">
        <v>1600</v>
      </c>
      <c r="D784">
        <v>5100</v>
      </c>
      <c r="E784">
        <v>10981</v>
      </c>
      <c r="F784" s="2">
        <f>E784/D784</f>
        <v>2.153137254901961</v>
      </c>
      <c r="G784" t="s">
        <v>20</v>
      </c>
      <c r="H784">
        <v>161</v>
      </c>
      <c r="I784" s="3">
        <f>IFERROR(E784/H784,0)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7">
        <f>(((L784/60)/60)/24)+DATE(1970,1,1)</f>
        <v>40603.25</v>
      </c>
      <c r="O784" s="7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1" t="s">
        <v>1602</v>
      </c>
      <c r="D785">
        <v>7400</v>
      </c>
      <c r="E785">
        <v>10451</v>
      </c>
      <c r="F785" s="2">
        <f>E785/D785</f>
        <v>1.4122972972972974</v>
      </c>
      <c r="G785" t="s">
        <v>20</v>
      </c>
      <c r="H785">
        <v>138</v>
      </c>
      <c r="I785" s="3">
        <f>IFERROR(E785/H785,0)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7">
        <f>(((L785/60)/60)/24)+DATE(1970,1,1)</f>
        <v>41625.25</v>
      </c>
      <c r="O785" s="7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1" t="s">
        <v>1604</v>
      </c>
      <c r="D786">
        <v>88900</v>
      </c>
      <c r="E786">
        <v>102535</v>
      </c>
      <c r="F786" s="2">
        <f>E786/D786</f>
        <v>1.1533745781777278</v>
      </c>
      <c r="G786" t="s">
        <v>20</v>
      </c>
      <c r="H786">
        <v>3308</v>
      </c>
      <c r="I786" s="3">
        <f>IFERROR(E786/H786,0)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7">
        <f>(((L786/60)/60)/24)+DATE(1970,1,1)</f>
        <v>42435.25</v>
      </c>
      <c r="O786" s="7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35">
      <c r="A787">
        <v>785</v>
      </c>
      <c r="B787" t="s">
        <v>1605</v>
      </c>
      <c r="C787" s="1" t="s">
        <v>1606</v>
      </c>
      <c r="D787">
        <v>6700</v>
      </c>
      <c r="E787">
        <v>12939</v>
      </c>
      <c r="F787" s="2">
        <f>E787/D787</f>
        <v>1.9311940298507462</v>
      </c>
      <c r="G787" t="s">
        <v>20</v>
      </c>
      <c r="H787">
        <v>127</v>
      </c>
      <c r="I787" s="3">
        <f>IFERROR(E787/H787,0)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7">
        <f>(((L787/60)/60)/24)+DATE(1970,1,1)</f>
        <v>43582.208333333328</v>
      </c>
      <c r="O787" s="7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1" t="s">
        <v>1608</v>
      </c>
      <c r="D788">
        <v>1500</v>
      </c>
      <c r="E788">
        <v>10946</v>
      </c>
      <c r="F788" s="2">
        <f>E788/D788</f>
        <v>7.2973333333333334</v>
      </c>
      <c r="G788" t="s">
        <v>20</v>
      </c>
      <c r="H788">
        <v>207</v>
      </c>
      <c r="I788" s="3">
        <f>IFERROR(E788/H788,0)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7">
        <f>(((L788/60)/60)/24)+DATE(1970,1,1)</f>
        <v>43186.208333333328</v>
      </c>
      <c r="O788" s="7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1" t="s">
        <v>1610</v>
      </c>
      <c r="D789">
        <v>61200</v>
      </c>
      <c r="E789">
        <v>60994</v>
      </c>
      <c r="F789" s="2">
        <f>E789/D789</f>
        <v>0.99663398692810456</v>
      </c>
      <c r="G789" t="s">
        <v>14</v>
      </c>
      <c r="H789">
        <v>859</v>
      </c>
      <c r="I789" s="3">
        <f>IFERROR(E789/H789,0)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7">
        <f>(((L789/60)/60)/24)+DATE(1970,1,1)</f>
        <v>40684.208333333336</v>
      </c>
      <c r="O789" s="7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1" t="s">
        <v>1612</v>
      </c>
      <c r="D790">
        <v>3600</v>
      </c>
      <c r="E790">
        <v>3174</v>
      </c>
      <c r="F790" s="2">
        <f>E790/D790</f>
        <v>0.88166666666666671</v>
      </c>
      <c r="G790" t="s">
        <v>47</v>
      </c>
      <c r="H790">
        <v>31</v>
      </c>
      <c r="I790" s="3">
        <f>IFERROR(E790/H790,0)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7">
        <f>(((L790/60)/60)/24)+DATE(1970,1,1)</f>
        <v>41202.208333333336</v>
      </c>
      <c r="O790" s="7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1" t="s">
        <v>1614</v>
      </c>
      <c r="D791">
        <v>9000</v>
      </c>
      <c r="E791">
        <v>3351</v>
      </c>
      <c r="F791" s="2">
        <f>E791/D791</f>
        <v>0.37233333333333335</v>
      </c>
      <c r="G791" t="s">
        <v>14</v>
      </c>
      <c r="H791">
        <v>45</v>
      </c>
      <c r="I791" s="3">
        <f>IFERROR(E791/H791,0)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7">
        <f>(((L791/60)/60)/24)+DATE(1970,1,1)</f>
        <v>41786.208333333336</v>
      </c>
      <c r="O791" s="7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1" t="s">
        <v>1616</v>
      </c>
      <c r="D792">
        <v>185900</v>
      </c>
      <c r="E792">
        <v>56774</v>
      </c>
      <c r="F792" s="2">
        <f>E792/D792</f>
        <v>0.30540075309306081</v>
      </c>
      <c r="G792" t="s">
        <v>74</v>
      </c>
      <c r="H792">
        <v>1113</v>
      </c>
      <c r="I792" s="3">
        <f>IFERROR(E792/H792,0)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7">
        <f>(((L792/60)/60)/24)+DATE(1970,1,1)</f>
        <v>40223.25</v>
      </c>
      <c r="O792" s="7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1" t="s">
        <v>1618</v>
      </c>
      <c r="D793">
        <v>2100</v>
      </c>
      <c r="E793">
        <v>540</v>
      </c>
      <c r="F793" s="2">
        <f>E793/D793</f>
        <v>0.25714285714285712</v>
      </c>
      <c r="G793" t="s">
        <v>14</v>
      </c>
      <c r="H793">
        <v>6</v>
      </c>
      <c r="I793" s="3">
        <f>IFERROR(E793/H793,0)</f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>(((L793/60)/60)/24)+DATE(1970,1,1)</f>
        <v>42715.25</v>
      </c>
      <c r="O793" s="7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1" t="s">
        <v>1620</v>
      </c>
      <c r="D794">
        <v>2000</v>
      </c>
      <c r="E794">
        <v>680</v>
      </c>
      <c r="F794" s="2">
        <f>E794/D794</f>
        <v>0.34</v>
      </c>
      <c r="G794" t="s">
        <v>14</v>
      </c>
      <c r="H794">
        <v>7</v>
      </c>
      <c r="I794" s="3">
        <f>IFERROR(E794/H794,0)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7">
        <f>(((L794/60)/60)/24)+DATE(1970,1,1)</f>
        <v>41451.208333333336</v>
      </c>
      <c r="O794" s="7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1" t="s">
        <v>1622</v>
      </c>
      <c r="D795">
        <v>1100</v>
      </c>
      <c r="E795">
        <v>13045</v>
      </c>
      <c r="F795" s="2">
        <f>E795/D795</f>
        <v>11.859090909090909</v>
      </c>
      <c r="G795" t="s">
        <v>20</v>
      </c>
      <c r="H795">
        <v>181</v>
      </c>
      <c r="I795" s="3">
        <f>IFERROR(E795/H795,0)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7">
        <f>(((L795/60)/60)/24)+DATE(1970,1,1)</f>
        <v>41450.208333333336</v>
      </c>
      <c r="O795" s="7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1" t="s">
        <v>1624</v>
      </c>
      <c r="D796">
        <v>6600</v>
      </c>
      <c r="E796">
        <v>8276</v>
      </c>
      <c r="F796" s="2">
        <f>E796/D796</f>
        <v>1.2539393939393939</v>
      </c>
      <c r="G796" t="s">
        <v>20</v>
      </c>
      <c r="H796">
        <v>110</v>
      </c>
      <c r="I796" s="3">
        <f>IFERROR(E796/H796,0)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7">
        <f>(((L796/60)/60)/24)+DATE(1970,1,1)</f>
        <v>43091.25</v>
      </c>
      <c r="O796" s="7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35">
      <c r="A797">
        <v>795</v>
      </c>
      <c r="B797" t="s">
        <v>1625</v>
      </c>
      <c r="C797" s="1" t="s">
        <v>1626</v>
      </c>
      <c r="D797">
        <v>7100</v>
      </c>
      <c r="E797">
        <v>1022</v>
      </c>
      <c r="F797" s="2">
        <f>E797/D797</f>
        <v>0.14394366197183098</v>
      </c>
      <c r="G797" t="s">
        <v>14</v>
      </c>
      <c r="H797">
        <v>31</v>
      </c>
      <c r="I797" s="3">
        <f>IFERROR(E797/H797,0)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7">
        <f>(((L797/60)/60)/24)+DATE(1970,1,1)</f>
        <v>42675.208333333328</v>
      </c>
      <c r="O797" s="7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1" t="s">
        <v>1628</v>
      </c>
      <c r="D798">
        <v>7800</v>
      </c>
      <c r="E798">
        <v>4275</v>
      </c>
      <c r="F798" s="2">
        <f>E798/D798</f>
        <v>0.54807692307692313</v>
      </c>
      <c r="G798" t="s">
        <v>14</v>
      </c>
      <c r="H798">
        <v>78</v>
      </c>
      <c r="I798" s="3">
        <f>IFERROR(E798/H798,0)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7">
        <f>(((L798/60)/60)/24)+DATE(1970,1,1)</f>
        <v>41859.208333333336</v>
      </c>
      <c r="O798" s="7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1" t="s">
        <v>1630</v>
      </c>
      <c r="D799">
        <v>7600</v>
      </c>
      <c r="E799">
        <v>8332</v>
      </c>
      <c r="F799" s="2">
        <f>E799/D799</f>
        <v>1.0963157894736841</v>
      </c>
      <c r="G799" t="s">
        <v>20</v>
      </c>
      <c r="H799">
        <v>185</v>
      </c>
      <c r="I799" s="3">
        <f>IFERROR(E799/H799,0)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7">
        <f>(((L799/60)/60)/24)+DATE(1970,1,1)</f>
        <v>43464.25</v>
      </c>
      <c r="O799" s="7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1" t="s">
        <v>1632</v>
      </c>
      <c r="D800">
        <v>3400</v>
      </c>
      <c r="E800">
        <v>6408</v>
      </c>
      <c r="F800" s="2">
        <f>E800/D800</f>
        <v>1.8847058823529412</v>
      </c>
      <c r="G800" t="s">
        <v>20</v>
      </c>
      <c r="H800">
        <v>121</v>
      </c>
      <c r="I800" s="3">
        <f>IFERROR(E800/H800,0)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7">
        <f>(((L800/60)/60)/24)+DATE(1970,1,1)</f>
        <v>41060.208333333336</v>
      </c>
      <c r="O800" s="7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1" t="s">
        <v>1634</v>
      </c>
      <c r="D801">
        <v>84500</v>
      </c>
      <c r="E801">
        <v>73522</v>
      </c>
      <c r="F801" s="2">
        <f>E801/D801</f>
        <v>0.87008284023668636</v>
      </c>
      <c r="G801" t="s">
        <v>14</v>
      </c>
      <c r="H801">
        <v>1225</v>
      </c>
      <c r="I801" s="3">
        <f>IFERROR(E801/H801,0)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7">
        <f>(((L801/60)/60)/24)+DATE(1970,1,1)</f>
        <v>42399.25</v>
      </c>
      <c r="O801" s="7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1" t="s">
        <v>1636</v>
      </c>
      <c r="D802">
        <v>100</v>
      </c>
      <c r="E802">
        <v>1</v>
      </c>
      <c r="F802" s="2">
        <f>E802/D802</f>
        <v>0.01</v>
      </c>
      <c r="G802" t="s">
        <v>14</v>
      </c>
      <c r="H802">
        <v>1</v>
      </c>
      <c r="I802" s="3">
        <f>IFERROR(E802/H802,0)</f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>(((L802/60)/60)/24)+DATE(1970,1,1)</f>
        <v>42167.208333333328</v>
      </c>
      <c r="O802" s="7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1" t="s">
        <v>1638</v>
      </c>
      <c r="D803">
        <v>2300</v>
      </c>
      <c r="E803">
        <v>4667</v>
      </c>
      <c r="F803" s="2">
        <f>E803/D803</f>
        <v>2.0291304347826089</v>
      </c>
      <c r="G803" t="s">
        <v>20</v>
      </c>
      <c r="H803">
        <v>106</v>
      </c>
      <c r="I803" s="3">
        <f>IFERROR(E803/H803,0)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7">
        <f>(((L803/60)/60)/24)+DATE(1970,1,1)</f>
        <v>43830.25</v>
      </c>
      <c r="O803" s="7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35">
      <c r="A804">
        <v>802</v>
      </c>
      <c r="B804" t="s">
        <v>1639</v>
      </c>
      <c r="C804" s="1" t="s">
        <v>1640</v>
      </c>
      <c r="D804">
        <v>6200</v>
      </c>
      <c r="E804">
        <v>12216</v>
      </c>
      <c r="F804" s="2">
        <f>E804/D804</f>
        <v>1.9703225806451612</v>
      </c>
      <c r="G804" t="s">
        <v>20</v>
      </c>
      <c r="H804">
        <v>142</v>
      </c>
      <c r="I804" s="3">
        <f>IFERROR(E804/H804,0)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7">
        <f>(((L804/60)/60)/24)+DATE(1970,1,1)</f>
        <v>43650.208333333328</v>
      </c>
      <c r="O804" s="7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5">
      <c r="A805">
        <v>803</v>
      </c>
      <c r="B805" t="s">
        <v>1641</v>
      </c>
      <c r="C805" s="1" t="s">
        <v>1642</v>
      </c>
      <c r="D805">
        <v>6100</v>
      </c>
      <c r="E805">
        <v>6527</v>
      </c>
      <c r="F805" s="2">
        <f>E805/D805</f>
        <v>1.07</v>
      </c>
      <c r="G805" t="s">
        <v>20</v>
      </c>
      <c r="H805">
        <v>233</v>
      </c>
      <c r="I805" s="3">
        <f>IFERROR(E805/H805,0)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7">
        <f>(((L805/60)/60)/24)+DATE(1970,1,1)</f>
        <v>43492.25</v>
      </c>
      <c r="O805" s="7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1" t="s">
        <v>1644</v>
      </c>
      <c r="D806">
        <v>2600</v>
      </c>
      <c r="E806">
        <v>6987</v>
      </c>
      <c r="F806" s="2">
        <f>E806/D806</f>
        <v>2.6873076923076922</v>
      </c>
      <c r="G806" t="s">
        <v>20</v>
      </c>
      <c r="H806">
        <v>218</v>
      </c>
      <c r="I806" s="3">
        <f>IFERROR(E806/H806,0)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7">
        <f>(((L806/60)/60)/24)+DATE(1970,1,1)</f>
        <v>43102.25</v>
      </c>
      <c r="O806" s="7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35">
      <c r="A807">
        <v>805</v>
      </c>
      <c r="B807" t="s">
        <v>1645</v>
      </c>
      <c r="C807" s="1" t="s">
        <v>1646</v>
      </c>
      <c r="D807">
        <v>9700</v>
      </c>
      <c r="E807">
        <v>4932</v>
      </c>
      <c r="F807" s="2">
        <f>E807/D807</f>
        <v>0.50845360824742269</v>
      </c>
      <c r="G807" t="s">
        <v>14</v>
      </c>
      <c r="H807">
        <v>67</v>
      </c>
      <c r="I807" s="3">
        <f>IFERROR(E807/H807,0)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7">
        <f>(((L807/60)/60)/24)+DATE(1970,1,1)</f>
        <v>41958.25</v>
      </c>
      <c r="O807" s="7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1" t="s">
        <v>1648</v>
      </c>
      <c r="D808">
        <v>700</v>
      </c>
      <c r="E808">
        <v>8262</v>
      </c>
      <c r="F808" s="2">
        <f>E808/D808</f>
        <v>11.802857142857142</v>
      </c>
      <c r="G808" t="s">
        <v>20</v>
      </c>
      <c r="H808">
        <v>76</v>
      </c>
      <c r="I808" s="3">
        <f>IFERROR(E808/H808,0)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7">
        <f>(((L808/60)/60)/24)+DATE(1970,1,1)</f>
        <v>40973.25</v>
      </c>
      <c r="O808" s="7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1" t="s">
        <v>1650</v>
      </c>
      <c r="D809">
        <v>700</v>
      </c>
      <c r="E809">
        <v>1848</v>
      </c>
      <c r="F809" s="2">
        <f>E809/D809</f>
        <v>2.64</v>
      </c>
      <c r="G809" t="s">
        <v>20</v>
      </c>
      <c r="H809">
        <v>43</v>
      </c>
      <c r="I809" s="3">
        <f>IFERROR(E809/H809,0)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7">
        <f>(((L809/60)/60)/24)+DATE(1970,1,1)</f>
        <v>43753.208333333328</v>
      </c>
      <c r="O809" s="7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1" t="s">
        <v>1652</v>
      </c>
      <c r="D810">
        <v>5200</v>
      </c>
      <c r="E810">
        <v>1583</v>
      </c>
      <c r="F810" s="2">
        <f>E810/D810</f>
        <v>0.30442307692307691</v>
      </c>
      <c r="G810" t="s">
        <v>14</v>
      </c>
      <c r="H810">
        <v>19</v>
      </c>
      <c r="I810" s="3">
        <f>IFERROR(E810/H810,0)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7">
        <f>(((L810/60)/60)/24)+DATE(1970,1,1)</f>
        <v>42507.208333333328</v>
      </c>
      <c r="O810" s="7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1" t="s">
        <v>1653</v>
      </c>
      <c r="D811">
        <v>140800</v>
      </c>
      <c r="E811">
        <v>88536</v>
      </c>
      <c r="F811" s="2">
        <f>E811/D811</f>
        <v>0.62880681818181816</v>
      </c>
      <c r="G811" t="s">
        <v>14</v>
      </c>
      <c r="H811">
        <v>2108</v>
      </c>
      <c r="I811" s="3">
        <f>IFERROR(E811/H811,0)</f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>(((L811/60)/60)/24)+DATE(1970,1,1)</f>
        <v>41135.208333333336</v>
      </c>
      <c r="O811" s="7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1" t="s">
        <v>1655</v>
      </c>
      <c r="D812">
        <v>6400</v>
      </c>
      <c r="E812">
        <v>12360</v>
      </c>
      <c r="F812" s="2">
        <f>E812/D812</f>
        <v>1.9312499999999999</v>
      </c>
      <c r="G812" t="s">
        <v>20</v>
      </c>
      <c r="H812">
        <v>221</v>
      </c>
      <c r="I812" s="3">
        <f>IFERROR(E812/H812,0)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7">
        <f>(((L812/60)/60)/24)+DATE(1970,1,1)</f>
        <v>43067.25</v>
      </c>
      <c r="O812" s="7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1" t="s">
        <v>1657</v>
      </c>
      <c r="D813">
        <v>92500</v>
      </c>
      <c r="E813">
        <v>71320</v>
      </c>
      <c r="F813" s="2">
        <f>E813/D813</f>
        <v>0.77102702702702708</v>
      </c>
      <c r="G813" t="s">
        <v>14</v>
      </c>
      <c r="H813">
        <v>679</v>
      </c>
      <c r="I813" s="3">
        <f>IFERROR(E813/H813,0)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7">
        <f>(((L813/60)/60)/24)+DATE(1970,1,1)</f>
        <v>42378.25</v>
      </c>
      <c r="O813" s="7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1" t="s">
        <v>1659</v>
      </c>
      <c r="D814">
        <v>59700</v>
      </c>
      <c r="E814">
        <v>134640</v>
      </c>
      <c r="F814" s="2">
        <f>E814/D814</f>
        <v>2.2552763819095478</v>
      </c>
      <c r="G814" t="s">
        <v>20</v>
      </c>
      <c r="H814">
        <v>2805</v>
      </c>
      <c r="I814" s="3">
        <f>IFERROR(E814/H814,0)</f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>(((L814/60)/60)/24)+DATE(1970,1,1)</f>
        <v>43206.208333333328</v>
      </c>
      <c r="O814" s="7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1" t="s">
        <v>1661</v>
      </c>
      <c r="D815">
        <v>3200</v>
      </c>
      <c r="E815">
        <v>7661</v>
      </c>
      <c r="F815" s="2">
        <f>E815/D815</f>
        <v>2.3940625</v>
      </c>
      <c r="G815" t="s">
        <v>20</v>
      </c>
      <c r="H815">
        <v>68</v>
      </c>
      <c r="I815" s="3">
        <f>IFERROR(E815/H815,0)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7">
        <f>(((L815/60)/60)/24)+DATE(1970,1,1)</f>
        <v>41148.208333333336</v>
      </c>
      <c r="O815" s="7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1" t="s">
        <v>1663</v>
      </c>
      <c r="D816">
        <v>3200</v>
      </c>
      <c r="E816">
        <v>2950</v>
      </c>
      <c r="F816" s="2">
        <f>E816/D816</f>
        <v>0.921875</v>
      </c>
      <c r="G816" t="s">
        <v>14</v>
      </c>
      <c r="H816">
        <v>36</v>
      </c>
      <c r="I816" s="3">
        <f>IFERROR(E816/H816,0)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7">
        <f>(((L816/60)/60)/24)+DATE(1970,1,1)</f>
        <v>42517.208333333328</v>
      </c>
      <c r="O816" s="7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35">
      <c r="A817">
        <v>815</v>
      </c>
      <c r="B817" t="s">
        <v>1664</v>
      </c>
      <c r="C817" s="1" t="s">
        <v>1665</v>
      </c>
      <c r="D817">
        <v>9000</v>
      </c>
      <c r="E817">
        <v>11721</v>
      </c>
      <c r="F817" s="2">
        <f>E817/D817</f>
        <v>1.3023333333333333</v>
      </c>
      <c r="G817" t="s">
        <v>20</v>
      </c>
      <c r="H817">
        <v>183</v>
      </c>
      <c r="I817" s="3">
        <f>IFERROR(E817/H817,0)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7">
        <f>(((L817/60)/60)/24)+DATE(1970,1,1)</f>
        <v>43068.25</v>
      </c>
      <c r="O817" s="7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1" t="s">
        <v>1667</v>
      </c>
      <c r="D818">
        <v>2300</v>
      </c>
      <c r="E818">
        <v>14150</v>
      </c>
      <c r="F818" s="2">
        <f>E818/D818</f>
        <v>6.1521739130434785</v>
      </c>
      <c r="G818" t="s">
        <v>20</v>
      </c>
      <c r="H818">
        <v>133</v>
      </c>
      <c r="I818" s="3">
        <f>IFERROR(E818/H818,0)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7">
        <f>(((L818/60)/60)/24)+DATE(1970,1,1)</f>
        <v>41680.25</v>
      </c>
      <c r="O818" s="7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1" t="s">
        <v>1669</v>
      </c>
      <c r="D819">
        <v>51300</v>
      </c>
      <c r="E819">
        <v>189192</v>
      </c>
      <c r="F819" s="2">
        <f>E819/D819</f>
        <v>3.687953216374269</v>
      </c>
      <c r="G819" t="s">
        <v>20</v>
      </c>
      <c r="H819">
        <v>2489</v>
      </c>
      <c r="I819" s="3">
        <f>IFERROR(E819/H819,0)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7">
        <f>(((L819/60)/60)/24)+DATE(1970,1,1)</f>
        <v>43589.208333333328</v>
      </c>
      <c r="O819" s="7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1" t="s">
        <v>1670</v>
      </c>
      <c r="D820">
        <v>700</v>
      </c>
      <c r="E820">
        <v>7664</v>
      </c>
      <c r="F820" s="2">
        <f>E820/D820</f>
        <v>10.948571428571428</v>
      </c>
      <c r="G820" t="s">
        <v>20</v>
      </c>
      <c r="H820">
        <v>69</v>
      </c>
      <c r="I820" s="3">
        <f>IFERROR(E820/H820,0)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7">
        <f>(((L820/60)/60)/24)+DATE(1970,1,1)</f>
        <v>43486.25</v>
      </c>
      <c r="O820" s="7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35">
      <c r="A821">
        <v>819</v>
      </c>
      <c r="B821" t="s">
        <v>1671</v>
      </c>
      <c r="C821" s="1" t="s">
        <v>1672</v>
      </c>
      <c r="D821">
        <v>8900</v>
      </c>
      <c r="E821">
        <v>4509</v>
      </c>
      <c r="F821" s="2">
        <f>E821/D821</f>
        <v>0.50662921348314605</v>
      </c>
      <c r="G821" t="s">
        <v>14</v>
      </c>
      <c r="H821">
        <v>47</v>
      </c>
      <c r="I821" s="3">
        <f>IFERROR(E821/H821,0)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7">
        <f>(((L821/60)/60)/24)+DATE(1970,1,1)</f>
        <v>41237.25</v>
      </c>
      <c r="O821" s="7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1" t="s">
        <v>1674</v>
      </c>
      <c r="D822">
        <v>1500</v>
      </c>
      <c r="E822">
        <v>12009</v>
      </c>
      <c r="F822" s="2">
        <f>E822/D822</f>
        <v>8.0060000000000002</v>
      </c>
      <c r="G822" t="s">
        <v>20</v>
      </c>
      <c r="H822">
        <v>279</v>
      </c>
      <c r="I822" s="3">
        <f>IFERROR(E822/H822,0)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7">
        <f>(((L822/60)/60)/24)+DATE(1970,1,1)</f>
        <v>43310.208333333328</v>
      </c>
      <c r="O822" s="7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1" t="s">
        <v>1676</v>
      </c>
      <c r="D823">
        <v>4900</v>
      </c>
      <c r="E823">
        <v>14273</v>
      </c>
      <c r="F823" s="2">
        <f>E823/D823</f>
        <v>2.9128571428571428</v>
      </c>
      <c r="G823" t="s">
        <v>20</v>
      </c>
      <c r="H823">
        <v>210</v>
      </c>
      <c r="I823" s="3">
        <f>IFERROR(E823/H823,0)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7">
        <f>(((L823/60)/60)/24)+DATE(1970,1,1)</f>
        <v>42794.25</v>
      </c>
      <c r="O823" s="7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1" t="s">
        <v>1678</v>
      </c>
      <c r="D824">
        <v>54000</v>
      </c>
      <c r="E824">
        <v>188982</v>
      </c>
      <c r="F824" s="2">
        <f>E824/D824</f>
        <v>3.4996666666666667</v>
      </c>
      <c r="G824" t="s">
        <v>20</v>
      </c>
      <c r="H824">
        <v>2100</v>
      </c>
      <c r="I824" s="3">
        <f>IFERROR(E824/H824,0)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7">
        <f>(((L824/60)/60)/24)+DATE(1970,1,1)</f>
        <v>41698.25</v>
      </c>
      <c r="O824" s="7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1" t="s">
        <v>1680</v>
      </c>
      <c r="D825">
        <v>4100</v>
      </c>
      <c r="E825">
        <v>14640</v>
      </c>
      <c r="F825" s="2">
        <f>E825/D825</f>
        <v>3.5707317073170732</v>
      </c>
      <c r="G825" t="s">
        <v>20</v>
      </c>
      <c r="H825">
        <v>252</v>
      </c>
      <c r="I825" s="3">
        <f>IFERROR(E825/H825,0)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7">
        <f>(((L825/60)/60)/24)+DATE(1970,1,1)</f>
        <v>41892.208333333336</v>
      </c>
      <c r="O825" s="7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1" t="s">
        <v>1682</v>
      </c>
      <c r="D826">
        <v>85000</v>
      </c>
      <c r="E826">
        <v>107516</v>
      </c>
      <c r="F826" s="2">
        <f>E826/D826</f>
        <v>1.2648941176470587</v>
      </c>
      <c r="G826" t="s">
        <v>20</v>
      </c>
      <c r="H826">
        <v>1280</v>
      </c>
      <c r="I826" s="3">
        <f>IFERROR(E826/H826,0)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7">
        <f>(((L826/60)/60)/24)+DATE(1970,1,1)</f>
        <v>40348.208333333336</v>
      </c>
      <c r="O826" s="7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1" t="s">
        <v>1684</v>
      </c>
      <c r="D827">
        <v>3600</v>
      </c>
      <c r="E827">
        <v>13950</v>
      </c>
      <c r="F827" s="2">
        <f>E827/D827</f>
        <v>3.875</v>
      </c>
      <c r="G827" t="s">
        <v>20</v>
      </c>
      <c r="H827">
        <v>157</v>
      </c>
      <c r="I827" s="3">
        <f>IFERROR(E827/H827,0)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7">
        <f>(((L827/60)/60)/24)+DATE(1970,1,1)</f>
        <v>42941.208333333328</v>
      </c>
      <c r="O827" s="7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5">
      <c r="A828">
        <v>826</v>
      </c>
      <c r="B828" t="s">
        <v>1685</v>
      </c>
      <c r="C828" s="1" t="s">
        <v>1686</v>
      </c>
      <c r="D828">
        <v>2800</v>
      </c>
      <c r="E828">
        <v>12797</v>
      </c>
      <c r="F828" s="2">
        <f>E828/D828</f>
        <v>4.5703571428571426</v>
      </c>
      <c r="G828" t="s">
        <v>20</v>
      </c>
      <c r="H828">
        <v>194</v>
      </c>
      <c r="I828" s="3">
        <f>IFERROR(E828/H828,0)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7">
        <f>(((L828/60)/60)/24)+DATE(1970,1,1)</f>
        <v>40525.25</v>
      </c>
      <c r="O828" s="7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35">
      <c r="A829">
        <v>827</v>
      </c>
      <c r="B829" t="s">
        <v>1687</v>
      </c>
      <c r="C829" s="1" t="s">
        <v>1688</v>
      </c>
      <c r="D829">
        <v>2300</v>
      </c>
      <c r="E829">
        <v>6134</v>
      </c>
      <c r="F829" s="2">
        <f>E829/D829</f>
        <v>2.6669565217391304</v>
      </c>
      <c r="G829" t="s">
        <v>20</v>
      </c>
      <c r="H829">
        <v>82</v>
      </c>
      <c r="I829" s="3">
        <f>IFERROR(E829/H829,0)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7">
        <f>(((L829/60)/60)/24)+DATE(1970,1,1)</f>
        <v>40666.208333333336</v>
      </c>
      <c r="O829" s="7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35">
      <c r="A830">
        <v>828</v>
      </c>
      <c r="B830" t="s">
        <v>1689</v>
      </c>
      <c r="C830" s="1" t="s">
        <v>1690</v>
      </c>
      <c r="D830">
        <v>7100</v>
      </c>
      <c r="E830">
        <v>4899</v>
      </c>
      <c r="F830" s="2">
        <f>E830/D830</f>
        <v>0.69</v>
      </c>
      <c r="G830" t="s">
        <v>14</v>
      </c>
      <c r="H830">
        <v>70</v>
      </c>
      <c r="I830" s="3">
        <f>IFERROR(E830/H830,0)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7">
        <f>(((L830/60)/60)/24)+DATE(1970,1,1)</f>
        <v>43340.208333333328</v>
      </c>
      <c r="O830" s="7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1" t="s">
        <v>1692</v>
      </c>
      <c r="D831">
        <v>9600</v>
      </c>
      <c r="E831">
        <v>4929</v>
      </c>
      <c r="F831" s="2">
        <f>E831/D831</f>
        <v>0.51343749999999999</v>
      </c>
      <c r="G831" t="s">
        <v>14</v>
      </c>
      <c r="H831">
        <v>154</v>
      </c>
      <c r="I831" s="3">
        <f>IFERROR(E831/H831,0)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7">
        <f>(((L831/60)/60)/24)+DATE(1970,1,1)</f>
        <v>42164.208333333328</v>
      </c>
      <c r="O831" s="7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35">
      <c r="A832">
        <v>830</v>
      </c>
      <c r="B832" t="s">
        <v>1693</v>
      </c>
      <c r="C832" s="1" t="s">
        <v>1694</v>
      </c>
      <c r="D832">
        <v>121600</v>
      </c>
      <c r="E832">
        <v>1424</v>
      </c>
      <c r="F832" s="2">
        <f>E832/D832</f>
        <v>1.1710526315789473E-2</v>
      </c>
      <c r="G832" t="s">
        <v>14</v>
      </c>
      <c r="H832">
        <v>22</v>
      </c>
      <c r="I832" s="3">
        <f>IFERROR(E832/H832,0)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7">
        <f>(((L832/60)/60)/24)+DATE(1970,1,1)</f>
        <v>43103.25</v>
      </c>
      <c r="O832" s="7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35">
      <c r="A833">
        <v>831</v>
      </c>
      <c r="B833" t="s">
        <v>1695</v>
      </c>
      <c r="C833" s="1" t="s">
        <v>1696</v>
      </c>
      <c r="D833">
        <v>97100</v>
      </c>
      <c r="E833">
        <v>105817</v>
      </c>
      <c r="F833" s="2">
        <f>E833/D833</f>
        <v>1.089773429454171</v>
      </c>
      <c r="G833" t="s">
        <v>20</v>
      </c>
      <c r="H833">
        <v>4233</v>
      </c>
      <c r="I833" s="3">
        <f>IFERROR(E833/H833,0)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7">
        <f>(((L833/60)/60)/24)+DATE(1970,1,1)</f>
        <v>40994.208333333336</v>
      </c>
      <c r="O833" s="7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1" t="s">
        <v>1698</v>
      </c>
      <c r="D834">
        <v>43200</v>
      </c>
      <c r="E834">
        <v>136156</v>
      </c>
      <c r="F834" s="2">
        <f>E834/D834</f>
        <v>3.1517592592592591</v>
      </c>
      <c r="G834" t="s">
        <v>20</v>
      </c>
      <c r="H834">
        <v>1297</v>
      </c>
      <c r="I834" s="3">
        <f>IFERROR(E834/H834,0)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7">
        <f>(((L834/60)/60)/24)+DATE(1970,1,1)</f>
        <v>42299.208333333328</v>
      </c>
      <c r="O834" s="7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1" t="s">
        <v>1700</v>
      </c>
      <c r="D835">
        <v>6800</v>
      </c>
      <c r="E835">
        <v>10723</v>
      </c>
      <c r="F835" s="2">
        <f>E835/D835</f>
        <v>1.5769117647058823</v>
      </c>
      <c r="G835" t="s">
        <v>20</v>
      </c>
      <c r="H835">
        <v>165</v>
      </c>
      <c r="I835" s="3">
        <f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7">
        <f>(((L835/60)/60)/24)+DATE(1970,1,1)</f>
        <v>40588.25</v>
      </c>
      <c r="O835" s="7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1" t="s">
        <v>1702</v>
      </c>
      <c r="D836">
        <v>7300</v>
      </c>
      <c r="E836">
        <v>11228</v>
      </c>
      <c r="F836" s="2">
        <f>E836/D836</f>
        <v>1.5380821917808218</v>
      </c>
      <c r="G836" t="s">
        <v>20</v>
      </c>
      <c r="H836">
        <v>119</v>
      </c>
      <c r="I836" s="3">
        <f>IFERROR(E836/H836,0)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7">
        <f>(((L836/60)/60)/24)+DATE(1970,1,1)</f>
        <v>41448.208333333336</v>
      </c>
      <c r="O836" s="7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1" t="s">
        <v>1704</v>
      </c>
      <c r="D837">
        <v>86200</v>
      </c>
      <c r="E837">
        <v>77355</v>
      </c>
      <c r="F837" s="2">
        <f>E837/D837</f>
        <v>0.89738979118329465</v>
      </c>
      <c r="G837" t="s">
        <v>14</v>
      </c>
      <c r="H837">
        <v>1758</v>
      </c>
      <c r="I837" s="3">
        <f>IFERROR(E837/H837,0)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7">
        <f>(((L837/60)/60)/24)+DATE(1970,1,1)</f>
        <v>42063.25</v>
      </c>
      <c r="O837" s="7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1" t="s">
        <v>1706</v>
      </c>
      <c r="D838">
        <v>8100</v>
      </c>
      <c r="E838">
        <v>6086</v>
      </c>
      <c r="F838" s="2">
        <f>E838/D838</f>
        <v>0.75135802469135804</v>
      </c>
      <c r="G838" t="s">
        <v>14</v>
      </c>
      <c r="H838">
        <v>94</v>
      </c>
      <c r="I838" s="3">
        <f>IFERROR(E838/H838,0)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7">
        <f>(((L838/60)/60)/24)+DATE(1970,1,1)</f>
        <v>40214.25</v>
      </c>
      <c r="O838" s="7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1" t="s">
        <v>1708</v>
      </c>
      <c r="D839">
        <v>17700</v>
      </c>
      <c r="E839">
        <v>150960</v>
      </c>
      <c r="F839" s="2">
        <f>E839/D839</f>
        <v>8.5288135593220336</v>
      </c>
      <c r="G839" t="s">
        <v>20</v>
      </c>
      <c r="H839">
        <v>1797</v>
      </c>
      <c r="I839" s="3">
        <f>IFERROR(E839/H839,0)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7">
        <f>(((L839/60)/60)/24)+DATE(1970,1,1)</f>
        <v>40629.208333333336</v>
      </c>
      <c r="O839" s="7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1" t="s">
        <v>1710</v>
      </c>
      <c r="D840">
        <v>6400</v>
      </c>
      <c r="E840">
        <v>8890</v>
      </c>
      <c r="F840" s="2">
        <f>E840/D840</f>
        <v>1.3890625000000001</v>
      </c>
      <c r="G840" t="s">
        <v>20</v>
      </c>
      <c r="H840">
        <v>261</v>
      </c>
      <c r="I840" s="3">
        <f>IFERROR(E840/H840,0)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7">
        <f>(((L840/60)/60)/24)+DATE(1970,1,1)</f>
        <v>43370.208333333328</v>
      </c>
      <c r="O840" s="7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1" t="s">
        <v>1712</v>
      </c>
      <c r="D841">
        <v>7700</v>
      </c>
      <c r="E841">
        <v>14644</v>
      </c>
      <c r="F841" s="2">
        <f>E841/D841</f>
        <v>1.9018181818181819</v>
      </c>
      <c r="G841" t="s">
        <v>20</v>
      </c>
      <c r="H841">
        <v>157</v>
      </c>
      <c r="I841" s="3">
        <f>IFERROR(E841/H841,0)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7">
        <f>(((L841/60)/60)/24)+DATE(1970,1,1)</f>
        <v>41715.208333333336</v>
      </c>
      <c r="O841" s="7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1" t="s">
        <v>1714</v>
      </c>
      <c r="D842">
        <v>116300</v>
      </c>
      <c r="E842">
        <v>116583</v>
      </c>
      <c r="F842" s="2">
        <f>E842/D842</f>
        <v>1.0024333619948409</v>
      </c>
      <c r="G842" t="s">
        <v>20</v>
      </c>
      <c r="H842">
        <v>3533</v>
      </c>
      <c r="I842" s="3">
        <f>IFERROR(E842/H842,0)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7">
        <f>(((L842/60)/60)/24)+DATE(1970,1,1)</f>
        <v>41836.208333333336</v>
      </c>
      <c r="O842" s="7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1" t="s">
        <v>1716</v>
      </c>
      <c r="D843">
        <v>9100</v>
      </c>
      <c r="E843">
        <v>12991</v>
      </c>
      <c r="F843" s="2">
        <f>E843/D843</f>
        <v>1.4275824175824177</v>
      </c>
      <c r="G843" t="s">
        <v>20</v>
      </c>
      <c r="H843">
        <v>155</v>
      </c>
      <c r="I843" s="3">
        <f>IFERROR(E843/H843,0)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7">
        <f>(((L843/60)/60)/24)+DATE(1970,1,1)</f>
        <v>42419.25</v>
      </c>
      <c r="O843" s="7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35">
      <c r="A844">
        <v>842</v>
      </c>
      <c r="B844" t="s">
        <v>1717</v>
      </c>
      <c r="C844" s="1" t="s">
        <v>1718</v>
      </c>
      <c r="D844">
        <v>1500</v>
      </c>
      <c r="E844">
        <v>8447</v>
      </c>
      <c r="F844" s="2">
        <f>E844/D844</f>
        <v>5.6313333333333331</v>
      </c>
      <c r="G844" t="s">
        <v>20</v>
      </c>
      <c r="H844">
        <v>132</v>
      </c>
      <c r="I844" s="3">
        <f>IFERROR(E844/H844,0)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7">
        <f>(((L844/60)/60)/24)+DATE(1970,1,1)</f>
        <v>43266.208333333328</v>
      </c>
      <c r="O844" s="7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35">
      <c r="A845">
        <v>843</v>
      </c>
      <c r="B845" t="s">
        <v>1719</v>
      </c>
      <c r="C845" s="1" t="s">
        <v>1720</v>
      </c>
      <c r="D845">
        <v>8800</v>
      </c>
      <c r="E845">
        <v>2703</v>
      </c>
      <c r="F845" s="2">
        <f>E845/D845</f>
        <v>0.30715909090909088</v>
      </c>
      <c r="G845" t="s">
        <v>14</v>
      </c>
      <c r="H845">
        <v>33</v>
      </c>
      <c r="I845" s="3">
        <f>IFERROR(E845/H845,0)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7">
        <f>(((L845/60)/60)/24)+DATE(1970,1,1)</f>
        <v>43338.208333333328</v>
      </c>
      <c r="O845" s="7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1" t="s">
        <v>1722</v>
      </c>
      <c r="D846">
        <v>8800</v>
      </c>
      <c r="E846">
        <v>8747</v>
      </c>
      <c r="F846" s="2">
        <f>E846/D846</f>
        <v>0.99397727272727276</v>
      </c>
      <c r="G846" t="s">
        <v>74</v>
      </c>
      <c r="H846">
        <v>94</v>
      </c>
      <c r="I846" s="3">
        <f>IFERROR(E846/H846,0)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7">
        <f>(((L846/60)/60)/24)+DATE(1970,1,1)</f>
        <v>40930.25</v>
      </c>
      <c r="O846" s="7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1" t="s">
        <v>1724</v>
      </c>
      <c r="D847">
        <v>69900</v>
      </c>
      <c r="E847">
        <v>138087</v>
      </c>
      <c r="F847" s="2">
        <f>E847/D847</f>
        <v>1.9754935622317598</v>
      </c>
      <c r="G847" t="s">
        <v>20</v>
      </c>
      <c r="H847">
        <v>1354</v>
      </c>
      <c r="I847" s="3">
        <f>IFERROR(E847/H847,0)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7">
        <f>(((L847/60)/60)/24)+DATE(1970,1,1)</f>
        <v>43235.208333333328</v>
      </c>
      <c r="O847" s="7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1" t="s">
        <v>1726</v>
      </c>
      <c r="D848">
        <v>1000</v>
      </c>
      <c r="E848">
        <v>5085</v>
      </c>
      <c r="F848" s="2">
        <f>E848/D848</f>
        <v>5.085</v>
      </c>
      <c r="G848" t="s">
        <v>20</v>
      </c>
      <c r="H848">
        <v>48</v>
      </c>
      <c r="I848" s="3">
        <f>IFERROR(E848/H848,0)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7">
        <f>(((L848/60)/60)/24)+DATE(1970,1,1)</f>
        <v>43302.208333333328</v>
      </c>
      <c r="O848" s="7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1" t="s">
        <v>1728</v>
      </c>
      <c r="D849">
        <v>4700</v>
      </c>
      <c r="E849">
        <v>11174</v>
      </c>
      <c r="F849" s="2">
        <f>E849/D849</f>
        <v>2.3774468085106384</v>
      </c>
      <c r="G849" t="s">
        <v>20</v>
      </c>
      <c r="H849">
        <v>110</v>
      </c>
      <c r="I849" s="3">
        <f>IFERROR(E849/H849,0)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7">
        <f>(((L849/60)/60)/24)+DATE(1970,1,1)</f>
        <v>43107.25</v>
      </c>
      <c r="O849" s="7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1" t="s">
        <v>1730</v>
      </c>
      <c r="D850">
        <v>3200</v>
      </c>
      <c r="E850">
        <v>10831</v>
      </c>
      <c r="F850" s="2">
        <f>E850/D850</f>
        <v>3.3846875000000001</v>
      </c>
      <c r="G850" t="s">
        <v>20</v>
      </c>
      <c r="H850">
        <v>172</v>
      </c>
      <c r="I850" s="3">
        <f>IFERROR(E850/H850,0)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7">
        <f>(((L850/60)/60)/24)+DATE(1970,1,1)</f>
        <v>40341.208333333336</v>
      </c>
      <c r="O850" s="7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1" t="s">
        <v>1732</v>
      </c>
      <c r="D851">
        <v>6700</v>
      </c>
      <c r="E851">
        <v>8917</v>
      </c>
      <c r="F851" s="2">
        <f>E851/D851</f>
        <v>1.3308955223880596</v>
      </c>
      <c r="G851" t="s">
        <v>20</v>
      </c>
      <c r="H851">
        <v>307</v>
      </c>
      <c r="I851" s="3">
        <f>IFERROR(E851/H851,0)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7">
        <f>(((L851/60)/60)/24)+DATE(1970,1,1)</f>
        <v>40948.25</v>
      </c>
      <c r="O851" s="7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1" t="s">
        <v>1734</v>
      </c>
      <c r="D852">
        <v>100</v>
      </c>
      <c r="E852">
        <v>1</v>
      </c>
      <c r="F852" s="2">
        <f>E852/D852</f>
        <v>0.01</v>
      </c>
      <c r="G852" t="s">
        <v>14</v>
      </c>
      <c r="H852">
        <v>1</v>
      </c>
      <c r="I852" s="3">
        <f>IFERROR(E852/H852,0)</f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>(((L852/60)/60)/24)+DATE(1970,1,1)</f>
        <v>40866.25</v>
      </c>
      <c r="O852" s="7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35">
      <c r="A853">
        <v>851</v>
      </c>
      <c r="B853" t="s">
        <v>1735</v>
      </c>
      <c r="C853" s="1" t="s">
        <v>1736</v>
      </c>
      <c r="D853">
        <v>6000</v>
      </c>
      <c r="E853">
        <v>12468</v>
      </c>
      <c r="F853" s="2">
        <f>E853/D853</f>
        <v>2.0779999999999998</v>
      </c>
      <c r="G853" t="s">
        <v>20</v>
      </c>
      <c r="H853">
        <v>160</v>
      </c>
      <c r="I853" s="3">
        <f>IFERROR(E853/H853,0)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>(((L853/60)/60)/24)+DATE(1970,1,1)</f>
        <v>41031.208333333336</v>
      </c>
      <c r="O853" s="7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35">
      <c r="A854">
        <v>852</v>
      </c>
      <c r="B854" t="s">
        <v>1737</v>
      </c>
      <c r="C854" s="1" t="s">
        <v>1738</v>
      </c>
      <c r="D854">
        <v>4900</v>
      </c>
      <c r="E854">
        <v>2505</v>
      </c>
      <c r="F854" s="2">
        <f>E854/D854</f>
        <v>0.51122448979591839</v>
      </c>
      <c r="G854" t="s">
        <v>14</v>
      </c>
      <c r="H854">
        <v>31</v>
      </c>
      <c r="I854" s="3">
        <f>IFERROR(E854/H854,0)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7">
        <f>(((L854/60)/60)/24)+DATE(1970,1,1)</f>
        <v>40740.208333333336</v>
      </c>
      <c r="O854" s="7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1" t="s">
        <v>1740</v>
      </c>
      <c r="D855">
        <v>17100</v>
      </c>
      <c r="E855">
        <v>111502</v>
      </c>
      <c r="F855" s="2">
        <f>E855/D855</f>
        <v>6.5205847953216374</v>
      </c>
      <c r="G855" t="s">
        <v>20</v>
      </c>
      <c r="H855">
        <v>1467</v>
      </c>
      <c r="I855" s="3">
        <f>IFERROR(E855/H855,0)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7">
        <f>(((L855/60)/60)/24)+DATE(1970,1,1)</f>
        <v>40714.208333333336</v>
      </c>
      <c r="O855" s="7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35">
      <c r="A856">
        <v>854</v>
      </c>
      <c r="B856" t="s">
        <v>1741</v>
      </c>
      <c r="C856" s="1" t="s">
        <v>1742</v>
      </c>
      <c r="D856">
        <v>171000</v>
      </c>
      <c r="E856">
        <v>194309</v>
      </c>
      <c r="F856" s="2">
        <f>E856/D856</f>
        <v>1.1363099415204678</v>
      </c>
      <c r="G856" t="s">
        <v>20</v>
      </c>
      <c r="H856">
        <v>2662</v>
      </c>
      <c r="I856" s="3">
        <f>IFERROR(E856/H856,0)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7">
        <f>(((L856/60)/60)/24)+DATE(1970,1,1)</f>
        <v>43787.25</v>
      </c>
      <c r="O856" s="7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1" t="s">
        <v>1744</v>
      </c>
      <c r="D857">
        <v>23400</v>
      </c>
      <c r="E857">
        <v>23956</v>
      </c>
      <c r="F857" s="2">
        <f>E857/D857</f>
        <v>1.0237606837606839</v>
      </c>
      <c r="G857" t="s">
        <v>20</v>
      </c>
      <c r="H857">
        <v>452</v>
      </c>
      <c r="I857" s="3">
        <f>IFERROR(E857/H857,0)</f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>(((L857/60)/60)/24)+DATE(1970,1,1)</f>
        <v>40712.208333333336</v>
      </c>
      <c r="O857" s="7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1" t="s">
        <v>1745</v>
      </c>
      <c r="D858">
        <v>2400</v>
      </c>
      <c r="E858">
        <v>8558</v>
      </c>
      <c r="F858" s="2">
        <f>E858/D858</f>
        <v>3.5658333333333334</v>
      </c>
      <c r="G858" t="s">
        <v>20</v>
      </c>
      <c r="H858">
        <v>158</v>
      </c>
      <c r="I858" s="3">
        <f>IFERROR(E858/H858,0)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7">
        <f>(((L858/60)/60)/24)+DATE(1970,1,1)</f>
        <v>41023.208333333336</v>
      </c>
      <c r="O858" s="7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35">
      <c r="A859">
        <v>857</v>
      </c>
      <c r="B859" t="s">
        <v>1746</v>
      </c>
      <c r="C859" s="1" t="s">
        <v>1747</v>
      </c>
      <c r="D859">
        <v>5300</v>
      </c>
      <c r="E859">
        <v>7413</v>
      </c>
      <c r="F859" s="2">
        <f>E859/D859</f>
        <v>1.3986792452830188</v>
      </c>
      <c r="G859" t="s">
        <v>20</v>
      </c>
      <c r="H859">
        <v>225</v>
      </c>
      <c r="I859" s="3">
        <f>IFERROR(E859/H859,0)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7">
        <f>(((L859/60)/60)/24)+DATE(1970,1,1)</f>
        <v>40944.25</v>
      </c>
      <c r="O859" s="7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5">
      <c r="A860">
        <v>858</v>
      </c>
      <c r="B860" t="s">
        <v>1748</v>
      </c>
      <c r="C860" s="1" t="s">
        <v>1749</v>
      </c>
      <c r="D860">
        <v>4000</v>
      </c>
      <c r="E860">
        <v>2778</v>
      </c>
      <c r="F860" s="2">
        <f>E860/D860</f>
        <v>0.69450000000000001</v>
      </c>
      <c r="G860" t="s">
        <v>14</v>
      </c>
      <c r="H860">
        <v>35</v>
      </c>
      <c r="I860" s="3">
        <f>IFERROR(E860/H860,0)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7">
        <f>(((L860/60)/60)/24)+DATE(1970,1,1)</f>
        <v>43211.208333333328</v>
      </c>
      <c r="O860" s="7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35">
      <c r="A861">
        <v>859</v>
      </c>
      <c r="B861" t="s">
        <v>1750</v>
      </c>
      <c r="C861" s="1" t="s">
        <v>1751</v>
      </c>
      <c r="D861">
        <v>7300</v>
      </c>
      <c r="E861">
        <v>2594</v>
      </c>
      <c r="F861" s="2">
        <f>E861/D861</f>
        <v>0.35534246575342465</v>
      </c>
      <c r="G861" t="s">
        <v>14</v>
      </c>
      <c r="H861">
        <v>63</v>
      </c>
      <c r="I861" s="3">
        <f>IFERROR(E861/H861,0)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7">
        <f>(((L861/60)/60)/24)+DATE(1970,1,1)</f>
        <v>41334.25</v>
      </c>
      <c r="O861" s="7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35">
      <c r="A862">
        <v>860</v>
      </c>
      <c r="B862" t="s">
        <v>1752</v>
      </c>
      <c r="C862" s="1" t="s">
        <v>1753</v>
      </c>
      <c r="D862">
        <v>2000</v>
      </c>
      <c r="E862">
        <v>5033</v>
      </c>
      <c r="F862" s="2">
        <f>E862/D862</f>
        <v>2.5165000000000002</v>
      </c>
      <c r="G862" t="s">
        <v>20</v>
      </c>
      <c r="H862">
        <v>65</v>
      </c>
      <c r="I862" s="3">
        <f>IFERROR(E862/H862,0)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7">
        <f>(((L862/60)/60)/24)+DATE(1970,1,1)</f>
        <v>43515.25</v>
      </c>
      <c r="O862" s="7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1" t="s">
        <v>1755</v>
      </c>
      <c r="D863">
        <v>8800</v>
      </c>
      <c r="E863">
        <v>9317</v>
      </c>
      <c r="F863" s="2">
        <f>E863/D863</f>
        <v>1.0587500000000001</v>
      </c>
      <c r="G863" t="s">
        <v>20</v>
      </c>
      <c r="H863">
        <v>163</v>
      </c>
      <c r="I863" s="3">
        <f>IFERROR(E863/H863,0)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7">
        <f>(((L863/60)/60)/24)+DATE(1970,1,1)</f>
        <v>40258.208333333336</v>
      </c>
      <c r="O863" s="7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1" t="s">
        <v>1757</v>
      </c>
      <c r="D864">
        <v>3500</v>
      </c>
      <c r="E864">
        <v>6560</v>
      </c>
      <c r="F864" s="2">
        <f>E864/D864</f>
        <v>1.8742857142857143</v>
      </c>
      <c r="G864" t="s">
        <v>20</v>
      </c>
      <c r="H864">
        <v>85</v>
      </c>
      <c r="I864" s="3">
        <f>IFERROR(E864/H864,0)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7">
        <f>(((L864/60)/60)/24)+DATE(1970,1,1)</f>
        <v>40756.208333333336</v>
      </c>
      <c r="O864" s="7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1" t="s">
        <v>1759</v>
      </c>
      <c r="D865">
        <v>1400</v>
      </c>
      <c r="E865">
        <v>5415</v>
      </c>
      <c r="F865" s="2">
        <f>E865/D865</f>
        <v>3.8678571428571429</v>
      </c>
      <c r="G865" t="s">
        <v>20</v>
      </c>
      <c r="H865">
        <v>217</v>
      </c>
      <c r="I865" s="3">
        <f>IFERROR(E865/H865,0)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7">
        <f>(((L865/60)/60)/24)+DATE(1970,1,1)</f>
        <v>42172.208333333328</v>
      </c>
      <c r="O865" s="7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1" t="s">
        <v>1761</v>
      </c>
      <c r="D866">
        <v>4200</v>
      </c>
      <c r="E866">
        <v>14577</v>
      </c>
      <c r="F866" s="2">
        <f>E866/D866</f>
        <v>3.4707142857142856</v>
      </c>
      <c r="G866" t="s">
        <v>20</v>
      </c>
      <c r="H866">
        <v>150</v>
      </c>
      <c r="I866" s="3">
        <f>IFERROR(E866/H866,0)</f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>(((L866/60)/60)/24)+DATE(1970,1,1)</f>
        <v>42601.208333333328</v>
      </c>
      <c r="O866" s="7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1" t="s">
        <v>1763</v>
      </c>
      <c r="D867">
        <v>81000</v>
      </c>
      <c r="E867">
        <v>150515</v>
      </c>
      <c r="F867" s="2">
        <f>E867/D867</f>
        <v>1.8582098765432098</v>
      </c>
      <c r="G867" t="s">
        <v>20</v>
      </c>
      <c r="H867">
        <v>3272</v>
      </c>
      <c r="I867" s="3">
        <f>IFERROR(E867/H867,0)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7">
        <f>(((L867/60)/60)/24)+DATE(1970,1,1)</f>
        <v>41897.208333333336</v>
      </c>
      <c r="O867" s="7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1" t="s">
        <v>1765</v>
      </c>
      <c r="D868">
        <v>182800</v>
      </c>
      <c r="E868">
        <v>79045</v>
      </c>
      <c r="F868" s="2">
        <f>E868/D868</f>
        <v>0.43241247264770238</v>
      </c>
      <c r="G868" t="s">
        <v>74</v>
      </c>
      <c r="H868">
        <v>898</v>
      </c>
      <c r="I868" s="3">
        <f>IFERROR(E868/H868,0)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7">
        <f>(((L868/60)/60)/24)+DATE(1970,1,1)</f>
        <v>40671.208333333336</v>
      </c>
      <c r="O868" s="7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35">
      <c r="A869">
        <v>867</v>
      </c>
      <c r="B869" t="s">
        <v>1766</v>
      </c>
      <c r="C869" s="1" t="s">
        <v>1767</v>
      </c>
      <c r="D869">
        <v>4800</v>
      </c>
      <c r="E869">
        <v>7797</v>
      </c>
      <c r="F869" s="2">
        <f>E869/D869</f>
        <v>1.6243749999999999</v>
      </c>
      <c r="G869" t="s">
        <v>20</v>
      </c>
      <c r="H869">
        <v>300</v>
      </c>
      <c r="I869" s="3">
        <f>IFERROR(E869/H869,0)</f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>(((L869/60)/60)/24)+DATE(1970,1,1)</f>
        <v>43382.208333333328</v>
      </c>
      <c r="O869" s="7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1" t="s">
        <v>1769</v>
      </c>
      <c r="D870">
        <v>7000</v>
      </c>
      <c r="E870">
        <v>12939</v>
      </c>
      <c r="F870" s="2">
        <f>E870/D870</f>
        <v>1.8484285714285715</v>
      </c>
      <c r="G870" t="s">
        <v>20</v>
      </c>
      <c r="H870">
        <v>126</v>
      </c>
      <c r="I870" s="3">
        <f>IFERROR(E870/H870,0)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7">
        <f>(((L870/60)/60)/24)+DATE(1970,1,1)</f>
        <v>41559.208333333336</v>
      </c>
      <c r="O870" s="7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1" t="s">
        <v>1771</v>
      </c>
      <c r="D871">
        <v>161900</v>
      </c>
      <c r="E871">
        <v>38376</v>
      </c>
      <c r="F871" s="2">
        <f>E871/D871</f>
        <v>0.23703520691785052</v>
      </c>
      <c r="G871" t="s">
        <v>14</v>
      </c>
      <c r="H871">
        <v>526</v>
      </c>
      <c r="I871" s="3">
        <f>IFERROR(E871/H871,0)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7">
        <f>(((L871/60)/60)/24)+DATE(1970,1,1)</f>
        <v>40350.208333333336</v>
      </c>
      <c r="O871" s="7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1" t="s">
        <v>1773</v>
      </c>
      <c r="D872">
        <v>7700</v>
      </c>
      <c r="E872">
        <v>6920</v>
      </c>
      <c r="F872" s="2">
        <f>E872/D872</f>
        <v>0.89870129870129867</v>
      </c>
      <c r="G872" t="s">
        <v>14</v>
      </c>
      <c r="H872">
        <v>121</v>
      </c>
      <c r="I872" s="3">
        <f>IFERROR(E872/H872,0)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7">
        <f>(((L872/60)/60)/24)+DATE(1970,1,1)</f>
        <v>42240.208333333328</v>
      </c>
      <c r="O872" s="7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35">
      <c r="A873">
        <v>871</v>
      </c>
      <c r="B873" t="s">
        <v>1774</v>
      </c>
      <c r="C873" s="1" t="s">
        <v>1775</v>
      </c>
      <c r="D873">
        <v>71500</v>
      </c>
      <c r="E873">
        <v>194912</v>
      </c>
      <c r="F873" s="2">
        <f>E873/D873</f>
        <v>2.7260419580419581</v>
      </c>
      <c r="G873" t="s">
        <v>20</v>
      </c>
      <c r="H873">
        <v>2320</v>
      </c>
      <c r="I873" s="3">
        <f>IFERROR(E873/H873,0)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7">
        <f>(((L873/60)/60)/24)+DATE(1970,1,1)</f>
        <v>43040.208333333328</v>
      </c>
      <c r="O873" s="7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1" t="s">
        <v>1777</v>
      </c>
      <c r="D874">
        <v>4700</v>
      </c>
      <c r="E874">
        <v>7992</v>
      </c>
      <c r="F874" s="2">
        <f>E874/D874</f>
        <v>1.7004255319148935</v>
      </c>
      <c r="G874" t="s">
        <v>20</v>
      </c>
      <c r="H874">
        <v>81</v>
      </c>
      <c r="I874" s="3">
        <f>IFERROR(E874/H874,0)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7">
        <f>(((L874/60)/60)/24)+DATE(1970,1,1)</f>
        <v>43346.208333333328</v>
      </c>
      <c r="O874" s="7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1" t="s">
        <v>1779</v>
      </c>
      <c r="D875">
        <v>42100</v>
      </c>
      <c r="E875">
        <v>79268</v>
      </c>
      <c r="F875" s="2">
        <f>E875/D875</f>
        <v>1.8828503562945369</v>
      </c>
      <c r="G875" t="s">
        <v>20</v>
      </c>
      <c r="H875">
        <v>1887</v>
      </c>
      <c r="I875" s="3">
        <f>IFERROR(E875/H875,0)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7">
        <f>(((L875/60)/60)/24)+DATE(1970,1,1)</f>
        <v>41647.25</v>
      </c>
      <c r="O875" s="7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1" t="s">
        <v>1781</v>
      </c>
      <c r="D876">
        <v>40200</v>
      </c>
      <c r="E876">
        <v>139468</v>
      </c>
      <c r="F876" s="2">
        <f>E876/D876</f>
        <v>3.4693532338308457</v>
      </c>
      <c r="G876" t="s">
        <v>20</v>
      </c>
      <c r="H876">
        <v>4358</v>
      </c>
      <c r="I876" s="3">
        <f>IFERROR(E876/H876,0)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7">
        <f>(((L876/60)/60)/24)+DATE(1970,1,1)</f>
        <v>40291.208333333336</v>
      </c>
      <c r="O876" s="7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1" t="s">
        <v>1783</v>
      </c>
      <c r="D877">
        <v>7900</v>
      </c>
      <c r="E877">
        <v>5465</v>
      </c>
      <c r="F877" s="2">
        <f>E877/D877</f>
        <v>0.6917721518987342</v>
      </c>
      <c r="G877" t="s">
        <v>14</v>
      </c>
      <c r="H877">
        <v>67</v>
      </c>
      <c r="I877" s="3">
        <f>IFERROR(E877/H877,0)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7">
        <f>(((L877/60)/60)/24)+DATE(1970,1,1)</f>
        <v>40556.25</v>
      </c>
      <c r="O877" s="7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35">
      <c r="A878">
        <v>876</v>
      </c>
      <c r="B878" t="s">
        <v>1784</v>
      </c>
      <c r="C878" s="1" t="s">
        <v>1785</v>
      </c>
      <c r="D878">
        <v>8300</v>
      </c>
      <c r="E878">
        <v>2111</v>
      </c>
      <c r="F878" s="2">
        <f>E878/D878</f>
        <v>0.25433734939759034</v>
      </c>
      <c r="G878" t="s">
        <v>14</v>
      </c>
      <c r="H878">
        <v>57</v>
      </c>
      <c r="I878" s="3">
        <f>IFERROR(E878/H878,0)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7">
        <f>(((L878/60)/60)/24)+DATE(1970,1,1)</f>
        <v>43624.208333333328</v>
      </c>
      <c r="O878" s="7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1" t="s">
        <v>1787</v>
      </c>
      <c r="D879">
        <v>163600</v>
      </c>
      <c r="E879">
        <v>126628</v>
      </c>
      <c r="F879" s="2">
        <f>E879/D879</f>
        <v>0.77400977995110021</v>
      </c>
      <c r="G879" t="s">
        <v>14</v>
      </c>
      <c r="H879">
        <v>1229</v>
      </c>
      <c r="I879" s="3">
        <f>IFERROR(E879/H879,0)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7">
        <f>(((L879/60)/60)/24)+DATE(1970,1,1)</f>
        <v>42577.208333333328</v>
      </c>
      <c r="O879" s="7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1" t="s">
        <v>1789</v>
      </c>
      <c r="D880">
        <v>2700</v>
      </c>
      <c r="E880">
        <v>1012</v>
      </c>
      <c r="F880" s="2">
        <f>E880/D880</f>
        <v>0.37481481481481482</v>
      </c>
      <c r="G880" t="s">
        <v>14</v>
      </c>
      <c r="H880">
        <v>12</v>
      </c>
      <c r="I880" s="3">
        <f>IFERROR(E880/H880,0)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7">
        <f>(((L880/60)/60)/24)+DATE(1970,1,1)</f>
        <v>43845.25</v>
      </c>
      <c r="O880" s="7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1" t="s">
        <v>1791</v>
      </c>
      <c r="D881">
        <v>1000</v>
      </c>
      <c r="E881">
        <v>5438</v>
      </c>
      <c r="F881" s="2">
        <f>E881/D881</f>
        <v>5.4379999999999997</v>
      </c>
      <c r="G881" t="s">
        <v>20</v>
      </c>
      <c r="H881">
        <v>53</v>
      </c>
      <c r="I881" s="3">
        <f>IFERROR(E881/H881,0)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7">
        <f>(((L881/60)/60)/24)+DATE(1970,1,1)</f>
        <v>42788.25</v>
      </c>
      <c r="O881" s="7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1" t="s">
        <v>1793</v>
      </c>
      <c r="D882">
        <v>84500</v>
      </c>
      <c r="E882">
        <v>193101</v>
      </c>
      <c r="F882" s="2">
        <f>E882/D882</f>
        <v>2.2852189349112426</v>
      </c>
      <c r="G882" t="s">
        <v>20</v>
      </c>
      <c r="H882">
        <v>2414</v>
      </c>
      <c r="I882" s="3">
        <f>IFERROR(E882/H882,0)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7">
        <f>(((L882/60)/60)/24)+DATE(1970,1,1)</f>
        <v>43667.208333333328</v>
      </c>
      <c r="O882" s="7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1" t="s">
        <v>1795</v>
      </c>
      <c r="D883">
        <v>81300</v>
      </c>
      <c r="E883">
        <v>31665</v>
      </c>
      <c r="F883" s="2">
        <f>E883/D883</f>
        <v>0.38948339483394834</v>
      </c>
      <c r="G883" t="s">
        <v>14</v>
      </c>
      <c r="H883">
        <v>452</v>
      </c>
      <c r="I883" s="3">
        <f>IFERROR(E883/H883,0)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7">
        <f>(((L883/60)/60)/24)+DATE(1970,1,1)</f>
        <v>42194.208333333328</v>
      </c>
      <c r="O883" s="7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1" t="s">
        <v>1797</v>
      </c>
      <c r="D884">
        <v>800</v>
      </c>
      <c r="E884">
        <v>2960</v>
      </c>
      <c r="F884" s="2">
        <f>E884/D884</f>
        <v>3.7</v>
      </c>
      <c r="G884" t="s">
        <v>20</v>
      </c>
      <c r="H884">
        <v>80</v>
      </c>
      <c r="I884" s="3">
        <f>IFERROR(E884/H884,0)</f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>(((L884/60)/60)/24)+DATE(1970,1,1)</f>
        <v>42025.25</v>
      </c>
      <c r="O884" s="7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35">
      <c r="A885">
        <v>883</v>
      </c>
      <c r="B885" t="s">
        <v>1798</v>
      </c>
      <c r="C885" s="1" t="s">
        <v>1799</v>
      </c>
      <c r="D885">
        <v>3400</v>
      </c>
      <c r="E885">
        <v>8089</v>
      </c>
      <c r="F885" s="2">
        <f>E885/D885</f>
        <v>2.3791176470588233</v>
      </c>
      <c r="G885" t="s">
        <v>20</v>
      </c>
      <c r="H885">
        <v>193</v>
      </c>
      <c r="I885" s="3">
        <f>IFERROR(E885/H885,0)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7">
        <f>(((L885/60)/60)/24)+DATE(1970,1,1)</f>
        <v>40323.208333333336</v>
      </c>
      <c r="O885" s="7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1" t="s">
        <v>1801</v>
      </c>
      <c r="D886">
        <v>170800</v>
      </c>
      <c r="E886">
        <v>109374</v>
      </c>
      <c r="F886" s="2">
        <f>E886/D886</f>
        <v>0.64036299765807958</v>
      </c>
      <c r="G886" t="s">
        <v>14</v>
      </c>
      <c r="H886">
        <v>1886</v>
      </c>
      <c r="I886" s="3">
        <f>IFERROR(E886/H886,0)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7">
        <f>(((L886/60)/60)/24)+DATE(1970,1,1)</f>
        <v>41763.208333333336</v>
      </c>
      <c r="O886" s="7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1" t="s">
        <v>1803</v>
      </c>
      <c r="D887">
        <v>1800</v>
      </c>
      <c r="E887">
        <v>2129</v>
      </c>
      <c r="F887" s="2">
        <f>E887/D887</f>
        <v>1.1827777777777777</v>
      </c>
      <c r="G887" t="s">
        <v>20</v>
      </c>
      <c r="H887">
        <v>52</v>
      </c>
      <c r="I887" s="3">
        <f>IFERROR(E887/H887,0)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7">
        <f>(((L887/60)/60)/24)+DATE(1970,1,1)</f>
        <v>40335.208333333336</v>
      </c>
      <c r="O887" s="7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1" t="s">
        <v>1805</v>
      </c>
      <c r="D888">
        <v>150600</v>
      </c>
      <c r="E888">
        <v>127745</v>
      </c>
      <c r="F888" s="2">
        <f>E888/D888</f>
        <v>0.84824037184594958</v>
      </c>
      <c r="G888" t="s">
        <v>14</v>
      </c>
      <c r="H888">
        <v>1825</v>
      </c>
      <c r="I888" s="3">
        <f>IFERROR(E888/H888,0)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7">
        <f>(((L888/60)/60)/24)+DATE(1970,1,1)</f>
        <v>40416.208333333336</v>
      </c>
      <c r="O888" s="7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35">
      <c r="A889">
        <v>887</v>
      </c>
      <c r="B889" t="s">
        <v>1806</v>
      </c>
      <c r="C889" s="1" t="s">
        <v>1807</v>
      </c>
      <c r="D889">
        <v>7800</v>
      </c>
      <c r="E889">
        <v>2289</v>
      </c>
      <c r="F889" s="2">
        <f>E889/D889</f>
        <v>0.29346153846153844</v>
      </c>
      <c r="G889" t="s">
        <v>14</v>
      </c>
      <c r="H889">
        <v>31</v>
      </c>
      <c r="I889" s="3">
        <f>IFERROR(E889/H889,0)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7">
        <f>(((L889/60)/60)/24)+DATE(1970,1,1)</f>
        <v>42202.208333333328</v>
      </c>
      <c r="O889" s="7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35">
      <c r="A890">
        <v>888</v>
      </c>
      <c r="B890" t="s">
        <v>1808</v>
      </c>
      <c r="C890" s="1" t="s">
        <v>1809</v>
      </c>
      <c r="D890">
        <v>5800</v>
      </c>
      <c r="E890">
        <v>12174</v>
      </c>
      <c r="F890" s="2">
        <f>E890/D890</f>
        <v>2.0989655172413793</v>
      </c>
      <c r="G890" t="s">
        <v>20</v>
      </c>
      <c r="H890">
        <v>290</v>
      </c>
      <c r="I890" s="3">
        <f>IFERROR(E890/H890,0)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7">
        <f>(((L890/60)/60)/24)+DATE(1970,1,1)</f>
        <v>42836.208333333328</v>
      </c>
      <c r="O890" s="7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1" t="s">
        <v>1811</v>
      </c>
      <c r="D891">
        <v>5600</v>
      </c>
      <c r="E891">
        <v>9508</v>
      </c>
      <c r="F891" s="2">
        <f>E891/D891</f>
        <v>1.697857142857143</v>
      </c>
      <c r="G891" t="s">
        <v>20</v>
      </c>
      <c r="H891">
        <v>122</v>
      </c>
      <c r="I891" s="3">
        <f>IFERROR(E891/H891,0)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7">
        <f>(((L891/60)/60)/24)+DATE(1970,1,1)</f>
        <v>41710.208333333336</v>
      </c>
      <c r="O891" s="7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1" t="s">
        <v>1813</v>
      </c>
      <c r="D892">
        <v>134400</v>
      </c>
      <c r="E892">
        <v>155849</v>
      </c>
      <c r="F892" s="2">
        <f>E892/D892</f>
        <v>1.1595907738095239</v>
      </c>
      <c r="G892" t="s">
        <v>20</v>
      </c>
      <c r="H892">
        <v>1470</v>
      </c>
      <c r="I892" s="3">
        <f>IFERROR(E892/H892,0)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7">
        <f>(((L892/60)/60)/24)+DATE(1970,1,1)</f>
        <v>43640.208333333328</v>
      </c>
      <c r="O892" s="7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35">
      <c r="A893">
        <v>891</v>
      </c>
      <c r="B893" t="s">
        <v>1814</v>
      </c>
      <c r="C893" s="1" t="s">
        <v>1815</v>
      </c>
      <c r="D893">
        <v>3000</v>
      </c>
      <c r="E893">
        <v>7758</v>
      </c>
      <c r="F893" s="2">
        <f>E893/D893</f>
        <v>2.5859999999999999</v>
      </c>
      <c r="G893" t="s">
        <v>20</v>
      </c>
      <c r="H893">
        <v>165</v>
      </c>
      <c r="I893" s="3">
        <f>IFERROR(E893/H893,0)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7">
        <f>(((L893/60)/60)/24)+DATE(1970,1,1)</f>
        <v>40880.25</v>
      </c>
      <c r="O893" s="7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1" t="s">
        <v>1817</v>
      </c>
      <c r="D894">
        <v>6000</v>
      </c>
      <c r="E894">
        <v>13835</v>
      </c>
      <c r="F894" s="2">
        <f>E894/D894</f>
        <v>2.3058333333333332</v>
      </c>
      <c r="G894" t="s">
        <v>20</v>
      </c>
      <c r="H894">
        <v>182</v>
      </c>
      <c r="I894" s="3">
        <f>IFERROR(E894/H894,0)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7">
        <f>(((L894/60)/60)/24)+DATE(1970,1,1)</f>
        <v>40319.208333333336</v>
      </c>
      <c r="O894" s="7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1" t="s">
        <v>1819</v>
      </c>
      <c r="D895">
        <v>8400</v>
      </c>
      <c r="E895">
        <v>10770</v>
      </c>
      <c r="F895" s="2">
        <f>E895/D895</f>
        <v>1.2821428571428573</v>
      </c>
      <c r="G895" t="s">
        <v>20</v>
      </c>
      <c r="H895">
        <v>199</v>
      </c>
      <c r="I895" s="3">
        <f>IFERROR(E895/H895,0)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7">
        <f>(((L895/60)/60)/24)+DATE(1970,1,1)</f>
        <v>42170.208333333328</v>
      </c>
      <c r="O895" s="7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1" t="s">
        <v>1821</v>
      </c>
      <c r="D896">
        <v>1700</v>
      </c>
      <c r="E896">
        <v>3208</v>
      </c>
      <c r="F896" s="2">
        <f>E896/D896</f>
        <v>1.8870588235294117</v>
      </c>
      <c r="G896" t="s">
        <v>20</v>
      </c>
      <c r="H896">
        <v>56</v>
      </c>
      <c r="I896" s="3">
        <f>IFERROR(E896/H896,0)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7">
        <f>(((L896/60)/60)/24)+DATE(1970,1,1)</f>
        <v>41466.208333333336</v>
      </c>
      <c r="O896" s="7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5">
      <c r="A897">
        <v>895</v>
      </c>
      <c r="B897" t="s">
        <v>1822</v>
      </c>
      <c r="C897" s="1" t="s">
        <v>1823</v>
      </c>
      <c r="D897">
        <v>159800</v>
      </c>
      <c r="E897">
        <v>11108</v>
      </c>
      <c r="F897" s="2">
        <f>E897/D897</f>
        <v>6.9511889862327911E-2</v>
      </c>
      <c r="G897" t="s">
        <v>14</v>
      </c>
      <c r="H897">
        <v>107</v>
      </c>
      <c r="I897" s="3">
        <f>IFERROR(E897/H897,0)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7">
        <f>(((L897/60)/60)/24)+DATE(1970,1,1)</f>
        <v>43134.25</v>
      </c>
      <c r="O897" s="7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35">
      <c r="A898">
        <v>896</v>
      </c>
      <c r="B898" t="s">
        <v>1824</v>
      </c>
      <c r="C898" s="1" t="s">
        <v>1825</v>
      </c>
      <c r="D898">
        <v>19800</v>
      </c>
      <c r="E898">
        <v>153338</v>
      </c>
      <c r="F898" s="2">
        <f>E898/D898</f>
        <v>7.7443434343434348</v>
      </c>
      <c r="G898" t="s">
        <v>20</v>
      </c>
      <c r="H898">
        <v>1460</v>
      </c>
      <c r="I898" s="3">
        <f>IFERROR(E898/H898,0)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7">
        <f>(((L898/60)/60)/24)+DATE(1970,1,1)</f>
        <v>40738.208333333336</v>
      </c>
      <c r="O898" s="7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1" t="s">
        <v>1827</v>
      </c>
      <c r="D899">
        <v>8800</v>
      </c>
      <c r="E899">
        <v>2437</v>
      </c>
      <c r="F899" s="2">
        <f>E899/D899</f>
        <v>0.27693181818181817</v>
      </c>
      <c r="G899" t="s">
        <v>14</v>
      </c>
      <c r="H899">
        <v>27</v>
      </c>
      <c r="I899" s="3">
        <f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7">
        <f>(((L899/60)/60)/24)+DATE(1970,1,1)</f>
        <v>43583.208333333328</v>
      </c>
      <c r="O899" s="7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1" t="s">
        <v>1829</v>
      </c>
      <c r="D900">
        <v>179100</v>
      </c>
      <c r="E900">
        <v>93991</v>
      </c>
      <c r="F900" s="2">
        <f>E900/D900</f>
        <v>0.52479620323841425</v>
      </c>
      <c r="G900" t="s">
        <v>14</v>
      </c>
      <c r="H900">
        <v>1221</v>
      </c>
      <c r="I900" s="3">
        <f>IFERROR(E900/H900,0)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7">
        <f>(((L900/60)/60)/24)+DATE(1970,1,1)</f>
        <v>43815.25</v>
      </c>
      <c r="O900" s="7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1" t="s">
        <v>1831</v>
      </c>
      <c r="D901">
        <v>3100</v>
      </c>
      <c r="E901">
        <v>12620</v>
      </c>
      <c r="F901" s="2">
        <f>E901/D901</f>
        <v>4.0709677419354842</v>
      </c>
      <c r="G901" t="s">
        <v>20</v>
      </c>
      <c r="H901">
        <v>123</v>
      </c>
      <c r="I901" s="3">
        <f>IFERROR(E901/H901,0)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7">
        <f>(((L901/60)/60)/24)+DATE(1970,1,1)</f>
        <v>41554.208333333336</v>
      </c>
      <c r="O901" s="7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1" t="s">
        <v>1833</v>
      </c>
      <c r="D902">
        <v>100</v>
      </c>
      <c r="E902">
        <v>2</v>
      </c>
      <c r="F902" s="2">
        <f>E902/D902</f>
        <v>0.02</v>
      </c>
      <c r="G902" t="s">
        <v>14</v>
      </c>
      <c r="H902">
        <v>1</v>
      </c>
      <c r="I902" s="3">
        <f>IFERROR(E902/H902,0)</f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>(((L902/60)/60)/24)+DATE(1970,1,1)</f>
        <v>41901.208333333336</v>
      </c>
      <c r="O902" s="7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1" t="s">
        <v>1835</v>
      </c>
      <c r="D903">
        <v>5600</v>
      </c>
      <c r="E903">
        <v>8746</v>
      </c>
      <c r="F903" s="2">
        <f>E903/D903</f>
        <v>1.5617857142857143</v>
      </c>
      <c r="G903" t="s">
        <v>20</v>
      </c>
      <c r="H903">
        <v>159</v>
      </c>
      <c r="I903" s="3">
        <f>IFERROR(E903/H903,0)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7">
        <f>(((L903/60)/60)/24)+DATE(1970,1,1)</f>
        <v>43298.208333333328</v>
      </c>
      <c r="O903" s="7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1" t="s">
        <v>1837</v>
      </c>
      <c r="D904">
        <v>1400</v>
      </c>
      <c r="E904">
        <v>3534</v>
      </c>
      <c r="F904" s="2">
        <f>E904/D904</f>
        <v>2.5242857142857145</v>
      </c>
      <c r="G904" t="s">
        <v>20</v>
      </c>
      <c r="H904">
        <v>110</v>
      </c>
      <c r="I904" s="3">
        <f>IFERROR(E904/H904,0)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7">
        <f>(((L904/60)/60)/24)+DATE(1970,1,1)</f>
        <v>42399.25</v>
      </c>
      <c r="O904" s="7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35">
      <c r="A905">
        <v>903</v>
      </c>
      <c r="B905" t="s">
        <v>1838</v>
      </c>
      <c r="C905" s="1" t="s">
        <v>1839</v>
      </c>
      <c r="D905">
        <v>41000</v>
      </c>
      <c r="E905">
        <v>709</v>
      </c>
      <c r="F905" s="2">
        <f>E905/D905</f>
        <v>1.729268292682927E-2</v>
      </c>
      <c r="G905" t="s">
        <v>47</v>
      </c>
      <c r="H905">
        <v>14</v>
      </c>
      <c r="I905" s="3">
        <f>IFERROR(E905/H905,0)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7">
        <f>(((L905/60)/60)/24)+DATE(1970,1,1)</f>
        <v>41034.208333333336</v>
      </c>
      <c r="O905" s="7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1" t="s">
        <v>1841</v>
      </c>
      <c r="D906">
        <v>6500</v>
      </c>
      <c r="E906">
        <v>795</v>
      </c>
      <c r="F906" s="2">
        <f>E906/D906</f>
        <v>0.12230769230769231</v>
      </c>
      <c r="G906" t="s">
        <v>14</v>
      </c>
      <c r="H906">
        <v>16</v>
      </c>
      <c r="I906" s="3">
        <f>IFERROR(E906/H906,0)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7">
        <f>(((L906/60)/60)/24)+DATE(1970,1,1)</f>
        <v>41186.208333333336</v>
      </c>
      <c r="O906" s="7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1" t="s">
        <v>1843</v>
      </c>
      <c r="D907">
        <v>7900</v>
      </c>
      <c r="E907">
        <v>12955</v>
      </c>
      <c r="F907" s="2">
        <f>E907/D907</f>
        <v>1.6398734177215191</v>
      </c>
      <c r="G907" t="s">
        <v>20</v>
      </c>
      <c r="H907">
        <v>236</v>
      </c>
      <c r="I907" s="3">
        <f>IFERROR(E907/H907,0)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7">
        <f>(((L907/60)/60)/24)+DATE(1970,1,1)</f>
        <v>41536.208333333336</v>
      </c>
      <c r="O907" s="7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35">
      <c r="A908">
        <v>906</v>
      </c>
      <c r="B908" t="s">
        <v>1844</v>
      </c>
      <c r="C908" s="1" t="s">
        <v>1845</v>
      </c>
      <c r="D908">
        <v>5500</v>
      </c>
      <c r="E908">
        <v>8964</v>
      </c>
      <c r="F908" s="2">
        <f>E908/D908</f>
        <v>1.6298181818181818</v>
      </c>
      <c r="G908" t="s">
        <v>20</v>
      </c>
      <c r="H908">
        <v>191</v>
      </c>
      <c r="I908" s="3">
        <f>IFERROR(E908/H908,0)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7">
        <f>(((L908/60)/60)/24)+DATE(1970,1,1)</f>
        <v>42868.208333333328</v>
      </c>
      <c r="O908" s="7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1" t="s">
        <v>1847</v>
      </c>
      <c r="D909">
        <v>9100</v>
      </c>
      <c r="E909">
        <v>1843</v>
      </c>
      <c r="F909" s="2">
        <f>E909/D909</f>
        <v>0.20252747252747252</v>
      </c>
      <c r="G909" t="s">
        <v>14</v>
      </c>
      <c r="H909">
        <v>41</v>
      </c>
      <c r="I909" s="3">
        <f>IFERROR(E909/H909,0)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7">
        <f>(((L909/60)/60)/24)+DATE(1970,1,1)</f>
        <v>40660.208333333336</v>
      </c>
      <c r="O909" s="7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1" t="s">
        <v>1849</v>
      </c>
      <c r="D910">
        <v>38200</v>
      </c>
      <c r="E910">
        <v>121950</v>
      </c>
      <c r="F910" s="2">
        <f>E910/D910</f>
        <v>3.1924083769633507</v>
      </c>
      <c r="G910" t="s">
        <v>20</v>
      </c>
      <c r="H910">
        <v>3934</v>
      </c>
      <c r="I910" s="3">
        <f>IFERROR(E910/H910,0)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7">
        <f>(((L910/60)/60)/24)+DATE(1970,1,1)</f>
        <v>41031.208333333336</v>
      </c>
      <c r="O910" s="7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1" t="s">
        <v>1851</v>
      </c>
      <c r="D911">
        <v>1800</v>
      </c>
      <c r="E911">
        <v>8621</v>
      </c>
      <c r="F911" s="2">
        <f>E911/D911</f>
        <v>4.7894444444444444</v>
      </c>
      <c r="G911" t="s">
        <v>20</v>
      </c>
      <c r="H911">
        <v>80</v>
      </c>
      <c r="I911" s="3">
        <f>IFERROR(E911/H911,0)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7">
        <f>(((L911/60)/60)/24)+DATE(1970,1,1)</f>
        <v>43255.208333333328</v>
      </c>
      <c r="O911" s="7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1" t="s">
        <v>1853</v>
      </c>
      <c r="D912">
        <v>154500</v>
      </c>
      <c r="E912">
        <v>30215</v>
      </c>
      <c r="F912" s="2">
        <f>E912/D912</f>
        <v>0.19556634304207121</v>
      </c>
      <c r="G912" t="s">
        <v>74</v>
      </c>
      <c r="H912">
        <v>296</v>
      </c>
      <c r="I912" s="3">
        <f>IFERROR(E912/H912,0)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7">
        <f>(((L912/60)/60)/24)+DATE(1970,1,1)</f>
        <v>42026.25</v>
      </c>
      <c r="O912" s="7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1" t="s">
        <v>1855</v>
      </c>
      <c r="D913">
        <v>5800</v>
      </c>
      <c r="E913">
        <v>11539</v>
      </c>
      <c r="F913" s="2">
        <f>E913/D913</f>
        <v>1.9894827586206896</v>
      </c>
      <c r="G913" t="s">
        <v>20</v>
      </c>
      <c r="H913">
        <v>462</v>
      </c>
      <c r="I913" s="3">
        <f>IFERROR(E913/H913,0)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7">
        <f>(((L913/60)/60)/24)+DATE(1970,1,1)</f>
        <v>43717.208333333328</v>
      </c>
      <c r="O913" s="7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1" t="s">
        <v>1857</v>
      </c>
      <c r="D914">
        <v>1800</v>
      </c>
      <c r="E914">
        <v>14310</v>
      </c>
      <c r="F914" s="2">
        <f>E914/D914</f>
        <v>7.95</v>
      </c>
      <c r="G914" t="s">
        <v>20</v>
      </c>
      <c r="H914">
        <v>179</v>
      </c>
      <c r="I914" s="3">
        <f>IFERROR(E914/H914,0)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7">
        <f>(((L914/60)/60)/24)+DATE(1970,1,1)</f>
        <v>41157.208333333336</v>
      </c>
      <c r="O914" s="7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1" t="s">
        <v>1859</v>
      </c>
      <c r="D915">
        <v>70200</v>
      </c>
      <c r="E915">
        <v>35536</v>
      </c>
      <c r="F915" s="2">
        <f>E915/D915</f>
        <v>0.50621082621082625</v>
      </c>
      <c r="G915" t="s">
        <v>14</v>
      </c>
      <c r="H915">
        <v>523</v>
      </c>
      <c r="I915" s="3">
        <f>IFERROR(E915/H915,0)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7">
        <f>(((L915/60)/60)/24)+DATE(1970,1,1)</f>
        <v>43597.208333333328</v>
      </c>
      <c r="O915" s="7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1" t="s">
        <v>1861</v>
      </c>
      <c r="D916">
        <v>6400</v>
      </c>
      <c r="E916">
        <v>3676</v>
      </c>
      <c r="F916" s="2">
        <f>E916/D916</f>
        <v>0.57437499999999997</v>
      </c>
      <c r="G916" t="s">
        <v>14</v>
      </c>
      <c r="H916">
        <v>141</v>
      </c>
      <c r="I916" s="3">
        <f>IFERROR(E916/H916,0)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7">
        <f>(((L916/60)/60)/24)+DATE(1970,1,1)</f>
        <v>41490.208333333336</v>
      </c>
      <c r="O916" s="7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1" t="s">
        <v>1863</v>
      </c>
      <c r="D917">
        <v>125900</v>
      </c>
      <c r="E917">
        <v>195936</v>
      </c>
      <c r="F917" s="2">
        <f>E917/D917</f>
        <v>1.5562827640984909</v>
      </c>
      <c r="G917" t="s">
        <v>20</v>
      </c>
      <c r="H917">
        <v>1866</v>
      </c>
      <c r="I917" s="3">
        <f>IFERROR(E917/H917,0)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7">
        <f>(((L917/60)/60)/24)+DATE(1970,1,1)</f>
        <v>42976.208333333328</v>
      </c>
      <c r="O917" s="7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35">
      <c r="A918">
        <v>916</v>
      </c>
      <c r="B918" t="s">
        <v>1864</v>
      </c>
      <c r="C918" s="1" t="s">
        <v>1865</v>
      </c>
      <c r="D918">
        <v>3700</v>
      </c>
      <c r="E918">
        <v>1343</v>
      </c>
      <c r="F918" s="2">
        <f>E918/D918</f>
        <v>0.36297297297297298</v>
      </c>
      <c r="G918" t="s">
        <v>14</v>
      </c>
      <c r="H918">
        <v>52</v>
      </c>
      <c r="I918" s="3">
        <f>IFERROR(E918/H918,0)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7">
        <f>(((L918/60)/60)/24)+DATE(1970,1,1)</f>
        <v>41991.25</v>
      </c>
      <c r="O918" s="7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1" t="s">
        <v>1867</v>
      </c>
      <c r="D919">
        <v>3600</v>
      </c>
      <c r="E919">
        <v>2097</v>
      </c>
      <c r="F919" s="2">
        <f>E919/D919</f>
        <v>0.58250000000000002</v>
      </c>
      <c r="G919" t="s">
        <v>47</v>
      </c>
      <c r="H919">
        <v>27</v>
      </c>
      <c r="I919" s="3">
        <f>IFERROR(E919/H919,0)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7">
        <f>(((L919/60)/60)/24)+DATE(1970,1,1)</f>
        <v>40722.208333333336</v>
      </c>
      <c r="O919" s="7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1" t="s">
        <v>1869</v>
      </c>
      <c r="D920">
        <v>3800</v>
      </c>
      <c r="E920">
        <v>9021</v>
      </c>
      <c r="F920" s="2">
        <f>E920/D920</f>
        <v>2.3739473684210526</v>
      </c>
      <c r="G920" t="s">
        <v>20</v>
      </c>
      <c r="H920">
        <v>156</v>
      </c>
      <c r="I920" s="3">
        <f>IFERROR(E920/H920,0)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7">
        <f>(((L920/60)/60)/24)+DATE(1970,1,1)</f>
        <v>41117.208333333336</v>
      </c>
      <c r="O920" s="7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1" t="s">
        <v>1871</v>
      </c>
      <c r="D921">
        <v>35600</v>
      </c>
      <c r="E921">
        <v>20915</v>
      </c>
      <c r="F921" s="2">
        <f>E921/D921</f>
        <v>0.58750000000000002</v>
      </c>
      <c r="G921" t="s">
        <v>14</v>
      </c>
      <c r="H921">
        <v>225</v>
      </c>
      <c r="I921" s="3">
        <f>IFERROR(E921/H921,0)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7">
        <f>(((L921/60)/60)/24)+DATE(1970,1,1)</f>
        <v>43022.208333333328</v>
      </c>
      <c r="O921" s="7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1" t="s">
        <v>1873</v>
      </c>
      <c r="D922">
        <v>5300</v>
      </c>
      <c r="E922">
        <v>9676</v>
      </c>
      <c r="F922" s="2">
        <f>E922/D922</f>
        <v>1.8256603773584905</v>
      </c>
      <c r="G922" t="s">
        <v>20</v>
      </c>
      <c r="H922">
        <v>255</v>
      </c>
      <c r="I922" s="3">
        <f>IFERROR(E922/H922,0)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7">
        <f>(((L922/60)/60)/24)+DATE(1970,1,1)</f>
        <v>43503.25</v>
      </c>
      <c r="O922" s="7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1" t="s">
        <v>1875</v>
      </c>
      <c r="D923">
        <v>160400</v>
      </c>
      <c r="E923">
        <v>1210</v>
      </c>
      <c r="F923" s="2">
        <f>E923/D923</f>
        <v>7.5436408977556111E-3</v>
      </c>
      <c r="G923" t="s">
        <v>14</v>
      </c>
      <c r="H923">
        <v>38</v>
      </c>
      <c r="I923" s="3">
        <f>IFERROR(E923/H923,0)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7">
        <f>(((L923/60)/60)/24)+DATE(1970,1,1)</f>
        <v>40951.25</v>
      </c>
      <c r="O923" s="7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1" t="s">
        <v>1877</v>
      </c>
      <c r="D924">
        <v>51400</v>
      </c>
      <c r="E924">
        <v>90440</v>
      </c>
      <c r="F924" s="2">
        <f>E924/D924</f>
        <v>1.7595330739299611</v>
      </c>
      <c r="G924" t="s">
        <v>20</v>
      </c>
      <c r="H924">
        <v>2261</v>
      </c>
      <c r="I924" s="3">
        <f>IFERROR(E924/H924,0)</f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>(((L924/60)/60)/24)+DATE(1970,1,1)</f>
        <v>43443.25</v>
      </c>
      <c r="O924" s="7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1" t="s">
        <v>1879</v>
      </c>
      <c r="D925">
        <v>1700</v>
      </c>
      <c r="E925">
        <v>4044</v>
      </c>
      <c r="F925" s="2">
        <f>E925/D925</f>
        <v>2.3788235294117648</v>
      </c>
      <c r="G925" t="s">
        <v>20</v>
      </c>
      <c r="H925">
        <v>40</v>
      </c>
      <c r="I925" s="3">
        <f>IFERROR(E925/H925,0)</f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>(((L925/60)/60)/24)+DATE(1970,1,1)</f>
        <v>40373.208333333336</v>
      </c>
      <c r="O925" s="7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1" t="s">
        <v>1881</v>
      </c>
      <c r="D926">
        <v>39400</v>
      </c>
      <c r="E926">
        <v>192292</v>
      </c>
      <c r="F926" s="2">
        <f>E926/D926</f>
        <v>4.8805076142131982</v>
      </c>
      <c r="G926" t="s">
        <v>20</v>
      </c>
      <c r="H926">
        <v>2289</v>
      </c>
      <c r="I926" s="3">
        <f>IFERROR(E926/H926,0)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7">
        <f>(((L926/60)/60)/24)+DATE(1970,1,1)</f>
        <v>43769.208333333328</v>
      </c>
      <c r="O926" s="7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35">
      <c r="A927">
        <v>925</v>
      </c>
      <c r="B927" t="s">
        <v>1882</v>
      </c>
      <c r="C927" s="1" t="s">
        <v>1883</v>
      </c>
      <c r="D927">
        <v>3000</v>
      </c>
      <c r="E927">
        <v>6722</v>
      </c>
      <c r="F927" s="2">
        <f>E927/D927</f>
        <v>2.2406666666666668</v>
      </c>
      <c r="G927" t="s">
        <v>20</v>
      </c>
      <c r="H927">
        <v>65</v>
      </c>
      <c r="I927" s="3">
        <f>IFERROR(E927/H927,0)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7">
        <f>(((L927/60)/60)/24)+DATE(1970,1,1)</f>
        <v>43000.208333333328</v>
      </c>
      <c r="O927" s="7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1" t="s">
        <v>1885</v>
      </c>
      <c r="D928">
        <v>8700</v>
      </c>
      <c r="E928">
        <v>1577</v>
      </c>
      <c r="F928" s="2">
        <f>E928/D928</f>
        <v>0.18126436781609195</v>
      </c>
      <c r="G928" t="s">
        <v>14</v>
      </c>
      <c r="H928">
        <v>15</v>
      </c>
      <c r="I928" s="3">
        <f>IFERROR(E928/H928,0)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7">
        <f>(((L928/60)/60)/24)+DATE(1970,1,1)</f>
        <v>42502.208333333328</v>
      </c>
      <c r="O928" s="7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1" t="s">
        <v>1887</v>
      </c>
      <c r="D929">
        <v>7200</v>
      </c>
      <c r="E929">
        <v>3301</v>
      </c>
      <c r="F929" s="2">
        <f>E929/D929</f>
        <v>0.45847222222222223</v>
      </c>
      <c r="G929" t="s">
        <v>14</v>
      </c>
      <c r="H929">
        <v>37</v>
      </c>
      <c r="I929" s="3">
        <f>IFERROR(E929/H929,0)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7">
        <f>(((L929/60)/60)/24)+DATE(1970,1,1)</f>
        <v>41102.208333333336</v>
      </c>
      <c r="O929" s="7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1" t="s">
        <v>1889</v>
      </c>
      <c r="D930">
        <v>167400</v>
      </c>
      <c r="E930">
        <v>196386</v>
      </c>
      <c r="F930" s="2">
        <f>E930/D930</f>
        <v>1.1731541218637993</v>
      </c>
      <c r="G930" t="s">
        <v>20</v>
      </c>
      <c r="H930">
        <v>3777</v>
      </c>
      <c r="I930" s="3">
        <f>IFERROR(E930/H930,0)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7">
        <f>(((L930/60)/60)/24)+DATE(1970,1,1)</f>
        <v>41637.25</v>
      </c>
      <c r="O930" s="7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1" t="s">
        <v>1891</v>
      </c>
      <c r="D931">
        <v>5500</v>
      </c>
      <c r="E931">
        <v>11952</v>
      </c>
      <c r="F931" s="2">
        <f>E931/D931</f>
        <v>2.173090909090909</v>
      </c>
      <c r="G931" t="s">
        <v>20</v>
      </c>
      <c r="H931">
        <v>184</v>
      </c>
      <c r="I931" s="3">
        <f>IFERROR(E931/H931,0)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7">
        <f>(((L931/60)/60)/24)+DATE(1970,1,1)</f>
        <v>42858.208333333328</v>
      </c>
      <c r="O931" s="7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1" t="s">
        <v>1893</v>
      </c>
      <c r="D932">
        <v>3500</v>
      </c>
      <c r="E932">
        <v>3930</v>
      </c>
      <c r="F932" s="2">
        <f>E932/D932</f>
        <v>1.1228571428571428</v>
      </c>
      <c r="G932" t="s">
        <v>20</v>
      </c>
      <c r="H932">
        <v>85</v>
      </c>
      <c r="I932" s="3">
        <f>IFERROR(E932/H932,0)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7">
        <f>(((L932/60)/60)/24)+DATE(1970,1,1)</f>
        <v>42060.25</v>
      </c>
      <c r="O932" s="7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1" t="s">
        <v>1895</v>
      </c>
      <c r="D933">
        <v>7900</v>
      </c>
      <c r="E933">
        <v>5729</v>
      </c>
      <c r="F933" s="2">
        <f>E933/D933</f>
        <v>0.72518987341772156</v>
      </c>
      <c r="G933" t="s">
        <v>14</v>
      </c>
      <c r="H933">
        <v>112</v>
      </c>
      <c r="I933" s="3">
        <f>IFERROR(E933/H933,0)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7">
        <f>(((L933/60)/60)/24)+DATE(1970,1,1)</f>
        <v>41818.208333333336</v>
      </c>
      <c r="O933" s="7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1" t="s">
        <v>1897</v>
      </c>
      <c r="D934">
        <v>2300</v>
      </c>
      <c r="E934">
        <v>4883</v>
      </c>
      <c r="F934" s="2">
        <f>E934/D934</f>
        <v>2.1230434782608696</v>
      </c>
      <c r="G934" t="s">
        <v>20</v>
      </c>
      <c r="H934">
        <v>144</v>
      </c>
      <c r="I934" s="3">
        <f>IFERROR(E934/H934,0)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7">
        <f>(((L934/60)/60)/24)+DATE(1970,1,1)</f>
        <v>41709.208333333336</v>
      </c>
      <c r="O934" s="7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1" t="s">
        <v>1899</v>
      </c>
      <c r="D935">
        <v>73000</v>
      </c>
      <c r="E935">
        <v>175015</v>
      </c>
      <c r="F935" s="2">
        <f>E935/D935</f>
        <v>2.3974657534246577</v>
      </c>
      <c r="G935" t="s">
        <v>20</v>
      </c>
      <c r="H935">
        <v>1902</v>
      </c>
      <c r="I935" s="3">
        <f>IFERROR(E935/H935,0)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7">
        <f>(((L935/60)/60)/24)+DATE(1970,1,1)</f>
        <v>41372.208333333336</v>
      </c>
      <c r="O935" s="7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1" t="s">
        <v>1901</v>
      </c>
      <c r="D936">
        <v>6200</v>
      </c>
      <c r="E936">
        <v>11280</v>
      </c>
      <c r="F936" s="2">
        <f>E936/D936</f>
        <v>1.8193548387096774</v>
      </c>
      <c r="G936" t="s">
        <v>20</v>
      </c>
      <c r="H936">
        <v>105</v>
      </c>
      <c r="I936" s="3">
        <f>IFERROR(E936/H936,0)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7">
        <f>(((L936/60)/60)/24)+DATE(1970,1,1)</f>
        <v>42422.25</v>
      </c>
      <c r="O936" s="7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35">
      <c r="A937">
        <v>935</v>
      </c>
      <c r="B937" t="s">
        <v>1902</v>
      </c>
      <c r="C937" s="1" t="s">
        <v>1903</v>
      </c>
      <c r="D937">
        <v>6100</v>
      </c>
      <c r="E937">
        <v>10012</v>
      </c>
      <c r="F937" s="2">
        <f>E937/D937</f>
        <v>1.6413114754098361</v>
      </c>
      <c r="G937" t="s">
        <v>20</v>
      </c>
      <c r="H937">
        <v>132</v>
      </c>
      <c r="I937" s="3">
        <f>IFERROR(E937/H937,0)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7">
        <f>(((L937/60)/60)/24)+DATE(1970,1,1)</f>
        <v>42209.208333333328</v>
      </c>
      <c r="O937" s="7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1" t="s">
        <v>1904</v>
      </c>
      <c r="D938">
        <v>103200</v>
      </c>
      <c r="E938">
        <v>1690</v>
      </c>
      <c r="F938" s="2">
        <f>E938/D938</f>
        <v>1.6375968992248063E-2</v>
      </c>
      <c r="G938" t="s">
        <v>14</v>
      </c>
      <c r="H938">
        <v>21</v>
      </c>
      <c r="I938" s="3">
        <f>IFERROR(E938/H938,0)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7">
        <f>(((L938/60)/60)/24)+DATE(1970,1,1)</f>
        <v>43668.208333333328</v>
      </c>
      <c r="O938" s="7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1" t="s">
        <v>1906</v>
      </c>
      <c r="D939">
        <v>171000</v>
      </c>
      <c r="E939">
        <v>84891</v>
      </c>
      <c r="F939" s="2">
        <f>E939/D939</f>
        <v>0.49643859649122807</v>
      </c>
      <c r="G939" t="s">
        <v>74</v>
      </c>
      <c r="H939">
        <v>976</v>
      </c>
      <c r="I939" s="3">
        <f>IFERROR(E939/H939,0)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7">
        <f>(((L939/60)/60)/24)+DATE(1970,1,1)</f>
        <v>42334.25</v>
      </c>
      <c r="O939" s="7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1" t="s">
        <v>1908</v>
      </c>
      <c r="D940">
        <v>9200</v>
      </c>
      <c r="E940">
        <v>10093</v>
      </c>
      <c r="F940" s="2">
        <f>E940/D940</f>
        <v>1.0970652173913042</v>
      </c>
      <c r="G940" t="s">
        <v>20</v>
      </c>
      <c r="H940">
        <v>96</v>
      </c>
      <c r="I940" s="3">
        <f>IFERROR(E940/H940,0)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7">
        <f>(((L940/60)/60)/24)+DATE(1970,1,1)</f>
        <v>43263.208333333328</v>
      </c>
      <c r="O940" s="7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35">
      <c r="A941">
        <v>939</v>
      </c>
      <c r="B941" t="s">
        <v>1909</v>
      </c>
      <c r="C941" s="1" t="s">
        <v>1910</v>
      </c>
      <c r="D941">
        <v>7800</v>
      </c>
      <c r="E941">
        <v>3839</v>
      </c>
      <c r="F941" s="2">
        <f>E941/D941</f>
        <v>0.49217948717948717</v>
      </c>
      <c r="G941" t="s">
        <v>14</v>
      </c>
      <c r="H941">
        <v>67</v>
      </c>
      <c r="I941" s="3">
        <f>IFERROR(E941/H941,0)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7">
        <f>(((L941/60)/60)/24)+DATE(1970,1,1)</f>
        <v>40670.208333333336</v>
      </c>
      <c r="O941" s="7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1" t="s">
        <v>1912</v>
      </c>
      <c r="D942">
        <v>9900</v>
      </c>
      <c r="E942">
        <v>6161</v>
      </c>
      <c r="F942" s="2">
        <f>E942/D942</f>
        <v>0.62232323232323228</v>
      </c>
      <c r="G942" t="s">
        <v>47</v>
      </c>
      <c r="H942">
        <v>66</v>
      </c>
      <c r="I942" s="3">
        <f>IFERROR(E942/H942,0)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7">
        <f>(((L942/60)/60)/24)+DATE(1970,1,1)</f>
        <v>41244.25</v>
      </c>
      <c r="O942" s="7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1" t="s">
        <v>1914</v>
      </c>
      <c r="D943">
        <v>43000</v>
      </c>
      <c r="E943">
        <v>5615</v>
      </c>
      <c r="F943" s="2">
        <f>E943/D943</f>
        <v>0.1305813953488372</v>
      </c>
      <c r="G943" t="s">
        <v>14</v>
      </c>
      <c r="H943">
        <v>78</v>
      </c>
      <c r="I943" s="3">
        <f>IFERROR(E943/H943,0)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7">
        <f>(((L943/60)/60)/24)+DATE(1970,1,1)</f>
        <v>40552.25</v>
      </c>
      <c r="O943" s="7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1" t="s">
        <v>1915</v>
      </c>
      <c r="D944">
        <v>9600</v>
      </c>
      <c r="E944">
        <v>6205</v>
      </c>
      <c r="F944" s="2">
        <f>E944/D944</f>
        <v>0.64635416666666667</v>
      </c>
      <c r="G944" t="s">
        <v>14</v>
      </c>
      <c r="H944">
        <v>67</v>
      </c>
      <c r="I944" s="3">
        <f>IFERROR(E944/H944,0)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7">
        <f>(((L944/60)/60)/24)+DATE(1970,1,1)</f>
        <v>40568.25</v>
      </c>
      <c r="O944" s="7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1" t="s">
        <v>1917</v>
      </c>
      <c r="D945">
        <v>7500</v>
      </c>
      <c r="E945">
        <v>11969</v>
      </c>
      <c r="F945" s="2">
        <f>E945/D945</f>
        <v>1.5958666666666668</v>
      </c>
      <c r="G945" t="s">
        <v>20</v>
      </c>
      <c r="H945">
        <v>114</v>
      </c>
      <c r="I945" s="3">
        <f>IFERROR(E945/H945,0)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7">
        <f>(((L945/60)/60)/24)+DATE(1970,1,1)</f>
        <v>41906.208333333336</v>
      </c>
      <c r="O945" s="7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1" t="s">
        <v>1919</v>
      </c>
      <c r="D946">
        <v>10000</v>
      </c>
      <c r="E946">
        <v>8142</v>
      </c>
      <c r="F946" s="2">
        <f>E946/D946</f>
        <v>0.81420000000000003</v>
      </c>
      <c r="G946" t="s">
        <v>14</v>
      </c>
      <c r="H946">
        <v>263</v>
      </c>
      <c r="I946" s="3">
        <f>IFERROR(E946/H946,0)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7">
        <f>(((L946/60)/60)/24)+DATE(1970,1,1)</f>
        <v>42776.25</v>
      </c>
      <c r="O946" s="7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1" t="s">
        <v>1921</v>
      </c>
      <c r="D947">
        <v>172000</v>
      </c>
      <c r="E947">
        <v>55805</v>
      </c>
      <c r="F947" s="2">
        <f>E947/D947</f>
        <v>0.32444767441860467</v>
      </c>
      <c r="G947" t="s">
        <v>14</v>
      </c>
      <c r="H947">
        <v>1691</v>
      </c>
      <c r="I947" s="3">
        <f>IFERROR(E947/H947,0)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7">
        <f>(((L947/60)/60)/24)+DATE(1970,1,1)</f>
        <v>41004.208333333336</v>
      </c>
      <c r="O947" s="7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5">
      <c r="A948">
        <v>946</v>
      </c>
      <c r="B948" t="s">
        <v>1922</v>
      </c>
      <c r="C948" s="1" t="s">
        <v>1923</v>
      </c>
      <c r="D948">
        <v>153700</v>
      </c>
      <c r="E948">
        <v>15238</v>
      </c>
      <c r="F948" s="2">
        <f>E948/D948</f>
        <v>9.9141184124918666E-2</v>
      </c>
      <c r="G948" t="s">
        <v>14</v>
      </c>
      <c r="H948">
        <v>181</v>
      </c>
      <c r="I948" s="3">
        <f>IFERROR(E948/H948,0)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7">
        <f>(((L948/60)/60)/24)+DATE(1970,1,1)</f>
        <v>40710.208333333336</v>
      </c>
      <c r="O948" s="7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1" t="s">
        <v>1925</v>
      </c>
      <c r="D949">
        <v>3600</v>
      </c>
      <c r="E949">
        <v>961</v>
      </c>
      <c r="F949" s="2">
        <f>E949/D949</f>
        <v>0.26694444444444443</v>
      </c>
      <c r="G949" t="s">
        <v>14</v>
      </c>
      <c r="H949">
        <v>13</v>
      </c>
      <c r="I949" s="3">
        <f>IFERROR(E949/H949,0)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7">
        <f>(((L949/60)/60)/24)+DATE(1970,1,1)</f>
        <v>41908.208333333336</v>
      </c>
      <c r="O949" s="7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1" t="s">
        <v>1927</v>
      </c>
      <c r="D950">
        <v>9400</v>
      </c>
      <c r="E950">
        <v>5918</v>
      </c>
      <c r="F950" s="2">
        <f>E950/D950</f>
        <v>0.62957446808510642</v>
      </c>
      <c r="G950" t="s">
        <v>74</v>
      </c>
      <c r="H950">
        <v>160</v>
      </c>
      <c r="I950" s="3">
        <f>IFERROR(E950/H950,0)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7">
        <f>(((L950/60)/60)/24)+DATE(1970,1,1)</f>
        <v>41985.25</v>
      </c>
      <c r="O950" s="7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5">
      <c r="A951">
        <v>949</v>
      </c>
      <c r="B951" t="s">
        <v>1928</v>
      </c>
      <c r="C951" s="1" t="s">
        <v>1929</v>
      </c>
      <c r="D951">
        <v>5900</v>
      </c>
      <c r="E951">
        <v>9520</v>
      </c>
      <c r="F951" s="2">
        <f>E951/D951</f>
        <v>1.6135593220338984</v>
      </c>
      <c r="G951" t="s">
        <v>20</v>
      </c>
      <c r="H951">
        <v>203</v>
      </c>
      <c r="I951" s="3">
        <f>IFERROR(E951/H951,0)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7">
        <f>(((L951/60)/60)/24)+DATE(1970,1,1)</f>
        <v>42112.208333333328</v>
      </c>
      <c r="O951" s="7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1" t="s">
        <v>1931</v>
      </c>
      <c r="D952">
        <v>100</v>
      </c>
      <c r="E952">
        <v>5</v>
      </c>
      <c r="F952" s="2">
        <f>E952/D952</f>
        <v>0.05</v>
      </c>
      <c r="G952" t="s">
        <v>14</v>
      </c>
      <c r="H952">
        <v>1</v>
      </c>
      <c r="I952" s="3">
        <f>IFERROR(E952/H952,0)</f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>(((L952/60)/60)/24)+DATE(1970,1,1)</f>
        <v>43571.208333333328</v>
      </c>
      <c r="O952" s="7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1" t="s">
        <v>1933</v>
      </c>
      <c r="D953">
        <v>14500</v>
      </c>
      <c r="E953">
        <v>159056</v>
      </c>
      <c r="F953" s="2">
        <f>E953/D953</f>
        <v>10.969379310344827</v>
      </c>
      <c r="G953" t="s">
        <v>20</v>
      </c>
      <c r="H953">
        <v>1559</v>
      </c>
      <c r="I953" s="3">
        <f>IFERROR(E953/H953,0)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7">
        <f>(((L953/60)/60)/24)+DATE(1970,1,1)</f>
        <v>42730.25</v>
      </c>
      <c r="O953" s="7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1" t="s">
        <v>1935</v>
      </c>
      <c r="D954">
        <v>145500</v>
      </c>
      <c r="E954">
        <v>101987</v>
      </c>
      <c r="F954" s="2">
        <f>E954/D954</f>
        <v>0.70094158075601376</v>
      </c>
      <c r="G954" t="s">
        <v>74</v>
      </c>
      <c r="H954">
        <v>2266</v>
      </c>
      <c r="I954" s="3">
        <f>IFERROR(E954/H954,0)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7">
        <f>(((L954/60)/60)/24)+DATE(1970,1,1)</f>
        <v>42591.208333333328</v>
      </c>
      <c r="O954" s="7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5">
      <c r="A955">
        <v>953</v>
      </c>
      <c r="B955" t="s">
        <v>1936</v>
      </c>
      <c r="C955" s="1" t="s">
        <v>1937</v>
      </c>
      <c r="D955">
        <v>3300</v>
      </c>
      <c r="E955">
        <v>1980</v>
      </c>
      <c r="F955" s="2">
        <f>E955/D955</f>
        <v>0.6</v>
      </c>
      <c r="G955" t="s">
        <v>14</v>
      </c>
      <c r="H955">
        <v>21</v>
      </c>
      <c r="I955" s="3">
        <f>IFERROR(E955/H955,0)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7">
        <f>(((L955/60)/60)/24)+DATE(1970,1,1)</f>
        <v>42358.25</v>
      </c>
      <c r="O955" s="7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1" t="s">
        <v>1939</v>
      </c>
      <c r="D956">
        <v>42600</v>
      </c>
      <c r="E956">
        <v>156384</v>
      </c>
      <c r="F956" s="2">
        <f>E956/D956</f>
        <v>3.6709859154929578</v>
      </c>
      <c r="G956" t="s">
        <v>20</v>
      </c>
      <c r="H956">
        <v>1548</v>
      </c>
      <c r="I956" s="3">
        <f>IFERROR(E956/H956,0)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7">
        <f>(((L956/60)/60)/24)+DATE(1970,1,1)</f>
        <v>41174.208333333336</v>
      </c>
      <c r="O956" s="7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35">
      <c r="A957">
        <v>955</v>
      </c>
      <c r="B957" t="s">
        <v>1940</v>
      </c>
      <c r="C957" s="1" t="s">
        <v>1941</v>
      </c>
      <c r="D957">
        <v>700</v>
      </c>
      <c r="E957">
        <v>7763</v>
      </c>
      <c r="F957" s="2">
        <f>E957/D957</f>
        <v>11.09</v>
      </c>
      <c r="G957" t="s">
        <v>20</v>
      </c>
      <c r="H957">
        <v>80</v>
      </c>
      <c r="I957" s="3">
        <f>IFERROR(E957/H957,0)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7">
        <f>(((L957/60)/60)/24)+DATE(1970,1,1)</f>
        <v>41238.25</v>
      </c>
      <c r="O957" s="7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1" t="s">
        <v>1943</v>
      </c>
      <c r="D958">
        <v>187600</v>
      </c>
      <c r="E958">
        <v>35698</v>
      </c>
      <c r="F958" s="2">
        <f>E958/D958</f>
        <v>0.19028784648187633</v>
      </c>
      <c r="G958" t="s">
        <v>14</v>
      </c>
      <c r="H958">
        <v>830</v>
      </c>
      <c r="I958" s="3">
        <f>IFERROR(E958/H958,0)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7">
        <f>(((L958/60)/60)/24)+DATE(1970,1,1)</f>
        <v>42360.25</v>
      </c>
      <c r="O958" s="7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1" t="s">
        <v>1945</v>
      </c>
      <c r="D959">
        <v>9800</v>
      </c>
      <c r="E959">
        <v>12434</v>
      </c>
      <c r="F959" s="2">
        <f>E959/D959</f>
        <v>1.2687755102040816</v>
      </c>
      <c r="G959" t="s">
        <v>20</v>
      </c>
      <c r="H959">
        <v>131</v>
      </c>
      <c r="I959" s="3">
        <f>IFERROR(E959/H959,0)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7">
        <f>(((L959/60)/60)/24)+DATE(1970,1,1)</f>
        <v>40955.25</v>
      </c>
      <c r="O959" s="7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35">
      <c r="A960">
        <v>958</v>
      </c>
      <c r="B960" t="s">
        <v>1946</v>
      </c>
      <c r="C960" s="1" t="s">
        <v>1947</v>
      </c>
      <c r="D960">
        <v>1100</v>
      </c>
      <c r="E960">
        <v>8081</v>
      </c>
      <c r="F960" s="2">
        <f>E960/D960</f>
        <v>7.3463636363636367</v>
      </c>
      <c r="G960" t="s">
        <v>20</v>
      </c>
      <c r="H960">
        <v>112</v>
      </c>
      <c r="I960" s="3">
        <f>IFERROR(E960/H960,0)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7">
        <f>(((L960/60)/60)/24)+DATE(1970,1,1)</f>
        <v>40350.208333333336</v>
      </c>
      <c r="O960" s="7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1" t="s">
        <v>1949</v>
      </c>
      <c r="D961">
        <v>145000</v>
      </c>
      <c r="E961">
        <v>6631</v>
      </c>
      <c r="F961" s="2">
        <f>E961/D961</f>
        <v>4.5731034482758622E-2</v>
      </c>
      <c r="G961" t="s">
        <v>14</v>
      </c>
      <c r="H961">
        <v>130</v>
      </c>
      <c r="I961" s="3">
        <f>IFERROR(E961/H961,0)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7">
        <f>(((L961/60)/60)/24)+DATE(1970,1,1)</f>
        <v>40357.208333333336</v>
      </c>
      <c r="O961" s="7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1" t="s">
        <v>1951</v>
      </c>
      <c r="D962">
        <v>5500</v>
      </c>
      <c r="E962">
        <v>4678</v>
      </c>
      <c r="F962" s="2">
        <f>E962/D962</f>
        <v>0.85054545454545449</v>
      </c>
      <c r="G962" t="s">
        <v>14</v>
      </c>
      <c r="H962">
        <v>55</v>
      </c>
      <c r="I962" s="3">
        <f>IFERROR(E962/H962,0)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7">
        <f>(((L962/60)/60)/24)+DATE(1970,1,1)</f>
        <v>42408.25</v>
      </c>
      <c r="O962" s="7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35">
      <c r="A963">
        <v>961</v>
      </c>
      <c r="B963" t="s">
        <v>1952</v>
      </c>
      <c r="C963" s="1" t="s">
        <v>1953</v>
      </c>
      <c r="D963">
        <v>5700</v>
      </c>
      <c r="E963">
        <v>6800</v>
      </c>
      <c r="F963" s="2">
        <f>E963/D963</f>
        <v>1.1929824561403508</v>
      </c>
      <c r="G963" t="s">
        <v>20</v>
      </c>
      <c r="H963">
        <v>155</v>
      </c>
      <c r="I963" s="3">
        <f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7">
        <f>(((L963/60)/60)/24)+DATE(1970,1,1)</f>
        <v>40591.25</v>
      </c>
      <c r="O963" s="7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1" t="s">
        <v>1955</v>
      </c>
      <c r="D964">
        <v>3600</v>
      </c>
      <c r="E964">
        <v>10657</v>
      </c>
      <c r="F964" s="2">
        <f>E964/D964</f>
        <v>2.9602777777777778</v>
      </c>
      <c r="G964" t="s">
        <v>20</v>
      </c>
      <c r="H964">
        <v>266</v>
      </c>
      <c r="I964" s="3">
        <f>IFERROR(E964/H964,0)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7">
        <f>(((L964/60)/60)/24)+DATE(1970,1,1)</f>
        <v>41592.25</v>
      </c>
      <c r="O964" s="7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1" t="s">
        <v>1957</v>
      </c>
      <c r="D965">
        <v>5900</v>
      </c>
      <c r="E965">
        <v>4997</v>
      </c>
      <c r="F965" s="2">
        <f>E965/D965</f>
        <v>0.84694915254237291</v>
      </c>
      <c r="G965" t="s">
        <v>14</v>
      </c>
      <c r="H965">
        <v>114</v>
      </c>
      <c r="I965" s="3">
        <f>IFERROR(E965/H965,0)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7">
        <f>(((L965/60)/60)/24)+DATE(1970,1,1)</f>
        <v>40607.25</v>
      </c>
      <c r="O965" s="7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1" t="s">
        <v>1959</v>
      </c>
      <c r="D966">
        <v>3700</v>
      </c>
      <c r="E966">
        <v>13164</v>
      </c>
      <c r="F966" s="2">
        <f>E966/D966</f>
        <v>3.5578378378378379</v>
      </c>
      <c r="G966" t="s">
        <v>20</v>
      </c>
      <c r="H966">
        <v>155</v>
      </c>
      <c r="I966" s="3">
        <f>IFERROR(E966/H966,0)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7">
        <f>(((L966/60)/60)/24)+DATE(1970,1,1)</f>
        <v>42135.208333333328</v>
      </c>
      <c r="O966" s="7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1" t="s">
        <v>1961</v>
      </c>
      <c r="D967">
        <v>2200</v>
      </c>
      <c r="E967">
        <v>8501</v>
      </c>
      <c r="F967" s="2">
        <f>E967/D967</f>
        <v>3.8640909090909092</v>
      </c>
      <c r="G967" t="s">
        <v>20</v>
      </c>
      <c r="H967">
        <v>207</v>
      </c>
      <c r="I967" s="3">
        <f>IFERROR(E967/H967,0)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7">
        <f>(((L967/60)/60)/24)+DATE(1970,1,1)</f>
        <v>40203.25</v>
      </c>
      <c r="O967" s="7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1" t="s">
        <v>1962</v>
      </c>
      <c r="D968">
        <v>1700</v>
      </c>
      <c r="E968">
        <v>13468</v>
      </c>
      <c r="F968" s="2">
        <f>E968/D968</f>
        <v>7.9223529411764702</v>
      </c>
      <c r="G968" t="s">
        <v>20</v>
      </c>
      <c r="H968">
        <v>245</v>
      </c>
      <c r="I968" s="3">
        <f>IFERROR(E968/H968,0)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7">
        <f>(((L968/60)/60)/24)+DATE(1970,1,1)</f>
        <v>42901.208333333328</v>
      </c>
      <c r="O968" s="7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1" t="s">
        <v>1964</v>
      </c>
      <c r="D969">
        <v>88400</v>
      </c>
      <c r="E969">
        <v>121138</v>
      </c>
      <c r="F969" s="2">
        <f>E969/D969</f>
        <v>1.3703393665158372</v>
      </c>
      <c r="G969" t="s">
        <v>20</v>
      </c>
      <c r="H969">
        <v>1573</v>
      </c>
      <c r="I969" s="3">
        <f>IFERROR(E969/H969,0)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7">
        <f>(((L969/60)/60)/24)+DATE(1970,1,1)</f>
        <v>41005.208333333336</v>
      </c>
      <c r="O969" s="7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x14ac:dyDescent="0.35">
      <c r="A970">
        <v>968</v>
      </c>
      <c r="B970" t="s">
        <v>1965</v>
      </c>
      <c r="C970" s="1" t="s">
        <v>1966</v>
      </c>
      <c r="D970">
        <v>2400</v>
      </c>
      <c r="E970">
        <v>8117</v>
      </c>
      <c r="F970" s="2">
        <f>E970/D970</f>
        <v>3.3820833333333336</v>
      </c>
      <c r="G970" t="s">
        <v>20</v>
      </c>
      <c r="H970">
        <v>114</v>
      </c>
      <c r="I970" s="3">
        <f>IFERROR(E970/H970,0)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7">
        <f>(((L970/60)/60)/24)+DATE(1970,1,1)</f>
        <v>40544.25</v>
      </c>
      <c r="O970" s="7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1" t="s">
        <v>1968</v>
      </c>
      <c r="D971">
        <v>7900</v>
      </c>
      <c r="E971">
        <v>8550</v>
      </c>
      <c r="F971" s="2">
        <f>E971/D971</f>
        <v>1.0822784810126582</v>
      </c>
      <c r="G971" t="s">
        <v>20</v>
      </c>
      <c r="H971">
        <v>93</v>
      </c>
      <c r="I971" s="3">
        <f>IFERROR(E971/H971,0)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7">
        <f>(((L971/60)/60)/24)+DATE(1970,1,1)</f>
        <v>43821.25</v>
      </c>
      <c r="O971" s="7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5">
      <c r="A972">
        <v>970</v>
      </c>
      <c r="B972" t="s">
        <v>1969</v>
      </c>
      <c r="C972" s="1" t="s">
        <v>1970</v>
      </c>
      <c r="D972">
        <v>94900</v>
      </c>
      <c r="E972">
        <v>57659</v>
      </c>
      <c r="F972" s="2">
        <f>E972/D972</f>
        <v>0.60757639620653314</v>
      </c>
      <c r="G972" t="s">
        <v>14</v>
      </c>
      <c r="H972">
        <v>594</v>
      </c>
      <c r="I972" s="3">
        <f>IFERROR(E972/H972,0)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7">
        <f>(((L972/60)/60)/24)+DATE(1970,1,1)</f>
        <v>40672.208333333336</v>
      </c>
      <c r="O972" s="7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1" t="s">
        <v>1972</v>
      </c>
      <c r="D973">
        <v>5100</v>
      </c>
      <c r="E973">
        <v>1414</v>
      </c>
      <c r="F973" s="2">
        <f>E973/D973</f>
        <v>0.27725490196078434</v>
      </c>
      <c r="G973" t="s">
        <v>14</v>
      </c>
      <c r="H973">
        <v>24</v>
      </c>
      <c r="I973" s="3">
        <f>IFERROR(E973/H973,0)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7">
        <f>(((L973/60)/60)/24)+DATE(1970,1,1)</f>
        <v>41555.208333333336</v>
      </c>
      <c r="O973" s="7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5">
      <c r="A974">
        <v>972</v>
      </c>
      <c r="B974" t="s">
        <v>1973</v>
      </c>
      <c r="C974" s="1" t="s">
        <v>1974</v>
      </c>
      <c r="D974">
        <v>42700</v>
      </c>
      <c r="E974">
        <v>97524</v>
      </c>
      <c r="F974" s="2">
        <f>E974/D974</f>
        <v>2.283934426229508</v>
      </c>
      <c r="G974" t="s">
        <v>20</v>
      </c>
      <c r="H974">
        <v>1681</v>
      </c>
      <c r="I974" s="3">
        <f>IFERROR(E974/H974,0)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7">
        <f>(((L974/60)/60)/24)+DATE(1970,1,1)</f>
        <v>41792.208333333336</v>
      </c>
      <c r="O974" s="7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1" t="s">
        <v>1976</v>
      </c>
      <c r="D975">
        <v>121100</v>
      </c>
      <c r="E975">
        <v>26176</v>
      </c>
      <c r="F975" s="2">
        <f>E975/D975</f>
        <v>0.21615194054500414</v>
      </c>
      <c r="G975" t="s">
        <v>14</v>
      </c>
      <c r="H975">
        <v>252</v>
      </c>
      <c r="I975" s="3">
        <f>IFERROR(E975/H975,0)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7">
        <f>(((L975/60)/60)/24)+DATE(1970,1,1)</f>
        <v>40522.25</v>
      </c>
      <c r="O975" s="7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1" t="s">
        <v>1978</v>
      </c>
      <c r="D976">
        <v>800</v>
      </c>
      <c r="E976">
        <v>2991</v>
      </c>
      <c r="F976" s="2">
        <f>E976/D976</f>
        <v>3.73875</v>
      </c>
      <c r="G976" t="s">
        <v>20</v>
      </c>
      <c r="H976">
        <v>32</v>
      </c>
      <c r="I976" s="3">
        <f>IFERROR(E976/H976,0)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7">
        <f>(((L976/60)/60)/24)+DATE(1970,1,1)</f>
        <v>41412.208333333336</v>
      </c>
      <c r="O976" s="7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1" t="s">
        <v>1980</v>
      </c>
      <c r="D977">
        <v>5400</v>
      </c>
      <c r="E977">
        <v>8366</v>
      </c>
      <c r="F977" s="2">
        <f>E977/D977</f>
        <v>1.5492592592592593</v>
      </c>
      <c r="G977" t="s">
        <v>20</v>
      </c>
      <c r="H977">
        <v>135</v>
      </c>
      <c r="I977" s="3">
        <f>IFERROR(E977/H977,0)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7">
        <f>(((L977/60)/60)/24)+DATE(1970,1,1)</f>
        <v>42337.25</v>
      </c>
      <c r="O977" s="7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35">
      <c r="A978">
        <v>976</v>
      </c>
      <c r="B978" t="s">
        <v>1981</v>
      </c>
      <c r="C978" s="1" t="s">
        <v>1982</v>
      </c>
      <c r="D978">
        <v>4000</v>
      </c>
      <c r="E978">
        <v>12886</v>
      </c>
      <c r="F978" s="2">
        <f>E978/D978</f>
        <v>3.2214999999999998</v>
      </c>
      <c r="G978" t="s">
        <v>20</v>
      </c>
      <c r="H978">
        <v>140</v>
      </c>
      <c r="I978" s="3">
        <f>IFERROR(E978/H978,0)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7">
        <f>(((L978/60)/60)/24)+DATE(1970,1,1)</f>
        <v>40571.25</v>
      </c>
      <c r="O978" s="7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1" t="s">
        <v>1983</v>
      </c>
      <c r="D979">
        <v>7000</v>
      </c>
      <c r="E979">
        <v>5177</v>
      </c>
      <c r="F979" s="2">
        <f>E979/D979</f>
        <v>0.73957142857142855</v>
      </c>
      <c r="G979" t="s">
        <v>14</v>
      </c>
      <c r="H979">
        <v>67</v>
      </c>
      <c r="I979" s="3">
        <f>IFERROR(E979/H979,0)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7">
        <f>(((L979/60)/60)/24)+DATE(1970,1,1)</f>
        <v>43138.25</v>
      </c>
      <c r="O979" s="7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1" t="s">
        <v>1985</v>
      </c>
      <c r="D980">
        <v>1000</v>
      </c>
      <c r="E980">
        <v>8641</v>
      </c>
      <c r="F980" s="2">
        <f>E980/D980</f>
        <v>8.641</v>
      </c>
      <c r="G980" t="s">
        <v>20</v>
      </c>
      <c r="H980">
        <v>92</v>
      </c>
      <c r="I980" s="3">
        <f>IFERROR(E980/H980,0)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7">
        <f>(((L980/60)/60)/24)+DATE(1970,1,1)</f>
        <v>42686.25</v>
      </c>
      <c r="O980" s="7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1" t="s">
        <v>1987</v>
      </c>
      <c r="D981">
        <v>60200</v>
      </c>
      <c r="E981">
        <v>86244</v>
      </c>
      <c r="F981" s="2">
        <f>E981/D981</f>
        <v>1.432624584717608</v>
      </c>
      <c r="G981" t="s">
        <v>20</v>
      </c>
      <c r="H981">
        <v>1015</v>
      </c>
      <c r="I981" s="3">
        <f>IFERROR(E981/H981,0)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7">
        <f>(((L981/60)/60)/24)+DATE(1970,1,1)</f>
        <v>42078.208333333328</v>
      </c>
      <c r="O981" s="7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1" t="s">
        <v>1989</v>
      </c>
      <c r="D982">
        <v>195200</v>
      </c>
      <c r="E982">
        <v>78630</v>
      </c>
      <c r="F982" s="2">
        <f>E982/D982</f>
        <v>0.40281762295081969</v>
      </c>
      <c r="G982" t="s">
        <v>14</v>
      </c>
      <c r="H982">
        <v>742</v>
      </c>
      <c r="I982" s="3">
        <f>IFERROR(E982/H982,0)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7">
        <f>(((L982/60)/60)/24)+DATE(1970,1,1)</f>
        <v>42307.208333333328</v>
      </c>
      <c r="O982" s="7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1" t="s">
        <v>1991</v>
      </c>
      <c r="D983">
        <v>6700</v>
      </c>
      <c r="E983">
        <v>11941</v>
      </c>
      <c r="F983" s="2">
        <f>E983/D983</f>
        <v>1.7822388059701493</v>
      </c>
      <c r="G983" t="s">
        <v>20</v>
      </c>
      <c r="H983">
        <v>323</v>
      </c>
      <c r="I983" s="3">
        <f>IFERROR(E983/H983,0)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7">
        <f>(((L983/60)/60)/24)+DATE(1970,1,1)</f>
        <v>43094.25</v>
      </c>
      <c r="O983" s="7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1" t="s">
        <v>1993</v>
      </c>
      <c r="D984">
        <v>7200</v>
      </c>
      <c r="E984">
        <v>6115</v>
      </c>
      <c r="F984" s="2">
        <f>E984/D984</f>
        <v>0.84930555555555554</v>
      </c>
      <c r="G984" t="s">
        <v>14</v>
      </c>
      <c r="H984">
        <v>75</v>
      </c>
      <c r="I984" s="3">
        <f>IFERROR(E984/H984,0)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7">
        <f>(((L984/60)/60)/24)+DATE(1970,1,1)</f>
        <v>40743.208333333336</v>
      </c>
      <c r="O984" s="7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1" t="s">
        <v>1995</v>
      </c>
      <c r="D985">
        <v>129100</v>
      </c>
      <c r="E985">
        <v>188404</v>
      </c>
      <c r="F985" s="2">
        <f>E985/D985</f>
        <v>1.4593648334624323</v>
      </c>
      <c r="G985" t="s">
        <v>20</v>
      </c>
      <c r="H985">
        <v>2326</v>
      </c>
      <c r="I985" s="3">
        <f>IFERROR(E985/H985,0)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7">
        <f>(((L985/60)/60)/24)+DATE(1970,1,1)</f>
        <v>43681.208333333328</v>
      </c>
      <c r="O985" s="7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5">
      <c r="A986">
        <v>984</v>
      </c>
      <c r="B986" t="s">
        <v>1996</v>
      </c>
      <c r="C986" s="1" t="s">
        <v>1997</v>
      </c>
      <c r="D986">
        <v>6500</v>
      </c>
      <c r="E986">
        <v>9910</v>
      </c>
      <c r="F986" s="2">
        <f>E986/D986</f>
        <v>1.5246153846153847</v>
      </c>
      <c r="G986" t="s">
        <v>20</v>
      </c>
      <c r="H986">
        <v>381</v>
      </c>
      <c r="I986" s="3">
        <f>IFERROR(E986/H986,0)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7">
        <f>(((L986/60)/60)/24)+DATE(1970,1,1)</f>
        <v>43716.208333333328</v>
      </c>
      <c r="O986" s="7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1" t="s">
        <v>1999</v>
      </c>
      <c r="D987">
        <v>170600</v>
      </c>
      <c r="E987">
        <v>114523</v>
      </c>
      <c r="F987" s="2">
        <f>E987/D987</f>
        <v>0.67129542790152408</v>
      </c>
      <c r="G987" t="s">
        <v>14</v>
      </c>
      <c r="H987">
        <v>4405</v>
      </c>
      <c r="I987" s="3">
        <f>IFERROR(E987/H987,0)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7">
        <f>(((L987/60)/60)/24)+DATE(1970,1,1)</f>
        <v>41614.25</v>
      </c>
      <c r="O987" s="7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35">
      <c r="A988">
        <v>986</v>
      </c>
      <c r="B988" t="s">
        <v>2000</v>
      </c>
      <c r="C988" s="1" t="s">
        <v>2001</v>
      </c>
      <c r="D988">
        <v>7800</v>
      </c>
      <c r="E988">
        <v>3144</v>
      </c>
      <c r="F988" s="2">
        <f>E988/D988</f>
        <v>0.40307692307692305</v>
      </c>
      <c r="G988" t="s">
        <v>14</v>
      </c>
      <c r="H988">
        <v>92</v>
      </c>
      <c r="I988" s="3">
        <f>IFERROR(E988/H988,0)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7">
        <f>(((L988/60)/60)/24)+DATE(1970,1,1)</f>
        <v>40638.208333333336</v>
      </c>
      <c r="O988" s="7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1" t="s">
        <v>2003</v>
      </c>
      <c r="D989">
        <v>6200</v>
      </c>
      <c r="E989">
        <v>13441</v>
      </c>
      <c r="F989" s="2">
        <f>E989/D989</f>
        <v>2.1679032258064517</v>
      </c>
      <c r="G989" t="s">
        <v>20</v>
      </c>
      <c r="H989">
        <v>480</v>
      </c>
      <c r="I989" s="3">
        <f>IFERROR(E989/H989,0)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7">
        <f>(((L989/60)/60)/24)+DATE(1970,1,1)</f>
        <v>42852.208333333328</v>
      </c>
      <c r="O989" s="7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1" t="s">
        <v>2005</v>
      </c>
      <c r="D990">
        <v>9400</v>
      </c>
      <c r="E990">
        <v>4899</v>
      </c>
      <c r="F990" s="2">
        <f>E990/D990</f>
        <v>0.52117021276595743</v>
      </c>
      <c r="G990" t="s">
        <v>14</v>
      </c>
      <c r="H990">
        <v>64</v>
      </c>
      <c r="I990" s="3">
        <f>IFERROR(E990/H990,0)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7">
        <f>(((L990/60)/60)/24)+DATE(1970,1,1)</f>
        <v>42686.25</v>
      </c>
      <c r="O990" s="7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1" t="s">
        <v>2007</v>
      </c>
      <c r="D991">
        <v>2400</v>
      </c>
      <c r="E991">
        <v>11990</v>
      </c>
      <c r="F991" s="2">
        <f>E991/D991</f>
        <v>4.9958333333333336</v>
      </c>
      <c r="G991" t="s">
        <v>20</v>
      </c>
      <c r="H991">
        <v>226</v>
      </c>
      <c r="I991" s="3">
        <f>IFERROR(E991/H991,0)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7">
        <f>(((L991/60)/60)/24)+DATE(1970,1,1)</f>
        <v>43571.208333333328</v>
      </c>
      <c r="O991" s="7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1" t="s">
        <v>2009</v>
      </c>
      <c r="D992">
        <v>7800</v>
      </c>
      <c r="E992">
        <v>6839</v>
      </c>
      <c r="F992" s="2">
        <f>E992/D992</f>
        <v>0.87679487179487181</v>
      </c>
      <c r="G992" t="s">
        <v>14</v>
      </c>
      <c r="H992">
        <v>64</v>
      </c>
      <c r="I992" s="3">
        <f>IFERROR(E992/H992,0)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7">
        <f>(((L992/60)/60)/24)+DATE(1970,1,1)</f>
        <v>42432.25</v>
      </c>
      <c r="O992" s="7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1" t="s">
        <v>2010</v>
      </c>
      <c r="D993">
        <v>9800</v>
      </c>
      <c r="E993">
        <v>11091</v>
      </c>
      <c r="F993" s="2">
        <f>E993/D993</f>
        <v>1.131734693877551</v>
      </c>
      <c r="G993" t="s">
        <v>20</v>
      </c>
      <c r="H993">
        <v>241</v>
      </c>
      <c r="I993" s="3">
        <f>IFERROR(E993/H993,0)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7">
        <f>(((L993/60)/60)/24)+DATE(1970,1,1)</f>
        <v>41907.208333333336</v>
      </c>
      <c r="O993" s="7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1" t="s">
        <v>2012</v>
      </c>
      <c r="D994">
        <v>3100</v>
      </c>
      <c r="E994">
        <v>13223</v>
      </c>
      <c r="F994" s="2">
        <f>E994/D994</f>
        <v>4.2654838709677421</v>
      </c>
      <c r="G994" t="s">
        <v>20</v>
      </c>
      <c r="H994">
        <v>132</v>
      </c>
      <c r="I994" s="3">
        <f>IFERROR(E994/H994,0)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7">
        <f>(((L994/60)/60)/24)+DATE(1970,1,1)</f>
        <v>43227.208333333328</v>
      </c>
      <c r="O994" s="7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1" t="s">
        <v>2014</v>
      </c>
      <c r="D995">
        <v>9800</v>
      </c>
      <c r="E995">
        <v>7608</v>
      </c>
      <c r="F995" s="2">
        <f>E995/D995</f>
        <v>0.77632653061224488</v>
      </c>
      <c r="G995" t="s">
        <v>74</v>
      </c>
      <c r="H995">
        <v>75</v>
      </c>
      <c r="I995" s="3">
        <f>IFERROR(E995/H995,0)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>(((L995/60)/60)/24)+DATE(1970,1,1)</f>
        <v>42362.25</v>
      </c>
      <c r="O995" s="7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1" t="s">
        <v>2016</v>
      </c>
      <c r="D996">
        <v>141100</v>
      </c>
      <c r="E996">
        <v>74073</v>
      </c>
      <c r="F996" s="2">
        <f>E996/D996</f>
        <v>0.52496810772501767</v>
      </c>
      <c r="G996" t="s">
        <v>14</v>
      </c>
      <c r="H996">
        <v>842</v>
      </c>
      <c r="I996" s="3">
        <f>IFERROR(E996/H996,0)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7">
        <f>(((L996/60)/60)/24)+DATE(1970,1,1)</f>
        <v>41929.208333333336</v>
      </c>
      <c r="O996" s="7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1" t="s">
        <v>2018</v>
      </c>
      <c r="D997">
        <v>97300</v>
      </c>
      <c r="E997">
        <v>153216</v>
      </c>
      <c r="F997" s="2">
        <f>E997/D997</f>
        <v>1.5746762589928058</v>
      </c>
      <c r="G997" t="s">
        <v>20</v>
      </c>
      <c r="H997">
        <v>2043</v>
      </c>
      <c r="I997" s="3">
        <f>IFERROR(E997/H997,0)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7">
        <f>(((L997/60)/60)/24)+DATE(1970,1,1)</f>
        <v>43408.208333333328</v>
      </c>
      <c r="O997" s="7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35">
      <c r="A998">
        <v>996</v>
      </c>
      <c r="B998" t="s">
        <v>2019</v>
      </c>
      <c r="C998" s="1" t="s">
        <v>2020</v>
      </c>
      <c r="D998">
        <v>6600</v>
      </c>
      <c r="E998">
        <v>4814</v>
      </c>
      <c r="F998" s="2">
        <f>E998/D998</f>
        <v>0.72939393939393937</v>
      </c>
      <c r="G998" t="s">
        <v>14</v>
      </c>
      <c r="H998">
        <v>112</v>
      </c>
      <c r="I998" s="3">
        <f>IFERROR(E998/H998,0)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7">
        <f>(((L998/60)/60)/24)+DATE(1970,1,1)</f>
        <v>41276.25</v>
      </c>
      <c r="O998" s="7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1" t="s">
        <v>2022</v>
      </c>
      <c r="D999">
        <v>7600</v>
      </c>
      <c r="E999">
        <v>4603</v>
      </c>
      <c r="F999" s="2">
        <f>E999/D999</f>
        <v>0.60565789473684206</v>
      </c>
      <c r="G999" t="s">
        <v>74</v>
      </c>
      <c r="H999">
        <v>139</v>
      </c>
      <c r="I999" s="3">
        <f>IFERROR(E999/H999,0)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7">
        <f>(((L999/60)/60)/24)+DATE(1970,1,1)</f>
        <v>41659.25</v>
      </c>
      <c r="O999" s="7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1" t="s">
        <v>2024</v>
      </c>
      <c r="D1000">
        <v>66600</v>
      </c>
      <c r="E1000">
        <v>37823</v>
      </c>
      <c r="F1000" s="2">
        <f>E1000/D1000</f>
        <v>0.5679129129129129</v>
      </c>
      <c r="G1000" t="s">
        <v>14</v>
      </c>
      <c r="H1000">
        <v>374</v>
      </c>
      <c r="I1000" s="3">
        <f>IFERROR(E1000/H1000,0)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7">
        <f>(((L1000/60)/60)/24)+DATE(1970,1,1)</f>
        <v>40220.25</v>
      </c>
      <c r="O1000" s="7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1" t="s">
        <v>2026</v>
      </c>
      <c r="D1001">
        <v>111100</v>
      </c>
      <c r="E1001">
        <v>62819</v>
      </c>
      <c r="F1001" s="2">
        <f>E1001/D1001</f>
        <v>0.56542754275427543</v>
      </c>
      <c r="G1001" t="s">
        <v>74</v>
      </c>
      <c r="H1001">
        <v>1122</v>
      </c>
      <c r="I1001" s="3">
        <f>IFERROR(E1001/H1001,0)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7">
        <f>(((L1001/60)/60)/24)+DATE(1970,1,1)</f>
        <v>42550.208333333328</v>
      </c>
      <c r="O1001" s="7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G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  <cfRule type="containsText" dxfId="0" priority="5" operator="containsText" text="failed">
      <formula>NOT(ISERROR(SEARCH("failed",F1)))</formula>
    </cfRule>
  </conditionalFormatting>
  <conditionalFormatting sqref="F1:G1048576">
    <cfRule type="colorScale" priority="1">
      <colorScale>
        <cfvo type="num" val="0"/>
        <cfvo type="num" val="1"/>
        <cfvo type="num" val="2"/>
        <color rgb="FFFF5050"/>
        <color rgb="FF33CC33"/>
        <color rgb="FF00B0F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1 Category</vt:lpstr>
      <vt:lpstr>Pivot 2 SubCategory</vt:lpstr>
      <vt:lpstr>Pivot 3 Time</vt:lpstr>
      <vt:lpstr>Goal Analysis</vt:lpstr>
      <vt:lpstr>Statistical 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Clare Iseri</cp:lastModifiedBy>
  <dcterms:created xsi:type="dcterms:W3CDTF">2021-09-29T18:52:28Z</dcterms:created>
  <dcterms:modified xsi:type="dcterms:W3CDTF">2023-03-20T02:53:21Z</dcterms:modified>
</cp:coreProperties>
</file>