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sani\III év\BI\"/>
    </mc:Choice>
  </mc:AlternateContent>
  <xr:revisionPtr revIDLastSave="0" documentId="13_ncr:1_{A872FED1-8DB8-44EC-A635-F910294ECBFA}" xr6:coauthVersionLast="45" xr6:coauthVersionMax="45" xr10:uidLastSave="{00000000-0000-0000-0000-000000000000}"/>
  <bookViews>
    <workbookView xWindow="-108" yWindow="-108" windowWidth="23256" windowHeight="12576" firstSheet="3" activeTab="6" xr2:uid="{7840B62F-8FF1-4325-9DC2-2E8354D7AB79}"/>
  </bookViews>
  <sheets>
    <sheet name="orszagok_vasarlaseloszlas" sheetId="1" r:id="rId1"/>
    <sheet name="internetfelhasznalok_vasarlasel" sheetId="2" r:id="rId2"/>
    <sheet name="termekek_orszagok_szerint" sheetId="8" r:id="rId3"/>
    <sheet name="termekek_eletkor_szerint" sheetId="3" r:id="rId4"/>
    <sheet name="internetfelhasznalok_szemelyise" sheetId="5" r:id="rId5"/>
    <sheet name="eladok_tipusai" sheetId="6" r:id="rId6"/>
    <sheet name="online_uzletek_orszagok" sheetId="9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8" l="1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" i="8"/>
  <c r="Q2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" i="8"/>
  <c r="O2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" i="8"/>
  <c r="M2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" i="8"/>
  <c r="K2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" i="8"/>
  <c r="I2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" i="8"/>
  <c r="G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C2" i="8"/>
  <c r="E2" i="8" s="1"/>
  <c r="E52" i="3"/>
  <c r="E53" i="3"/>
  <c r="E54" i="3"/>
  <c r="E51" i="3"/>
  <c r="E48" i="3"/>
  <c r="E49" i="3"/>
  <c r="E50" i="3"/>
  <c r="E47" i="3"/>
  <c r="E44" i="3"/>
  <c r="E45" i="3"/>
  <c r="E46" i="3"/>
  <c r="E43" i="3"/>
  <c r="E40" i="3"/>
  <c r="E41" i="3"/>
  <c r="E42" i="3"/>
  <c r="E39" i="3"/>
  <c r="E36" i="3"/>
  <c r="E37" i="3"/>
  <c r="E38" i="3"/>
  <c r="E35" i="3"/>
  <c r="E32" i="3"/>
  <c r="E33" i="3"/>
  <c r="E34" i="3"/>
  <c r="E31" i="3"/>
  <c r="E28" i="3"/>
  <c r="E29" i="3"/>
  <c r="E30" i="3"/>
  <c r="E27" i="3"/>
  <c r="E24" i="3"/>
  <c r="E25" i="3"/>
  <c r="E26" i="3"/>
  <c r="E23" i="3"/>
  <c r="E20" i="3"/>
  <c r="E21" i="3"/>
  <c r="E22" i="3"/>
  <c r="E19" i="3"/>
  <c r="E16" i="3"/>
  <c r="E17" i="3"/>
  <c r="E18" i="3"/>
  <c r="E15" i="3"/>
  <c r="E12" i="3"/>
  <c r="E13" i="3"/>
  <c r="E14" i="3"/>
  <c r="E11" i="3"/>
  <c r="E8" i="3"/>
  <c r="E9" i="3"/>
  <c r="E10" i="3"/>
  <c r="E7" i="3"/>
  <c r="E4" i="3"/>
  <c r="E5" i="3"/>
  <c r="E6" i="3"/>
  <c r="E3" i="3"/>
  <c r="K5" i="3"/>
  <c r="K4" i="3"/>
  <c r="K3" i="3"/>
  <c r="D3" i="6"/>
  <c r="D4" i="6"/>
  <c r="D2" i="6"/>
  <c r="E2" i="2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 s="1"/>
  <c r="C3" i="1"/>
  <c r="C2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K6" i="3" l="1"/>
</calcChain>
</file>

<file path=xl/sharedStrings.xml><?xml version="1.0" encoding="utf-8"?>
<sst xmlns="http://schemas.openxmlformats.org/spreadsheetml/2006/main" count="373" uniqueCount="116">
  <si>
    <t>EU-28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</si>
  <si>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</si>
  <si>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</si>
  <si>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</si>
  <si>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</si>
  <si>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</si>
  <si>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</si>
  <si>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</si>
  <si>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</si>
  <si>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</si>
  <si>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</si>
  <si>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</si>
  <si>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</si>
  <si>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</si>
  <si>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</si>
  <si>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</si>
  <si>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</si>
  <si>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</si>
  <si>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</si>
  <si>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</si>
  <si>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</si>
  <si>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</si>
  <si>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</si>
  <si>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</si>
  <si>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</si>
  <si>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</si>
  <si>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</si>
  <si>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</si>
  <si>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</si>
  <si>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Országok</t>
  </si>
  <si>
    <t>Népesség</t>
  </si>
  <si>
    <t>Online vásárlók (%-ban)</t>
  </si>
  <si>
    <t>Online vásárlók (fő)</t>
  </si>
  <si>
    <t>Internetfelhasználók</t>
  </si>
  <si>
    <t>Termékfajták</t>
  </si>
  <si>
    <t>Korosztály</t>
  </si>
  <si>
    <t>Vásárlók (%-ban)</t>
  </si>
  <si>
    <t>E-learning material</t>
  </si>
  <si>
    <t>16-24 years</t>
  </si>
  <si>
    <t>25-54 years</t>
  </si>
  <si>
    <t>55-74 years</t>
  </si>
  <si>
    <t>total</t>
  </si>
  <si>
    <t>Medicines</t>
  </si>
  <si>
    <t>Computer hardware</t>
  </si>
  <si>
    <t>Telecommunication services</t>
  </si>
  <si>
    <t>Food or groceries</t>
  </si>
  <si>
    <t>Electronic equipment</t>
  </si>
  <si>
    <t>Video games software, other software and upgrades</t>
  </si>
  <si>
    <t>Films, music</t>
  </si>
  <si>
    <t>Books, magazines, newspapers</t>
  </si>
  <si>
    <t>Tickets for events</t>
  </si>
  <si>
    <t>Household goods (e.g. furniture, toys)</t>
  </si>
  <si>
    <t>Travel, holiday accomodation</t>
  </si>
  <si>
    <t>Clothes, sports goods</t>
  </si>
  <si>
    <t>Male</t>
  </si>
  <si>
    <t>Female</t>
  </si>
  <si>
    <t>25-34 years</t>
  </si>
  <si>
    <t>35-44 years</t>
  </si>
  <si>
    <t>45-54 years</t>
  </si>
  <si>
    <t>55-64 years</t>
  </si>
  <si>
    <t>65-74 years</t>
  </si>
  <si>
    <t>Low education</t>
  </si>
  <si>
    <t>Medium education</t>
  </si>
  <si>
    <t>High education</t>
  </si>
  <si>
    <t>Employees,self-employed</t>
  </si>
  <si>
    <t>Students</t>
  </si>
  <si>
    <t>Retired, other inactive</t>
  </si>
  <si>
    <t>Unemployed</t>
  </si>
  <si>
    <t>Internetfelhasználók típusai</t>
  </si>
  <si>
    <t>Összesen</t>
  </si>
  <si>
    <t>National sellers</t>
  </si>
  <si>
    <t>Sellers from other EU countries</t>
  </si>
  <si>
    <t>Sellers from outside the EU</t>
  </si>
  <si>
    <t>Eladók típusai</t>
  </si>
  <si>
    <t>Népesség az EU-ban</t>
  </si>
  <si>
    <t>Ország</t>
  </si>
  <si>
    <t>Food/groceries</t>
  </si>
  <si>
    <t>(%-ban)</t>
  </si>
  <si>
    <t>Household goods</t>
  </si>
  <si>
    <t>Books/magazines/newspapers/e-learning material</t>
  </si>
  <si>
    <t>Travel and holiday accommodation</t>
  </si>
  <si>
    <t>Korosztály szerint népesség</t>
  </si>
  <si>
    <t>Korosztályok</t>
  </si>
  <si>
    <t>Vásárlók (fő)</t>
  </si>
  <si>
    <t>amazon.fr</t>
  </si>
  <si>
    <t>bol.com</t>
  </si>
  <si>
    <t>aliexpress.com</t>
  </si>
  <si>
    <t>emag.com</t>
  </si>
  <si>
    <t>amazon.com</t>
  </si>
  <si>
    <t>mall.cz</t>
  </si>
  <si>
    <t>aukro.cz</t>
  </si>
  <si>
    <t>heureka.cz</t>
  </si>
  <si>
    <t>eBay.com</t>
  </si>
  <si>
    <t>amazon.de</t>
  </si>
  <si>
    <t>eBay.de</t>
  </si>
  <si>
    <t>otto.de</t>
  </si>
  <si>
    <t>amazon.co.uk</t>
  </si>
  <si>
    <t>e-shop.gr</t>
  </si>
  <si>
    <t>amazon.es</t>
  </si>
  <si>
    <t>eBay.es</t>
  </si>
  <si>
    <t>Cdiscount.com</t>
  </si>
  <si>
    <t>Fnac.com</t>
  </si>
  <si>
    <t>a1.hr</t>
  </si>
  <si>
    <t>amazon.it</t>
  </si>
  <si>
    <t>emag.hu</t>
  </si>
  <si>
    <t>Marktplaats.nl</t>
  </si>
  <si>
    <t>Wilhaben.at</t>
  </si>
  <si>
    <t>allegro.pl</t>
  </si>
  <si>
    <t>olx.pl</t>
  </si>
  <si>
    <t>emag.ro</t>
  </si>
  <si>
    <t>mall.sk</t>
  </si>
  <si>
    <t>verkkokauppa.com</t>
  </si>
  <si>
    <t>gigantti.fi</t>
  </si>
  <si>
    <t>clasohlson.com</t>
  </si>
  <si>
    <t>eBay.co.uk</t>
  </si>
  <si>
    <t>Webáruházak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</si>
</sst>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9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hair">
        <color rgb="FFA6A6A6"/>
      </left>
      <right/>
      <top/>
      <bottom style="hair">
        <color rgb="FFC0C0C0"/>
      </bottom>
      <diagonal/>
    </border>
    <border>
      <left/>
      <right/>
      <top/>
      <bottom style="hair">
        <color rgb="FFC0C0C0"/>
      </bottom>
      <diagonal/>
    </border>
  </borders>
  <cellStyleXfs count="2">
    <xf numFmtId="0" fontId="0" fillId="0" borderId="0"/>
    <xf numFmtId="0" fontId="4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2" borderId="0" xfId="0" applyFill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center"/>
    </xf>
    <xf numFmtId="0" fontId="3" fillId="0" borderId="0" xfId="0" applyFont="1"/>
    <xf numFmtId="0" fontId="0" fillId="2" borderId="0" xfId="0" applyFill="1" applyAlignment="1">
      <alignment horizontal="center"/>
    </xf>
    <xf numFmtId="3" fontId="0" fillId="0" borderId="0" xfId="0" applyNumberFormat="1"/>
    <xf numFmtId="3" fontId="0" fillId="3" borderId="0" xfId="0" applyNumberFormat="1" applyFill="1"/>
    <xf numFmtId="3" fontId="0" fillId="0" borderId="0" xfId="0" applyNumberFormat="1" applyFill="1"/>
    <xf numFmtId="0" fontId="1" fillId="0" borderId="6" xfId="0" applyFont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5" fillId="0" borderId="6" xfId="1" applyFont="1" applyBorder="1"/>
    <xf numFmtId="0" fontId="1" fillId="0" borderId="6" xfId="0" applyFont="1" applyBorder="1"/>
    <xf numFmtId="0" fontId="5" fillId="0" borderId="0" xfId="1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1" fontId="1" fillId="0" borderId="0" xfId="0" applyNumberFormat="1" applyFont="1"/>
    <xf numFmtId="0" fontId="1" fillId="0" borderId="1" xfId="0" applyFont="1" applyBorder="1"/>
    <xf numFmtId="1" fontId="1" fillId="0" borderId="1" xfId="0" applyNumberFormat="1" applyFont="1" applyBorder="1"/>
    <xf numFmtId="0" fontId="1" fillId="0" borderId="1" xfId="1" applyFont="1" applyBorder="1" applyAlignment="1">
      <alignment wrapText="1"/>
    </xf>
    <xf numFmtId="1" fontId="6" fillId="0" borderId="1" xfId="0" applyNumberFormat="1" applyFont="1" applyBorder="1"/>
    <xf numFmtId="0" fontId="1" fillId="0" borderId="6" xfId="1" applyFont="1" applyBorder="1" applyAlignment="1">
      <alignment wrapText="1"/>
    </xf>
    <xf numFmtId="1" fontId="1" fillId="0" borderId="6" xfId="0" applyNumberFormat="1" applyFont="1" applyBorder="1"/>
    <xf numFmtId="0" fontId="0" fillId="2" borderId="0" xfId="0" applyFill="1" applyBorder="1"/>
    <xf numFmtId="0" fontId="1" fillId="0" borderId="2" xfId="1" applyFont="1" applyBorder="1" applyAlignment="1">
      <alignment wrapText="1"/>
    </xf>
    <xf numFmtId="1" fontId="1" fillId="0" borderId="2" xfId="0" applyNumberFormat="1" applyFont="1" applyBorder="1"/>
    <xf numFmtId="0" fontId="1" fillId="0" borderId="0" xfId="1" applyFont="1" applyBorder="1" applyAlignment="1">
      <alignment wrapText="1"/>
    </xf>
    <xf numFmtId="1" fontId="1" fillId="0" borderId="0" xfId="0" applyNumberFormat="1" applyFont="1" applyBorder="1"/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0" borderId="0" xfId="0" applyFont="1"/>
    <xf numFmtId="0" fontId="7" fillId="2" borderId="0" xfId="0" applyFont="1" applyFill="1" applyBorder="1"/>
    <xf numFmtId="3" fontId="7" fillId="0" borderId="0" xfId="0" applyNumberFormat="1" applyFont="1" applyBorder="1"/>
    <xf numFmtId="3" fontId="7" fillId="3" borderId="0" xfId="0" applyNumberFormat="1" applyFont="1" applyFill="1" applyBorder="1"/>
    <xf numFmtId="3" fontId="7" fillId="0" borderId="0" xfId="0" applyNumberFormat="1" applyFont="1" applyFill="1" applyBorder="1"/>
  </cellXfs>
  <cellStyles count="2">
    <cellStyle name="Normal" xfId="0" builtinId="0"/>
    <cellStyle name="Normal_Fig1_I_BLT12_breakdowns" xfId="1" xr:uid="{F22EB1C0-AA36-430F-AE6F-07C2BCD93F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kab\AppData\Local\Temp\TPS0000216041540936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ructure"/>
      <sheetName val="Sheet 1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3B15B-1A79-4766-A3A6-5251301BDAC5}">
  <dimension ref="A2:E31"/>
  <sheetViews>
    <sheetView workbookViewId="0">
      <selection activeCell="B22" sqref="B22"/>
    </sheetView>
  </sheetViews>
  <sheetFormatPr defaultRowHeight="14.4" x14ac:dyDescent="0.3"/>
  <cols>
    <col min="1" max="1" width="12.5546875" customWidth="1"/>
    <col min="2" max="2" width="18" customWidth="1"/>
    <col min="3" max="3" width="23.77734375" customWidth="1"/>
    <col min="4" max="4" width="21.88671875" customWidth="1"/>
    <col min="5" max="5" width="21.21875" customWidth="1"/>
  </cols>
  <sheetData>
    <row r="2" spans="1:5" x14ac:dyDescent="0.3">
      <c r="A2" s="10">
        <v>2019</v>
      </c>
      <c r="B2" s="11" t="s">
        <v>29</v>
      </c>
      <c r="C2" s="11" t="s">
        <v>30</v>
      </c>
      <c r="D2" s="11" t="s">
        <v>31</v>
      </c>
      <c r="E2" s="11" t="s">
        <v>32</v>
      </c>
    </row>
    <row r="3" spans="1:5" x14ac:dyDescent="0.3">
      <c r="B3" s="8" t="s">
        <v>0</v>
      </c>
      <c r="C3" s="13">
        <f>SUM(C4:C31)</f>
        <v>514354736</v>
      </c>
      <c r="D3" s="9">
        <v>63</v>
      </c>
      <c r="E3" s="13">
        <f>SUM(E4:E31)</f>
        <v>325826845.01999998</v>
      </c>
    </row>
    <row r="4" spans="1:5" x14ac:dyDescent="0.3">
      <c r="B4" s="3" t="s">
        <v>1</v>
      </c>
      <c r="C4" s="12">
        <v>11455519</v>
      </c>
      <c r="D4" s="7">
        <v>66</v>
      </c>
      <c r="E4" s="14">
        <f t="shared" ref="E4:E31" si="0">$C4*$D4/100</f>
        <v>7560642.54</v>
      </c>
    </row>
    <row r="5" spans="1:5" x14ac:dyDescent="0.3">
      <c r="B5" s="3" t="s">
        <v>2</v>
      </c>
      <c r="C5" s="12">
        <v>7000039</v>
      </c>
      <c r="D5" s="5">
        <v>22</v>
      </c>
      <c r="E5" s="14">
        <f t="shared" si="0"/>
        <v>1540008.58</v>
      </c>
    </row>
    <row r="6" spans="1:5" x14ac:dyDescent="0.3">
      <c r="B6" s="3" t="s">
        <v>3</v>
      </c>
      <c r="C6" s="12">
        <v>10649800</v>
      </c>
      <c r="D6" s="5">
        <v>64</v>
      </c>
      <c r="E6" s="14">
        <f t="shared" si="0"/>
        <v>6815872</v>
      </c>
    </row>
    <row r="7" spans="1:5" x14ac:dyDescent="0.3">
      <c r="B7" s="3" t="s">
        <v>4</v>
      </c>
      <c r="C7" s="12">
        <v>5806081</v>
      </c>
      <c r="D7" s="5">
        <v>84</v>
      </c>
      <c r="E7" s="14">
        <f t="shared" si="0"/>
        <v>4877108.04</v>
      </c>
    </row>
    <row r="8" spans="1:5" x14ac:dyDescent="0.3">
      <c r="B8" s="3" t="s">
        <v>5</v>
      </c>
      <c r="C8" s="12">
        <v>83019213</v>
      </c>
      <c r="D8" s="5">
        <v>79</v>
      </c>
      <c r="E8" s="14">
        <f t="shared" si="0"/>
        <v>65585178.270000003</v>
      </c>
    </row>
    <row r="9" spans="1:5" x14ac:dyDescent="0.3">
      <c r="B9" s="3" t="s">
        <v>6</v>
      </c>
      <c r="C9" s="12">
        <v>1324820</v>
      </c>
      <c r="D9" s="5">
        <v>68</v>
      </c>
      <c r="E9" s="14">
        <f t="shared" si="0"/>
        <v>900877.6</v>
      </c>
    </row>
    <row r="10" spans="1:5" x14ac:dyDescent="0.3">
      <c r="B10" s="3" t="s">
        <v>7</v>
      </c>
      <c r="C10" s="12">
        <v>4904240</v>
      </c>
      <c r="D10" s="5">
        <v>67</v>
      </c>
      <c r="E10" s="14">
        <f t="shared" si="0"/>
        <v>3285840.8</v>
      </c>
    </row>
    <row r="11" spans="1:5" x14ac:dyDescent="0.3">
      <c r="B11" s="3" t="s">
        <v>8</v>
      </c>
      <c r="C11" s="12">
        <v>10724599</v>
      </c>
      <c r="D11" s="5">
        <v>39</v>
      </c>
      <c r="E11" s="14">
        <f t="shared" si="0"/>
        <v>4182593.61</v>
      </c>
    </row>
    <row r="12" spans="1:5" x14ac:dyDescent="0.3">
      <c r="B12" s="3" t="s">
        <v>9</v>
      </c>
      <c r="C12" s="12">
        <v>46937060</v>
      </c>
      <c r="D12" s="5">
        <v>58</v>
      </c>
      <c r="E12" s="14">
        <f t="shared" si="0"/>
        <v>27223494.800000001</v>
      </c>
    </row>
    <row r="13" spans="1:5" x14ac:dyDescent="0.3">
      <c r="B13" s="3" t="s">
        <v>10</v>
      </c>
      <c r="C13" s="12">
        <v>67012883</v>
      </c>
      <c r="D13" s="5">
        <v>70</v>
      </c>
      <c r="E13" s="14">
        <f t="shared" si="0"/>
        <v>46909018.100000001</v>
      </c>
    </row>
    <row r="14" spans="1:5" x14ac:dyDescent="0.3">
      <c r="B14" s="3" t="s">
        <v>11</v>
      </c>
      <c r="C14" s="12">
        <v>4076246</v>
      </c>
      <c r="D14" s="5">
        <v>45</v>
      </c>
      <c r="E14" s="14">
        <f t="shared" si="0"/>
        <v>1834310.7</v>
      </c>
    </row>
    <row r="15" spans="1:5" x14ac:dyDescent="0.3">
      <c r="B15" s="3" t="s">
        <v>12</v>
      </c>
      <c r="C15" s="12">
        <v>60359546</v>
      </c>
      <c r="D15" s="5">
        <v>38</v>
      </c>
      <c r="E15" s="14">
        <f t="shared" si="0"/>
        <v>22936627.48</v>
      </c>
    </row>
    <row r="16" spans="1:5" x14ac:dyDescent="0.3">
      <c r="B16" s="3" t="s">
        <v>13</v>
      </c>
      <c r="C16" s="12">
        <v>875899</v>
      </c>
      <c r="D16" s="5">
        <v>39</v>
      </c>
      <c r="E16" s="14">
        <f t="shared" si="0"/>
        <v>341600.61</v>
      </c>
    </row>
    <row r="17" spans="2:5" x14ac:dyDescent="0.3">
      <c r="B17" s="3" t="s">
        <v>14</v>
      </c>
      <c r="C17" s="12">
        <v>1919968</v>
      </c>
      <c r="D17" s="5">
        <v>47</v>
      </c>
      <c r="E17" s="14">
        <f t="shared" si="0"/>
        <v>902384.96</v>
      </c>
    </row>
    <row r="18" spans="2:5" x14ac:dyDescent="0.3">
      <c r="B18" s="3" t="s">
        <v>15</v>
      </c>
      <c r="C18" s="12">
        <v>2794184</v>
      </c>
      <c r="D18" s="5">
        <v>48</v>
      </c>
      <c r="E18" s="14">
        <f t="shared" si="0"/>
        <v>1341208.32</v>
      </c>
    </row>
    <row r="19" spans="2:5" x14ac:dyDescent="0.3">
      <c r="B19" s="3" t="s">
        <v>16</v>
      </c>
      <c r="C19" s="12">
        <v>613894</v>
      </c>
      <c r="D19" s="5">
        <v>72</v>
      </c>
      <c r="E19" s="14">
        <f t="shared" si="0"/>
        <v>442003.68</v>
      </c>
    </row>
    <row r="20" spans="2:5" x14ac:dyDescent="0.3">
      <c r="B20" s="3" t="s">
        <v>17</v>
      </c>
      <c r="C20" s="12">
        <v>9772756</v>
      </c>
      <c r="D20" s="5">
        <v>49</v>
      </c>
      <c r="E20" s="14">
        <f t="shared" si="0"/>
        <v>4788650.4400000004</v>
      </c>
    </row>
    <row r="21" spans="2:5" x14ac:dyDescent="0.3">
      <c r="B21" s="3" t="s">
        <v>18</v>
      </c>
      <c r="C21" s="12">
        <v>493559</v>
      </c>
      <c r="D21" s="5">
        <v>58</v>
      </c>
      <c r="E21" s="14">
        <f t="shared" si="0"/>
        <v>286264.21999999997</v>
      </c>
    </row>
    <row r="22" spans="2:5" x14ac:dyDescent="0.3">
      <c r="B22" s="3" t="s">
        <v>19</v>
      </c>
      <c r="C22" s="12">
        <v>17282163</v>
      </c>
      <c r="D22" s="5">
        <v>81</v>
      </c>
      <c r="E22" s="14">
        <f t="shared" si="0"/>
        <v>13998552.029999999</v>
      </c>
    </row>
    <row r="23" spans="2:5" x14ac:dyDescent="0.3">
      <c r="B23" s="3" t="s">
        <v>20</v>
      </c>
      <c r="C23" s="12">
        <v>8858775</v>
      </c>
      <c r="D23" s="5">
        <v>62</v>
      </c>
      <c r="E23" s="14">
        <f t="shared" si="0"/>
        <v>5492440.5</v>
      </c>
    </row>
    <row r="24" spans="2:5" x14ac:dyDescent="0.3">
      <c r="B24" s="3" t="s">
        <v>21</v>
      </c>
      <c r="C24" s="12">
        <v>37972812</v>
      </c>
      <c r="D24" s="5">
        <v>54</v>
      </c>
      <c r="E24" s="14">
        <f t="shared" si="0"/>
        <v>20505318.48</v>
      </c>
    </row>
    <row r="25" spans="2:5" x14ac:dyDescent="0.3">
      <c r="B25" s="3" t="s">
        <v>22</v>
      </c>
      <c r="C25" s="12">
        <v>10276617</v>
      </c>
      <c r="D25" s="5">
        <v>39</v>
      </c>
      <c r="E25" s="14">
        <f t="shared" si="0"/>
        <v>4007880.63</v>
      </c>
    </row>
    <row r="26" spans="2:5" x14ac:dyDescent="0.3">
      <c r="B26" s="3" t="s">
        <v>23</v>
      </c>
      <c r="C26" s="12">
        <v>19414458</v>
      </c>
      <c r="D26" s="5">
        <v>23</v>
      </c>
      <c r="E26" s="14">
        <f t="shared" si="0"/>
        <v>4465325.34</v>
      </c>
    </row>
    <row r="27" spans="2:5" x14ac:dyDescent="0.3">
      <c r="B27" s="3" t="s">
        <v>24</v>
      </c>
      <c r="C27" s="12">
        <v>2080908</v>
      </c>
      <c r="D27" s="5">
        <v>56</v>
      </c>
      <c r="E27" s="14">
        <f t="shared" si="0"/>
        <v>1165308.48</v>
      </c>
    </row>
    <row r="28" spans="2:5" x14ac:dyDescent="0.3">
      <c r="B28" s="3" t="s">
        <v>25</v>
      </c>
      <c r="C28" s="12">
        <v>5450421</v>
      </c>
      <c r="D28" s="5">
        <v>60</v>
      </c>
      <c r="E28" s="14">
        <f t="shared" si="0"/>
        <v>3270252.6</v>
      </c>
    </row>
    <row r="29" spans="2:5" x14ac:dyDescent="0.3">
      <c r="B29" s="3" t="s">
        <v>26</v>
      </c>
      <c r="C29" s="12">
        <v>5517919</v>
      </c>
      <c r="D29" s="5">
        <v>73</v>
      </c>
      <c r="E29" s="14">
        <f t="shared" si="0"/>
        <v>4028080.87</v>
      </c>
    </row>
    <row r="30" spans="2:5" x14ac:dyDescent="0.3">
      <c r="B30" s="3" t="s">
        <v>27</v>
      </c>
      <c r="C30" s="12">
        <v>10230185</v>
      </c>
      <c r="D30" s="5">
        <v>82</v>
      </c>
      <c r="E30" s="14">
        <f t="shared" si="0"/>
        <v>8388751.6999999993</v>
      </c>
    </row>
    <row r="31" spans="2:5" x14ac:dyDescent="0.3">
      <c r="B31" s="3" t="s">
        <v>28</v>
      </c>
      <c r="C31" s="12">
        <v>67530172</v>
      </c>
      <c r="D31" s="6">
        <v>87</v>
      </c>
      <c r="E31" s="14">
        <f t="shared" si="0"/>
        <v>58751249.640000001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1911-48B7-478F-8735-7757AAADA1E6}">
  <dimension ref="A1:K31"/>
  <sheetViews>
    <sheetView workbookViewId="0">
      <selection activeCell="D19" sqref="D19"/>
    </sheetView>
  </sheetViews>
  <sheetFormatPr defaultRowHeight="14.4" x14ac:dyDescent="0.3"/>
  <cols>
    <col min="2" max="2" width="18.88671875" customWidth="1"/>
    <col min="3" max="3" width="20.44140625" customWidth="1"/>
    <col min="4" max="4" width="23.88671875" customWidth="1"/>
    <col min="5" max="5" width="20.6640625" customWidth="1"/>
    <col min="10" max="10" width="14.44140625" customWidth="1"/>
  </cols>
  <sheetData>
    <row r="1" spans="1:11" x14ac:dyDescent="0.3">
      <c r="A1" s="10">
        <v>2019</v>
      </c>
      <c r="B1" s="11" t="s">
        <v>29</v>
      </c>
      <c r="C1" s="11" t="s">
        <v>33</v>
      </c>
      <c r="D1" s="11" t="s">
        <v>31</v>
      </c>
      <c r="E1" s="11" t="s">
        <v>32</v>
      </c>
    </row>
    <row r="2" spans="1:11" x14ac:dyDescent="0.3">
      <c r="B2" s="8" t="s">
        <v>0</v>
      </c>
      <c r="C2" s="13">
        <f>SUM(C3:C30)</f>
        <v>461255831</v>
      </c>
      <c r="D2" s="9">
        <v>71</v>
      </c>
      <c r="E2" s="13">
        <f>SUM(E3:E30)</f>
        <v>328919895.11000001</v>
      </c>
      <c r="J2" s="21"/>
      <c r="K2" s="22"/>
    </row>
    <row r="3" spans="1:11" x14ac:dyDescent="0.3">
      <c r="B3" s="3" t="s">
        <v>1</v>
      </c>
      <c r="C3" s="12">
        <v>10857126</v>
      </c>
      <c r="D3" s="7">
        <v>72</v>
      </c>
      <c r="E3" s="14">
        <f t="shared" ref="E3:E30" si="0">$C3*$D3/100</f>
        <v>7817130.7199999997</v>
      </c>
      <c r="J3" s="21"/>
      <c r="K3" s="22"/>
    </row>
    <row r="4" spans="1:11" x14ac:dyDescent="0.3">
      <c r="B4" s="3" t="s">
        <v>2</v>
      </c>
      <c r="C4" s="12">
        <v>4663065</v>
      </c>
      <c r="D4" s="5">
        <v>31</v>
      </c>
      <c r="E4" s="14">
        <f t="shared" si="0"/>
        <v>1445550.15</v>
      </c>
      <c r="J4" s="21"/>
      <c r="K4" s="22"/>
    </row>
    <row r="5" spans="1:11" x14ac:dyDescent="0.3">
      <c r="B5" s="3" t="s">
        <v>3</v>
      </c>
      <c r="C5" s="12">
        <v>9323428</v>
      </c>
      <c r="D5" s="5">
        <v>73</v>
      </c>
      <c r="E5" s="14">
        <f t="shared" si="0"/>
        <v>6806102.4400000004</v>
      </c>
      <c r="J5" s="21"/>
      <c r="K5" s="22"/>
    </row>
    <row r="6" spans="1:11" x14ac:dyDescent="0.3">
      <c r="B6" s="3" t="s">
        <v>4</v>
      </c>
      <c r="C6" s="12">
        <v>5649494</v>
      </c>
      <c r="D6" s="5">
        <v>86</v>
      </c>
      <c r="E6" s="14">
        <f t="shared" si="0"/>
        <v>4858564.84</v>
      </c>
    </row>
    <row r="7" spans="1:11" x14ac:dyDescent="0.3">
      <c r="B7" s="3" t="s">
        <v>5</v>
      </c>
      <c r="C7" s="12">
        <v>79127551</v>
      </c>
      <c r="D7" s="5">
        <v>84</v>
      </c>
      <c r="E7" s="14">
        <f t="shared" si="0"/>
        <v>66467142.840000004</v>
      </c>
    </row>
    <row r="8" spans="1:11" x14ac:dyDescent="0.3">
      <c r="B8" s="3" t="s">
        <v>6</v>
      </c>
      <c r="C8" s="12">
        <v>1276521</v>
      </c>
      <c r="D8" s="5">
        <v>75</v>
      </c>
      <c r="E8" s="14">
        <f t="shared" si="0"/>
        <v>957390.75</v>
      </c>
    </row>
    <row r="9" spans="1:11" x14ac:dyDescent="0.3">
      <c r="B9" s="3" t="s">
        <v>7</v>
      </c>
      <c r="C9" s="12">
        <v>4453436</v>
      </c>
      <c r="D9" s="5">
        <v>73</v>
      </c>
      <c r="E9" s="14">
        <f t="shared" si="0"/>
        <v>3251008.28</v>
      </c>
    </row>
    <row r="10" spans="1:11" x14ac:dyDescent="0.3">
      <c r="B10" s="3" t="s">
        <v>8</v>
      </c>
      <c r="C10" s="12">
        <v>8115397</v>
      </c>
      <c r="D10" s="5">
        <v>51</v>
      </c>
      <c r="E10" s="14">
        <f t="shared" si="0"/>
        <v>4138852.47</v>
      </c>
    </row>
    <row r="11" spans="1:11" x14ac:dyDescent="0.3">
      <c r="B11" s="3" t="s">
        <v>9</v>
      </c>
      <c r="C11" s="12">
        <v>42961230</v>
      </c>
      <c r="D11" s="5">
        <v>64</v>
      </c>
      <c r="E11" s="14">
        <f t="shared" si="0"/>
        <v>27495187.199999999</v>
      </c>
    </row>
    <row r="12" spans="1:11" x14ac:dyDescent="0.3">
      <c r="B12" s="3" t="s">
        <v>10</v>
      </c>
      <c r="C12" s="12">
        <v>60421689</v>
      </c>
      <c r="D12" s="5">
        <v>77</v>
      </c>
      <c r="E12" s="14">
        <f t="shared" si="0"/>
        <v>46524700.530000001</v>
      </c>
    </row>
    <row r="13" spans="1:11" x14ac:dyDescent="0.3">
      <c r="B13" s="3" t="s">
        <v>11</v>
      </c>
      <c r="C13" s="12">
        <v>3787838</v>
      </c>
      <c r="D13" s="5">
        <v>57</v>
      </c>
      <c r="E13" s="14">
        <f t="shared" si="0"/>
        <v>2159067.66</v>
      </c>
    </row>
    <row r="14" spans="1:11" x14ac:dyDescent="0.3">
      <c r="B14" s="3" t="s">
        <v>12</v>
      </c>
      <c r="C14" s="12">
        <v>54798299</v>
      </c>
      <c r="D14" s="5">
        <v>49</v>
      </c>
      <c r="E14" s="14">
        <f t="shared" si="0"/>
        <v>26851166.510000002</v>
      </c>
    </row>
    <row r="15" spans="1:11" x14ac:dyDescent="0.3">
      <c r="B15" s="3" t="s">
        <v>13</v>
      </c>
      <c r="C15" s="12">
        <v>1011831</v>
      </c>
      <c r="D15" s="5">
        <v>45</v>
      </c>
      <c r="E15" s="14">
        <f t="shared" si="0"/>
        <v>455323.95</v>
      </c>
    </row>
    <row r="16" spans="1:11" x14ac:dyDescent="0.3">
      <c r="B16" s="3" t="s">
        <v>14</v>
      </c>
      <c r="C16" s="12">
        <v>1663739</v>
      </c>
      <c r="D16" s="5">
        <v>54</v>
      </c>
      <c r="E16" s="14">
        <f t="shared" si="0"/>
        <v>898419.06</v>
      </c>
    </row>
    <row r="17" spans="2:5" x14ac:dyDescent="0.3">
      <c r="B17" s="3" t="s">
        <v>15</v>
      </c>
      <c r="C17" s="12">
        <v>2603900</v>
      </c>
      <c r="D17" s="5">
        <v>59</v>
      </c>
      <c r="E17" s="14">
        <f t="shared" si="0"/>
        <v>1536301</v>
      </c>
    </row>
    <row r="18" spans="2:5" x14ac:dyDescent="0.3">
      <c r="B18" s="3" t="s">
        <v>16</v>
      </c>
      <c r="C18" s="12">
        <v>584037</v>
      </c>
      <c r="D18" s="5">
        <v>75</v>
      </c>
      <c r="E18" s="14">
        <f t="shared" si="0"/>
        <v>438027.75</v>
      </c>
    </row>
    <row r="19" spans="2:5" x14ac:dyDescent="0.3">
      <c r="B19" s="3" t="s">
        <v>17</v>
      </c>
      <c r="C19" s="12">
        <v>8588776</v>
      </c>
      <c r="D19" s="5">
        <v>59</v>
      </c>
      <c r="E19" s="14">
        <f t="shared" si="0"/>
        <v>5067377.84</v>
      </c>
    </row>
    <row r="20" spans="2:5" x14ac:dyDescent="0.3">
      <c r="B20" s="3" t="s">
        <v>18</v>
      </c>
      <c r="C20" s="12">
        <v>360056</v>
      </c>
      <c r="D20" s="5">
        <v>67</v>
      </c>
      <c r="E20" s="14">
        <f t="shared" si="0"/>
        <v>241237.52</v>
      </c>
    </row>
    <row r="21" spans="2:5" x14ac:dyDescent="0.3">
      <c r="B21" s="3" t="s">
        <v>19</v>
      </c>
      <c r="C21" s="12">
        <v>16383879</v>
      </c>
      <c r="D21" s="5">
        <v>84</v>
      </c>
      <c r="E21" s="14">
        <f t="shared" si="0"/>
        <v>13762458.359999999</v>
      </c>
    </row>
    <row r="22" spans="2:5" x14ac:dyDescent="0.3">
      <c r="B22" s="3" t="s">
        <v>20</v>
      </c>
      <c r="C22" s="12">
        <v>7708997</v>
      </c>
      <c r="D22" s="5">
        <v>71</v>
      </c>
      <c r="E22" s="14">
        <f t="shared" si="0"/>
        <v>5473387.8700000001</v>
      </c>
    </row>
    <row r="23" spans="2:5" x14ac:dyDescent="0.3">
      <c r="B23" s="3" t="s">
        <v>21</v>
      </c>
      <c r="C23" s="12">
        <v>29757099</v>
      </c>
      <c r="D23" s="5">
        <v>66</v>
      </c>
      <c r="E23" s="14">
        <f t="shared" si="0"/>
        <v>19639685.34</v>
      </c>
    </row>
    <row r="24" spans="2:5" x14ac:dyDescent="0.3">
      <c r="B24" s="3" t="s">
        <v>22</v>
      </c>
      <c r="C24" s="12">
        <v>8015519</v>
      </c>
      <c r="D24" s="5">
        <v>51</v>
      </c>
      <c r="E24" s="14">
        <f t="shared" si="0"/>
        <v>4087914.69</v>
      </c>
    </row>
    <row r="25" spans="2:5" x14ac:dyDescent="0.3">
      <c r="B25" s="3" t="s">
        <v>23</v>
      </c>
      <c r="C25" s="12">
        <v>14387477</v>
      </c>
      <c r="D25" s="5">
        <v>29</v>
      </c>
      <c r="E25" s="14">
        <f t="shared" si="0"/>
        <v>4172368.33</v>
      </c>
    </row>
    <row r="26" spans="2:5" x14ac:dyDescent="0.3">
      <c r="B26" s="3" t="s">
        <v>24</v>
      </c>
      <c r="C26" s="12">
        <v>1663795</v>
      </c>
      <c r="D26" s="5">
        <v>66</v>
      </c>
      <c r="E26" s="14">
        <f t="shared" si="0"/>
        <v>1098104.7</v>
      </c>
    </row>
    <row r="27" spans="2:5" x14ac:dyDescent="0.3">
      <c r="B27" s="3" t="s">
        <v>25</v>
      </c>
      <c r="C27" s="12">
        <v>4629641</v>
      </c>
      <c r="D27" s="5">
        <v>71</v>
      </c>
      <c r="E27" s="14">
        <f t="shared" si="0"/>
        <v>3287045.11</v>
      </c>
    </row>
    <row r="28" spans="2:5" x14ac:dyDescent="0.3">
      <c r="B28" s="3" t="s">
        <v>26</v>
      </c>
      <c r="C28" s="12">
        <v>5225678</v>
      </c>
      <c r="D28" s="5">
        <v>77</v>
      </c>
      <c r="E28" s="14">
        <f t="shared" si="0"/>
        <v>4023772.06</v>
      </c>
    </row>
    <row r="29" spans="2:5" x14ac:dyDescent="0.3">
      <c r="B29" s="3" t="s">
        <v>27</v>
      </c>
      <c r="C29" s="12">
        <v>9692227</v>
      </c>
      <c r="D29" s="5">
        <v>84</v>
      </c>
      <c r="E29" s="14">
        <f t="shared" si="0"/>
        <v>8141470.6799999997</v>
      </c>
    </row>
    <row r="30" spans="2:5" x14ac:dyDescent="0.3">
      <c r="B30" s="3" t="s">
        <v>28</v>
      </c>
      <c r="C30" s="12">
        <v>63544106</v>
      </c>
      <c r="D30" s="6">
        <v>91</v>
      </c>
      <c r="E30" s="14">
        <f t="shared" si="0"/>
        <v>57825136.460000001</v>
      </c>
    </row>
    <row r="31" spans="2:5" x14ac:dyDescent="0.3">
      <c r="C31" s="12"/>
      <c r="E3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0D4F8-17C2-46FC-85EB-D21F6F9ECD59}">
  <dimension ref="A1:Q30"/>
  <sheetViews>
    <sheetView topLeftCell="A3" workbookViewId="0">
      <selection activeCell="B3" sqref="B3:B30"/>
    </sheetView>
  </sheetViews>
  <sheetFormatPr defaultRowHeight="14.4" x14ac:dyDescent="0.3"/>
  <cols>
    <col min="2" max="3" width="18.77734375" customWidth="1"/>
    <col min="4" max="5" width="14.44140625" customWidth="1"/>
    <col min="6" max="7" width="16" customWidth="1"/>
    <col min="8" max="9" width="14.6640625" customWidth="1"/>
    <col min="10" max="11" width="20.44140625" customWidth="1"/>
    <col min="12" max="13" width="19" customWidth="1"/>
    <col min="14" max="15" width="15.5546875" customWidth="1"/>
    <col min="16" max="17" width="29.109375" customWidth="1"/>
  </cols>
  <sheetData>
    <row r="1" spans="1:17" x14ac:dyDescent="0.3">
      <c r="A1" s="37">
        <v>2019</v>
      </c>
      <c r="B1" s="38" t="s">
        <v>75</v>
      </c>
      <c r="C1" s="38" t="s">
        <v>30</v>
      </c>
      <c r="D1" s="38" t="s">
        <v>76</v>
      </c>
      <c r="E1" s="38"/>
      <c r="F1" s="38" t="s">
        <v>78</v>
      </c>
      <c r="G1" s="38"/>
      <c r="H1" s="38" t="s">
        <v>79</v>
      </c>
      <c r="I1" s="38"/>
      <c r="J1" s="38" t="s">
        <v>53</v>
      </c>
      <c r="K1" s="38"/>
      <c r="L1" s="38" t="s">
        <v>46</v>
      </c>
      <c r="M1" s="38"/>
      <c r="N1" s="38" t="s">
        <v>50</v>
      </c>
      <c r="O1" s="38"/>
      <c r="P1" s="38" t="s">
        <v>80</v>
      </c>
      <c r="Q1" s="38"/>
    </row>
    <row r="2" spans="1:17" x14ac:dyDescent="0.3">
      <c r="A2" t="s">
        <v>77</v>
      </c>
      <c r="B2" s="8" t="s">
        <v>0</v>
      </c>
      <c r="C2" s="13">
        <f>SUM(C3:C30)</f>
        <v>514354736</v>
      </c>
      <c r="D2" s="40">
        <v>27</v>
      </c>
      <c r="E2" s="40">
        <f>$C2*$D2/100</f>
        <v>138875778.72</v>
      </c>
      <c r="F2" s="40">
        <v>46</v>
      </c>
      <c r="G2" s="40">
        <f>$C2*$F2/100</f>
        <v>236603178.56</v>
      </c>
      <c r="H2" s="40">
        <v>36</v>
      </c>
      <c r="I2" s="40">
        <f>$C2*$H2/100</f>
        <v>185167704.96000001</v>
      </c>
      <c r="J2" s="40">
        <v>65</v>
      </c>
      <c r="K2" s="40">
        <f>$C2*$J2/100</f>
        <v>334330578.39999998</v>
      </c>
      <c r="L2" s="40">
        <v>28</v>
      </c>
      <c r="M2" s="40">
        <f>$C2*$L2/100</f>
        <v>144019326.08000001</v>
      </c>
      <c r="N2" s="40">
        <v>41</v>
      </c>
      <c r="O2" s="40">
        <f>$C3*$N2/100</f>
        <v>4696762.79</v>
      </c>
      <c r="P2" s="40">
        <v>54</v>
      </c>
      <c r="Q2" s="40">
        <f>$C3*$P2/100</f>
        <v>6185980.2599999998</v>
      </c>
    </row>
    <row r="3" spans="1:17" x14ac:dyDescent="0.3">
      <c r="B3" s="3" t="s">
        <v>1</v>
      </c>
      <c r="C3" s="12">
        <v>11455519</v>
      </c>
      <c r="D3" s="39">
        <v>16</v>
      </c>
      <c r="E3" s="41">
        <f t="shared" ref="E3:E4" si="0">$C3*$D3/100</f>
        <v>1832883.04</v>
      </c>
      <c r="F3" s="39">
        <v>29</v>
      </c>
      <c r="G3" s="41">
        <f>$C3*$F3/100</f>
        <v>3322100.51</v>
      </c>
      <c r="H3" s="39">
        <v>27</v>
      </c>
      <c r="I3" s="41">
        <f>$C3*$H3/100</f>
        <v>3092990.13</v>
      </c>
      <c r="J3" s="39">
        <v>55</v>
      </c>
      <c r="K3" s="41">
        <f>$C3*$J3/100</f>
        <v>6300535.4500000002</v>
      </c>
      <c r="L3" s="39">
        <v>19</v>
      </c>
      <c r="M3" s="41">
        <f>$C3*$L3/100</f>
        <v>2176548.61</v>
      </c>
      <c r="N3" s="39">
        <v>38</v>
      </c>
      <c r="O3" s="41">
        <f>$C4*$N3/100</f>
        <v>2660014.8199999998</v>
      </c>
      <c r="P3" s="39">
        <v>43</v>
      </c>
      <c r="Q3" s="41">
        <f>$C4*$P3/100</f>
        <v>3010016.77</v>
      </c>
    </row>
    <row r="4" spans="1:17" x14ac:dyDescent="0.3">
      <c r="B4" s="3" t="s">
        <v>2</v>
      </c>
      <c r="C4" s="12">
        <v>7000039</v>
      </c>
      <c r="D4" s="39">
        <v>17</v>
      </c>
      <c r="E4" s="41">
        <f t="shared" si="0"/>
        <v>1190006.6299999999</v>
      </c>
      <c r="F4" s="39">
        <v>35</v>
      </c>
      <c r="G4" s="41">
        <f t="shared" ref="G4:G30" si="1">$C4*$F4/100</f>
        <v>2450013.65</v>
      </c>
      <c r="H4" s="39">
        <v>10</v>
      </c>
      <c r="I4" s="41">
        <f t="shared" ref="I4:I30" si="2">$C4*$H4/100</f>
        <v>700003.9</v>
      </c>
      <c r="J4" s="39">
        <v>76</v>
      </c>
      <c r="K4" s="41">
        <f t="shared" ref="K4:K30" si="3">$C4*$J4/100</f>
        <v>5320029.6399999997</v>
      </c>
      <c r="L4" s="39">
        <v>15</v>
      </c>
      <c r="M4" s="41">
        <f t="shared" ref="M4:M30" si="4">$C4*$L4/100</f>
        <v>1050005.8500000001</v>
      </c>
      <c r="N4" s="39">
        <v>15</v>
      </c>
      <c r="O4" s="41">
        <f t="shared" ref="O4:O30" si="5">$C5*$N4/100</f>
        <v>1597470</v>
      </c>
      <c r="P4" s="39">
        <v>24</v>
      </c>
      <c r="Q4" s="41">
        <f t="shared" ref="Q4:Q30" si="6">$C5*$P4/100</f>
        <v>2555952</v>
      </c>
    </row>
    <row r="5" spans="1:17" x14ac:dyDescent="0.3">
      <c r="B5" s="3" t="s">
        <v>3</v>
      </c>
      <c r="C5" s="12">
        <v>10649800</v>
      </c>
      <c r="D5" s="39">
        <v>39</v>
      </c>
      <c r="E5" s="41">
        <f t="shared" ref="E5:E30" si="7">$C5*$D5/100</f>
        <v>4153422</v>
      </c>
      <c r="F5" s="39">
        <v>49</v>
      </c>
      <c r="G5" s="41">
        <f t="shared" si="1"/>
        <v>5218402</v>
      </c>
      <c r="H5" s="39">
        <v>27</v>
      </c>
      <c r="I5" s="41">
        <f t="shared" si="2"/>
        <v>2875446</v>
      </c>
      <c r="J5" s="39">
        <v>71</v>
      </c>
      <c r="K5" s="41">
        <f t="shared" si="3"/>
        <v>7561358</v>
      </c>
      <c r="L5" s="39">
        <v>27</v>
      </c>
      <c r="M5" s="41">
        <f t="shared" si="4"/>
        <v>2875446</v>
      </c>
      <c r="N5" s="39">
        <v>47</v>
      </c>
      <c r="O5" s="41">
        <f t="shared" si="5"/>
        <v>2728858.07</v>
      </c>
      <c r="P5" s="39">
        <v>57</v>
      </c>
      <c r="Q5" s="41">
        <f t="shared" si="6"/>
        <v>3309466.17</v>
      </c>
    </row>
    <row r="6" spans="1:17" x14ac:dyDescent="0.3">
      <c r="B6" s="3" t="s">
        <v>4</v>
      </c>
      <c r="C6" s="12">
        <v>5806081</v>
      </c>
      <c r="D6" s="39">
        <v>27</v>
      </c>
      <c r="E6" s="41">
        <f t="shared" si="7"/>
        <v>1567641.87</v>
      </c>
      <c r="F6" s="39">
        <v>59</v>
      </c>
      <c r="G6" s="41">
        <f t="shared" si="1"/>
        <v>3425587.79</v>
      </c>
      <c r="H6" s="39">
        <v>43</v>
      </c>
      <c r="I6" s="41">
        <f t="shared" si="2"/>
        <v>2496614.83</v>
      </c>
      <c r="J6" s="39">
        <v>69</v>
      </c>
      <c r="K6" s="41">
        <f t="shared" si="3"/>
        <v>4006195.89</v>
      </c>
      <c r="L6" s="39">
        <v>34</v>
      </c>
      <c r="M6" s="41">
        <f t="shared" si="4"/>
        <v>1974067.54</v>
      </c>
      <c r="N6" s="39">
        <v>70</v>
      </c>
      <c r="O6" s="41">
        <f t="shared" si="5"/>
        <v>58113449.100000001</v>
      </c>
      <c r="P6" s="39">
        <v>74</v>
      </c>
      <c r="Q6" s="41">
        <f t="shared" si="6"/>
        <v>61434217.619999997</v>
      </c>
    </row>
    <row r="7" spans="1:17" x14ac:dyDescent="0.3">
      <c r="B7" s="3" t="s">
        <v>5</v>
      </c>
      <c r="C7" s="12">
        <v>83019213</v>
      </c>
      <c r="D7" s="39">
        <v>30</v>
      </c>
      <c r="E7" s="41">
        <f t="shared" si="7"/>
        <v>24905763.899999999</v>
      </c>
      <c r="F7" s="39">
        <v>54</v>
      </c>
      <c r="G7" s="41">
        <f t="shared" si="1"/>
        <v>44830375.020000003</v>
      </c>
      <c r="H7" s="39">
        <v>46</v>
      </c>
      <c r="I7" s="41">
        <f t="shared" si="2"/>
        <v>38188837.979999997</v>
      </c>
      <c r="J7" s="39">
        <v>69</v>
      </c>
      <c r="K7" s="41">
        <f t="shared" si="3"/>
        <v>57283256.969999999</v>
      </c>
      <c r="L7" s="39">
        <v>27</v>
      </c>
      <c r="M7" s="41">
        <f t="shared" si="4"/>
        <v>22415187.510000002</v>
      </c>
      <c r="N7" s="39">
        <v>45</v>
      </c>
      <c r="O7" s="41">
        <f t="shared" si="5"/>
        <v>596169</v>
      </c>
      <c r="P7" s="39">
        <v>53</v>
      </c>
      <c r="Q7" s="41">
        <f t="shared" si="6"/>
        <v>702154.6</v>
      </c>
    </row>
    <row r="8" spans="1:17" x14ac:dyDescent="0.3">
      <c r="B8" s="3" t="s">
        <v>6</v>
      </c>
      <c r="C8" s="12">
        <v>1324820</v>
      </c>
      <c r="D8" s="39">
        <v>34</v>
      </c>
      <c r="E8" s="41">
        <f t="shared" si="7"/>
        <v>450438.8</v>
      </c>
      <c r="F8" s="39">
        <v>46</v>
      </c>
      <c r="G8" s="41">
        <f t="shared" si="1"/>
        <v>609417.19999999995</v>
      </c>
      <c r="H8" s="39">
        <v>33</v>
      </c>
      <c r="I8" s="41">
        <f t="shared" si="2"/>
        <v>437190.6</v>
      </c>
      <c r="J8" s="39">
        <v>50</v>
      </c>
      <c r="K8" s="41">
        <f t="shared" si="3"/>
        <v>662410</v>
      </c>
      <c r="L8" s="39">
        <v>27</v>
      </c>
      <c r="M8" s="41">
        <f t="shared" si="4"/>
        <v>357701.4</v>
      </c>
      <c r="N8" s="39">
        <v>61</v>
      </c>
      <c r="O8" s="41">
        <f t="shared" si="5"/>
        <v>2991586.4</v>
      </c>
      <c r="P8" s="39">
        <v>70</v>
      </c>
      <c r="Q8" s="41">
        <f t="shared" si="6"/>
        <v>3432968</v>
      </c>
    </row>
    <row r="9" spans="1:17" x14ac:dyDescent="0.3">
      <c r="B9" s="3" t="s">
        <v>7</v>
      </c>
      <c r="C9" s="12">
        <v>4904240</v>
      </c>
      <c r="D9" s="39">
        <v>13</v>
      </c>
      <c r="E9" s="41">
        <f t="shared" si="7"/>
        <v>637551.19999999995</v>
      </c>
      <c r="F9" s="39">
        <v>38</v>
      </c>
      <c r="G9" s="41">
        <f t="shared" si="1"/>
        <v>1863611.2</v>
      </c>
      <c r="H9" s="39">
        <v>36</v>
      </c>
      <c r="I9" s="41">
        <f t="shared" si="2"/>
        <v>1765526.4</v>
      </c>
      <c r="J9" s="39">
        <v>72</v>
      </c>
      <c r="K9" s="41">
        <f t="shared" si="3"/>
        <v>3531052.8</v>
      </c>
      <c r="L9" s="39">
        <v>36</v>
      </c>
      <c r="M9" s="41">
        <f t="shared" si="4"/>
        <v>1765526.4</v>
      </c>
      <c r="N9" s="39">
        <v>64</v>
      </c>
      <c r="O9" s="41">
        <f t="shared" si="5"/>
        <v>6863743.3600000003</v>
      </c>
      <c r="P9" s="39">
        <v>73</v>
      </c>
      <c r="Q9" s="41">
        <f t="shared" si="6"/>
        <v>7828957.2699999996</v>
      </c>
    </row>
    <row r="10" spans="1:17" x14ac:dyDescent="0.3">
      <c r="B10" s="3" t="s">
        <v>8</v>
      </c>
      <c r="C10" s="12">
        <v>10724599</v>
      </c>
      <c r="D10" s="39">
        <v>24</v>
      </c>
      <c r="E10" s="41">
        <f t="shared" si="7"/>
        <v>2573903.7599999998</v>
      </c>
      <c r="F10" s="39">
        <v>23</v>
      </c>
      <c r="G10" s="41">
        <f t="shared" si="1"/>
        <v>2466657.77</v>
      </c>
      <c r="H10" s="39">
        <v>17</v>
      </c>
      <c r="I10" s="41">
        <f t="shared" si="2"/>
        <v>1823181.83</v>
      </c>
      <c r="J10" s="39">
        <v>62</v>
      </c>
      <c r="K10" s="41">
        <f t="shared" si="3"/>
        <v>6649251.3799999999</v>
      </c>
      <c r="L10" s="39">
        <v>27</v>
      </c>
      <c r="M10" s="41">
        <f t="shared" si="4"/>
        <v>2895641.73</v>
      </c>
      <c r="N10" s="39">
        <v>23</v>
      </c>
      <c r="O10" s="41">
        <f t="shared" si="5"/>
        <v>10795523.800000001</v>
      </c>
      <c r="P10" s="39">
        <v>42</v>
      </c>
      <c r="Q10" s="41">
        <f t="shared" si="6"/>
        <v>19713565.199999999</v>
      </c>
    </row>
    <row r="11" spans="1:17" x14ac:dyDescent="0.3">
      <c r="B11" s="3" t="s">
        <v>9</v>
      </c>
      <c r="C11" s="12">
        <v>46937060</v>
      </c>
      <c r="D11" s="39">
        <v>26</v>
      </c>
      <c r="E11" s="41">
        <f t="shared" si="7"/>
        <v>12203635.6</v>
      </c>
      <c r="F11" s="39">
        <v>42</v>
      </c>
      <c r="G11" s="41">
        <f t="shared" si="1"/>
        <v>19713565.199999999</v>
      </c>
      <c r="H11" s="39">
        <v>32</v>
      </c>
      <c r="I11" s="41">
        <f t="shared" si="2"/>
        <v>15019859.199999999</v>
      </c>
      <c r="J11" s="39">
        <v>56</v>
      </c>
      <c r="K11" s="41">
        <f t="shared" si="3"/>
        <v>26284753.600000001</v>
      </c>
      <c r="L11" s="39">
        <v>26</v>
      </c>
      <c r="M11" s="41">
        <f t="shared" si="4"/>
        <v>12203635.6</v>
      </c>
      <c r="N11" s="39">
        <v>49</v>
      </c>
      <c r="O11" s="41">
        <f t="shared" si="5"/>
        <v>32836312.670000002</v>
      </c>
      <c r="P11" s="39">
        <v>64</v>
      </c>
      <c r="Q11" s="41">
        <f t="shared" si="6"/>
        <v>42888245.119999997</v>
      </c>
    </row>
    <row r="12" spans="1:17" x14ac:dyDescent="0.3">
      <c r="B12" s="3" t="s">
        <v>10</v>
      </c>
      <c r="C12" s="12">
        <v>67012883</v>
      </c>
      <c r="D12" s="39">
        <v>24</v>
      </c>
      <c r="E12" s="41">
        <f t="shared" si="7"/>
        <v>16083091.92</v>
      </c>
      <c r="F12" s="39">
        <v>40</v>
      </c>
      <c r="G12" s="41">
        <f t="shared" si="1"/>
        <v>26805153.199999999</v>
      </c>
      <c r="H12" s="39">
        <v>29</v>
      </c>
      <c r="I12" s="41">
        <f t="shared" si="2"/>
        <v>19433736.07</v>
      </c>
      <c r="J12" s="39">
        <v>61</v>
      </c>
      <c r="K12" s="41">
        <f t="shared" si="3"/>
        <v>40877858.630000003</v>
      </c>
      <c r="L12" s="39">
        <v>16</v>
      </c>
      <c r="M12" s="41">
        <f t="shared" si="4"/>
        <v>10722061.279999999</v>
      </c>
      <c r="N12" s="39">
        <v>26</v>
      </c>
      <c r="O12" s="41">
        <f t="shared" si="5"/>
        <v>1059823.96</v>
      </c>
      <c r="P12" s="39">
        <v>59</v>
      </c>
      <c r="Q12" s="41">
        <f t="shared" si="6"/>
        <v>2404985.14</v>
      </c>
    </row>
    <row r="13" spans="1:17" x14ac:dyDescent="0.3">
      <c r="B13" s="3" t="s">
        <v>11</v>
      </c>
      <c r="C13" s="12">
        <v>4076246</v>
      </c>
      <c r="D13" s="39">
        <v>5</v>
      </c>
      <c r="E13" s="41">
        <f t="shared" si="7"/>
        <v>203812.3</v>
      </c>
      <c r="F13" s="39">
        <v>37</v>
      </c>
      <c r="G13" s="41">
        <f t="shared" si="1"/>
        <v>1508211.02</v>
      </c>
      <c r="H13" s="39">
        <v>10</v>
      </c>
      <c r="I13" s="41">
        <f t="shared" si="2"/>
        <v>407624.6</v>
      </c>
      <c r="J13" s="39">
        <v>54</v>
      </c>
      <c r="K13" s="41">
        <f t="shared" si="3"/>
        <v>2201172.84</v>
      </c>
      <c r="L13" s="39">
        <v>27</v>
      </c>
      <c r="M13" s="41">
        <f t="shared" si="4"/>
        <v>1100586.42</v>
      </c>
      <c r="N13" s="39">
        <v>13</v>
      </c>
      <c r="O13" s="41">
        <f t="shared" si="5"/>
        <v>7846740.9800000004</v>
      </c>
      <c r="P13" s="39">
        <v>10</v>
      </c>
      <c r="Q13" s="41">
        <f t="shared" si="6"/>
        <v>6035954.5999999996</v>
      </c>
    </row>
    <row r="14" spans="1:17" x14ac:dyDescent="0.3">
      <c r="B14" s="3" t="s">
        <v>12</v>
      </c>
      <c r="C14" s="12">
        <v>60359546</v>
      </c>
      <c r="D14" s="39">
        <v>13</v>
      </c>
      <c r="E14" s="41">
        <f t="shared" si="7"/>
        <v>7846740.9800000004</v>
      </c>
      <c r="F14" s="39">
        <v>39</v>
      </c>
      <c r="G14" s="41">
        <f t="shared" si="1"/>
        <v>23540222.940000001</v>
      </c>
      <c r="H14" s="39">
        <v>28</v>
      </c>
      <c r="I14" s="41">
        <f t="shared" si="2"/>
        <v>16900672.879999999</v>
      </c>
      <c r="J14" s="39">
        <v>44</v>
      </c>
      <c r="K14" s="41">
        <f t="shared" si="3"/>
        <v>26558200.239999998</v>
      </c>
      <c r="L14" s="39">
        <v>22</v>
      </c>
      <c r="M14" s="41">
        <f t="shared" si="4"/>
        <v>13279100.119999999</v>
      </c>
      <c r="N14" s="39">
        <v>21</v>
      </c>
      <c r="O14" s="41">
        <f t="shared" si="5"/>
        <v>183938.79</v>
      </c>
      <c r="P14" s="39">
        <v>39</v>
      </c>
      <c r="Q14" s="41">
        <f t="shared" si="6"/>
        <v>341600.61</v>
      </c>
    </row>
    <row r="15" spans="1:17" x14ac:dyDescent="0.3">
      <c r="B15" s="3" t="s">
        <v>13</v>
      </c>
      <c r="C15" s="12">
        <v>875899</v>
      </c>
      <c r="D15" s="39">
        <v>11</v>
      </c>
      <c r="E15" s="41">
        <f t="shared" si="7"/>
        <v>96348.89</v>
      </c>
      <c r="F15" s="39">
        <v>17</v>
      </c>
      <c r="G15" s="41">
        <f t="shared" si="1"/>
        <v>148902.82999999999</v>
      </c>
      <c r="H15" s="39">
        <v>10</v>
      </c>
      <c r="I15" s="41">
        <f t="shared" si="2"/>
        <v>87589.9</v>
      </c>
      <c r="J15" s="39">
        <v>66</v>
      </c>
      <c r="K15" s="41">
        <f t="shared" si="3"/>
        <v>578093.34</v>
      </c>
      <c r="L15" s="39">
        <v>15</v>
      </c>
      <c r="M15" s="41">
        <f t="shared" si="4"/>
        <v>131384.85</v>
      </c>
      <c r="N15" s="39">
        <v>19</v>
      </c>
      <c r="O15" s="41">
        <f t="shared" si="5"/>
        <v>364793.92</v>
      </c>
      <c r="P15" s="39">
        <v>62</v>
      </c>
      <c r="Q15" s="41">
        <f t="shared" si="6"/>
        <v>1190380.1599999999</v>
      </c>
    </row>
    <row r="16" spans="1:17" x14ac:dyDescent="0.3">
      <c r="B16" s="3" t="s">
        <v>14</v>
      </c>
      <c r="C16" s="12">
        <v>1919968</v>
      </c>
      <c r="D16" s="39">
        <v>19</v>
      </c>
      <c r="E16" s="41">
        <f t="shared" si="7"/>
        <v>364793.92</v>
      </c>
      <c r="F16" s="39">
        <v>41</v>
      </c>
      <c r="G16" s="41">
        <f t="shared" si="1"/>
        <v>787186.88</v>
      </c>
      <c r="H16" s="39">
        <v>9</v>
      </c>
      <c r="I16" s="41">
        <f t="shared" si="2"/>
        <v>172797.12</v>
      </c>
      <c r="J16" s="39">
        <v>48</v>
      </c>
      <c r="K16" s="41">
        <f t="shared" si="3"/>
        <v>921584.64000000001</v>
      </c>
      <c r="L16" s="39">
        <v>32</v>
      </c>
      <c r="M16" s="41">
        <f t="shared" si="4"/>
        <v>614389.76000000001</v>
      </c>
      <c r="N16" s="39">
        <v>33</v>
      </c>
      <c r="O16" s="41">
        <f t="shared" si="5"/>
        <v>922080.72</v>
      </c>
      <c r="P16" s="39">
        <v>26</v>
      </c>
      <c r="Q16" s="41">
        <f t="shared" si="6"/>
        <v>726487.84</v>
      </c>
    </row>
    <row r="17" spans="2:17" x14ac:dyDescent="0.3">
      <c r="B17" s="3" t="s">
        <v>15</v>
      </c>
      <c r="C17" s="12">
        <v>2794184</v>
      </c>
      <c r="D17" s="39">
        <v>33</v>
      </c>
      <c r="E17" s="41">
        <f t="shared" si="7"/>
        <v>922080.72</v>
      </c>
      <c r="F17" s="39">
        <v>44</v>
      </c>
      <c r="G17" s="41">
        <f t="shared" si="1"/>
        <v>1229440.96</v>
      </c>
      <c r="H17" s="39">
        <v>16</v>
      </c>
      <c r="I17" s="41">
        <f t="shared" si="2"/>
        <v>447069.44</v>
      </c>
      <c r="J17" s="39">
        <v>57</v>
      </c>
      <c r="K17" s="41">
        <f t="shared" si="3"/>
        <v>1592684.88</v>
      </c>
      <c r="L17" s="39">
        <v>23</v>
      </c>
      <c r="M17" s="41">
        <f t="shared" si="4"/>
        <v>642662.31999999995</v>
      </c>
      <c r="N17" s="39">
        <v>41</v>
      </c>
      <c r="O17" s="41">
        <f t="shared" si="5"/>
        <v>251696.54</v>
      </c>
      <c r="P17" s="39">
        <v>45</v>
      </c>
      <c r="Q17" s="41">
        <f t="shared" si="6"/>
        <v>276252.3</v>
      </c>
    </row>
    <row r="18" spans="2:17" x14ac:dyDescent="0.3">
      <c r="B18" s="3" t="s">
        <v>16</v>
      </c>
      <c r="C18" s="12">
        <v>613894</v>
      </c>
      <c r="D18" s="39">
        <v>18</v>
      </c>
      <c r="E18" s="41">
        <f t="shared" si="7"/>
        <v>110500.92</v>
      </c>
      <c r="F18" s="39">
        <v>41</v>
      </c>
      <c r="G18" s="41">
        <f t="shared" si="1"/>
        <v>251696.54</v>
      </c>
      <c r="H18" s="39">
        <v>43</v>
      </c>
      <c r="I18" s="41">
        <f t="shared" si="2"/>
        <v>263974.42</v>
      </c>
      <c r="J18" s="39">
        <v>59</v>
      </c>
      <c r="K18" s="41">
        <f t="shared" si="3"/>
        <v>362197.46</v>
      </c>
      <c r="L18" s="39">
        <v>27</v>
      </c>
      <c r="M18" s="41">
        <f t="shared" si="4"/>
        <v>165751.38</v>
      </c>
      <c r="N18" s="39">
        <v>45</v>
      </c>
      <c r="O18" s="41">
        <f t="shared" si="5"/>
        <v>4397740.2</v>
      </c>
      <c r="P18" s="39">
        <v>65</v>
      </c>
      <c r="Q18" s="41">
        <f t="shared" si="6"/>
        <v>6352291.4000000004</v>
      </c>
    </row>
    <row r="19" spans="2:17" x14ac:dyDescent="0.3">
      <c r="B19" s="3" t="s">
        <v>17</v>
      </c>
      <c r="C19" s="12">
        <v>9772756</v>
      </c>
      <c r="D19" s="39">
        <v>13</v>
      </c>
      <c r="E19" s="41">
        <f t="shared" si="7"/>
        <v>1270458.28</v>
      </c>
      <c r="F19" s="39">
        <v>34</v>
      </c>
      <c r="G19" s="41">
        <f t="shared" si="1"/>
        <v>3322737.04</v>
      </c>
      <c r="H19" s="39">
        <v>24</v>
      </c>
      <c r="I19" s="41">
        <f t="shared" si="2"/>
        <v>2345461.44</v>
      </c>
      <c r="J19" s="39">
        <v>54</v>
      </c>
      <c r="K19" s="41">
        <f t="shared" si="3"/>
        <v>5277288.24</v>
      </c>
      <c r="L19" s="39">
        <v>42</v>
      </c>
      <c r="M19" s="41">
        <f t="shared" si="4"/>
        <v>4104557.52</v>
      </c>
      <c r="N19" s="39">
        <v>33</v>
      </c>
      <c r="O19" s="41">
        <f t="shared" si="5"/>
        <v>162874.47</v>
      </c>
      <c r="P19" s="39">
        <v>36</v>
      </c>
      <c r="Q19" s="41">
        <f t="shared" si="6"/>
        <v>177681.24</v>
      </c>
    </row>
    <row r="20" spans="2:17" x14ac:dyDescent="0.3">
      <c r="B20" s="3" t="s">
        <v>18</v>
      </c>
      <c r="C20" s="12">
        <v>493559</v>
      </c>
      <c r="D20" s="39">
        <v>15</v>
      </c>
      <c r="E20" s="41">
        <f t="shared" si="7"/>
        <v>74033.850000000006</v>
      </c>
      <c r="F20" s="39">
        <v>32</v>
      </c>
      <c r="G20" s="41">
        <f t="shared" si="1"/>
        <v>157938.88</v>
      </c>
      <c r="H20" s="39">
        <v>35</v>
      </c>
      <c r="I20" s="41">
        <f t="shared" si="2"/>
        <v>172745.65</v>
      </c>
      <c r="J20" s="39">
        <v>71</v>
      </c>
      <c r="K20" s="41">
        <f t="shared" si="3"/>
        <v>350426.89</v>
      </c>
      <c r="L20" s="39">
        <v>31</v>
      </c>
      <c r="M20" s="41">
        <f t="shared" si="4"/>
        <v>153003.29</v>
      </c>
      <c r="N20" s="39">
        <v>49</v>
      </c>
      <c r="O20" s="41">
        <f t="shared" si="5"/>
        <v>8468259.8699999992</v>
      </c>
      <c r="P20" s="39">
        <v>64</v>
      </c>
      <c r="Q20" s="41">
        <f t="shared" si="6"/>
        <v>11060584.32</v>
      </c>
    </row>
    <row r="21" spans="2:17" x14ac:dyDescent="0.3">
      <c r="B21" s="3" t="s">
        <v>19</v>
      </c>
      <c r="C21" s="12">
        <v>17282163</v>
      </c>
      <c r="D21" s="39">
        <v>43</v>
      </c>
      <c r="E21" s="41">
        <f t="shared" si="7"/>
        <v>7431330.0899999999</v>
      </c>
      <c r="F21" s="39">
        <v>51</v>
      </c>
      <c r="G21" s="41">
        <f t="shared" si="1"/>
        <v>8813903.1300000008</v>
      </c>
      <c r="H21" s="39">
        <v>49</v>
      </c>
      <c r="I21" s="41">
        <f t="shared" si="2"/>
        <v>8468259.8699999992</v>
      </c>
      <c r="J21" s="39">
        <v>74</v>
      </c>
      <c r="K21" s="41">
        <f t="shared" si="3"/>
        <v>12788800.619999999</v>
      </c>
      <c r="L21" s="39">
        <v>37</v>
      </c>
      <c r="M21" s="41">
        <f t="shared" si="4"/>
        <v>6394400.3099999996</v>
      </c>
      <c r="N21" s="39">
        <v>65</v>
      </c>
      <c r="O21" s="41">
        <f t="shared" si="5"/>
        <v>5758203.75</v>
      </c>
      <c r="P21" s="39">
        <v>71</v>
      </c>
      <c r="Q21" s="41">
        <f t="shared" si="6"/>
        <v>6289730.25</v>
      </c>
    </row>
    <row r="22" spans="2:17" x14ac:dyDescent="0.3">
      <c r="B22" s="3" t="s">
        <v>20</v>
      </c>
      <c r="C22" s="12">
        <v>8858775</v>
      </c>
      <c r="D22" s="39">
        <v>22</v>
      </c>
      <c r="E22" s="41">
        <f t="shared" si="7"/>
        <v>1948930.5</v>
      </c>
      <c r="F22" s="39">
        <v>37</v>
      </c>
      <c r="G22" s="41">
        <f t="shared" si="1"/>
        <v>3277746.75</v>
      </c>
      <c r="H22" s="39">
        <v>41</v>
      </c>
      <c r="I22" s="41">
        <f t="shared" si="2"/>
        <v>3632097.75</v>
      </c>
      <c r="J22" s="39">
        <v>64</v>
      </c>
      <c r="K22" s="41">
        <f t="shared" si="3"/>
        <v>5669616</v>
      </c>
      <c r="L22" s="39">
        <v>34</v>
      </c>
      <c r="M22" s="41">
        <f t="shared" si="4"/>
        <v>3011983.5</v>
      </c>
      <c r="N22" s="39">
        <v>42</v>
      </c>
      <c r="O22" s="41">
        <f t="shared" si="5"/>
        <v>15948581.039999999</v>
      </c>
      <c r="P22" s="39">
        <v>63</v>
      </c>
      <c r="Q22" s="41">
        <f t="shared" si="6"/>
        <v>23922871.559999999</v>
      </c>
    </row>
    <row r="23" spans="2:17" x14ac:dyDescent="0.3">
      <c r="B23" s="3" t="s">
        <v>21</v>
      </c>
      <c r="C23" s="12">
        <v>37972812</v>
      </c>
      <c r="D23" s="39">
        <v>26</v>
      </c>
      <c r="E23" s="41">
        <f t="shared" si="7"/>
        <v>9872931.1199999992</v>
      </c>
      <c r="F23" s="39">
        <v>39</v>
      </c>
      <c r="G23" s="41">
        <f t="shared" si="1"/>
        <v>14809396.68</v>
      </c>
      <c r="H23" s="39">
        <v>21</v>
      </c>
      <c r="I23" s="41">
        <f t="shared" si="2"/>
        <v>7974290.5199999996</v>
      </c>
      <c r="J23" s="39">
        <v>69</v>
      </c>
      <c r="K23" s="41">
        <f t="shared" si="3"/>
        <v>26201240.280000001</v>
      </c>
      <c r="L23" s="39">
        <v>19</v>
      </c>
      <c r="M23" s="41">
        <f t="shared" si="4"/>
        <v>7214834.2800000003</v>
      </c>
      <c r="N23" s="39">
        <v>19</v>
      </c>
      <c r="O23" s="41">
        <f t="shared" si="5"/>
        <v>1952557.23</v>
      </c>
      <c r="P23" s="39">
        <v>20</v>
      </c>
      <c r="Q23" s="41">
        <f t="shared" si="6"/>
        <v>2055323.4</v>
      </c>
    </row>
    <row r="24" spans="2:17" x14ac:dyDescent="0.3">
      <c r="B24" s="3" t="s">
        <v>22</v>
      </c>
      <c r="C24" s="12">
        <v>10276617</v>
      </c>
      <c r="D24" s="39">
        <v>28</v>
      </c>
      <c r="E24" s="41">
        <f t="shared" si="7"/>
        <v>2877452.76</v>
      </c>
      <c r="F24" s="39">
        <v>36</v>
      </c>
      <c r="G24" s="41">
        <f t="shared" si="1"/>
        <v>3699582.12</v>
      </c>
      <c r="H24" s="39">
        <v>26</v>
      </c>
      <c r="I24" s="41">
        <f t="shared" si="2"/>
        <v>2671920.42</v>
      </c>
      <c r="J24" s="39">
        <v>61</v>
      </c>
      <c r="K24" s="41">
        <f t="shared" si="3"/>
        <v>6268736.3700000001</v>
      </c>
      <c r="L24" s="39">
        <v>24</v>
      </c>
      <c r="M24" s="41">
        <f t="shared" si="4"/>
        <v>2466388.08</v>
      </c>
      <c r="N24" s="39">
        <v>30</v>
      </c>
      <c r="O24" s="41">
        <f t="shared" si="5"/>
        <v>5824337.4000000004</v>
      </c>
      <c r="P24" s="39">
        <v>55</v>
      </c>
      <c r="Q24" s="41">
        <f t="shared" si="6"/>
        <v>10677951.9</v>
      </c>
    </row>
    <row r="25" spans="2:17" x14ac:dyDescent="0.3">
      <c r="B25" s="3" t="s">
        <v>23</v>
      </c>
      <c r="C25" s="12">
        <v>19414458</v>
      </c>
      <c r="D25" s="39">
        <v>5</v>
      </c>
      <c r="E25" s="41">
        <f t="shared" si="7"/>
        <v>970722.9</v>
      </c>
      <c r="F25" s="39">
        <v>23</v>
      </c>
      <c r="G25" s="41">
        <f t="shared" si="1"/>
        <v>4465325.34</v>
      </c>
      <c r="H25" s="39">
        <v>11</v>
      </c>
      <c r="I25" s="41">
        <f t="shared" si="2"/>
        <v>2135590.38</v>
      </c>
      <c r="J25" s="39">
        <v>73</v>
      </c>
      <c r="K25" s="41">
        <f t="shared" si="3"/>
        <v>14172554.34</v>
      </c>
      <c r="L25" s="39">
        <v>16</v>
      </c>
      <c r="M25" s="41">
        <f t="shared" si="4"/>
        <v>3106313.28</v>
      </c>
      <c r="N25" s="39">
        <v>9</v>
      </c>
      <c r="O25" s="41">
        <f t="shared" si="5"/>
        <v>187281.72</v>
      </c>
      <c r="P25" s="39">
        <v>14</v>
      </c>
      <c r="Q25" s="41">
        <f t="shared" si="6"/>
        <v>291327.12</v>
      </c>
    </row>
    <row r="26" spans="2:17" x14ac:dyDescent="0.3">
      <c r="B26" s="3" t="s">
        <v>24</v>
      </c>
      <c r="C26" s="12">
        <v>2080908</v>
      </c>
      <c r="D26" s="39">
        <v>22</v>
      </c>
      <c r="E26" s="41">
        <f t="shared" si="7"/>
        <v>457799.76</v>
      </c>
      <c r="F26" s="39">
        <v>37</v>
      </c>
      <c r="G26" s="41">
        <f t="shared" si="1"/>
        <v>769935.96</v>
      </c>
      <c r="H26" s="39">
        <v>13</v>
      </c>
      <c r="I26" s="41">
        <f t="shared" si="2"/>
        <v>270518.03999999998</v>
      </c>
      <c r="J26" s="39">
        <v>43</v>
      </c>
      <c r="K26" s="41">
        <f t="shared" si="3"/>
        <v>894790.44</v>
      </c>
      <c r="L26" s="39">
        <v>19</v>
      </c>
      <c r="M26" s="41">
        <f t="shared" si="4"/>
        <v>395372.52</v>
      </c>
      <c r="N26" s="39">
        <v>25</v>
      </c>
      <c r="O26" s="41">
        <f t="shared" si="5"/>
        <v>1362605.25</v>
      </c>
      <c r="P26" s="39">
        <v>42</v>
      </c>
      <c r="Q26" s="41">
        <f t="shared" si="6"/>
        <v>2289176.8199999998</v>
      </c>
    </row>
    <row r="27" spans="2:17" x14ac:dyDescent="0.3">
      <c r="B27" s="3" t="s">
        <v>25</v>
      </c>
      <c r="C27" s="12">
        <v>5450421</v>
      </c>
      <c r="D27" s="39">
        <v>23</v>
      </c>
      <c r="E27" s="41">
        <f t="shared" si="7"/>
        <v>1253596.83</v>
      </c>
      <c r="F27" s="39">
        <v>40</v>
      </c>
      <c r="G27" s="41">
        <f t="shared" si="1"/>
        <v>2180168.4</v>
      </c>
      <c r="H27" s="39">
        <v>20</v>
      </c>
      <c r="I27" s="41">
        <f t="shared" si="2"/>
        <v>1090084.2</v>
      </c>
      <c r="J27" s="39">
        <v>68</v>
      </c>
      <c r="K27" s="41">
        <f t="shared" si="3"/>
        <v>3706286.28</v>
      </c>
      <c r="L27" s="39">
        <v>25</v>
      </c>
      <c r="M27" s="41">
        <f t="shared" si="4"/>
        <v>1362605.25</v>
      </c>
      <c r="N27" s="39">
        <v>32</v>
      </c>
      <c r="O27" s="41">
        <f t="shared" si="5"/>
        <v>1765734.08</v>
      </c>
      <c r="P27" s="39">
        <v>38</v>
      </c>
      <c r="Q27" s="41">
        <f t="shared" si="6"/>
        <v>2096809.22</v>
      </c>
    </row>
    <row r="28" spans="2:17" x14ac:dyDescent="0.3">
      <c r="B28" s="3" t="s">
        <v>26</v>
      </c>
      <c r="C28" s="12">
        <v>5517919</v>
      </c>
      <c r="D28" s="39">
        <v>12</v>
      </c>
      <c r="E28" s="41">
        <f t="shared" si="7"/>
        <v>662150.28</v>
      </c>
      <c r="F28" s="39">
        <v>24</v>
      </c>
      <c r="G28" s="41">
        <f t="shared" si="1"/>
        <v>1324300.56</v>
      </c>
      <c r="H28" s="39">
        <v>39</v>
      </c>
      <c r="I28" s="41">
        <f t="shared" si="2"/>
        <v>2151988.41</v>
      </c>
      <c r="J28" s="39">
        <v>62</v>
      </c>
      <c r="K28" s="41">
        <f t="shared" si="3"/>
        <v>3421109.78</v>
      </c>
      <c r="L28" s="39">
        <v>24</v>
      </c>
      <c r="M28" s="41">
        <f t="shared" si="4"/>
        <v>1324300.56</v>
      </c>
      <c r="N28" s="39">
        <v>62</v>
      </c>
      <c r="O28" s="41">
        <f t="shared" si="5"/>
        <v>6342714.7000000002</v>
      </c>
      <c r="P28" s="39">
        <v>65</v>
      </c>
      <c r="Q28" s="41">
        <f t="shared" si="6"/>
        <v>6649620.25</v>
      </c>
    </row>
    <row r="29" spans="2:17" x14ac:dyDescent="0.3">
      <c r="B29" s="3" t="s">
        <v>27</v>
      </c>
      <c r="C29" s="12">
        <v>10230185</v>
      </c>
      <c r="D29" s="39">
        <v>25</v>
      </c>
      <c r="E29" s="41">
        <f t="shared" si="7"/>
        <v>2557546.25</v>
      </c>
      <c r="F29" s="39">
        <v>38</v>
      </c>
      <c r="G29" s="41">
        <f t="shared" si="1"/>
        <v>3887470.3</v>
      </c>
      <c r="H29" s="39">
        <v>47</v>
      </c>
      <c r="I29" s="41">
        <f t="shared" si="2"/>
        <v>4808186.95</v>
      </c>
      <c r="J29" s="39">
        <v>71</v>
      </c>
      <c r="K29" s="41">
        <f t="shared" si="3"/>
        <v>7263431.3499999996</v>
      </c>
      <c r="L29" s="39">
        <v>27</v>
      </c>
      <c r="M29" s="41">
        <f t="shared" si="4"/>
        <v>2762149.95</v>
      </c>
      <c r="N29" s="39">
        <v>62</v>
      </c>
      <c r="O29" s="41">
        <f t="shared" si="5"/>
        <v>41868706.640000001</v>
      </c>
      <c r="P29" s="39">
        <v>72</v>
      </c>
      <c r="Q29" s="41">
        <f t="shared" si="6"/>
        <v>48621723.840000004</v>
      </c>
    </row>
    <row r="30" spans="2:17" x14ac:dyDescent="0.3">
      <c r="B30" s="3" t="s">
        <v>28</v>
      </c>
      <c r="C30" s="12">
        <v>67530172</v>
      </c>
      <c r="D30" s="39">
        <v>35</v>
      </c>
      <c r="E30" s="41">
        <f t="shared" si="7"/>
        <v>23635560.199999999</v>
      </c>
      <c r="F30" s="39">
        <v>60</v>
      </c>
      <c r="G30" s="41">
        <f t="shared" si="1"/>
        <v>40518103.200000003</v>
      </c>
      <c r="H30" s="39">
        <v>48</v>
      </c>
      <c r="I30" s="41">
        <f t="shared" si="2"/>
        <v>32414482.559999999</v>
      </c>
      <c r="J30" s="39">
        <v>74</v>
      </c>
      <c r="K30" s="41">
        <f t="shared" si="3"/>
        <v>49972327.280000001</v>
      </c>
      <c r="L30" s="39">
        <v>42</v>
      </c>
      <c r="M30" s="41">
        <f t="shared" si="4"/>
        <v>28362672.239999998</v>
      </c>
      <c r="N30" s="39">
        <v>55</v>
      </c>
      <c r="O30" s="41">
        <f t="shared" si="5"/>
        <v>0</v>
      </c>
      <c r="P30" s="39">
        <v>65</v>
      </c>
      <c r="Q30" s="41">
        <f t="shared" si="6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3489-8B30-40AD-97D4-C29C749756C8}">
  <dimension ref="A2:K54"/>
  <sheetViews>
    <sheetView workbookViewId="0">
      <selection activeCell="C29" sqref="C29"/>
    </sheetView>
  </sheetViews>
  <sheetFormatPr defaultRowHeight="14.4" x14ac:dyDescent="0.3"/>
  <cols>
    <col min="2" max="2" width="42.5546875" customWidth="1"/>
    <col min="3" max="3" width="20.77734375" customWidth="1"/>
    <col min="4" max="4" width="15.6640625" customWidth="1"/>
    <col min="5" max="5" width="14.6640625" customWidth="1"/>
    <col min="9" max="9" width="10.88671875" bestFit="1" customWidth="1"/>
    <col min="10" max="11" width="25.5546875" customWidth="1"/>
  </cols>
  <sheetData>
    <row r="2" spans="1:11" x14ac:dyDescent="0.3">
      <c r="A2" s="10">
        <v>2019</v>
      </c>
      <c r="B2" s="4" t="s">
        <v>34</v>
      </c>
      <c r="C2" s="4" t="s">
        <v>35</v>
      </c>
      <c r="D2" s="4" t="s">
        <v>36</v>
      </c>
      <c r="E2" s="4" t="s">
        <v>83</v>
      </c>
      <c r="I2" s="4" t="s">
        <v>30</v>
      </c>
      <c r="J2" s="4" t="s">
        <v>82</v>
      </c>
      <c r="K2" s="4" t="s">
        <v>81</v>
      </c>
    </row>
    <row r="3" spans="1:11" x14ac:dyDescent="0.3">
      <c r="B3" s="15" t="s">
        <v>37</v>
      </c>
      <c r="C3" s="16" t="s">
        <v>38</v>
      </c>
      <c r="D3" s="17">
        <v>13</v>
      </c>
      <c r="E3" s="12">
        <f>$K3*$D3/100</f>
        <v>10029917.352</v>
      </c>
      <c r="I3" s="14">
        <v>514354736</v>
      </c>
      <c r="J3" s="16" t="s">
        <v>38</v>
      </c>
      <c r="K3" s="12">
        <f>I3*15/100</f>
        <v>77153210.400000006</v>
      </c>
    </row>
    <row r="4" spans="1:11" x14ac:dyDescent="0.3">
      <c r="B4" s="15" t="s">
        <v>37</v>
      </c>
      <c r="C4" s="16" t="s">
        <v>39</v>
      </c>
      <c r="D4" s="17">
        <v>8</v>
      </c>
      <c r="E4" s="12">
        <f t="shared" ref="E4:E6" si="0">$K4*$D4/100</f>
        <v>18928254.2848</v>
      </c>
      <c r="J4" s="16" t="s">
        <v>39</v>
      </c>
      <c r="K4" s="12">
        <f>I3*46/100</f>
        <v>236603178.56</v>
      </c>
    </row>
    <row r="5" spans="1:11" x14ac:dyDescent="0.3">
      <c r="B5" s="15" t="s">
        <v>37</v>
      </c>
      <c r="C5" s="16" t="s">
        <v>40</v>
      </c>
      <c r="D5" s="17">
        <v>4</v>
      </c>
      <c r="E5" s="12">
        <f t="shared" si="0"/>
        <v>8023933.8816</v>
      </c>
      <c r="J5" s="16" t="s">
        <v>40</v>
      </c>
      <c r="K5" s="12">
        <f>I3*39/100</f>
        <v>200598347.03999999</v>
      </c>
    </row>
    <row r="6" spans="1:11" x14ac:dyDescent="0.3">
      <c r="B6" s="15" t="s">
        <v>37</v>
      </c>
      <c r="C6" s="16" t="s">
        <v>41</v>
      </c>
      <c r="D6" s="18">
        <v>8</v>
      </c>
      <c r="E6" s="12">
        <f t="shared" si="0"/>
        <v>41148378.880000003</v>
      </c>
      <c r="J6" s="16" t="s">
        <v>41</v>
      </c>
      <c r="K6" s="12">
        <f>SUM(K3:K5)</f>
        <v>514354736</v>
      </c>
    </row>
    <row r="7" spans="1:11" x14ac:dyDescent="0.3">
      <c r="B7" s="1" t="s">
        <v>42</v>
      </c>
      <c r="C7" s="16" t="s">
        <v>38</v>
      </c>
      <c r="D7" s="19">
        <v>8</v>
      </c>
      <c r="E7" s="12">
        <f>$K3*$D7/100</f>
        <v>6172256.8320000004</v>
      </c>
    </row>
    <row r="8" spans="1:11" x14ac:dyDescent="0.3">
      <c r="B8" s="1" t="s">
        <v>42</v>
      </c>
      <c r="C8" s="16" t="s">
        <v>39</v>
      </c>
      <c r="D8" s="19">
        <v>17</v>
      </c>
      <c r="E8" s="12">
        <f t="shared" ref="E8:E10" si="1">$K4*$D8/100</f>
        <v>40222540.3552</v>
      </c>
    </row>
    <row r="9" spans="1:11" x14ac:dyDescent="0.3">
      <c r="B9" s="1" t="s">
        <v>42</v>
      </c>
      <c r="C9" s="16" t="s">
        <v>40</v>
      </c>
      <c r="D9" s="19">
        <v>20</v>
      </c>
      <c r="E9" s="12">
        <f t="shared" si="1"/>
        <v>40119669.408</v>
      </c>
    </row>
    <row r="10" spans="1:11" x14ac:dyDescent="0.3">
      <c r="B10" s="1" t="s">
        <v>42</v>
      </c>
      <c r="C10" s="16" t="s">
        <v>41</v>
      </c>
      <c r="D10" s="19">
        <v>16</v>
      </c>
      <c r="E10" s="12">
        <f t="shared" si="1"/>
        <v>82296757.760000005</v>
      </c>
    </row>
    <row r="11" spans="1:11" x14ac:dyDescent="0.3">
      <c r="B11" s="1" t="s">
        <v>43</v>
      </c>
      <c r="C11" s="16" t="s">
        <v>38</v>
      </c>
      <c r="D11" s="19">
        <v>18</v>
      </c>
      <c r="E11" s="12">
        <f>$K3*$D11/100</f>
        <v>13887577.872000001</v>
      </c>
    </row>
    <row r="12" spans="1:11" x14ac:dyDescent="0.3">
      <c r="B12" s="1" t="s">
        <v>43</v>
      </c>
      <c r="C12" s="16" t="s">
        <v>39</v>
      </c>
      <c r="D12" s="19">
        <v>18</v>
      </c>
      <c r="E12" s="12">
        <f t="shared" ref="E12:E14" si="2">$K4*$D12/100</f>
        <v>42588572.140799999</v>
      </c>
    </row>
    <row r="13" spans="1:11" x14ac:dyDescent="0.3">
      <c r="B13" s="1" t="s">
        <v>43</v>
      </c>
      <c r="C13" s="16" t="s">
        <v>40</v>
      </c>
      <c r="D13" s="19">
        <v>14</v>
      </c>
      <c r="E13" s="12">
        <f t="shared" si="2"/>
        <v>28083768.5856</v>
      </c>
    </row>
    <row r="14" spans="1:11" x14ac:dyDescent="0.3">
      <c r="B14" s="1" t="s">
        <v>43</v>
      </c>
      <c r="C14" s="16" t="s">
        <v>41</v>
      </c>
      <c r="D14" s="19">
        <v>17</v>
      </c>
      <c r="E14" s="12">
        <f t="shared" si="2"/>
        <v>87440305.120000005</v>
      </c>
    </row>
    <row r="15" spans="1:11" x14ac:dyDescent="0.3">
      <c r="B15" s="1" t="s">
        <v>44</v>
      </c>
      <c r="C15" s="16" t="s">
        <v>38</v>
      </c>
      <c r="D15" s="19">
        <v>18</v>
      </c>
      <c r="E15" s="12">
        <f>$K3*$D15/100</f>
        <v>13887577.872000001</v>
      </c>
    </row>
    <row r="16" spans="1:11" x14ac:dyDescent="0.3">
      <c r="B16" s="1" t="s">
        <v>44</v>
      </c>
      <c r="C16" s="16" t="s">
        <v>39</v>
      </c>
      <c r="D16" s="19">
        <v>22</v>
      </c>
      <c r="E16" s="12">
        <f t="shared" ref="E16:E18" si="3">$K4*$D16/100</f>
        <v>52052699.283199996</v>
      </c>
    </row>
    <row r="17" spans="2:5" x14ac:dyDescent="0.3">
      <c r="B17" s="1" t="s">
        <v>44</v>
      </c>
      <c r="C17" s="16" t="s">
        <v>40</v>
      </c>
      <c r="D17" s="19">
        <v>18</v>
      </c>
      <c r="E17" s="12">
        <f t="shared" si="3"/>
        <v>36107702.467199996</v>
      </c>
    </row>
    <row r="18" spans="2:5" x14ac:dyDescent="0.3">
      <c r="B18" s="1" t="s">
        <v>44</v>
      </c>
      <c r="C18" s="16" t="s">
        <v>41</v>
      </c>
      <c r="D18" s="19">
        <v>21</v>
      </c>
      <c r="E18" s="12">
        <f t="shared" si="3"/>
        <v>108014494.56</v>
      </c>
    </row>
    <row r="19" spans="2:5" x14ac:dyDescent="0.3">
      <c r="B19" s="1" t="s">
        <v>45</v>
      </c>
      <c r="C19" s="16" t="s">
        <v>38</v>
      </c>
      <c r="D19" s="19">
        <v>21</v>
      </c>
      <c r="E19" s="12">
        <f>$K3*$D19/100</f>
        <v>16202174.184</v>
      </c>
    </row>
    <row r="20" spans="2:5" x14ac:dyDescent="0.3">
      <c r="B20" s="1" t="s">
        <v>45</v>
      </c>
      <c r="C20" s="16" t="s">
        <v>39</v>
      </c>
      <c r="D20" s="19">
        <v>31</v>
      </c>
      <c r="E20" s="12">
        <f t="shared" ref="E20:E22" si="4">$K4*$D20/100</f>
        <v>73346985.353599995</v>
      </c>
    </row>
    <row r="21" spans="2:5" x14ac:dyDescent="0.3">
      <c r="B21" s="1" t="s">
        <v>45</v>
      </c>
      <c r="C21" s="16" t="s">
        <v>40</v>
      </c>
      <c r="D21" s="19">
        <v>20</v>
      </c>
      <c r="E21" s="12">
        <f t="shared" si="4"/>
        <v>40119669.408</v>
      </c>
    </row>
    <row r="22" spans="2:5" x14ac:dyDescent="0.3">
      <c r="B22" s="1" t="s">
        <v>45</v>
      </c>
      <c r="C22" s="16" t="s">
        <v>41</v>
      </c>
      <c r="D22" s="19">
        <v>27</v>
      </c>
      <c r="E22" s="12">
        <f t="shared" si="4"/>
        <v>138875778.72</v>
      </c>
    </row>
    <row r="23" spans="2:5" x14ac:dyDescent="0.3">
      <c r="B23" s="1" t="s">
        <v>46</v>
      </c>
      <c r="C23" s="16" t="s">
        <v>38</v>
      </c>
      <c r="D23" s="19">
        <v>28</v>
      </c>
      <c r="E23" s="12">
        <f>$K3*$D23/100</f>
        <v>21602898.912000004</v>
      </c>
    </row>
    <row r="24" spans="2:5" x14ac:dyDescent="0.3">
      <c r="B24" s="1" t="s">
        <v>46</v>
      </c>
      <c r="C24" s="16" t="s">
        <v>39</v>
      </c>
      <c r="D24" s="19">
        <v>30</v>
      </c>
      <c r="E24" s="12">
        <f t="shared" ref="E24:E26" si="5">$K4*$D24/100</f>
        <v>70980953.568000004</v>
      </c>
    </row>
    <row r="25" spans="2:5" x14ac:dyDescent="0.3">
      <c r="B25" s="1" t="s">
        <v>46</v>
      </c>
      <c r="C25" s="16" t="s">
        <v>40</v>
      </c>
      <c r="D25" s="19">
        <v>21</v>
      </c>
      <c r="E25" s="12">
        <f t="shared" si="5"/>
        <v>42125652.878399998</v>
      </c>
    </row>
    <row r="26" spans="2:5" x14ac:dyDescent="0.3">
      <c r="B26" s="1" t="s">
        <v>46</v>
      </c>
      <c r="C26" s="16" t="s">
        <v>41</v>
      </c>
      <c r="D26" s="19">
        <v>28</v>
      </c>
      <c r="E26" s="12">
        <f t="shared" si="5"/>
        <v>144019326.08000001</v>
      </c>
    </row>
    <row r="27" spans="2:5" x14ac:dyDescent="0.3">
      <c r="B27" s="1" t="s">
        <v>47</v>
      </c>
      <c r="C27" s="16" t="s">
        <v>38</v>
      </c>
      <c r="D27" s="19">
        <v>34</v>
      </c>
      <c r="E27" s="12">
        <f>$K3*$D27/100</f>
        <v>26232091.536000002</v>
      </c>
    </row>
    <row r="28" spans="2:5" x14ac:dyDescent="0.3">
      <c r="B28" s="1" t="s">
        <v>47</v>
      </c>
      <c r="C28" s="16" t="s">
        <v>39</v>
      </c>
      <c r="D28" s="19">
        <v>25</v>
      </c>
      <c r="E28" s="12">
        <f t="shared" ref="E28:E30" si="6">$K4*$D28/100</f>
        <v>59150794.640000001</v>
      </c>
    </row>
    <row r="29" spans="2:5" x14ac:dyDescent="0.3">
      <c r="B29" s="1" t="s">
        <v>47</v>
      </c>
      <c r="C29" s="16" t="s">
        <v>40</v>
      </c>
      <c r="D29" s="19">
        <v>14</v>
      </c>
      <c r="E29" s="12">
        <f t="shared" si="6"/>
        <v>28083768.5856</v>
      </c>
    </row>
    <row r="30" spans="2:5" x14ac:dyDescent="0.3">
      <c r="B30" s="1" t="s">
        <v>47</v>
      </c>
      <c r="C30" s="16" t="s">
        <v>41</v>
      </c>
      <c r="D30" s="19">
        <v>24</v>
      </c>
      <c r="E30" s="12">
        <f t="shared" si="6"/>
        <v>123445136.64</v>
      </c>
    </row>
    <row r="31" spans="2:5" x14ac:dyDescent="0.3">
      <c r="B31" s="1" t="s">
        <v>48</v>
      </c>
      <c r="C31" s="16" t="s">
        <v>38</v>
      </c>
      <c r="D31" s="19">
        <v>34</v>
      </c>
      <c r="E31" s="12">
        <f>$K3*$D31/100</f>
        <v>26232091.536000002</v>
      </c>
    </row>
    <row r="32" spans="2:5" x14ac:dyDescent="0.3">
      <c r="B32" s="1" t="s">
        <v>48</v>
      </c>
      <c r="C32" s="16" t="s">
        <v>39</v>
      </c>
      <c r="D32" s="19">
        <v>31</v>
      </c>
      <c r="E32" s="12">
        <f t="shared" ref="E32:E34" si="7">$K4*$D32/100</f>
        <v>73346985.353599995</v>
      </c>
    </row>
    <row r="33" spans="2:5" x14ac:dyDescent="0.3">
      <c r="B33" s="1" t="s">
        <v>48</v>
      </c>
      <c r="C33" s="16" t="s">
        <v>40</v>
      </c>
      <c r="D33" s="19">
        <v>17</v>
      </c>
      <c r="E33" s="12">
        <f t="shared" si="7"/>
        <v>34101718.996799998</v>
      </c>
    </row>
    <row r="34" spans="2:5" x14ac:dyDescent="0.3">
      <c r="B34" s="1" t="s">
        <v>48</v>
      </c>
      <c r="C34" s="16" t="s">
        <v>41</v>
      </c>
      <c r="D34" s="19">
        <v>39</v>
      </c>
      <c r="E34" s="12">
        <f t="shared" si="7"/>
        <v>200598347.03999999</v>
      </c>
    </row>
    <row r="35" spans="2:5" x14ac:dyDescent="0.3">
      <c r="B35" s="1" t="s">
        <v>49</v>
      </c>
      <c r="C35" s="16" t="s">
        <v>38</v>
      </c>
      <c r="D35" s="19">
        <v>26</v>
      </c>
      <c r="E35" s="12">
        <f>$K3*$D35/100</f>
        <v>20059834.704</v>
      </c>
    </row>
    <row r="36" spans="2:5" x14ac:dyDescent="0.3">
      <c r="B36" s="1" t="s">
        <v>49</v>
      </c>
      <c r="C36" s="16" t="s">
        <v>39</v>
      </c>
      <c r="D36" s="19">
        <v>35</v>
      </c>
      <c r="E36" s="12">
        <f t="shared" ref="E36:E38" si="8">$K4*$D36/100</f>
        <v>82811112.496000007</v>
      </c>
    </row>
    <row r="37" spans="2:5" x14ac:dyDescent="0.3">
      <c r="B37" s="1" t="s">
        <v>49</v>
      </c>
      <c r="C37" s="16" t="s">
        <v>40</v>
      </c>
      <c r="D37" s="19">
        <v>35</v>
      </c>
      <c r="E37" s="12">
        <f t="shared" si="8"/>
        <v>70209421.464000002</v>
      </c>
    </row>
    <row r="38" spans="2:5" x14ac:dyDescent="0.3">
      <c r="B38" s="1" t="s">
        <v>49</v>
      </c>
      <c r="C38" s="16" t="s">
        <v>41</v>
      </c>
      <c r="D38" s="19">
        <v>33</v>
      </c>
      <c r="E38" s="12">
        <f t="shared" si="8"/>
        <v>169737062.88</v>
      </c>
    </row>
    <row r="39" spans="2:5" x14ac:dyDescent="0.3">
      <c r="B39" s="1" t="s">
        <v>50</v>
      </c>
      <c r="C39" s="16" t="s">
        <v>38</v>
      </c>
      <c r="D39" s="19">
        <v>41</v>
      </c>
      <c r="E39" s="12">
        <f>$K3*$D39/100</f>
        <v>31632816.264000002</v>
      </c>
    </row>
    <row r="40" spans="2:5" x14ac:dyDescent="0.3">
      <c r="B40" s="1" t="s">
        <v>50</v>
      </c>
      <c r="C40" s="16" t="s">
        <v>39</v>
      </c>
      <c r="D40" s="19">
        <v>43</v>
      </c>
      <c r="E40" s="12">
        <f t="shared" ref="E40:E42" si="9">$K4*$D40/100</f>
        <v>101739366.7808</v>
      </c>
    </row>
    <row r="41" spans="2:5" x14ac:dyDescent="0.3">
      <c r="B41" s="1" t="s">
        <v>50</v>
      </c>
      <c r="C41" s="16" t="s">
        <v>40</v>
      </c>
      <c r="D41" s="19">
        <v>34</v>
      </c>
      <c r="E41" s="12">
        <f t="shared" si="9"/>
        <v>68203437.993599996</v>
      </c>
    </row>
    <row r="42" spans="2:5" x14ac:dyDescent="0.3">
      <c r="B42" s="1" t="s">
        <v>50</v>
      </c>
      <c r="C42" s="16" t="s">
        <v>41</v>
      </c>
      <c r="D42" s="19">
        <v>41</v>
      </c>
      <c r="E42" s="12">
        <f t="shared" si="9"/>
        <v>210885441.75999999</v>
      </c>
    </row>
    <row r="43" spans="2:5" x14ac:dyDescent="0.3">
      <c r="B43" s="1" t="s">
        <v>51</v>
      </c>
      <c r="C43" s="16" t="s">
        <v>38</v>
      </c>
      <c r="D43" s="19">
        <v>25</v>
      </c>
      <c r="E43" s="12">
        <f>$K3*$D43/100</f>
        <v>19288302.600000001</v>
      </c>
    </row>
    <row r="44" spans="2:5" x14ac:dyDescent="0.3">
      <c r="B44" s="1" t="s">
        <v>51</v>
      </c>
      <c r="C44" s="16" t="s">
        <v>39</v>
      </c>
      <c r="D44" s="19">
        <v>52</v>
      </c>
      <c r="E44" s="12">
        <f t="shared" ref="E44:E46" si="10">$K4*$D44/100</f>
        <v>123033652.85120001</v>
      </c>
    </row>
    <row r="45" spans="2:5" x14ac:dyDescent="0.3">
      <c r="B45" s="1" t="s">
        <v>51</v>
      </c>
      <c r="C45" s="16" t="s">
        <v>40</v>
      </c>
      <c r="D45" s="19">
        <v>45</v>
      </c>
      <c r="E45" s="12">
        <f t="shared" si="10"/>
        <v>90269256.167999998</v>
      </c>
    </row>
    <row r="46" spans="2:5" x14ac:dyDescent="0.3">
      <c r="B46" s="1" t="s">
        <v>51</v>
      </c>
      <c r="C46" s="16" t="s">
        <v>41</v>
      </c>
      <c r="D46" s="19">
        <v>46</v>
      </c>
      <c r="E46" s="12">
        <f t="shared" si="10"/>
        <v>236603178.56</v>
      </c>
    </row>
    <row r="47" spans="2:5" x14ac:dyDescent="0.3">
      <c r="B47" s="2" t="s">
        <v>52</v>
      </c>
      <c r="C47" s="16" t="s">
        <v>38</v>
      </c>
      <c r="D47" s="19">
        <v>43</v>
      </c>
      <c r="E47" s="12">
        <f>$K3*$D47/100</f>
        <v>33175880.472000003</v>
      </c>
    </row>
    <row r="48" spans="2:5" x14ac:dyDescent="0.3">
      <c r="B48" s="2" t="s">
        <v>52</v>
      </c>
      <c r="C48" s="16" t="s">
        <v>39</v>
      </c>
      <c r="D48" s="19">
        <v>57</v>
      </c>
      <c r="E48" s="12">
        <f t="shared" ref="E48:E50" si="11">$K4*$D48/100</f>
        <v>134863811.77919999</v>
      </c>
    </row>
    <row r="49" spans="2:5" x14ac:dyDescent="0.3">
      <c r="B49" s="2" t="s">
        <v>52</v>
      </c>
      <c r="C49" s="16" t="s">
        <v>40</v>
      </c>
      <c r="D49" s="19">
        <v>54</v>
      </c>
      <c r="E49" s="12">
        <f t="shared" si="11"/>
        <v>108323107.4016</v>
      </c>
    </row>
    <row r="50" spans="2:5" x14ac:dyDescent="0.3">
      <c r="B50" s="2" t="s">
        <v>52</v>
      </c>
      <c r="C50" s="16" t="s">
        <v>41</v>
      </c>
      <c r="D50" s="19">
        <v>54</v>
      </c>
      <c r="E50" s="12">
        <f t="shared" si="11"/>
        <v>277751557.44</v>
      </c>
    </row>
    <row r="51" spans="2:5" x14ac:dyDescent="0.3">
      <c r="B51" s="20" t="s">
        <v>53</v>
      </c>
      <c r="C51" s="16" t="s">
        <v>38</v>
      </c>
      <c r="D51" s="19">
        <v>73</v>
      </c>
      <c r="E51" s="12">
        <f>$K3*$D51/100</f>
        <v>56321843.592000008</v>
      </c>
    </row>
    <row r="52" spans="2:5" x14ac:dyDescent="0.3">
      <c r="B52" s="20" t="s">
        <v>53</v>
      </c>
      <c r="C52" s="16" t="s">
        <v>39</v>
      </c>
      <c r="D52" s="19">
        <v>68</v>
      </c>
      <c r="E52" s="12">
        <f t="shared" ref="E52:E54" si="12">$K4*$D52/100</f>
        <v>160890161.4208</v>
      </c>
    </row>
    <row r="53" spans="2:5" x14ac:dyDescent="0.3">
      <c r="B53" s="20" t="s">
        <v>53</v>
      </c>
      <c r="C53" s="16" t="s">
        <v>40</v>
      </c>
      <c r="D53" s="19">
        <v>51</v>
      </c>
      <c r="E53" s="12">
        <f t="shared" si="12"/>
        <v>102305156.99039999</v>
      </c>
    </row>
    <row r="54" spans="2:5" x14ac:dyDescent="0.3">
      <c r="B54" s="20" t="s">
        <v>53</v>
      </c>
      <c r="C54" s="16" t="s">
        <v>41</v>
      </c>
      <c r="D54" s="19">
        <v>65</v>
      </c>
      <c r="E54" s="12">
        <f t="shared" si="12"/>
        <v>334330578.39999998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70A2B-7B1F-4BF3-9CE7-F9EDE901CD8E}">
  <dimension ref="A1:C21"/>
  <sheetViews>
    <sheetView workbookViewId="0">
      <selection activeCell="E10" sqref="E10"/>
    </sheetView>
  </sheetViews>
  <sheetFormatPr defaultRowHeight="14.4" x14ac:dyDescent="0.3"/>
  <cols>
    <col min="2" max="2" width="33.5546875" customWidth="1"/>
    <col min="3" max="3" width="20.6640625" customWidth="1"/>
    <col min="4" max="4" width="17.88671875" customWidth="1"/>
  </cols>
  <sheetData>
    <row r="1" spans="1:3" x14ac:dyDescent="0.3">
      <c r="A1" s="10">
        <v>2019</v>
      </c>
      <c r="B1" s="29" t="s">
        <v>68</v>
      </c>
      <c r="C1" s="29" t="s">
        <v>31</v>
      </c>
    </row>
    <row r="2" spans="1:3" x14ac:dyDescent="0.3">
      <c r="B2" s="27" t="s">
        <v>69</v>
      </c>
      <c r="C2" s="28">
        <v>71</v>
      </c>
    </row>
    <row r="3" spans="1:3" x14ac:dyDescent="0.3">
      <c r="B3" s="23"/>
      <c r="C3" s="24"/>
    </row>
    <row r="4" spans="1:3" x14ac:dyDescent="0.3">
      <c r="B4" s="25" t="s">
        <v>54</v>
      </c>
      <c r="C4" s="24">
        <v>72</v>
      </c>
    </row>
    <row r="5" spans="1:3" x14ac:dyDescent="0.3">
      <c r="B5" s="25" t="s">
        <v>55</v>
      </c>
      <c r="C5" s="24">
        <v>71</v>
      </c>
    </row>
    <row r="6" spans="1:3" x14ac:dyDescent="0.3">
      <c r="B6" s="1"/>
      <c r="C6" s="26"/>
    </row>
    <row r="7" spans="1:3" x14ac:dyDescent="0.3">
      <c r="B7" s="25" t="s">
        <v>38</v>
      </c>
      <c r="C7" s="24">
        <v>78</v>
      </c>
    </row>
    <row r="8" spans="1:3" x14ac:dyDescent="0.3">
      <c r="B8" s="25" t="s">
        <v>56</v>
      </c>
      <c r="C8" s="24">
        <v>83</v>
      </c>
    </row>
    <row r="9" spans="1:3" x14ac:dyDescent="0.3">
      <c r="B9" s="25" t="s">
        <v>57</v>
      </c>
      <c r="C9" s="24">
        <v>77</v>
      </c>
    </row>
    <row r="10" spans="1:3" x14ac:dyDescent="0.3">
      <c r="B10" s="25" t="s">
        <v>58</v>
      </c>
      <c r="C10" s="24">
        <v>70</v>
      </c>
    </row>
    <row r="11" spans="1:3" x14ac:dyDescent="0.3">
      <c r="B11" s="25" t="s">
        <v>59</v>
      </c>
      <c r="C11" s="24">
        <v>60</v>
      </c>
    </row>
    <row r="12" spans="1:3" x14ac:dyDescent="0.3">
      <c r="B12" s="25" t="s">
        <v>60</v>
      </c>
      <c r="C12" s="24">
        <v>52</v>
      </c>
    </row>
    <row r="13" spans="1:3" x14ac:dyDescent="0.3">
      <c r="B13" s="1"/>
      <c r="C13" s="26"/>
    </row>
    <row r="14" spans="1:3" x14ac:dyDescent="0.3">
      <c r="B14" s="25" t="s">
        <v>61</v>
      </c>
      <c r="C14" s="24">
        <v>50</v>
      </c>
    </row>
    <row r="15" spans="1:3" x14ac:dyDescent="0.3">
      <c r="B15" s="25" t="s">
        <v>62</v>
      </c>
      <c r="C15" s="24">
        <v>71</v>
      </c>
    </row>
    <row r="16" spans="1:3" x14ac:dyDescent="0.3">
      <c r="B16" s="25" t="s">
        <v>63</v>
      </c>
      <c r="C16" s="24">
        <v>85</v>
      </c>
    </row>
    <row r="17" spans="2:3" x14ac:dyDescent="0.3">
      <c r="B17" s="1"/>
      <c r="C17" s="26"/>
    </row>
    <row r="18" spans="2:3" x14ac:dyDescent="0.3">
      <c r="B18" s="25" t="s">
        <v>64</v>
      </c>
      <c r="C18" s="24">
        <v>77</v>
      </c>
    </row>
    <row r="19" spans="2:3" x14ac:dyDescent="0.3">
      <c r="B19" s="25" t="s">
        <v>65</v>
      </c>
      <c r="C19" s="24">
        <v>75</v>
      </c>
    </row>
    <row r="20" spans="2:3" x14ac:dyDescent="0.3">
      <c r="B20" s="30" t="s">
        <v>66</v>
      </c>
      <c r="C20" s="31">
        <v>55</v>
      </c>
    </row>
    <row r="21" spans="2:3" x14ac:dyDescent="0.3">
      <c r="B21" s="32" t="s">
        <v>67</v>
      </c>
      <c r="C21" s="33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19CB7-3796-4EDF-BC96-941DA1A1943F}">
  <dimension ref="A1:H4"/>
  <sheetViews>
    <sheetView workbookViewId="0">
      <selection activeCell="H2" sqref="H2"/>
    </sheetView>
  </sheetViews>
  <sheetFormatPr defaultRowHeight="14.4" x14ac:dyDescent="0.3"/>
  <cols>
    <col min="2" max="2" width="24.88671875" customWidth="1"/>
    <col min="3" max="3" width="21.33203125" customWidth="1"/>
    <col min="4" max="4" width="18.33203125" customWidth="1"/>
    <col min="8" max="8" width="19" customWidth="1"/>
  </cols>
  <sheetData>
    <row r="1" spans="1:8" x14ac:dyDescent="0.3">
      <c r="A1" s="10">
        <v>2019</v>
      </c>
      <c r="B1" s="4" t="s">
        <v>73</v>
      </c>
      <c r="C1" s="4" t="s">
        <v>31</v>
      </c>
      <c r="D1" s="4" t="s">
        <v>32</v>
      </c>
      <c r="H1" s="4" t="s">
        <v>74</v>
      </c>
    </row>
    <row r="2" spans="1:8" x14ac:dyDescent="0.3">
      <c r="B2" s="34" t="s">
        <v>70</v>
      </c>
      <c r="C2" s="28">
        <v>87</v>
      </c>
      <c r="D2" s="12">
        <f>$H$2*$C2/100</f>
        <v>447488620.31999999</v>
      </c>
      <c r="H2" s="14">
        <v>514354736</v>
      </c>
    </row>
    <row r="3" spans="1:8" x14ac:dyDescent="0.3">
      <c r="B3" s="35" t="s">
        <v>71</v>
      </c>
      <c r="C3" s="31">
        <v>35</v>
      </c>
      <c r="D3" s="12">
        <f t="shared" ref="D3:D4" si="0">$H$2*$C3/100</f>
        <v>180024157.59999999</v>
      </c>
    </row>
    <row r="4" spans="1:8" x14ac:dyDescent="0.3">
      <c r="B4" s="36" t="s">
        <v>72</v>
      </c>
      <c r="C4" s="33">
        <v>27</v>
      </c>
      <c r="D4" s="12">
        <f t="shared" si="0"/>
        <v>138875778.72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E8F6A-080F-4AB5-B3E8-9F964E6C412C}">
  <dimension ref="A1:C64"/>
  <sheetViews>
    <sheetView tabSelected="1" workbookViewId="0">
      <selection activeCell="E18" sqref="E18"/>
    </sheetView>
  </sheetViews>
  <sheetFormatPr defaultRowHeight="14.4" x14ac:dyDescent="0.3"/>
  <cols>
    <col min="2" max="2" width="14" customWidth="1"/>
    <col min="3" max="3" width="18.6640625" customWidth="1"/>
    <col min="4" max="4" width="13.77734375" customWidth="1"/>
  </cols>
  <sheetData>
    <row r="1" spans="1:3" x14ac:dyDescent="0.3">
      <c r="A1" s="10">
        <v>2019</v>
      </c>
      <c r="B1" s="4" t="s">
        <v>29</v>
      </c>
      <c r="C1" s="4" t="s">
        <v>115</v>
      </c>
    </row>
    <row r="2" spans="1:3" x14ac:dyDescent="0.3">
      <c r="B2" s="3" t="s">
        <v>1</v>
      </c>
      <c r="C2" t="s">
        <v>84</v>
      </c>
    </row>
    <row r="3" spans="1:3" x14ac:dyDescent="0.3">
      <c r="B3" s="3" t="s">
        <v>1</v>
      </c>
      <c r="C3" t="s">
        <v>85</v>
      </c>
    </row>
    <row r="4" spans="1:3" x14ac:dyDescent="0.3">
      <c r="B4" s="3" t="s">
        <v>1</v>
      </c>
      <c r="C4" t="s">
        <v>86</v>
      </c>
    </row>
    <row r="5" spans="1:3" x14ac:dyDescent="0.3">
      <c r="B5" s="3" t="s">
        <v>2</v>
      </c>
      <c r="C5" t="s">
        <v>86</v>
      </c>
    </row>
    <row r="6" spans="1:3" x14ac:dyDescent="0.3">
      <c r="B6" s="3" t="s">
        <v>2</v>
      </c>
      <c r="C6" t="s">
        <v>87</v>
      </c>
    </row>
    <row r="7" spans="1:3" x14ac:dyDescent="0.3">
      <c r="B7" s="3" t="s">
        <v>2</v>
      </c>
      <c r="C7" t="s">
        <v>88</v>
      </c>
    </row>
    <row r="8" spans="1:3" x14ac:dyDescent="0.3">
      <c r="B8" s="3" t="s">
        <v>3</v>
      </c>
      <c r="C8" t="s">
        <v>89</v>
      </c>
    </row>
    <row r="9" spans="1:3" x14ac:dyDescent="0.3">
      <c r="B9" s="3" t="s">
        <v>3</v>
      </c>
      <c r="C9" t="s">
        <v>90</v>
      </c>
    </row>
    <row r="10" spans="1:3" x14ac:dyDescent="0.3">
      <c r="B10" s="3" t="s">
        <v>3</v>
      </c>
      <c r="C10" t="s">
        <v>91</v>
      </c>
    </row>
    <row r="11" spans="1:3" x14ac:dyDescent="0.3">
      <c r="B11" s="3" t="s">
        <v>4</v>
      </c>
      <c r="C11" t="s">
        <v>92</v>
      </c>
    </row>
    <row r="12" spans="1:3" x14ac:dyDescent="0.3">
      <c r="B12" s="3" t="s">
        <v>4</v>
      </c>
      <c r="C12" t="s">
        <v>88</v>
      </c>
    </row>
    <row r="13" spans="1:3" x14ac:dyDescent="0.3">
      <c r="B13" s="3" t="s">
        <v>4</v>
      </c>
      <c r="C13" t="s">
        <v>93</v>
      </c>
    </row>
    <row r="14" spans="1:3" x14ac:dyDescent="0.3">
      <c r="B14" s="3" t="s">
        <v>5</v>
      </c>
      <c r="C14" t="s">
        <v>93</v>
      </c>
    </row>
    <row r="15" spans="1:3" x14ac:dyDescent="0.3">
      <c r="B15" s="3" t="s">
        <v>5</v>
      </c>
      <c r="C15" t="s">
        <v>94</v>
      </c>
    </row>
    <row r="16" spans="1:3" x14ac:dyDescent="0.3">
      <c r="B16" s="3" t="s">
        <v>5</v>
      </c>
      <c r="C16" t="s">
        <v>95</v>
      </c>
    </row>
    <row r="17" spans="2:3" x14ac:dyDescent="0.3">
      <c r="B17" s="3" t="s">
        <v>7</v>
      </c>
      <c r="C17" t="s">
        <v>96</v>
      </c>
    </row>
    <row r="18" spans="2:3" x14ac:dyDescent="0.3">
      <c r="B18" s="3" t="s">
        <v>7</v>
      </c>
      <c r="C18" t="s">
        <v>88</v>
      </c>
    </row>
    <row r="19" spans="2:3" x14ac:dyDescent="0.3">
      <c r="B19" s="3" t="s">
        <v>7</v>
      </c>
      <c r="C19" t="s">
        <v>86</v>
      </c>
    </row>
    <row r="20" spans="2:3" x14ac:dyDescent="0.3">
      <c r="B20" s="3" t="s">
        <v>8</v>
      </c>
      <c r="C20" t="s">
        <v>92</v>
      </c>
    </row>
    <row r="21" spans="2:3" x14ac:dyDescent="0.3">
      <c r="B21" s="3" t="s">
        <v>8</v>
      </c>
      <c r="C21" t="s">
        <v>97</v>
      </c>
    </row>
    <row r="22" spans="2:3" x14ac:dyDescent="0.3">
      <c r="B22" s="3" t="s">
        <v>8</v>
      </c>
      <c r="C22" t="s">
        <v>86</v>
      </c>
    </row>
    <row r="23" spans="2:3" x14ac:dyDescent="0.3">
      <c r="B23" s="3" t="s">
        <v>9</v>
      </c>
      <c r="C23" t="s">
        <v>98</v>
      </c>
    </row>
    <row r="24" spans="2:3" x14ac:dyDescent="0.3">
      <c r="B24" s="3" t="s">
        <v>9</v>
      </c>
      <c r="C24" t="s">
        <v>86</v>
      </c>
    </row>
    <row r="25" spans="2:3" x14ac:dyDescent="0.3">
      <c r="B25" s="3" t="s">
        <v>9</v>
      </c>
      <c r="C25" t="s">
        <v>99</v>
      </c>
    </row>
    <row r="26" spans="2:3" x14ac:dyDescent="0.3">
      <c r="B26" s="3" t="s">
        <v>10</v>
      </c>
      <c r="C26" t="s">
        <v>84</v>
      </c>
    </row>
    <row r="27" spans="2:3" x14ac:dyDescent="0.3">
      <c r="B27" s="3" t="s">
        <v>10</v>
      </c>
      <c r="C27" t="s">
        <v>100</v>
      </c>
    </row>
    <row r="28" spans="2:3" x14ac:dyDescent="0.3">
      <c r="B28" s="3" t="s">
        <v>10</v>
      </c>
      <c r="C28" t="s">
        <v>101</v>
      </c>
    </row>
    <row r="29" spans="2:3" x14ac:dyDescent="0.3">
      <c r="B29" s="3" t="s">
        <v>11</v>
      </c>
      <c r="C29" t="s">
        <v>92</v>
      </c>
    </row>
    <row r="30" spans="2:3" x14ac:dyDescent="0.3">
      <c r="B30" s="3" t="s">
        <v>11</v>
      </c>
      <c r="C30" t="s">
        <v>86</v>
      </c>
    </row>
    <row r="31" spans="2:3" x14ac:dyDescent="0.3">
      <c r="B31" s="3" t="s">
        <v>11</v>
      </c>
      <c r="C31" t="s">
        <v>102</v>
      </c>
    </row>
    <row r="32" spans="2:3" x14ac:dyDescent="0.3">
      <c r="B32" s="3" t="s">
        <v>12</v>
      </c>
      <c r="C32" t="s">
        <v>103</v>
      </c>
    </row>
    <row r="33" spans="2:3" x14ac:dyDescent="0.3">
      <c r="B33" s="3" t="s">
        <v>12</v>
      </c>
      <c r="C33" t="s">
        <v>86</v>
      </c>
    </row>
    <row r="34" spans="2:3" x14ac:dyDescent="0.3">
      <c r="B34" s="3" t="s">
        <v>12</v>
      </c>
      <c r="C34" t="s">
        <v>92</v>
      </c>
    </row>
    <row r="35" spans="2:3" x14ac:dyDescent="0.3">
      <c r="B35" s="3" t="s">
        <v>17</v>
      </c>
      <c r="C35" t="s">
        <v>86</v>
      </c>
    </row>
    <row r="36" spans="2:3" x14ac:dyDescent="0.3">
      <c r="B36" s="3" t="s">
        <v>17</v>
      </c>
      <c r="C36" t="s">
        <v>92</v>
      </c>
    </row>
    <row r="37" spans="2:3" x14ac:dyDescent="0.3">
      <c r="B37" s="3" t="s">
        <v>17</v>
      </c>
      <c r="C37" t="s">
        <v>104</v>
      </c>
    </row>
    <row r="38" spans="2:3" x14ac:dyDescent="0.3">
      <c r="B38" s="3" t="s">
        <v>19</v>
      </c>
      <c r="C38" t="s">
        <v>105</v>
      </c>
    </row>
    <row r="39" spans="2:3" x14ac:dyDescent="0.3">
      <c r="B39" s="3" t="s">
        <v>19</v>
      </c>
      <c r="C39" t="s">
        <v>85</v>
      </c>
    </row>
    <row r="40" spans="2:3" x14ac:dyDescent="0.3">
      <c r="B40" s="3" t="s">
        <v>19</v>
      </c>
      <c r="C40" t="s">
        <v>86</v>
      </c>
    </row>
    <row r="41" spans="2:3" x14ac:dyDescent="0.3">
      <c r="B41" s="3" t="s">
        <v>20</v>
      </c>
      <c r="C41" t="s">
        <v>93</v>
      </c>
    </row>
    <row r="42" spans="2:3" x14ac:dyDescent="0.3">
      <c r="B42" s="3" t="s">
        <v>20</v>
      </c>
      <c r="C42" t="s">
        <v>106</v>
      </c>
    </row>
    <row r="43" spans="2:3" x14ac:dyDescent="0.3">
      <c r="B43" s="3" t="s">
        <v>20</v>
      </c>
      <c r="C43" t="s">
        <v>94</v>
      </c>
    </row>
    <row r="44" spans="2:3" x14ac:dyDescent="0.3">
      <c r="B44" s="3" t="s">
        <v>21</v>
      </c>
      <c r="C44" t="s">
        <v>107</v>
      </c>
    </row>
    <row r="45" spans="2:3" x14ac:dyDescent="0.3">
      <c r="B45" s="3" t="s">
        <v>21</v>
      </c>
      <c r="C45" t="s">
        <v>108</v>
      </c>
    </row>
    <row r="46" spans="2:3" x14ac:dyDescent="0.3">
      <c r="B46" s="3" t="s">
        <v>21</v>
      </c>
      <c r="C46" t="s">
        <v>86</v>
      </c>
    </row>
    <row r="47" spans="2:3" x14ac:dyDescent="0.3">
      <c r="B47" s="3" t="s">
        <v>22</v>
      </c>
      <c r="C47" t="s">
        <v>86</v>
      </c>
    </row>
    <row r="48" spans="2:3" x14ac:dyDescent="0.3">
      <c r="B48" s="3" t="s">
        <v>22</v>
      </c>
      <c r="C48" t="s">
        <v>92</v>
      </c>
    </row>
    <row r="49" spans="2:3" x14ac:dyDescent="0.3">
      <c r="B49" s="3" t="s">
        <v>22</v>
      </c>
      <c r="C49" t="s">
        <v>88</v>
      </c>
    </row>
    <row r="50" spans="2:3" x14ac:dyDescent="0.3">
      <c r="B50" s="3" t="s">
        <v>23</v>
      </c>
      <c r="C50" t="s">
        <v>109</v>
      </c>
    </row>
    <row r="51" spans="2:3" x14ac:dyDescent="0.3">
      <c r="B51" s="3" t="s">
        <v>23</v>
      </c>
      <c r="C51" t="s">
        <v>86</v>
      </c>
    </row>
    <row r="52" spans="2:3" x14ac:dyDescent="0.3">
      <c r="B52" s="3" t="s">
        <v>23</v>
      </c>
      <c r="C52" t="s">
        <v>88</v>
      </c>
    </row>
    <row r="53" spans="2:3" x14ac:dyDescent="0.3">
      <c r="B53" s="3" t="s">
        <v>25</v>
      </c>
      <c r="C53" t="s">
        <v>86</v>
      </c>
    </row>
    <row r="54" spans="2:3" x14ac:dyDescent="0.3">
      <c r="B54" s="3" t="s">
        <v>25</v>
      </c>
      <c r="C54" t="s">
        <v>110</v>
      </c>
    </row>
    <row r="55" spans="2:3" x14ac:dyDescent="0.3">
      <c r="B55" s="3" t="s">
        <v>25</v>
      </c>
      <c r="C55" t="s">
        <v>92</v>
      </c>
    </row>
    <row r="56" spans="2:3" x14ac:dyDescent="0.3">
      <c r="B56" s="3" t="s">
        <v>26</v>
      </c>
      <c r="C56" t="s">
        <v>111</v>
      </c>
    </row>
    <row r="57" spans="2:3" x14ac:dyDescent="0.3">
      <c r="B57" s="3" t="s">
        <v>26</v>
      </c>
      <c r="C57" t="s">
        <v>92</v>
      </c>
    </row>
    <row r="58" spans="2:3" x14ac:dyDescent="0.3">
      <c r="B58" s="3" t="s">
        <v>26</v>
      </c>
      <c r="C58" t="s">
        <v>112</v>
      </c>
    </row>
    <row r="59" spans="2:3" x14ac:dyDescent="0.3">
      <c r="B59" s="3" t="s">
        <v>27</v>
      </c>
      <c r="C59" t="s">
        <v>88</v>
      </c>
    </row>
    <row r="60" spans="2:3" x14ac:dyDescent="0.3">
      <c r="B60" s="3" t="s">
        <v>27</v>
      </c>
      <c r="C60" t="s">
        <v>92</v>
      </c>
    </row>
    <row r="61" spans="2:3" x14ac:dyDescent="0.3">
      <c r="B61" s="3" t="s">
        <v>27</v>
      </c>
      <c r="C61" t="s">
        <v>113</v>
      </c>
    </row>
    <row r="62" spans="2:3" x14ac:dyDescent="0.3">
      <c r="B62" s="3" t="s">
        <v>28</v>
      </c>
      <c r="C62" t="s">
        <v>96</v>
      </c>
    </row>
    <row r="63" spans="2:3" x14ac:dyDescent="0.3">
      <c r="B63" s="3" t="s">
        <v>28</v>
      </c>
      <c r="C63" t="s">
        <v>114</v>
      </c>
    </row>
    <row r="64" spans="2:3" x14ac:dyDescent="0.3">
      <c r="B64" s="3" t="s">
        <v>28</v>
      </c>
      <c r="C64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orszagok_vasarlaseloszlas</vt:lpstr>
      <vt:lpstr>internetfelhasznalok_vasarlasel</vt:lpstr>
      <vt:lpstr>termekek_orszagok_szerint</vt:lpstr>
      <vt:lpstr>termekek_eletkor_szerint</vt:lpstr>
      <vt:lpstr>internetfelhasznalok_szemelyise</vt:lpstr>
      <vt:lpstr>eladok_tipusai</vt:lpstr>
      <vt:lpstr>online_uzletek_orszagok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Zsanett Jakab</dc:creator>
  <cp:lastModifiedBy>Zsanett Jakab</cp:lastModifiedBy>
  <dcterms:created xsi:type="dcterms:W3CDTF">2020-10-31T14:04:32Z</dcterms:created>
  <dcterms:modified xsi:type="dcterms:W3CDTF">2020-10-31T16:28:59Z</dcterms:modified>
</cp:coreProperties>
</file>