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<sst xmlns="http://schemas.openxmlformats.org/spreadsheetml/2006/main" count="209" uniqueCount="63">
  <si>
    <t>DADES 1a part</t>
  </si>
  <si>
    <t>FILTRAT</t>
  </si>
  <si>
    <t>N#PARAULES</t>
  </si>
  <si>
    <t>arxiv</t>
  </si>
  <si>
    <t>whitespace</t>
  </si>
  <si>
    <t>classic</t>
  </si>
  <si>
    <t>standard</t>
  </si>
  <si>
    <t>letter</t>
  </si>
  <si>
    <t>lowercase</t>
  </si>
  <si>
    <t>asciifolding</t>
  </si>
  <si>
    <t>stop</t>
  </si>
  <si>
    <t>snowball</t>
  </si>
  <si>
    <t>porter_stem</t>
  </si>
  <si>
    <t>kstem</t>
  </si>
  <si>
    <t>rec.motorcycles</t>
  </si>
  <si>
    <t>comp.graphics</t>
  </si>
  <si>
    <t>sci.space</t>
  </si>
  <si>
    <t>comp.os.ms-windows.misc</t>
  </si>
  <si>
    <t>talk.politics.guns</t>
  </si>
  <si>
    <t>Mitjana</t>
  </si>
  <si>
    <t>Max</t>
  </si>
  <si>
    <t>Min</t>
  </si>
  <si>
    <t>Fitxer del max</t>
  </si>
  <si>
    <t>Fitxers del min</t>
  </si>
  <si>
    <t>comp.windows.x</t>
  </si>
  <si>
    <t>alt.atheism</t>
  </si>
  <si>
    <t>talk.politics.misc</t>
  </si>
  <si>
    <t>rec.autos</t>
  </si>
  <si>
    <t>rec.sport.baseball</t>
  </si>
  <si>
    <t>data</t>
  </si>
  <si>
    <t>sci.electronics</t>
  </si>
  <si>
    <t>comp.sys.ibm.pc.hardware</t>
  </si>
  <si>
    <t>NEWS</t>
  </si>
  <si>
    <t>misc.forsale</t>
  </si>
  <si>
    <t xml:space="preserve">soc.religion.christian - talk.politics.misc </t>
  </si>
  <si>
    <t>soc.religion.christian</t>
  </si>
  <si>
    <t>sci.med</t>
  </si>
  <si>
    <t>ibm.pc.hardware - map.hardware</t>
  </si>
  <si>
    <t>comp.sys.mac.hardware</t>
  </si>
  <si>
    <t>alt.atheism - soc.religion.christian</t>
  </si>
  <si>
    <t>MITJANA</t>
  </si>
  <si>
    <t>rec.autos vs talk.politics.guns</t>
  </si>
  <si>
    <t>rec.sport.hockey</t>
  </si>
  <si>
    <t>talk.politics.mideast</t>
  </si>
  <si>
    <t>ARXIV</t>
  </si>
  <si>
    <t>physics vs astro-ph</t>
  </si>
  <si>
    <t>talk.religion.misc</t>
  </si>
  <si>
    <t>physics vs quantum-ph</t>
  </si>
  <si>
    <t xml:space="preserve"> math vs physics</t>
  </si>
  <si>
    <t>sci.crypt</t>
  </si>
  <si>
    <t xml:space="preserve"> cs vs math</t>
  </si>
  <si>
    <t>MISC</t>
  </si>
  <si>
    <t>sci.space vs astro-ph</t>
  </si>
  <si>
    <t xml:space="preserve"> cs vs crypt</t>
  </si>
  <si>
    <t xml:space="preserve"> hep-ph vs med</t>
  </si>
  <si>
    <t>cs.updates.on.arXiv.org</t>
  </si>
  <si>
    <t>quant-ph.updates.on.arXiv.org</t>
  </si>
  <si>
    <t>cond-mat.updates.on.arXiv.org</t>
  </si>
  <si>
    <t>hep-th.updates.on.arXiv.org</t>
  </si>
  <si>
    <t>physics.updates.on.arXiv.org</t>
  </si>
  <si>
    <t>hep-ph.updates.on.arXiv.org</t>
  </si>
  <si>
    <t>math.updates.on.arXiv.org</t>
  </si>
  <si>
    <t>astro-ph.updates.on.arXiv.org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</si>
</sst>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rgb="FF000000"/>
      <name val="Courier New"/>
    </font>
    <font>
      <sz val="11.0"/>
      <color theme="1"/>
      <name val="Courier New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Dades paraules preprocessades (CountWords amb arxiv)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1'!$A$5:$A$15</c:f>
            </c:strRef>
          </c:cat>
          <c:val>
            <c:numRef>
              <c:f>'Full 1'!$B$5:$B$15</c:f>
              <c:numCache/>
            </c:numRef>
          </c:val>
        </c:ser>
        <c:axId val="574502092"/>
        <c:axId val="173006913"/>
      </c:barChart>
      <c:catAx>
        <c:axId val="57450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FILTRAT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06913"/>
      </c:catAx>
      <c:valAx>
        <c:axId val="17300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N#PARAULES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50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0</xdr:row>
      <xdr:rowOff>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</cols>
  <sheetData>
    <row r="3">
      <c r="A3" s="1" t="s">
        <v>0</v>
      </c>
    </row>
    <row r="4">
      <c r="A4" s="2" t="s">
        <v>1</v>
      </c>
      <c r="B4" s="2" t="s">
        <v>2</v>
      </c>
    </row>
    <row r="5">
      <c r="A5" s="2" t="s">
        <v>3</v>
      </c>
      <c r="B5" s="2">
        <v>122269.0</v>
      </c>
    </row>
    <row r="6">
      <c r="A6" s="2" t="s">
        <v>4</v>
      </c>
      <c r="B6" s="2">
        <v>447122.0</v>
      </c>
    </row>
    <row r="7">
      <c r="A7" s="2" t="s">
        <v>5</v>
      </c>
      <c r="B7" s="2">
        <v>128398.0</v>
      </c>
    </row>
    <row r="8">
      <c r="A8" s="2" t="s">
        <v>6</v>
      </c>
      <c r="B8" s="2">
        <v>122269.0</v>
      </c>
    </row>
    <row r="9">
      <c r="A9" s="2" t="s">
        <v>7</v>
      </c>
      <c r="B9" s="2">
        <v>88649.0</v>
      </c>
    </row>
    <row r="10">
      <c r="A10" s="2" t="s">
        <v>8</v>
      </c>
      <c r="B10" s="2">
        <v>122269.0</v>
      </c>
    </row>
    <row r="11">
      <c r="A11" s="2" t="s">
        <v>9</v>
      </c>
      <c r="B11" s="2">
        <v>143572.0</v>
      </c>
    </row>
    <row r="12">
      <c r="A12" s="2" t="s">
        <v>10</v>
      </c>
      <c r="B12" s="2">
        <v>143539.0</v>
      </c>
    </row>
    <row r="13">
      <c r="A13" s="2" t="s">
        <v>11</v>
      </c>
      <c r="B13" s="2">
        <v>113782.0</v>
      </c>
    </row>
    <row r="14">
      <c r="A14" s="2" t="s">
        <v>12</v>
      </c>
      <c r="B14" s="2">
        <v>114684.0</v>
      </c>
    </row>
    <row r="15">
      <c r="A15" s="2" t="s">
        <v>13</v>
      </c>
      <c r="B15" s="2">
        <v>125937.0</v>
      </c>
    </row>
    <row r="21">
      <c r="Q21" s="2" t="s">
        <v>14</v>
      </c>
      <c r="R21" s="2" t="s">
        <v>15</v>
      </c>
      <c r="S21" s="2" t="s">
        <v>16</v>
      </c>
      <c r="T21" s="2" t="s">
        <v>17</v>
      </c>
      <c r="U21" s="2" t="s">
        <v>18</v>
      </c>
      <c r="W21" s="2" t="s">
        <v>19</v>
      </c>
      <c r="X21" s="2" t="s">
        <v>20</v>
      </c>
      <c r="Y21" s="2" t="s">
        <v>21</v>
      </c>
      <c r="Z21" s="2" t="s">
        <v>22</v>
      </c>
      <c r="AA21" s="2" t="s">
        <v>23</v>
      </c>
    </row>
    <row r="22">
      <c r="Q22" s="2">
        <v>0.01705</v>
      </c>
      <c r="R22" s="2">
        <v>0.01783</v>
      </c>
      <c r="S22" s="2">
        <v>0.00703</v>
      </c>
      <c r="T22" s="2">
        <v>0.03616</v>
      </c>
      <c r="U22" s="2">
        <v>0.01526</v>
      </c>
      <c r="V22" s="2" t="s">
        <v>24</v>
      </c>
      <c r="W22" s="3">
        <f>AVERAGE(Q22:V22)</f>
        <v>0.018666</v>
      </c>
      <c r="X22" s="3">
        <f>MAX(Q22:U22)</f>
        <v>0.03616</v>
      </c>
      <c r="Y22" s="3">
        <f>MIN(Q22:U22)</f>
        <v>0.00703</v>
      </c>
      <c r="Z22" s="4" t="s">
        <v>17</v>
      </c>
      <c r="AA22" s="2" t="s">
        <v>25</v>
      </c>
    </row>
    <row r="23">
      <c r="Q23" s="2">
        <v>0.01856</v>
      </c>
      <c r="R23" s="2">
        <v>0.01762</v>
      </c>
      <c r="S23" s="2">
        <v>0.01236</v>
      </c>
      <c r="T23" s="2">
        <v>0.00696</v>
      </c>
      <c r="U23" s="2">
        <v>0.01972</v>
      </c>
      <c r="V23" s="2" t="s">
        <v>26</v>
      </c>
      <c r="W23" s="3">
        <f>AVERAGE(Q23:U23,B44)</f>
        <v>0.01327333333</v>
      </c>
      <c r="X23" s="2">
        <f>MAX(Q23:U23,B44)</f>
        <v>0.01972</v>
      </c>
      <c r="Y23" s="5">
        <f>MIN(Q23:U23,B44)</f>
        <v>0.00442</v>
      </c>
      <c r="Z23" s="2" t="s">
        <v>27</v>
      </c>
      <c r="AA23" s="2" t="s">
        <v>28</v>
      </c>
    </row>
    <row r="24">
      <c r="B24" s="2" t="s">
        <v>29</v>
      </c>
      <c r="Q24" s="2">
        <v>0.03007</v>
      </c>
      <c r="R24" s="2">
        <v>0.01696</v>
      </c>
      <c r="S24" s="2">
        <v>0.0172</v>
      </c>
      <c r="T24" s="2">
        <v>0.04798</v>
      </c>
      <c r="U24" s="2">
        <v>0.03244</v>
      </c>
      <c r="V24" s="2" t="s">
        <v>30</v>
      </c>
      <c r="W24" s="3">
        <f>AVERAGE(Q24:U24,B45:C45)</f>
        <v>0.02550285714</v>
      </c>
      <c r="X24" s="3">
        <f>MAX(Q24:U24,C45,B45)</f>
        <v>0.04798</v>
      </c>
      <c r="Y24" s="5">
        <f>MIN(Q24:U24,C45,B45)</f>
        <v>0.01399</v>
      </c>
      <c r="Z24" s="2" t="s">
        <v>17</v>
      </c>
      <c r="AA24" s="2" t="s">
        <v>31</v>
      </c>
    </row>
    <row r="25">
      <c r="A25" s="2" t="s">
        <v>32</v>
      </c>
      <c r="Q25" s="2">
        <v>0.0094</v>
      </c>
      <c r="R25" s="2">
        <v>9.2E-4</v>
      </c>
      <c r="S25" s="2">
        <v>0.00213</v>
      </c>
      <c r="T25" s="2">
        <v>0.00966</v>
      </c>
      <c r="U25" s="2">
        <v>0.01202</v>
      </c>
      <c r="V25" s="2" t="s">
        <v>33</v>
      </c>
      <c r="W25" s="3">
        <f>AVERAGE(Q25:U25,B46:D46)</f>
        <v>0.01123375</v>
      </c>
      <c r="X25" s="3">
        <f>MAX(Q25:U25,B46:D46)</f>
        <v>0.04531</v>
      </c>
      <c r="Y25" s="5">
        <f>MIN(Q25:U25,B46:D46)</f>
        <v>0.00092</v>
      </c>
      <c r="Z25" s="2" t="s">
        <v>30</v>
      </c>
      <c r="AA25" s="2" t="s">
        <v>15</v>
      </c>
    </row>
    <row r="26">
      <c r="A26" s="2" t="s">
        <v>34</v>
      </c>
      <c r="B26" s="6">
        <v>0.03377</v>
      </c>
      <c r="Q26" s="2">
        <v>0.0259</v>
      </c>
      <c r="R26" s="2">
        <v>0.00479</v>
      </c>
      <c r="S26" s="2">
        <v>0.01459</v>
      </c>
      <c r="T26" s="2">
        <v>0.00727</v>
      </c>
      <c r="U26" s="2">
        <v>0.03942</v>
      </c>
      <c r="V26" s="2" t="s">
        <v>35</v>
      </c>
      <c r="W26" s="3">
        <f>AVERAGE(Q26:U26,B47:E47)</f>
        <v>0.01408777778</v>
      </c>
      <c r="X26" s="3">
        <f>MAX(Q26:U26,B47:E47)</f>
        <v>0.03942</v>
      </c>
      <c r="Y26" s="5">
        <f>MIN(Q26:U26,B47:E47)</f>
        <v>0.0039</v>
      </c>
      <c r="Z26" s="2" t="s">
        <v>36</v>
      </c>
      <c r="AA26" s="2" t="s">
        <v>28</v>
      </c>
    </row>
    <row r="27">
      <c r="A27" s="2" t="s">
        <v>37</v>
      </c>
      <c r="B27" s="7">
        <v>0.01793</v>
      </c>
      <c r="Q27" s="2">
        <v>0.01594</v>
      </c>
      <c r="R27" s="2">
        <v>0.01809</v>
      </c>
      <c r="S27" s="2">
        <v>0.01686</v>
      </c>
      <c r="T27" s="2">
        <v>0.01701</v>
      </c>
      <c r="U27" s="2">
        <v>0.03599</v>
      </c>
      <c r="V27" s="2" t="s">
        <v>38</v>
      </c>
      <c r="W27" s="3">
        <f>AVERAGE(Q27:U27,B48:F48)</f>
        <v>0.017441</v>
      </c>
      <c r="X27" s="3">
        <f>MAX(Q27:U27,B48:F48)</f>
        <v>0.03599</v>
      </c>
      <c r="Y27" s="3">
        <f>MIN(Q27:U27,B48:F48)</f>
        <v>0.00977</v>
      </c>
      <c r="Z27" s="2" t="s">
        <v>27</v>
      </c>
      <c r="AA27" s="2" t="s">
        <v>28</v>
      </c>
    </row>
    <row r="28">
      <c r="A28" s="2" t="s">
        <v>39</v>
      </c>
      <c r="B28" s="8">
        <v>0.01856</v>
      </c>
      <c r="D28" s="2" t="s">
        <v>40</v>
      </c>
      <c r="Q28" s="2">
        <v>0.00112</v>
      </c>
      <c r="R28" s="2">
        <v>0.00666</v>
      </c>
      <c r="S28" s="2">
        <v>1.8E-4</v>
      </c>
      <c r="T28" s="2">
        <v>2.1E-4</v>
      </c>
      <c r="U28" s="2">
        <v>0.00191</v>
      </c>
      <c r="V28" s="2" t="s">
        <v>28</v>
      </c>
      <c r="W28" s="3">
        <f>AVERAGE(Q28:U28,B49:G49)</f>
        <v>0.004286363636</v>
      </c>
      <c r="X28" s="3">
        <f>MAX(Q28:U28,B49:G49)</f>
        <v>0.01756</v>
      </c>
      <c r="Y28" s="5">
        <f>MIN(Q28:U28,B49:G49)</f>
        <v>0.00011</v>
      </c>
      <c r="Z28" s="2" t="s">
        <v>24</v>
      </c>
      <c r="AA28" s="2" t="s">
        <v>26</v>
      </c>
    </row>
    <row r="29">
      <c r="A29" s="2" t="s">
        <v>41</v>
      </c>
      <c r="B29" s="8">
        <v>0.10211</v>
      </c>
      <c r="D29" s="3">
        <f>MEDIAN(B26:B29)</f>
        <v>0.026165</v>
      </c>
      <c r="Q29" s="2">
        <v>0.02736</v>
      </c>
      <c r="R29" s="2">
        <v>0.00362</v>
      </c>
      <c r="S29" s="2">
        <v>0.01264</v>
      </c>
      <c r="T29" s="2">
        <v>0.01582</v>
      </c>
      <c r="U29" s="2">
        <v>0.02584</v>
      </c>
      <c r="V29" s="2" t="s">
        <v>42</v>
      </c>
      <c r="W29" s="3">
        <f>AVERAGE(Q29:U29,B50:H50)</f>
        <v>0.012435</v>
      </c>
      <c r="X29" s="3">
        <f>MAX(Q29:U29,B50:H50)</f>
        <v>0.02736</v>
      </c>
      <c r="Y29" s="5">
        <f>MIN(Q29:U29,B50:H50)</f>
        <v>0.00146</v>
      </c>
      <c r="Z29" s="2" t="s">
        <v>14</v>
      </c>
      <c r="AA29" s="2" t="s">
        <v>28</v>
      </c>
    </row>
    <row r="30">
      <c r="Q30" s="2">
        <v>0.02651</v>
      </c>
      <c r="R30" s="2">
        <v>0.00332</v>
      </c>
      <c r="S30" s="2">
        <v>0.00937</v>
      </c>
      <c r="T30" s="2">
        <v>0.00752</v>
      </c>
      <c r="U30" s="2">
        <v>0.02999</v>
      </c>
      <c r="V30" s="2" t="s">
        <v>43</v>
      </c>
      <c r="W30" s="3">
        <f>AVERAGE(Q30:U30,B51:I51)</f>
        <v>0.01360307692</v>
      </c>
      <c r="X30" s="3">
        <f>MAX(Q30:U30,B51:I51)</f>
        <v>0.03786</v>
      </c>
      <c r="Y30" s="3">
        <f>MIN(Q30:U30,B51:I51)</f>
        <v>0.00082</v>
      </c>
      <c r="Z30" s="2" t="s">
        <v>35</v>
      </c>
      <c r="AA30" s="2" t="s">
        <v>28</v>
      </c>
    </row>
    <row r="31">
      <c r="A31" s="2" t="s">
        <v>44</v>
      </c>
      <c r="Q31" s="2">
        <v>0.04993</v>
      </c>
      <c r="R31" s="2">
        <v>0.00665</v>
      </c>
      <c r="S31" s="2">
        <v>0.02104</v>
      </c>
      <c r="T31" s="2">
        <v>0.01124</v>
      </c>
      <c r="U31" s="2">
        <v>0.05222</v>
      </c>
      <c r="V31" s="2" t="s">
        <v>36</v>
      </c>
      <c r="W31" s="3">
        <f>AVERAGE(Q31:U31,B52:J52)</f>
        <v>0.02206142857</v>
      </c>
      <c r="X31" s="3">
        <f>MAX(Q31:U31,B52:J52)</f>
        <v>0.05222</v>
      </c>
      <c r="Y31" s="5">
        <f>MIN(Q31:U31,B52:J52)</f>
        <v>0.00136</v>
      </c>
      <c r="Z31" s="2" t="s">
        <v>18</v>
      </c>
      <c r="AA31" s="2" t="s">
        <v>28</v>
      </c>
    </row>
    <row r="32">
      <c r="A32" s="2" t="s">
        <v>45</v>
      </c>
      <c r="B32" s="8">
        <v>0.03177</v>
      </c>
      <c r="Q32" s="2">
        <v>0.02337</v>
      </c>
      <c r="R32" s="2">
        <v>0.00269</v>
      </c>
      <c r="S32" s="2">
        <v>0.01715</v>
      </c>
      <c r="T32" s="2">
        <v>0.02435</v>
      </c>
      <c r="U32" s="2">
        <v>0.02608</v>
      </c>
      <c r="V32" s="2" t="s">
        <v>46</v>
      </c>
      <c r="W32" s="3">
        <f>AVERAGE(Q32:U32,B53:K53)</f>
        <v>0.016772</v>
      </c>
      <c r="X32" s="3">
        <f>MAX(Q32:U32,B53:K53)</f>
        <v>0.03377</v>
      </c>
      <c r="Y32" s="5">
        <f>MIN(Q32:U32,B53:K53)</f>
        <v>0.00016</v>
      </c>
      <c r="Z32" s="2" t="s">
        <v>35</v>
      </c>
      <c r="AA32" s="2" t="s">
        <v>28</v>
      </c>
    </row>
    <row r="33">
      <c r="A33" s="2" t="s">
        <v>47</v>
      </c>
      <c r="B33" s="8">
        <v>0.00895</v>
      </c>
      <c r="Q33" s="2">
        <v>0.03208</v>
      </c>
      <c r="R33" s="2">
        <v>0.00616</v>
      </c>
      <c r="S33" s="2">
        <v>0.00915</v>
      </c>
      <c r="T33" s="2">
        <v>0.01477</v>
      </c>
      <c r="U33" s="2">
        <v>0.0333</v>
      </c>
      <c r="V33" s="2" t="s">
        <v>25</v>
      </c>
      <c r="W33" s="3">
        <f>AVERAGE(Q33:U33,B54:L54)</f>
        <v>0.015454375</v>
      </c>
      <c r="X33" s="3">
        <f>MAX(Q33:U33,B54:L54)</f>
        <v>0.03915</v>
      </c>
      <c r="Y33" s="5">
        <f>MIN(Q33:U33,B54:L54)</f>
        <v>0.00155</v>
      </c>
      <c r="Z33" s="2" t="s">
        <v>27</v>
      </c>
      <c r="AA33" s="2" t="s">
        <v>28</v>
      </c>
    </row>
    <row r="34">
      <c r="A34" s="2" t="s">
        <v>48</v>
      </c>
      <c r="B34" s="8">
        <v>0.01035</v>
      </c>
      <c r="D34" s="2" t="s">
        <v>40</v>
      </c>
      <c r="Q34" s="2">
        <v>0.01698</v>
      </c>
      <c r="R34" s="2">
        <v>0.00501</v>
      </c>
      <c r="S34" s="2">
        <v>0.01671</v>
      </c>
      <c r="T34" s="2">
        <v>0.0061</v>
      </c>
      <c r="U34" s="2">
        <v>0.015</v>
      </c>
      <c r="V34" s="2" t="s">
        <v>49</v>
      </c>
      <c r="W34" s="3">
        <f>AVERAGE(Q34:U34,B55:M55)</f>
        <v>0.009817647059</v>
      </c>
      <c r="X34" s="3">
        <f>MAX(Q34:U34,B55:M55)</f>
        <v>0.02069</v>
      </c>
      <c r="Y34" s="5">
        <f>MIN(Q34:U34,B55:M55)</f>
        <v>0.00017</v>
      </c>
      <c r="Z34" s="2" t="s">
        <v>27</v>
      </c>
      <c r="AA34" s="2" t="s">
        <v>28</v>
      </c>
    </row>
    <row r="35">
      <c r="A35" s="2" t="s">
        <v>50</v>
      </c>
      <c r="B35" s="8">
        <v>0.01995</v>
      </c>
      <c r="D35" s="3">
        <f>MEDIAN(B32:B35)</f>
        <v>0.01515</v>
      </c>
      <c r="Q35" s="2">
        <v>0.07749</v>
      </c>
      <c r="R35" s="2">
        <v>0.01023</v>
      </c>
      <c r="S35" s="2">
        <v>0.03902</v>
      </c>
      <c r="T35" s="2">
        <v>0.0225</v>
      </c>
      <c r="U35" s="2">
        <v>0.10211</v>
      </c>
      <c r="V35" s="2" t="s">
        <v>27</v>
      </c>
      <c r="W35" s="3">
        <f>AVERAGE(Q35:U35,B56:N56)</f>
        <v>0.03644444444</v>
      </c>
      <c r="X35" s="3">
        <f>MAX(Q35:U35,B56:N56)</f>
        <v>0.10211</v>
      </c>
      <c r="Y35" s="5">
        <f>MIN(Q35:U35,B56:N56)</f>
        <v>0.00329</v>
      </c>
      <c r="Z35" s="2" t="s">
        <v>18</v>
      </c>
      <c r="AA35" s="2" t="s">
        <v>28</v>
      </c>
    </row>
    <row r="36">
      <c r="B36" s="9"/>
      <c r="Q36" s="2">
        <v>0.02246</v>
      </c>
      <c r="R36" s="2">
        <v>0.00932</v>
      </c>
      <c r="S36" s="2">
        <v>0.00323</v>
      </c>
      <c r="T36" s="2">
        <v>0.01514</v>
      </c>
      <c r="U36" s="2">
        <v>0.0204</v>
      </c>
      <c r="V36" s="2" t="s">
        <v>31</v>
      </c>
      <c r="W36" s="3">
        <f>AVERAGE(Q36:U36,B57:O57)</f>
        <v>0.01041684211</v>
      </c>
      <c r="X36" s="3">
        <f>MAX(Q36:U36,B57:O57)</f>
        <v>0.02246</v>
      </c>
      <c r="Y36" s="5">
        <f>MIN(Q36:U36,B57:O57)</f>
        <v>0.00261</v>
      </c>
      <c r="Z36" s="2" t="s">
        <v>14</v>
      </c>
      <c r="AA36" s="2" t="s">
        <v>35</v>
      </c>
    </row>
    <row r="37">
      <c r="A37" s="2" t="s">
        <v>51</v>
      </c>
      <c r="B37" s="9"/>
      <c r="Q37" s="2">
        <v>1.0</v>
      </c>
      <c r="R37" s="2">
        <v>0.01183</v>
      </c>
      <c r="S37" s="2">
        <v>0.02893</v>
      </c>
      <c r="T37" s="2">
        <v>0.02105</v>
      </c>
      <c r="U37" s="2">
        <v>0.06617</v>
      </c>
      <c r="V37" s="2" t="s">
        <v>14</v>
      </c>
      <c r="W37" s="3">
        <f>AVERAGE(R37:U37,B58:P58)</f>
        <v>0.02748421053</v>
      </c>
      <c r="X37" s="3">
        <f>MAX(R37:U37,B58:P58)</f>
        <v>0.07749</v>
      </c>
      <c r="Y37" s="5">
        <f>MIN(R37:U37,B58:P58)</f>
        <v>0.00112</v>
      </c>
      <c r="Z37" s="2" t="s">
        <v>27</v>
      </c>
      <c r="AA37" s="2" t="s">
        <v>28</v>
      </c>
    </row>
    <row r="38">
      <c r="A38" s="2" t="s">
        <v>52</v>
      </c>
      <c r="B38" s="8">
        <v>0.00381</v>
      </c>
      <c r="Q38" s="2">
        <v>0.01183</v>
      </c>
      <c r="R38" s="2">
        <v>1.0</v>
      </c>
      <c r="S38" s="2">
        <v>0.0079</v>
      </c>
      <c r="T38" s="2">
        <v>0.00435</v>
      </c>
      <c r="U38" s="2">
        <v>0.00707</v>
      </c>
      <c r="V38" s="2" t="s">
        <v>15</v>
      </c>
      <c r="W38" s="3">
        <f>AVERAGE(S38:U38,Q38)</f>
        <v>0.0077875</v>
      </c>
      <c r="X38" s="3">
        <f>MAX(S38:U38,Q38)</f>
        <v>0.01183</v>
      </c>
      <c r="Y38" s="5">
        <f>MIN(S38:U38,Q38)</f>
        <v>0.00435</v>
      </c>
      <c r="Z38" s="2" t="s">
        <v>38</v>
      </c>
      <c r="AA38" s="2" t="s">
        <v>33</v>
      </c>
    </row>
    <row r="39">
      <c r="A39" s="2" t="s">
        <v>53</v>
      </c>
      <c r="B39" s="8">
        <v>0.00235</v>
      </c>
      <c r="D39" s="2" t="s">
        <v>40</v>
      </c>
      <c r="Q39" s="2">
        <v>0.02893</v>
      </c>
      <c r="R39" s="2">
        <v>0.0079</v>
      </c>
      <c r="S39" s="2">
        <v>1.0</v>
      </c>
      <c r="T39" s="2">
        <v>0.01238</v>
      </c>
      <c r="U39" s="2">
        <v>0.04216</v>
      </c>
      <c r="V39" s="2" t="s">
        <v>16</v>
      </c>
      <c r="W39" s="3">
        <f>AVERAGE(T39:U39,Q39:R39)</f>
        <v>0.0228425</v>
      </c>
      <c r="X39" s="3">
        <f>MAX(T39:U39,Q39:R39)</f>
        <v>0.04216</v>
      </c>
      <c r="Y39" s="5">
        <f>MIN(T39:U39,Q39:R39)</f>
        <v>0.0079</v>
      </c>
      <c r="Z39" s="2" t="s">
        <v>18</v>
      </c>
      <c r="AA39" s="2" t="s">
        <v>28</v>
      </c>
    </row>
    <row r="40">
      <c r="A40" s="2" t="s">
        <v>54</v>
      </c>
      <c r="B40" s="8">
        <v>0.00504</v>
      </c>
      <c r="D40" s="3">
        <f>MEDIAN(B38:B40)</f>
        <v>0.00381</v>
      </c>
      <c r="Q40" s="2">
        <v>0.02105</v>
      </c>
      <c r="R40" s="2">
        <v>0.00435</v>
      </c>
      <c r="S40" s="2">
        <v>0.01238</v>
      </c>
      <c r="T40" s="2">
        <v>1.0</v>
      </c>
      <c r="U40" s="2">
        <v>0.03071</v>
      </c>
      <c r="V40" s="2" t="s">
        <v>17</v>
      </c>
      <c r="W40" s="3">
        <f>AVERAGE(U40,Q40:S40)</f>
        <v>0.0171225</v>
      </c>
      <c r="X40" s="3">
        <f>MAX(U40,Q40:S40)</f>
        <v>0.03071</v>
      </c>
      <c r="Y40" s="5">
        <f>MIN(U40,Q40:S40)</f>
        <v>0.00435</v>
      </c>
      <c r="Z40" s="2" t="s">
        <v>30</v>
      </c>
      <c r="AA40" s="2" t="s">
        <v>28</v>
      </c>
    </row>
    <row r="41">
      <c r="B41" s="9"/>
      <c r="Q41" s="2">
        <v>0.06617</v>
      </c>
      <c r="R41" s="2">
        <v>0.00707</v>
      </c>
      <c r="S41" s="2">
        <v>0.04216</v>
      </c>
      <c r="T41" s="2">
        <v>0.03071</v>
      </c>
      <c r="U41" s="2">
        <v>1.0</v>
      </c>
      <c r="V41" s="2" t="s">
        <v>18</v>
      </c>
      <c r="W41" s="3">
        <f>AVERAGE(Q41:T41)</f>
        <v>0.0365275</v>
      </c>
      <c r="X41" s="3">
        <f>MAX(Q41:T41)</f>
        <v>0.06617</v>
      </c>
      <c r="Y41" s="5">
        <f>MIN(Q41:T41)</f>
        <v>0.00707</v>
      </c>
      <c r="Z41" s="2" t="s">
        <v>27</v>
      </c>
      <c r="AA41" s="2" t="s">
        <v>28</v>
      </c>
    </row>
    <row r="42">
      <c r="B42" s="2" t="s">
        <v>24</v>
      </c>
      <c r="C42" s="2" t="s">
        <v>26</v>
      </c>
      <c r="D42" s="2" t="s">
        <v>30</v>
      </c>
      <c r="E42" s="2" t="s">
        <v>33</v>
      </c>
      <c r="F42" s="2" t="s">
        <v>35</v>
      </c>
      <c r="G42" s="2" t="s">
        <v>38</v>
      </c>
      <c r="H42" s="2" t="s">
        <v>28</v>
      </c>
      <c r="I42" s="2" t="s">
        <v>42</v>
      </c>
      <c r="J42" s="2" t="s">
        <v>43</v>
      </c>
      <c r="K42" s="2" t="s">
        <v>36</v>
      </c>
      <c r="L42" s="2" t="s">
        <v>46</v>
      </c>
      <c r="M42" s="2" t="s">
        <v>25</v>
      </c>
      <c r="N42" s="2" t="s">
        <v>49</v>
      </c>
      <c r="O42" s="2" t="s">
        <v>27</v>
      </c>
      <c r="P42" s="2" t="s">
        <v>31</v>
      </c>
    </row>
    <row r="43">
      <c r="A43" s="2" t="s">
        <v>24</v>
      </c>
      <c r="B43" s="2">
        <v>1.0</v>
      </c>
      <c r="C43" s="10">
        <v>0.00442</v>
      </c>
      <c r="D43" s="2">
        <v>0.01988</v>
      </c>
      <c r="E43" s="2">
        <v>0.00545</v>
      </c>
      <c r="F43" s="2">
        <v>0.00724</v>
      </c>
      <c r="G43" s="2">
        <v>0.01361</v>
      </c>
      <c r="H43" s="2">
        <v>0.01756</v>
      </c>
      <c r="I43" s="2">
        <v>0.00694</v>
      </c>
      <c r="J43" s="2">
        <v>0.00562</v>
      </c>
      <c r="K43" s="2">
        <v>0.00902</v>
      </c>
      <c r="L43" s="2">
        <v>0.00721</v>
      </c>
      <c r="M43" s="2">
        <v>0.00371</v>
      </c>
      <c r="N43" s="2">
        <v>0.00388</v>
      </c>
      <c r="O43" s="2">
        <v>0.01645</v>
      </c>
      <c r="P43" s="2">
        <v>0.01004</v>
      </c>
    </row>
    <row r="44">
      <c r="A44" s="2" t="s">
        <v>26</v>
      </c>
      <c r="B44" s="10">
        <v>0.00442</v>
      </c>
      <c r="C44" s="2">
        <v>1.0</v>
      </c>
      <c r="D44" s="2">
        <v>0.01399</v>
      </c>
      <c r="E44" s="2">
        <v>0.00498</v>
      </c>
      <c r="F44" s="2">
        <v>0.01285</v>
      </c>
      <c r="G44" s="2">
        <v>0.00977</v>
      </c>
      <c r="H44" s="2">
        <v>1.1E-4</v>
      </c>
      <c r="I44" s="2">
        <v>0.00901</v>
      </c>
      <c r="J44" s="2">
        <v>0.01058</v>
      </c>
      <c r="K44" s="2">
        <v>0.01965</v>
      </c>
      <c r="L44" s="2">
        <v>0.02087</v>
      </c>
      <c r="M44" s="2">
        <v>0.01181</v>
      </c>
      <c r="N44" s="2">
        <v>0.01575</v>
      </c>
      <c r="O44" s="2">
        <v>0.06109</v>
      </c>
      <c r="P44" s="2">
        <v>0.00705</v>
      </c>
    </row>
    <row r="45">
      <c r="A45" s="2" t="s">
        <v>30</v>
      </c>
      <c r="B45" s="2">
        <v>0.01988</v>
      </c>
      <c r="C45" s="2">
        <v>0.01399</v>
      </c>
      <c r="D45" s="2">
        <v>1.0</v>
      </c>
      <c r="E45" s="2">
        <v>0.04531</v>
      </c>
      <c r="F45" s="2">
        <v>0.01083</v>
      </c>
      <c r="G45" s="2">
        <v>0.0202</v>
      </c>
      <c r="H45" s="2">
        <v>0.00788</v>
      </c>
      <c r="I45" s="2">
        <v>0.01203</v>
      </c>
      <c r="J45" s="2">
        <v>0.01188</v>
      </c>
      <c r="K45" s="2">
        <v>0.02532</v>
      </c>
      <c r="L45" s="2">
        <v>0.01343</v>
      </c>
      <c r="M45" s="2">
        <v>0.03915</v>
      </c>
      <c r="N45" s="2">
        <v>0.02069</v>
      </c>
      <c r="O45" s="2">
        <v>0.03503</v>
      </c>
      <c r="P45" s="2">
        <v>0.00493</v>
      </c>
    </row>
    <row r="46">
      <c r="A46" s="2" t="s">
        <v>33</v>
      </c>
      <c r="B46" s="2">
        <v>0.00545</v>
      </c>
      <c r="C46" s="2">
        <v>0.00498</v>
      </c>
      <c r="D46" s="2">
        <v>0.04531</v>
      </c>
      <c r="E46" s="2">
        <v>1.0</v>
      </c>
      <c r="F46" s="2">
        <v>0.0039</v>
      </c>
      <c r="G46" s="2">
        <v>0.01245</v>
      </c>
      <c r="H46" s="2">
        <v>0.00597</v>
      </c>
      <c r="I46" s="2">
        <v>0.00399</v>
      </c>
      <c r="J46" s="2">
        <v>0.00869</v>
      </c>
      <c r="K46" s="2">
        <v>0.00911</v>
      </c>
      <c r="L46" s="2">
        <v>0.00721</v>
      </c>
      <c r="M46" s="2">
        <v>0.0031</v>
      </c>
      <c r="N46" s="2">
        <v>0.00872</v>
      </c>
      <c r="O46" s="2">
        <v>0.02364</v>
      </c>
      <c r="P46" s="2">
        <v>0.00544</v>
      </c>
    </row>
    <row r="47">
      <c r="A47" s="2" t="s">
        <v>35</v>
      </c>
      <c r="B47" s="2">
        <v>0.00724</v>
      </c>
      <c r="C47" s="2">
        <v>0.01285</v>
      </c>
      <c r="D47" s="2">
        <v>0.01083</v>
      </c>
      <c r="E47" s="2">
        <v>0.0039</v>
      </c>
      <c r="F47" s="2">
        <v>1.0</v>
      </c>
      <c r="G47" s="2">
        <v>0.01449</v>
      </c>
      <c r="H47" s="2">
        <v>0.00134</v>
      </c>
      <c r="I47" s="2">
        <v>0.01924</v>
      </c>
      <c r="J47" s="2">
        <v>0.03786</v>
      </c>
      <c r="K47" s="2">
        <v>0.03949</v>
      </c>
      <c r="L47" s="2">
        <v>0.03377</v>
      </c>
      <c r="M47" s="2">
        <v>0.01856</v>
      </c>
      <c r="N47" s="2">
        <v>0.00516</v>
      </c>
      <c r="O47" s="2">
        <v>0.03066</v>
      </c>
      <c r="P47" s="2">
        <v>0.00261</v>
      </c>
    </row>
    <row r="48">
      <c r="A48" s="2" t="s">
        <v>38</v>
      </c>
      <c r="B48" s="2">
        <v>0.01361</v>
      </c>
      <c r="C48" s="2">
        <v>0.00977</v>
      </c>
      <c r="D48" s="2">
        <v>0.0202</v>
      </c>
      <c r="E48" s="2">
        <v>0.01245</v>
      </c>
      <c r="F48" s="2">
        <v>0.01449</v>
      </c>
      <c r="G48" s="2">
        <v>1.0</v>
      </c>
      <c r="H48" s="2">
        <v>0.00421</v>
      </c>
      <c r="I48" s="2">
        <v>0.01127</v>
      </c>
      <c r="J48" s="2">
        <v>0.00864</v>
      </c>
      <c r="K48" s="2">
        <v>0.01388</v>
      </c>
      <c r="L48" s="2">
        <v>0.01991</v>
      </c>
      <c r="M48" s="2">
        <v>0.01106</v>
      </c>
      <c r="N48" s="2">
        <v>0.01024</v>
      </c>
      <c r="O48" s="2">
        <v>0.04465</v>
      </c>
      <c r="P48" s="2">
        <v>0.01793</v>
      </c>
    </row>
    <row r="49">
      <c r="A49" s="2" t="s">
        <v>28</v>
      </c>
      <c r="B49" s="2">
        <v>0.01756</v>
      </c>
      <c r="C49" s="2">
        <v>1.1E-4</v>
      </c>
      <c r="D49" s="2">
        <v>0.00788</v>
      </c>
      <c r="E49" s="2">
        <v>0.00597</v>
      </c>
      <c r="F49" s="2">
        <v>0.00134</v>
      </c>
      <c r="G49" s="2">
        <v>0.00421</v>
      </c>
      <c r="H49" s="2">
        <v>1.0</v>
      </c>
      <c r="I49" s="2">
        <v>0.00146</v>
      </c>
      <c r="J49" s="2">
        <v>8.2E-4</v>
      </c>
      <c r="K49" s="2">
        <v>0.00136</v>
      </c>
      <c r="L49" s="2">
        <v>1.6E-4</v>
      </c>
      <c r="M49" s="2">
        <v>0.00155</v>
      </c>
      <c r="N49" s="2">
        <v>1.7E-4</v>
      </c>
      <c r="O49" s="2">
        <v>0.00329</v>
      </c>
      <c r="P49" s="2">
        <v>0.00451</v>
      </c>
    </row>
    <row r="50">
      <c r="A50" s="2" t="s">
        <v>42</v>
      </c>
      <c r="B50" s="2">
        <v>0.00694</v>
      </c>
      <c r="C50" s="2">
        <v>0.00901</v>
      </c>
      <c r="D50" s="2">
        <v>0.01203</v>
      </c>
      <c r="E50" s="2">
        <v>0.00399</v>
      </c>
      <c r="F50" s="2">
        <v>0.01924</v>
      </c>
      <c r="G50" s="2">
        <v>0.01127</v>
      </c>
      <c r="H50" s="2">
        <v>0.00146</v>
      </c>
      <c r="I50" s="2">
        <v>1.0</v>
      </c>
      <c r="J50" s="2">
        <v>0.01604</v>
      </c>
      <c r="K50" s="2">
        <v>0.02447</v>
      </c>
      <c r="L50" s="2">
        <v>0.01142</v>
      </c>
      <c r="M50" s="2">
        <v>0.00836</v>
      </c>
      <c r="N50" s="2">
        <v>0.00626</v>
      </c>
      <c r="O50" s="2">
        <v>0.02355</v>
      </c>
      <c r="P50" s="2">
        <v>0.01904</v>
      </c>
    </row>
    <row r="51">
      <c r="A51" s="2" t="s">
        <v>43</v>
      </c>
      <c r="B51" s="2">
        <v>0.00562</v>
      </c>
      <c r="C51" s="2">
        <v>0.01058</v>
      </c>
      <c r="D51" s="2">
        <v>0.01188</v>
      </c>
      <c r="E51" s="2">
        <v>0.00869</v>
      </c>
      <c r="F51" s="2">
        <v>0.03786</v>
      </c>
      <c r="G51" s="2">
        <v>0.00864</v>
      </c>
      <c r="H51" s="2">
        <v>8.2E-4</v>
      </c>
      <c r="I51" s="2">
        <v>0.01604</v>
      </c>
      <c r="J51" s="2">
        <v>1.0</v>
      </c>
      <c r="K51" s="2">
        <v>0.02548</v>
      </c>
      <c r="L51" s="2">
        <v>0.01343</v>
      </c>
      <c r="M51" s="2">
        <v>0.01253</v>
      </c>
      <c r="N51" s="2">
        <v>0.00978</v>
      </c>
      <c r="O51" s="2">
        <v>0.01507</v>
      </c>
      <c r="P51" s="2">
        <v>0.00388</v>
      </c>
    </row>
    <row r="52">
      <c r="A52" s="2" t="s">
        <v>36</v>
      </c>
      <c r="B52" s="2">
        <v>0.00902</v>
      </c>
      <c r="C52" s="2">
        <v>0.01965</v>
      </c>
      <c r="D52" s="2">
        <v>0.02532</v>
      </c>
      <c r="E52" s="2">
        <v>0.00911</v>
      </c>
      <c r="F52" s="2">
        <v>0.03949</v>
      </c>
      <c r="G52" s="2">
        <v>0.01388</v>
      </c>
      <c r="H52" s="2">
        <v>0.00136</v>
      </c>
      <c r="I52" s="2">
        <v>0.02447</v>
      </c>
      <c r="J52" s="2">
        <v>0.02548</v>
      </c>
      <c r="K52" s="2">
        <v>1.0</v>
      </c>
      <c r="L52" s="2">
        <v>0.03053</v>
      </c>
      <c r="M52" s="2">
        <v>0.03403</v>
      </c>
      <c r="N52" s="2">
        <v>0.00646</v>
      </c>
      <c r="O52" s="2">
        <v>0.03885</v>
      </c>
      <c r="P52" s="2">
        <v>0.01103</v>
      </c>
    </row>
    <row r="53">
      <c r="A53" s="2" t="s">
        <v>46</v>
      </c>
      <c r="B53" s="2">
        <v>0.00721</v>
      </c>
      <c r="C53" s="2">
        <v>0.02087</v>
      </c>
      <c r="D53" s="2">
        <v>0.01343</v>
      </c>
      <c r="E53" s="2">
        <v>0.00721</v>
      </c>
      <c r="F53" s="2">
        <v>0.03377</v>
      </c>
      <c r="G53" s="2">
        <v>0.01991</v>
      </c>
      <c r="H53" s="2">
        <v>1.6E-4</v>
      </c>
      <c r="I53" s="2">
        <v>0.01142</v>
      </c>
      <c r="J53" s="2">
        <v>0.01343</v>
      </c>
      <c r="K53" s="2">
        <v>0.03053</v>
      </c>
      <c r="L53" s="2">
        <v>1.0</v>
      </c>
      <c r="M53" s="2">
        <v>0.00795</v>
      </c>
      <c r="N53" s="2">
        <v>0.00752</v>
      </c>
      <c r="O53" s="2">
        <v>0.0289</v>
      </c>
      <c r="P53" s="2">
        <v>0.01005</v>
      </c>
    </row>
    <row r="54">
      <c r="A54" s="2" t="s">
        <v>25</v>
      </c>
      <c r="B54" s="2">
        <v>0.00371</v>
      </c>
      <c r="C54" s="2">
        <v>0.01181</v>
      </c>
      <c r="D54" s="2">
        <v>0.03915</v>
      </c>
      <c r="E54" s="2">
        <v>0.0031</v>
      </c>
      <c r="F54" s="2">
        <v>0.01856</v>
      </c>
      <c r="G54" s="2">
        <v>0.01106</v>
      </c>
      <c r="H54" s="2">
        <v>0.00155</v>
      </c>
      <c r="I54" s="2">
        <v>0.00836</v>
      </c>
      <c r="J54" s="2">
        <v>0.01253</v>
      </c>
      <c r="K54" s="2">
        <v>0.03403</v>
      </c>
      <c r="L54" s="2">
        <v>0.00795</v>
      </c>
      <c r="M54" s="2">
        <v>1.0</v>
      </c>
      <c r="N54" s="2">
        <v>0.01247</v>
      </c>
      <c r="O54" s="2">
        <v>0.05688</v>
      </c>
      <c r="P54" s="2">
        <v>0.00332</v>
      </c>
    </row>
    <row r="55">
      <c r="A55" s="2" t="s">
        <v>49</v>
      </c>
      <c r="B55" s="2">
        <v>0.00388</v>
      </c>
      <c r="C55" s="2">
        <v>0.01575</v>
      </c>
      <c r="D55" s="2">
        <v>0.02069</v>
      </c>
      <c r="E55" s="2">
        <v>0.00872</v>
      </c>
      <c r="F55" s="2">
        <v>0.00516</v>
      </c>
      <c r="G55" s="2">
        <v>0.01024</v>
      </c>
      <c r="H55" s="2">
        <v>1.7E-4</v>
      </c>
      <c r="I55" s="2">
        <v>0.00626</v>
      </c>
      <c r="J55" s="2">
        <v>0.00978</v>
      </c>
      <c r="K55" s="2">
        <v>0.00646</v>
      </c>
      <c r="L55" s="2">
        <v>0.00752</v>
      </c>
      <c r="M55" s="2">
        <v>0.01247</v>
      </c>
      <c r="N55" s="2">
        <v>1.0</v>
      </c>
      <c r="O55" s="2">
        <v>0.02659</v>
      </c>
      <c r="P55" s="2">
        <v>0.00774</v>
      </c>
    </row>
    <row r="56">
      <c r="A56" s="2" t="s">
        <v>27</v>
      </c>
      <c r="B56" s="2">
        <v>0.01645</v>
      </c>
      <c r="C56" s="2">
        <v>0.06109</v>
      </c>
      <c r="D56" s="2">
        <v>0.03503</v>
      </c>
      <c r="E56" s="2">
        <v>0.02364</v>
      </c>
      <c r="F56" s="2">
        <v>0.03066</v>
      </c>
      <c r="G56" s="2">
        <v>0.04465</v>
      </c>
      <c r="H56" s="2">
        <v>0.00329</v>
      </c>
      <c r="I56" s="2">
        <v>0.02355</v>
      </c>
      <c r="J56" s="2">
        <v>0.01507</v>
      </c>
      <c r="K56" s="2">
        <v>0.03885</v>
      </c>
      <c r="L56" s="2">
        <v>0.0289</v>
      </c>
      <c r="M56" s="2">
        <v>0.05688</v>
      </c>
      <c r="N56" s="2">
        <v>0.02659</v>
      </c>
      <c r="O56" s="2">
        <v>1.0</v>
      </c>
      <c r="P56" s="2">
        <v>0.0198</v>
      </c>
    </row>
    <row r="57">
      <c r="A57" s="2" t="s">
        <v>31</v>
      </c>
      <c r="B57" s="2">
        <v>0.01004</v>
      </c>
      <c r="C57" s="2">
        <v>0.00705</v>
      </c>
      <c r="D57" s="2">
        <v>0.00493</v>
      </c>
      <c r="E57" s="2">
        <v>0.00544</v>
      </c>
      <c r="F57" s="2">
        <v>0.00261</v>
      </c>
      <c r="G57" s="2">
        <v>0.01793</v>
      </c>
      <c r="H57" s="2">
        <v>0.00451</v>
      </c>
      <c r="I57" s="2">
        <v>0.01904</v>
      </c>
      <c r="J57" s="2">
        <v>0.00388</v>
      </c>
      <c r="K57" s="2">
        <v>0.01103</v>
      </c>
      <c r="L57" s="2">
        <v>0.01005</v>
      </c>
      <c r="M57" s="2">
        <v>0.00332</v>
      </c>
      <c r="N57" s="2">
        <v>0.00774</v>
      </c>
      <c r="O57" s="2">
        <v>0.0198</v>
      </c>
      <c r="P57" s="2">
        <v>1.0</v>
      </c>
    </row>
    <row r="58">
      <c r="A58" s="2" t="s">
        <v>14</v>
      </c>
      <c r="B58" s="2">
        <v>0.01705</v>
      </c>
      <c r="C58" s="2">
        <v>0.01856</v>
      </c>
      <c r="D58" s="2">
        <v>0.03007</v>
      </c>
      <c r="E58" s="2">
        <v>0.0094</v>
      </c>
      <c r="F58" s="2">
        <v>0.0259</v>
      </c>
      <c r="G58" s="2">
        <v>0.01594</v>
      </c>
      <c r="H58" s="2">
        <v>0.00112</v>
      </c>
      <c r="I58" s="2">
        <v>0.02736</v>
      </c>
      <c r="J58" s="2">
        <v>0.02651</v>
      </c>
      <c r="K58" s="2">
        <v>0.04993</v>
      </c>
      <c r="L58" s="2">
        <v>0.02337</v>
      </c>
      <c r="M58" s="2">
        <v>0.03208</v>
      </c>
      <c r="N58" s="2">
        <v>0.01698</v>
      </c>
      <c r="O58" s="2">
        <v>0.07749</v>
      </c>
      <c r="P58" s="2">
        <v>0.02246</v>
      </c>
    </row>
    <row r="59">
      <c r="A59" s="2" t="s">
        <v>15</v>
      </c>
      <c r="B59" s="2">
        <v>0.01783</v>
      </c>
      <c r="C59" s="2">
        <v>0.01762</v>
      </c>
      <c r="D59" s="2">
        <v>0.01696</v>
      </c>
      <c r="E59" s="2">
        <v>9.2E-4</v>
      </c>
      <c r="F59" s="2">
        <v>0.00479</v>
      </c>
      <c r="G59" s="2">
        <v>0.01809</v>
      </c>
      <c r="H59" s="2">
        <v>0.00666</v>
      </c>
      <c r="I59" s="2">
        <v>0.00362</v>
      </c>
      <c r="J59" s="2">
        <v>0.00332</v>
      </c>
      <c r="K59" s="2">
        <v>0.00665</v>
      </c>
      <c r="L59" s="2">
        <v>0.00269</v>
      </c>
      <c r="M59" s="2">
        <v>0.00616</v>
      </c>
      <c r="N59" s="2">
        <v>0.00501</v>
      </c>
      <c r="O59" s="2">
        <v>0.01023</v>
      </c>
      <c r="P59" s="2">
        <v>0.00932</v>
      </c>
    </row>
    <row r="60">
      <c r="A60" s="2" t="s">
        <v>16</v>
      </c>
      <c r="B60" s="2">
        <v>0.00703</v>
      </c>
      <c r="C60" s="2">
        <v>0.01236</v>
      </c>
      <c r="D60" s="2">
        <v>0.0172</v>
      </c>
      <c r="E60" s="2">
        <v>0.00213</v>
      </c>
      <c r="F60" s="2">
        <v>0.01459</v>
      </c>
      <c r="G60" s="2">
        <v>0.01686</v>
      </c>
      <c r="H60" s="2">
        <v>1.8E-4</v>
      </c>
      <c r="I60" s="2">
        <v>0.01264</v>
      </c>
      <c r="J60" s="2">
        <v>0.00937</v>
      </c>
      <c r="K60" s="2">
        <v>0.02104</v>
      </c>
      <c r="L60" s="2">
        <v>0.01715</v>
      </c>
      <c r="M60" s="2">
        <v>0.00915</v>
      </c>
      <c r="N60" s="2">
        <v>0.01671</v>
      </c>
      <c r="O60" s="2">
        <v>0.03902</v>
      </c>
      <c r="P60" s="2">
        <v>0.00323</v>
      </c>
    </row>
    <row r="61">
      <c r="A61" s="2" t="s">
        <v>17</v>
      </c>
      <c r="B61" s="2">
        <v>0.03616</v>
      </c>
      <c r="C61" s="2">
        <v>0.00696</v>
      </c>
      <c r="D61" s="2">
        <v>0.04798</v>
      </c>
      <c r="E61" s="2">
        <v>0.00966</v>
      </c>
      <c r="F61" s="2">
        <v>0.00727</v>
      </c>
      <c r="G61" s="2">
        <v>0.01701</v>
      </c>
      <c r="H61" s="2">
        <v>2.1E-4</v>
      </c>
      <c r="I61" s="2">
        <v>0.01582</v>
      </c>
      <c r="J61" s="2">
        <v>0.00752</v>
      </c>
      <c r="K61" s="2">
        <v>0.01124</v>
      </c>
      <c r="L61" s="2">
        <v>0.02435</v>
      </c>
      <c r="M61" s="2">
        <v>0.01477</v>
      </c>
      <c r="N61" s="2">
        <v>0.0061</v>
      </c>
      <c r="O61" s="2">
        <v>0.0225</v>
      </c>
      <c r="P61" s="2">
        <v>0.01514</v>
      </c>
    </row>
    <row r="62">
      <c r="A62" s="2" t="s">
        <v>18</v>
      </c>
      <c r="B62" s="2">
        <v>0.01526</v>
      </c>
      <c r="C62" s="2">
        <v>0.01972</v>
      </c>
      <c r="D62" s="2">
        <v>0.03244</v>
      </c>
      <c r="E62" s="2">
        <v>0.01202</v>
      </c>
      <c r="F62" s="2">
        <v>0.03942</v>
      </c>
      <c r="G62" s="2">
        <v>0.03599</v>
      </c>
      <c r="H62" s="2">
        <v>0.00191</v>
      </c>
      <c r="I62" s="2">
        <v>0.02584</v>
      </c>
      <c r="J62" s="2">
        <v>0.02999</v>
      </c>
      <c r="K62" s="2">
        <v>0.05222</v>
      </c>
      <c r="L62" s="2">
        <v>0.02608</v>
      </c>
      <c r="M62" s="2">
        <v>0.0333</v>
      </c>
      <c r="N62" s="2">
        <v>0.015</v>
      </c>
      <c r="O62" s="2">
        <v>0.10211</v>
      </c>
      <c r="P62" s="2">
        <v>0.0204</v>
      </c>
    </row>
    <row r="71">
      <c r="B71" s="11" t="s">
        <v>55</v>
      </c>
      <c r="C71" s="11" t="s">
        <v>56</v>
      </c>
      <c r="D71" s="11" t="s">
        <v>57</v>
      </c>
      <c r="E71" s="11" t="s">
        <v>58</v>
      </c>
      <c r="F71" s="11" t="s">
        <v>59</v>
      </c>
      <c r="G71" s="11" t="s">
        <v>60</v>
      </c>
      <c r="H71" s="11" t="s">
        <v>61</v>
      </c>
      <c r="I71" s="11" t="s">
        <v>62</v>
      </c>
      <c r="L71" s="2" t="s">
        <v>19</v>
      </c>
      <c r="M71" s="2" t="s">
        <v>20</v>
      </c>
      <c r="N71" s="2" t="s">
        <v>21</v>
      </c>
      <c r="O71" s="2" t="s">
        <v>22</v>
      </c>
      <c r="P71" s="2" t="s">
        <v>23</v>
      </c>
    </row>
    <row r="72">
      <c r="A72" s="11" t="s">
        <v>55</v>
      </c>
      <c r="B72" s="2">
        <v>1.0</v>
      </c>
      <c r="C72" s="2">
        <v>0.01221</v>
      </c>
      <c r="D72" s="2">
        <v>0.00101</v>
      </c>
      <c r="E72" s="2">
        <v>0.00841</v>
      </c>
      <c r="F72" s="2">
        <v>0.01751</v>
      </c>
      <c r="G72" s="2">
        <v>0.00463</v>
      </c>
      <c r="H72" s="2">
        <v>0.01995</v>
      </c>
      <c r="I72" s="2">
        <v>0.01228</v>
      </c>
      <c r="K72" s="11" t="s">
        <v>55</v>
      </c>
      <c r="L72" s="3">
        <f>AVERAGE(C72:I72)</f>
        <v>0.01085714286</v>
      </c>
      <c r="M72" s="3">
        <f>MAX(C72:I72)</f>
        <v>0.01995</v>
      </c>
      <c r="N72" s="5">
        <f>MIN(C72:I72)</f>
        <v>0.00101</v>
      </c>
      <c r="O72" s="11" t="s">
        <v>61</v>
      </c>
      <c r="P72" s="11" t="s">
        <v>57</v>
      </c>
    </row>
    <row r="73">
      <c r="A73" s="11" t="s">
        <v>56</v>
      </c>
      <c r="B73" s="2">
        <v>0.01221</v>
      </c>
      <c r="C73" s="2">
        <v>1.0</v>
      </c>
      <c r="D73" s="2">
        <v>0.00873</v>
      </c>
      <c r="E73" s="2">
        <v>0.00517</v>
      </c>
      <c r="F73" s="2">
        <v>0.00895</v>
      </c>
      <c r="G73" s="2">
        <v>0.00566</v>
      </c>
      <c r="H73" s="2">
        <v>0.00945</v>
      </c>
      <c r="I73" s="2">
        <v>0.01475</v>
      </c>
      <c r="K73" s="11" t="s">
        <v>56</v>
      </c>
      <c r="L73" s="3">
        <f>AVERAGE(D73:I73,B73)</f>
        <v>0.009274285714</v>
      </c>
      <c r="M73" s="3">
        <f>MAX(D73:I73,B73)</f>
        <v>0.01475</v>
      </c>
      <c r="N73" s="3">
        <f>MIN(D73:I73,B73)</f>
        <v>0.00517</v>
      </c>
      <c r="O73" s="11" t="s">
        <v>62</v>
      </c>
      <c r="P73" s="11" t="s">
        <v>58</v>
      </c>
    </row>
    <row r="74">
      <c r="A74" s="11" t="s">
        <v>57</v>
      </c>
      <c r="B74" s="2">
        <v>0.00101</v>
      </c>
      <c r="C74" s="2">
        <v>0.00873</v>
      </c>
      <c r="D74" s="2">
        <v>1.0</v>
      </c>
      <c r="E74" s="2">
        <v>0.0017</v>
      </c>
      <c r="F74" s="2">
        <v>0.01514</v>
      </c>
      <c r="G74" s="2">
        <v>0.00653</v>
      </c>
      <c r="H74" s="2">
        <v>0.00412</v>
      </c>
      <c r="I74" s="2">
        <v>0.00748</v>
      </c>
      <c r="K74" s="11" t="s">
        <v>57</v>
      </c>
      <c r="L74" s="3">
        <f>AVERAGE(E74:I74,B74:C74)</f>
        <v>0.006387142857</v>
      </c>
      <c r="M74" s="3">
        <f>MAX(E74:I74,B74:C74)</f>
        <v>0.01514</v>
      </c>
      <c r="N74" s="5">
        <f>MIN(E74:I74,B74:C74)</f>
        <v>0.00101</v>
      </c>
      <c r="O74" s="11" t="s">
        <v>59</v>
      </c>
      <c r="P74" s="11" t="s">
        <v>55</v>
      </c>
    </row>
    <row r="75">
      <c r="A75" s="11" t="s">
        <v>58</v>
      </c>
      <c r="B75" s="2">
        <v>0.00841</v>
      </c>
      <c r="C75" s="2">
        <v>0.00517</v>
      </c>
      <c r="D75" s="2">
        <v>0.0017</v>
      </c>
      <c r="E75" s="2">
        <v>1.0</v>
      </c>
      <c r="F75" s="2">
        <v>0.00487</v>
      </c>
      <c r="G75" s="2">
        <v>0.01371</v>
      </c>
      <c r="H75" s="2">
        <v>0.00495</v>
      </c>
      <c r="I75" s="2">
        <v>0.00841</v>
      </c>
      <c r="K75" s="11" t="s">
        <v>58</v>
      </c>
      <c r="L75" s="3">
        <f>AVERAGE(F75:I75,B75:D75)</f>
        <v>0.006745714286</v>
      </c>
      <c r="M75" s="3">
        <f>MAX(F75:I75,B75:D75)</f>
        <v>0.01371</v>
      </c>
      <c r="N75" s="5">
        <f>MIN(F75:I75,B75:D75)</f>
        <v>0.0017</v>
      </c>
      <c r="O75" s="11" t="s">
        <v>60</v>
      </c>
      <c r="P75" s="11" t="s">
        <v>57</v>
      </c>
    </row>
    <row r="76">
      <c r="A76" s="11" t="s">
        <v>59</v>
      </c>
      <c r="B76" s="2">
        <v>0.01751</v>
      </c>
      <c r="C76" s="2">
        <v>0.00895</v>
      </c>
      <c r="D76" s="2">
        <v>0.01514</v>
      </c>
      <c r="E76" s="2">
        <v>0.00487</v>
      </c>
      <c r="F76" s="2">
        <v>1.0</v>
      </c>
      <c r="G76" s="2">
        <v>0.02899</v>
      </c>
      <c r="H76" s="2">
        <v>0.01305</v>
      </c>
      <c r="I76" s="2">
        <v>0.03177</v>
      </c>
      <c r="K76" s="11" t="s">
        <v>59</v>
      </c>
      <c r="L76" s="3">
        <f>AVERAGE(G76:I76,B76:E76)</f>
        <v>0.01718285714</v>
      </c>
      <c r="M76" s="3">
        <f>MAX(G76:I76,B76:E76)</f>
        <v>0.03177</v>
      </c>
      <c r="N76" s="5">
        <f>MIN(G76:I76,B76:E76)</f>
        <v>0.00487</v>
      </c>
      <c r="O76" s="11" t="s">
        <v>62</v>
      </c>
      <c r="P76" s="11" t="s">
        <v>58</v>
      </c>
    </row>
    <row r="77">
      <c r="A77" s="11" t="s">
        <v>60</v>
      </c>
      <c r="B77" s="2">
        <v>0.00463</v>
      </c>
      <c r="C77" s="2">
        <v>0.00566</v>
      </c>
      <c r="D77" s="2">
        <v>0.00653</v>
      </c>
      <c r="E77" s="2">
        <v>0.01371</v>
      </c>
      <c r="F77" s="2">
        <v>0.02899</v>
      </c>
      <c r="G77" s="2">
        <v>1.0</v>
      </c>
      <c r="H77" s="2">
        <v>0.00749</v>
      </c>
      <c r="I77" s="2">
        <v>0.02611</v>
      </c>
      <c r="K77" s="11" t="s">
        <v>60</v>
      </c>
      <c r="L77" s="3">
        <f>AVERAGE(H77:I77,B77:F77)</f>
        <v>0.01330285714</v>
      </c>
      <c r="M77" s="3">
        <f>MAX(H77:I77,B77:F77)</f>
        <v>0.02899</v>
      </c>
      <c r="N77" s="5">
        <f>MIN(H77:I77,B77:F77)</f>
        <v>0.00463</v>
      </c>
      <c r="O77" s="11" t="s">
        <v>59</v>
      </c>
      <c r="P77" s="11" t="s">
        <v>55</v>
      </c>
    </row>
    <row r="78">
      <c r="A78" s="11" t="s">
        <v>61</v>
      </c>
      <c r="B78" s="2">
        <v>0.01995</v>
      </c>
      <c r="C78" s="2">
        <v>0.00945</v>
      </c>
      <c r="D78" s="2">
        <v>0.00412</v>
      </c>
      <c r="E78" s="2">
        <v>0.00495</v>
      </c>
      <c r="F78" s="2">
        <v>0.01305</v>
      </c>
      <c r="G78" s="2">
        <v>0.00749</v>
      </c>
      <c r="H78" s="2">
        <v>1.0</v>
      </c>
      <c r="I78" s="2">
        <v>0.01487</v>
      </c>
      <c r="K78" s="11" t="s">
        <v>61</v>
      </c>
      <c r="L78" s="3">
        <f>AVERAGE(I78,B78:G78)</f>
        <v>0.01055428571</v>
      </c>
      <c r="M78" s="3">
        <f>MAX(I78,B78:G78)</f>
        <v>0.01995</v>
      </c>
      <c r="N78" s="5">
        <f>MIN(I78,B78:G78)</f>
        <v>0.00412</v>
      </c>
      <c r="O78" s="11" t="s">
        <v>55</v>
      </c>
      <c r="P78" s="11" t="s">
        <v>57</v>
      </c>
    </row>
    <row r="79">
      <c r="A79" s="11" t="s">
        <v>62</v>
      </c>
      <c r="B79" s="2">
        <v>0.01228</v>
      </c>
      <c r="C79" s="2">
        <v>0.01475</v>
      </c>
      <c r="D79" s="2">
        <v>0.00748</v>
      </c>
      <c r="E79" s="2">
        <v>0.00841</v>
      </c>
      <c r="F79" s="2">
        <v>0.03177</v>
      </c>
      <c r="G79" s="2">
        <v>0.02611</v>
      </c>
      <c r="H79" s="2">
        <v>0.01487</v>
      </c>
      <c r="I79" s="2">
        <v>1.0</v>
      </c>
      <c r="K79" s="11" t="s">
        <v>62</v>
      </c>
      <c r="L79" s="3">
        <f>AVERAGE(B79:H79)</f>
        <v>0.01652428571</v>
      </c>
      <c r="M79" s="3">
        <f>MAX(B79:H79)</f>
        <v>0.03177</v>
      </c>
      <c r="N79" s="5">
        <f>MIN(B79:H79)</f>
        <v>0.00748</v>
      </c>
      <c r="O79" s="11" t="s">
        <v>59</v>
      </c>
      <c r="P79" s="11" t="s">
        <v>57</v>
      </c>
    </row>
    <row r="91">
      <c r="B91" s="11" t="s">
        <v>55</v>
      </c>
      <c r="C91" s="11" t="s">
        <v>56</v>
      </c>
      <c r="D91" s="11" t="s">
        <v>57</v>
      </c>
      <c r="E91" s="11" t="s">
        <v>58</v>
      </c>
      <c r="F91" s="11" t="s">
        <v>59</v>
      </c>
      <c r="G91" s="11" t="s">
        <v>60</v>
      </c>
      <c r="H91" s="11" t="s">
        <v>61</v>
      </c>
      <c r="I91" s="11" t="s">
        <v>62</v>
      </c>
      <c r="L91" s="2" t="s">
        <v>19</v>
      </c>
      <c r="M91" s="2" t="s">
        <v>20</v>
      </c>
      <c r="N91" s="2" t="s">
        <v>21</v>
      </c>
      <c r="O91" s="2" t="s">
        <v>22</v>
      </c>
      <c r="P91" s="2" t="s">
        <v>23</v>
      </c>
    </row>
    <row r="92">
      <c r="A92" s="2" t="s">
        <v>24</v>
      </c>
      <c r="B92" s="2">
        <v>0.01376</v>
      </c>
      <c r="C92" s="4">
        <v>0.00327</v>
      </c>
      <c r="D92" s="2">
        <v>0.00204</v>
      </c>
      <c r="E92" s="2">
        <v>0.00593</v>
      </c>
      <c r="F92" s="2">
        <v>0.00351</v>
      </c>
      <c r="G92" s="2">
        <v>0.00316</v>
      </c>
      <c r="H92" s="2">
        <v>0.01467</v>
      </c>
      <c r="I92" s="2">
        <v>0.00559</v>
      </c>
    </row>
    <row r="93">
      <c r="A93" s="2" t="s">
        <v>26</v>
      </c>
      <c r="B93" s="2">
        <v>0.01308</v>
      </c>
      <c r="C93" s="2">
        <v>0.01083</v>
      </c>
      <c r="D93" s="2">
        <v>0.01109</v>
      </c>
      <c r="E93" s="2">
        <v>0.01171</v>
      </c>
      <c r="F93" s="2">
        <v>0.01573</v>
      </c>
      <c r="G93" s="2">
        <v>0.01232</v>
      </c>
      <c r="H93" s="2">
        <v>0.02002</v>
      </c>
      <c r="I93" s="2">
        <v>0.02873</v>
      </c>
    </row>
    <row r="94">
      <c r="A94" s="2" t="s">
        <v>30</v>
      </c>
      <c r="B94" s="2">
        <v>0.01281</v>
      </c>
      <c r="C94" s="2">
        <v>0.01951</v>
      </c>
      <c r="D94" s="2">
        <v>0.00597</v>
      </c>
      <c r="E94" s="2">
        <v>0.0065</v>
      </c>
      <c r="F94" s="2">
        <v>0.03702</v>
      </c>
      <c r="G94" s="2">
        <v>0.01532</v>
      </c>
      <c r="H94" s="2">
        <v>0.01691</v>
      </c>
      <c r="I94" s="2">
        <v>0.0099</v>
      </c>
    </row>
    <row r="95">
      <c r="A95" s="2" t="s">
        <v>35</v>
      </c>
    </row>
    <row r="96">
      <c r="A96" s="2" t="s">
        <v>38</v>
      </c>
    </row>
    <row r="97">
      <c r="A97" s="2" t="s">
        <v>36</v>
      </c>
    </row>
    <row r="98">
      <c r="A98" s="2" t="s">
        <v>46</v>
      </c>
    </row>
    <row r="99">
      <c r="A99" s="2" t="s">
        <v>25</v>
      </c>
    </row>
    <row r="100">
      <c r="A100" s="2" t="s">
        <v>49</v>
      </c>
    </row>
    <row r="101">
      <c r="A101" s="2" t="s">
        <v>31</v>
      </c>
    </row>
    <row r="102">
      <c r="A102" s="2" t="s">
        <v>15</v>
      </c>
    </row>
    <row r="103">
      <c r="A103" s="2" t="s">
        <v>16</v>
      </c>
    </row>
    <row r="104">
      <c r="A104" s="2" t="s">
        <v>17</v>
      </c>
    </row>
    <row r="105">
      <c r="A105" s="2" t="s">
        <v>18</v>
      </c>
    </row>
  </sheetData>
  <drawing r:id="rId1"/>
</worksheet>
</file>