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48f7bbed0e2925/Asztali gép/Data_Analytics_Projects/Repair and Maintenance/"/>
    </mc:Choice>
  </mc:AlternateContent>
  <xr:revisionPtr revIDLastSave="36" documentId="8_{86926FC2-EFF4-488E-8F94-57105A129643}" xr6:coauthVersionLast="47" xr6:coauthVersionMax="47" xr10:uidLastSave="{E042AE8C-1EC2-4580-AA18-2FF4AC79675F}"/>
  <bookViews>
    <workbookView xWindow="-120" yWindow="-120" windowWidth="29040" windowHeight="15840" xr2:uid="{AC82EE63-F280-4DC0-AA86-3B7528A4021B}"/>
  </bookViews>
  <sheets>
    <sheet name="Summary" sheetId="1" r:id="rId1"/>
    <sheet name="DB_by_GL" sheetId="2" r:id="rId2"/>
    <sheet name="DB_by_CC" sheetId="3" r:id="rId3"/>
    <sheet name="DB_by_Resp" sheetId="4" r:id="rId4"/>
    <sheet name="Data Base" sheetId="5" r:id="rId5"/>
    <sheet name="RND_Values_Parameters" sheetId="7" r:id="rId6"/>
    <sheet name="Appendix_1" sheetId="10" r:id="rId7"/>
  </sheets>
  <definedNames>
    <definedName name="_xlnm._FilterDatabase" localSheetId="4" hidden="1">'Data Base'!$A$1:$N$3078</definedName>
    <definedName name="Value_PR">RND_Values_Parameters!$R$2:$T$2</definedName>
  </definedNames>
  <calcPr calcId="191029"/>
  <pivotCaches>
    <pivotCache cacheId="4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5" i="2" l="1" a="1"/>
  <c r="Q34" i="2"/>
  <c r="P34" i="2"/>
  <c r="P33" i="2"/>
  <c r="P32" i="2"/>
  <c r="P31" i="2"/>
  <c r="A34" i="2" a="1"/>
  <c r="A34" i="2" s="1"/>
  <c r="A34" i="3" a="1"/>
  <c r="A34" i="3" s="1"/>
  <c r="P35" i="3" a="1"/>
  <c r="P35" i="3" s="1"/>
  <c r="P34" i="3"/>
  <c r="A40" i="4" a="1"/>
  <c r="A40" i="4" s="1"/>
  <c r="P35" i="2" l="1"/>
  <c r="Q55" i="2"/>
  <c r="B55" i="3"/>
  <c r="J55" i="3"/>
  <c r="F55" i="3"/>
  <c r="M55" i="3"/>
  <c r="I55" i="3"/>
  <c r="E55" i="3"/>
  <c r="L55" i="3"/>
  <c r="H55" i="3"/>
  <c r="D55" i="3"/>
  <c r="Q55" i="3"/>
  <c r="K55" i="3"/>
  <c r="G55" i="3"/>
  <c r="C55" i="3"/>
  <c r="N55" i="3"/>
  <c r="A22" i="2"/>
  <c r="A21" i="2"/>
  <c r="Q34" i="3"/>
  <c r="P32" i="3"/>
  <c r="P33" i="3"/>
  <c r="P31" i="3"/>
  <c r="A22" i="3"/>
  <c r="A21" i="3"/>
  <c r="A23" i="2" l="1" a="1"/>
  <c r="A23" i="3" a="1"/>
  <c r="A23" i="3" s="1"/>
  <c r="A29" i="4" a="1"/>
  <c r="A29" i="4" s="1"/>
  <c r="A23" i="2" l="1"/>
  <c r="A16" i="4" a="1"/>
  <c r="A27" i="4"/>
  <c r="B15" i="4" a="1"/>
  <c r="B15" i="4" s="1"/>
  <c r="A28" i="4"/>
  <c r="A15" i="4"/>
  <c r="A33" i="2"/>
  <c r="A32" i="2"/>
  <c r="A31" i="2"/>
  <c r="A12" i="2"/>
  <c r="A32" i="3"/>
  <c r="A12" i="3"/>
  <c r="A33" i="3"/>
  <c r="A31" i="3"/>
  <c r="A39" i="4"/>
  <c r="A37" i="4"/>
  <c r="A38" i="4"/>
  <c r="A16" i="4" l="1"/>
  <c r="B8" i="7" a="1"/>
  <c r="B8" i="7" s="1"/>
  <c r="B16" i="4" l="1"/>
  <c r="B12" i="2" a="1"/>
  <c r="B12" i="3" a="1"/>
  <c r="A3" i="2" l="1" a="1"/>
  <c r="A3" i="2" s="1"/>
  <c r="A13" i="2" a="1"/>
  <c r="A13" i="2" s="1"/>
  <c r="B22" i="2" a="1"/>
  <c r="B33" i="2" a="1"/>
  <c r="B2" i="2" a="1"/>
  <c r="B12" i="2"/>
  <c r="A13" i="3" a="1"/>
  <c r="A3" i="3" a="1"/>
  <c r="A3" i="4" a="1"/>
  <c r="A3" i="4" s="1"/>
  <c r="B12" i="3"/>
  <c r="B33" i="3" a="1"/>
  <c r="B22" i="3" a="1"/>
  <c r="B2" i="3" a="1"/>
  <c r="B39" i="4" a="1"/>
  <c r="B28" i="4" a="1"/>
  <c r="B2" i="4" a="1"/>
  <c r="M26" i="2" l="1"/>
  <c r="I26" i="2"/>
  <c r="E26" i="2"/>
  <c r="M25" i="2"/>
  <c r="I25" i="2"/>
  <c r="E25" i="2"/>
  <c r="M24" i="2"/>
  <c r="I24" i="2"/>
  <c r="E24" i="2"/>
  <c r="F26" i="2"/>
  <c r="L26" i="2"/>
  <c r="H26" i="2"/>
  <c r="D26" i="2"/>
  <c r="L25" i="2"/>
  <c r="H25" i="2"/>
  <c r="D25" i="2"/>
  <c r="L24" i="2"/>
  <c r="H24" i="2"/>
  <c r="D24" i="2"/>
  <c r="F25" i="2"/>
  <c r="J24" i="2"/>
  <c r="K26" i="2"/>
  <c r="G26" i="2"/>
  <c r="C26" i="2"/>
  <c r="K25" i="2"/>
  <c r="G25" i="2"/>
  <c r="C25" i="2"/>
  <c r="K24" i="2"/>
  <c r="G24" i="2"/>
  <c r="C24" i="2"/>
  <c r="J26" i="2"/>
  <c r="J25" i="2"/>
  <c r="F24" i="2"/>
  <c r="L23" i="2"/>
  <c r="M23" i="2"/>
  <c r="K23" i="2"/>
  <c r="J23" i="2"/>
  <c r="I23" i="2"/>
  <c r="H23" i="2"/>
  <c r="G23" i="2"/>
  <c r="F23" i="2"/>
  <c r="E23" i="2"/>
  <c r="D23" i="2"/>
  <c r="C23" i="2"/>
  <c r="B22" i="2"/>
  <c r="L23" i="3"/>
  <c r="M23" i="3"/>
  <c r="J23" i="3"/>
  <c r="K23" i="3"/>
  <c r="H23" i="3"/>
  <c r="I23" i="3"/>
  <c r="F23" i="3"/>
  <c r="G23" i="3"/>
  <c r="D23" i="3"/>
  <c r="E23" i="3"/>
  <c r="C23" i="3"/>
  <c r="M26" i="3"/>
  <c r="H25" i="3"/>
  <c r="C24" i="3"/>
  <c r="L24" i="3"/>
  <c r="H26" i="3"/>
  <c r="C25" i="3"/>
  <c r="K26" i="3"/>
  <c r="F25" i="3"/>
  <c r="J26" i="3"/>
  <c r="I26" i="3"/>
  <c r="D25" i="3"/>
  <c r="F26" i="3"/>
  <c r="H24" i="3"/>
  <c r="D26" i="3"/>
  <c r="J24" i="3"/>
  <c r="G26" i="3"/>
  <c r="M24" i="3"/>
  <c r="E26" i="3"/>
  <c r="K24" i="3"/>
  <c r="I25" i="3"/>
  <c r="D24" i="3"/>
  <c r="K25" i="3"/>
  <c r="F24" i="3"/>
  <c r="C26" i="3"/>
  <c r="I24" i="3"/>
  <c r="L25" i="3"/>
  <c r="G24" i="3"/>
  <c r="E25" i="3"/>
  <c r="L26" i="3"/>
  <c r="G25" i="3"/>
  <c r="M25" i="3"/>
  <c r="J25" i="3"/>
  <c r="E24" i="3"/>
  <c r="B22" i="3"/>
  <c r="K29" i="4"/>
  <c r="C31" i="4"/>
  <c r="G32" i="4"/>
  <c r="L29" i="4"/>
  <c r="D31" i="4"/>
  <c r="H32" i="4"/>
  <c r="J29" i="4"/>
  <c r="F32" i="4"/>
  <c r="E30" i="4"/>
  <c r="I31" i="4"/>
  <c r="M32" i="4"/>
  <c r="L30" i="4"/>
  <c r="J30" i="4"/>
  <c r="E31" i="4"/>
  <c r="M29" i="4"/>
  <c r="C30" i="4"/>
  <c r="G31" i="4"/>
  <c r="K32" i="4"/>
  <c r="D30" i="4"/>
  <c r="H31" i="4"/>
  <c r="L32" i="4"/>
  <c r="F31" i="4"/>
  <c r="J32" i="4"/>
  <c r="I30" i="4"/>
  <c r="M31" i="4"/>
  <c r="F29" i="4"/>
  <c r="I32" i="4"/>
  <c r="C29" i="4"/>
  <c r="G30" i="4"/>
  <c r="K31" i="4"/>
  <c r="D29" i="4"/>
  <c r="H30" i="4"/>
  <c r="L31" i="4"/>
  <c r="F30" i="4"/>
  <c r="J31" i="4"/>
  <c r="E29" i="4"/>
  <c r="M30" i="4"/>
  <c r="E32" i="4"/>
  <c r="G29" i="4"/>
  <c r="K30" i="4"/>
  <c r="C32" i="4"/>
  <c r="H29" i="4"/>
  <c r="D32" i="4"/>
  <c r="I29" i="4"/>
  <c r="D15" i="2"/>
  <c r="C4" i="2"/>
  <c r="C15" i="2"/>
  <c r="D14" i="2"/>
  <c r="C14" i="2"/>
  <c r="E16" i="2"/>
  <c r="E15" i="2"/>
  <c r="E14" i="2"/>
  <c r="D16" i="2"/>
  <c r="C16" i="2"/>
  <c r="B13" i="2"/>
  <c r="B14" i="2"/>
  <c r="B15" i="2"/>
  <c r="B16" i="2"/>
  <c r="D13" i="2"/>
  <c r="E13" i="2"/>
  <c r="C13" i="2"/>
  <c r="D6" i="2"/>
  <c r="D5" i="2"/>
  <c r="D4" i="2"/>
  <c r="D3" i="2"/>
  <c r="C3" i="2"/>
  <c r="C6" i="2"/>
  <c r="C5" i="2"/>
  <c r="A13" i="3"/>
  <c r="B13" i="3" s="1"/>
  <c r="B2" i="2"/>
  <c r="B3" i="2" s="1"/>
  <c r="B33" i="2"/>
  <c r="E14" i="3"/>
  <c r="E15" i="3"/>
  <c r="E16" i="3"/>
  <c r="D14" i="3"/>
  <c r="D15" i="3"/>
  <c r="D16" i="3"/>
  <c r="C14" i="3"/>
  <c r="C15" i="3"/>
  <c r="C16" i="3"/>
  <c r="B14" i="3"/>
  <c r="B15" i="3"/>
  <c r="B16" i="3"/>
  <c r="D4" i="3"/>
  <c r="D5" i="3"/>
  <c r="D6" i="3"/>
  <c r="C4" i="3"/>
  <c r="C5" i="3"/>
  <c r="C6" i="3"/>
  <c r="A3" i="3"/>
  <c r="D21" i="4"/>
  <c r="E22" i="4"/>
  <c r="C22" i="4"/>
  <c r="D20" i="4"/>
  <c r="C18" i="4"/>
  <c r="D19" i="4"/>
  <c r="D17" i="4"/>
  <c r="E18" i="4"/>
  <c r="C20" i="4"/>
  <c r="C21" i="4"/>
  <c r="D22" i="4"/>
  <c r="E20" i="4"/>
  <c r="E21" i="4"/>
  <c r="C19" i="4"/>
  <c r="C17" i="4"/>
  <c r="D18" i="4"/>
  <c r="E19" i="4"/>
  <c r="E17" i="4"/>
  <c r="B33" i="3"/>
  <c r="B2" i="3"/>
  <c r="B39" i="4"/>
  <c r="B28" i="4"/>
  <c r="B29" i="4" s="1"/>
  <c r="B22" i="4"/>
  <c r="B2" i="4"/>
  <c r="B20" i="4"/>
  <c r="B18" i="4"/>
  <c r="B21" i="4"/>
  <c r="B19" i="4"/>
  <c r="B17" i="4"/>
  <c r="D9" i="4"/>
  <c r="D5" i="4"/>
  <c r="D6" i="4"/>
  <c r="D8" i="4"/>
  <c r="D7" i="4"/>
  <c r="D4" i="4"/>
  <c r="D3" i="4"/>
  <c r="C3" i="4"/>
  <c r="C9" i="4"/>
  <c r="C5" i="4"/>
  <c r="C7" i="4"/>
  <c r="C8" i="4"/>
  <c r="C6" i="4"/>
  <c r="C4" i="4"/>
  <c r="J41" i="2" l="1"/>
  <c r="E41" i="2"/>
  <c r="I41" i="2"/>
  <c r="L41" i="2"/>
  <c r="C41" i="2"/>
  <c r="G41" i="2"/>
  <c r="K41" i="2"/>
  <c r="D41" i="2"/>
  <c r="H41" i="2"/>
  <c r="M41" i="2"/>
  <c r="F41" i="2"/>
  <c r="B23" i="2"/>
  <c r="N23" i="2" s="1"/>
  <c r="B26" i="2"/>
  <c r="N26" i="2" s="1"/>
  <c r="O26" i="2" s="1"/>
  <c r="B24" i="2"/>
  <c r="N24" i="2" s="1"/>
  <c r="O24" i="2" s="1"/>
  <c r="B25" i="2"/>
  <c r="N25" i="2" s="1"/>
  <c r="O25" i="2" s="1"/>
  <c r="B3" i="4"/>
  <c r="B24" i="3"/>
  <c r="N24" i="3" s="1"/>
  <c r="B25" i="3"/>
  <c r="N25" i="3" s="1"/>
  <c r="B26" i="3"/>
  <c r="N26" i="3" s="1"/>
  <c r="B23" i="3"/>
  <c r="E6" i="2"/>
  <c r="E3" i="2"/>
  <c r="E4" i="2"/>
  <c r="E5" i="2"/>
  <c r="E4" i="3"/>
  <c r="E6" i="3"/>
  <c r="E5" i="3"/>
  <c r="E3" i="4"/>
  <c r="E7" i="4"/>
  <c r="E9" i="4"/>
  <c r="E8" i="4"/>
  <c r="E6" i="4"/>
  <c r="E4" i="4"/>
  <c r="E5" i="4"/>
  <c r="C13" i="3"/>
  <c r="C17" i="3" s="1"/>
  <c r="B31" i="4"/>
  <c r="N31" i="4" s="1"/>
  <c r="B30" i="4"/>
  <c r="N30" i="4" s="1"/>
  <c r="B32" i="4"/>
  <c r="N32" i="4" s="1"/>
  <c r="M27" i="2"/>
  <c r="K27" i="2"/>
  <c r="B17" i="2"/>
  <c r="F15" i="2"/>
  <c r="B4" i="2"/>
  <c r="B5" i="2"/>
  <c r="B6" i="2"/>
  <c r="F14" i="2"/>
  <c r="D7" i="2"/>
  <c r="C7" i="2"/>
  <c r="J27" i="2"/>
  <c r="F27" i="2"/>
  <c r="I27" i="2"/>
  <c r="E27" i="2"/>
  <c r="L27" i="2"/>
  <c r="H27" i="2"/>
  <c r="D27" i="2"/>
  <c r="G27" i="2"/>
  <c r="C27" i="2"/>
  <c r="F16" i="2"/>
  <c r="E17" i="2"/>
  <c r="D17" i="2"/>
  <c r="C17" i="2"/>
  <c r="L27" i="3"/>
  <c r="M27" i="3"/>
  <c r="K27" i="3"/>
  <c r="J27" i="3"/>
  <c r="I27" i="3"/>
  <c r="H27" i="3"/>
  <c r="G27" i="3"/>
  <c r="F27" i="3"/>
  <c r="E27" i="3"/>
  <c r="C27" i="3"/>
  <c r="F14" i="3"/>
  <c r="F22" i="4"/>
  <c r="F20" i="4"/>
  <c r="D13" i="3"/>
  <c r="D17" i="3" s="1"/>
  <c r="E13" i="3"/>
  <c r="E17" i="3" s="1"/>
  <c r="F15" i="3"/>
  <c r="F16" i="3"/>
  <c r="B17" i="3"/>
  <c r="C3" i="3"/>
  <c r="C7" i="3" s="1"/>
  <c r="D3" i="3"/>
  <c r="F19" i="4"/>
  <c r="B3" i="3"/>
  <c r="B4" i="3"/>
  <c r="B6" i="3"/>
  <c r="B5" i="3"/>
  <c r="F21" i="4"/>
  <c r="F17" i="4"/>
  <c r="F18" i="4"/>
  <c r="B6" i="4"/>
  <c r="L33" i="4"/>
  <c r="G33" i="4"/>
  <c r="E33" i="4"/>
  <c r="I33" i="4"/>
  <c r="C33" i="4"/>
  <c r="K33" i="4"/>
  <c r="M33" i="4"/>
  <c r="F33" i="4"/>
  <c r="J33" i="4"/>
  <c r="D33" i="4"/>
  <c r="H33" i="4"/>
  <c r="B5" i="4"/>
  <c r="B8" i="4"/>
  <c r="B9" i="4"/>
  <c r="B7" i="4"/>
  <c r="B4" i="4"/>
  <c r="D10" i="4"/>
  <c r="C10" i="4"/>
  <c r="E10" i="4" s="1"/>
  <c r="N41" i="2" l="1"/>
  <c r="B41" i="2"/>
  <c r="O23" i="2"/>
  <c r="O27" i="2" s="1"/>
  <c r="B27" i="2"/>
  <c r="E7" i="2"/>
  <c r="D7" i="3"/>
  <c r="E7" i="3" s="1"/>
  <c r="E3" i="3"/>
  <c r="O24" i="3"/>
  <c r="O26" i="3"/>
  <c r="O25" i="3"/>
  <c r="N29" i="4"/>
  <c r="O29" i="4" s="1"/>
  <c r="B33" i="4"/>
  <c r="G19" i="4"/>
  <c r="G15" i="2"/>
  <c r="G14" i="2"/>
  <c r="G16" i="2"/>
  <c r="B7" i="2"/>
  <c r="F13" i="2"/>
  <c r="G22" i="4"/>
  <c r="G20" i="4"/>
  <c r="G14" i="3"/>
  <c r="N23" i="3"/>
  <c r="O23" i="3" s="1"/>
  <c r="D27" i="3"/>
  <c r="B27" i="3"/>
  <c r="F13" i="3"/>
  <c r="G13" i="3" s="1"/>
  <c r="G15" i="3"/>
  <c r="G16" i="3"/>
  <c r="G18" i="4"/>
  <c r="G17" i="4"/>
  <c r="G21" i="4"/>
  <c r="B7" i="3"/>
  <c r="B10" i="4"/>
  <c r="F17" i="2" l="1"/>
  <c r="C8" i="2" s="1"/>
  <c r="O27" i="3"/>
  <c r="N33" i="4"/>
  <c r="N27" i="3"/>
  <c r="N27" i="2"/>
  <c r="B8" i="2"/>
  <c r="G13" i="2"/>
  <c r="F17" i="3"/>
  <c r="C8" i="3" s="1"/>
  <c r="D8" i="2" l="1"/>
  <c r="G17" i="2"/>
  <c r="D8" i="3"/>
  <c r="G17" i="3"/>
  <c r="B8" i="3"/>
  <c r="B23" i="4" l="1"/>
  <c r="D16" i="4"/>
  <c r="E16" i="4"/>
  <c r="C16" i="4"/>
  <c r="C23" i="4" l="1"/>
  <c r="O30" i="4"/>
  <c r="D23" i="4"/>
  <c r="O31" i="4"/>
  <c r="E23" i="4"/>
  <c r="O32" i="4"/>
  <c r="F16" i="4"/>
  <c r="G16" i="4" s="1"/>
  <c r="O33" i="4" l="1"/>
  <c r="F23" i="4"/>
  <c r="B11" i="4" s="1"/>
  <c r="G23" i="4" l="1"/>
  <c r="C11" i="4"/>
  <c r="D11" i="4"/>
  <c r="E60" i="4" l="1"/>
  <c r="B60" i="4"/>
  <c r="K60" i="4"/>
  <c r="G60" i="4"/>
  <c r="F60" i="4"/>
  <c r="H60" i="4"/>
  <c r="D60" i="4"/>
  <c r="C60" i="4"/>
  <c r="L60" i="4"/>
  <c r="J60" i="4"/>
  <c r="I60" i="4"/>
  <c r="M60" i="4"/>
  <c r="N6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<sst xmlns="http://schemas.openxmlformats.org/spreadsheetml/2006/main" count="38299" uniqueCount="99">
  <si>
    <t>DashBoard by GL Account</t>
  </si>
  <si>
    <t>DashBoard by CostCenter</t>
  </si>
  <si>
    <t>DashBoard by Resp Person</t>
  </si>
  <si>
    <t>Vendor_Nr</t>
  </si>
  <si>
    <t>PR_Nr</t>
  </si>
  <si>
    <t>GL_Acc</t>
  </si>
  <si>
    <t>Vendor_Name</t>
  </si>
  <si>
    <t>Cost_Center</t>
  </si>
  <si>
    <t>Date_Booking</t>
  </si>
  <si>
    <t>Resp_Person</t>
  </si>
  <si>
    <t>Vendor_Code</t>
  </si>
  <si>
    <t>Vendor_10</t>
  </si>
  <si>
    <t>Vendor_11</t>
  </si>
  <si>
    <t>Vendor_12</t>
  </si>
  <si>
    <t>Vendor_13</t>
  </si>
  <si>
    <t>Vendor_14</t>
  </si>
  <si>
    <t>Vendor_15</t>
  </si>
  <si>
    <t>Vendor_16</t>
  </si>
  <si>
    <t>Vendor_17</t>
  </si>
  <si>
    <t>Vendor_18</t>
  </si>
  <si>
    <t>Vendor_19</t>
  </si>
  <si>
    <t>Vendor_20</t>
  </si>
  <si>
    <t>End Date</t>
  </si>
  <si>
    <t>Start Date</t>
  </si>
  <si>
    <t>RND day</t>
  </si>
  <si>
    <t>RND Month</t>
  </si>
  <si>
    <t>RND Year</t>
  </si>
  <si>
    <t>Dates</t>
  </si>
  <si>
    <t>GL Account</t>
  </si>
  <si>
    <t>Mat_Type_1</t>
  </si>
  <si>
    <t>Mat_Type_2</t>
  </si>
  <si>
    <t>Service_Type_2</t>
  </si>
  <si>
    <t>CostCenter_Code</t>
  </si>
  <si>
    <t>CostCenter_Type</t>
  </si>
  <si>
    <t>InDirect_CC</t>
  </si>
  <si>
    <t>SG&amp;A_CC</t>
  </si>
  <si>
    <t>Prod_CC_Unit_1</t>
  </si>
  <si>
    <t>Prod_CC_Unit_2</t>
  </si>
  <si>
    <t>John_Doe</t>
  </si>
  <si>
    <t>Sarah_Connor</t>
  </si>
  <si>
    <t>Steve_McManus</t>
  </si>
  <si>
    <t>Value_LC</t>
  </si>
  <si>
    <t>Value_PR</t>
  </si>
  <si>
    <t>Lower Limit</t>
  </si>
  <si>
    <t>Higher Limit</t>
  </si>
  <si>
    <t>In USD</t>
  </si>
  <si>
    <t>Summary</t>
  </si>
  <si>
    <t>Data Base for model</t>
  </si>
  <si>
    <t>RND Values and Parameters</t>
  </si>
  <si>
    <t>PR_Categ</t>
  </si>
  <si>
    <t>Ad-hoc Repair</t>
  </si>
  <si>
    <t>Periodic Planned</t>
  </si>
  <si>
    <t>PR_Types</t>
  </si>
  <si>
    <t>Becky_ Mills</t>
  </si>
  <si>
    <t>Mickey_BlueEyes</t>
  </si>
  <si>
    <t>Yves_Laurent</t>
  </si>
  <si>
    <t>Years</t>
  </si>
  <si>
    <t>Year_Booking</t>
  </si>
  <si>
    <t>Month_Booking</t>
  </si>
  <si>
    <t>TOTAL</t>
  </si>
  <si>
    <t xml:space="preserve">Yearly Evolution of Repair and Maintenance Spending </t>
  </si>
  <si>
    <t>Check (Yearly)</t>
  </si>
  <si>
    <t>TOTAL Yearly</t>
  </si>
  <si>
    <t>Monthly Cost By Type or Repair</t>
  </si>
  <si>
    <t>Prevent Maint</t>
  </si>
  <si>
    <t>Break Down (CRIT)</t>
  </si>
  <si>
    <t>Yearly Cost by Type of Repair and Resp Person</t>
  </si>
  <si>
    <t>Monthly Cost by Type of Repair, by Vendor and Resp Person</t>
  </si>
  <si>
    <t>CC_Type</t>
  </si>
  <si>
    <t>Monthly Cost by Type of Repair, by Cost Center and Unit</t>
  </si>
  <si>
    <t>Service_Type_1</t>
  </si>
  <si>
    <t>Prakash_Singh</t>
  </si>
  <si>
    <t>Monthly Cost By Type of Repair and Resp Person</t>
  </si>
  <si>
    <t>Vendor_01</t>
  </si>
  <si>
    <t>Vendor_02</t>
  </si>
  <si>
    <t>Vendor_03</t>
  </si>
  <si>
    <t>Vendor_04</t>
  </si>
  <si>
    <t>Vendor_05</t>
  </si>
  <si>
    <t>Vendor_06</t>
  </si>
  <si>
    <t>Vendor_07</t>
  </si>
  <si>
    <t>Vendor_08</t>
  </si>
  <si>
    <t>Vendor_09</t>
  </si>
  <si>
    <t>Selected Costs by Vendor</t>
  </si>
  <si>
    <t>% Change YoY</t>
  </si>
  <si>
    <t>GL Account Categ</t>
  </si>
  <si>
    <t>GL_Acc_Categ</t>
  </si>
  <si>
    <t>Monthly Cost by Type of Repair, by GL Category and GL Account</t>
  </si>
  <si>
    <t>Descprition</t>
  </si>
  <si>
    <t xml:space="preserve">Links to Chapters of Reports </t>
  </si>
  <si>
    <t>Analysis (Templates, Charts) of Maintenance Costs by 
Type of Purchase Request, 
Cost Center type and 
Cost Center. 
Cost of selected month broken down by Vendor</t>
  </si>
  <si>
    <t>Analysis (Templates, Charts) of Maintenance Costs by 
Type of Purchase Request, 
Responsible Person and 
Cost Center. 
Cost of selected month broken down by Vendor</t>
  </si>
  <si>
    <t>Analysis (Templates, Charts) of Maintenance Costs by 
Type of Purchase Request, 
GL Acc type and 
GL Account</t>
  </si>
  <si>
    <t>Appendix_1</t>
  </si>
  <si>
    <t>Grand Total</t>
  </si>
  <si>
    <t>Sum of Value_LC</t>
  </si>
  <si>
    <t>Total</t>
  </si>
  <si>
    <t>Business Case:
Basic (granular) data - generated randomly - supposed to come from GL and Repair &amp; Mainteance Records of a Manufacturing company regarding to Repair and Mantenance costs occured over last 3 years.
Company is having daily records for:
3 consecutive business years,
6 Persons responsible for spending on 
30 Cost Centers, grouped in 4 Units (2 Prod and 2 Support Units),
20 Vendors providing Services and Materials for R&amp;M</t>
  </si>
  <si>
    <t>Some secundary / indirect transformations (Pivot) needed for SORT and FILTER Functions</t>
  </si>
  <si>
    <t>Basic Excel data, serving as input for the Data Model which generates Random values for Analysis &amp;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</si>
</sst>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Ft&quot;_-;\-* #,##0.00\ &quot;Ft&quot;_-;_-* &quot;-&quot;??\ &quot;Ft&quot;_-;_-@_-"/>
    <numFmt numFmtId="43" formatCode="_-* #,##0.00_-;\-* #,##0.00_-;_-* &quot;-&quot;??_-;_-@_-"/>
    <numFmt numFmtId="164" formatCode="_-[$$-409]* #,##0_ ;_-[$$-409]* \-#,##0\ ;_-[$$-409]* &quot;-&quot;??_ ;_-@_ "/>
    <numFmt numFmtId="165" formatCode="_-* #,##0_-;\-* #,##0_-;_-* &quot;-&quot;??_-;_-@_-"/>
    <numFmt numFmtId="166" formatCode="0.0%"/>
  </numFmts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E9E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1"/>
    <xf numFmtId="14" fontId="0" fillId="0" borderId="0" xfId="0" applyNumberFormat="1"/>
    <xf numFmtId="0" fontId="4" fillId="0" borderId="1" xfId="0" applyFont="1" applyBorder="1"/>
    <xf numFmtId="0" fontId="4" fillId="0" borderId="0" xfId="0" applyFont="1"/>
    <xf numFmtId="164" fontId="0" fillId="0" borderId="0" xfId="2" applyNumberFormat="1" applyFont="1"/>
    <xf numFmtId="0" fontId="4" fillId="2" borderId="1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0" fillId="4" borderId="7" xfId="0" applyFill="1" applyBorder="1"/>
    <xf numFmtId="0" fontId="0" fillId="0" borderId="5" xfId="0" applyBorder="1"/>
    <xf numFmtId="0" fontId="0" fillId="4" borderId="5" xfId="0" applyFill="1" applyBorder="1"/>
    <xf numFmtId="0" fontId="0" fillId="4" borderId="8" xfId="0" applyFill="1" applyBorder="1"/>
    <xf numFmtId="164" fontId="0" fillId="4" borderId="2" xfId="2" applyNumberFormat="1" applyFont="1" applyFill="1" applyBorder="1"/>
    <xf numFmtId="164" fontId="0" fillId="4" borderId="3" xfId="2" applyNumberFormat="1" applyFont="1" applyFill="1" applyBorder="1"/>
    <xf numFmtId="0" fontId="4" fillId="4" borderId="7" xfId="0" applyFont="1" applyFill="1" applyBorder="1"/>
    <xf numFmtId="0" fontId="4" fillId="0" borderId="5" xfId="0" applyFont="1" applyBorder="1"/>
    <xf numFmtId="0" fontId="5" fillId="3" borderId="0" xfId="0" applyFont="1" applyFill="1"/>
    <xf numFmtId="0" fontId="4" fillId="4" borderId="5" xfId="0" applyFont="1" applyFill="1" applyBorder="1"/>
    <xf numFmtId="165" fontId="0" fillId="0" borderId="0" xfId="3" applyNumberFormat="1" applyFont="1"/>
    <xf numFmtId="0" fontId="0" fillId="4" borderId="2" xfId="0" applyFill="1" applyBorder="1"/>
    <xf numFmtId="0" fontId="0" fillId="0" borderId="0" xfId="0" quotePrefix="1"/>
    <xf numFmtId="0" fontId="6" fillId="5" borderId="1" xfId="0" applyFont="1" applyFill="1" applyBorder="1" applyAlignment="1">
      <alignment horizontal="center"/>
    </xf>
    <xf numFmtId="0" fontId="4" fillId="4" borderId="9" xfId="0" applyFont="1" applyFill="1" applyBorder="1"/>
    <xf numFmtId="0" fontId="7" fillId="5" borderId="1" xfId="0" applyFont="1" applyFill="1" applyBorder="1" applyAlignment="1">
      <alignment horizontal="center"/>
    </xf>
    <xf numFmtId="3" fontId="4" fillId="2" borderId="1" xfId="0" applyNumberFormat="1" applyFont="1" applyFill="1" applyBorder="1"/>
    <xf numFmtId="3" fontId="0" fillId="0" borderId="0" xfId="0" applyNumberFormat="1"/>
    <xf numFmtId="1" fontId="4" fillId="2" borderId="1" xfId="0" applyNumberFormat="1" applyFont="1" applyFill="1" applyBorder="1"/>
    <xf numFmtId="1" fontId="0" fillId="0" borderId="0" xfId="0" applyNumberFormat="1"/>
    <xf numFmtId="165" fontId="4" fillId="0" borderId="0" xfId="0" applyNumberFormat="1" applyFont="1"/>
    <xf numFmtId="0" fontId="6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165" fontId="0" fillId="0" borderId="1" xfId="3" applyNumberFormat="1" applyFont="1" applyBorder="1"/>
    <xf numFmtId="165" fontId="4" fillId="7" borderId="0" xfId="3" applyNumberFormat="1" applyFont="1" applyFill="1"/>
    <xf numFmtId="0" fontId="4" fillId="7" borderId="0" xfId="0" applyFont="1" applyFill="1" applyAlignment="1">
      <alignment horizontal="right"/>
    </xf>
    <xf numFmtId="0" fontId="4" fillId="7" borderId="0" xfId="0" applyFont="1" applyFill="1" applyAlignment="1">
      <alignment horizontal="center"/>
    </xf>
    <xf numFmtId="165" fontId="4" fillId="0" borderId="1" xfId="0" applyNumberFormat="1" applyFont="1" applyBorder="1"/>
    <xf numFmtId="0" fontId="4" fillId="8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65" fontId="0" fillId="0" borderId="0" xfId="3" applyNumberFormat="1" applyFont="1" applyBorder="1"/>
    <xf numFmtId="165" fontId="0" fillId="0" borderId="7" xfId="3" applyNumberFormat="1" applyFont="1" applyBorder="1"/>
    <xf numFmtId="0" fontId="8" fillId="9" borderId="0" xfId="0" applyFont="1" applyFill="1"/>
    <xf numFmtId="166" fontId="0" fillId="0" borderId="0" xfId="4" applyNumberFormat="1" applyFont="1"/>
    <xf numFmtId="166" fontId="0" fillId="0" borderId="1" xfId="4" applyNumberFormat="1" applyFont="1" applyBorder="1"/>
    <xf numFmtId="166" fontId="4" fillId="5" borderId="0" xfId="4" applyNumberFormat="1" applyFont="1" applyFill="1" applyBorder="1"/>
    <xf numFmtId="0" fontId="0" fillId="0" borderId="0" xfId="0" applyAlignment="1">
      <alignment wrapText="1"/>
    </xf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9" fillId="11" borderId="0" xfId="0" applyFont="1" applyFill="1"/>
    <xf numFmtId="1" fontId="9" fillId="11" borderId="0" xfId="0" applyNumberFormat="1" applyFont="1" applyFill="1"/>
    <xf numFmtId="0" fontId="9" fillId="12" borderId="0" xfId="0" applyFont="1" applyFill="1"/>
    <xf numFmtId="1" fontId="9" fillId="12" borderId="0" xfId="0" applyNumberFormat="1" applyFont="1" applyFill="1"/>
    <xf numFmtId="0" fontId="9" fillId="13" borderId="0" xfId="0" applyFont="1" applyFill="1"/>
    <xf numFmtId="0" fontId="9" fillId="14" borderId="0" xfId="0" applyFont="1" applyFill="1"/>
    <xf numFmtId="1" fontId="9" fillId="14" borderId="0" xfId="0" applyNumberFormat="1" applyFont="1" applyFill="1"/>
    <xf numFmtId="0" fontId="9" fillId="15" borderId="0" xfId="0" applyFont="1" applyFill="1"/>
    <xf numFmtId="0" fontId="9" fillId="16" borderId="0" xfId="0" applyFont="1" applyFill="1"/>
    <xf numFmtId="0" fontId="8" fillId="9" borderId="0" xfId="0" applyFont="1" applyFill="1" applyAlignment="1">
      <alignment horizontal="center"/>
    </xf>
    <xf numFmtId="0" fontId="0" fillId="0" borderId="0" xfId="0" applyNumberFormat="1"/>
  </cellXfs>
  <cellStyles count="5">
    <cellStyle name="Comma" xfId="3" builtinId="3"/>
    <cellStyle name="Currency" xfId="2" builtinId="4"/>
    <cellStyle name="Hyperlink" xfId="1" builtinId="8"/>
    <cellStyle name="Normal" xfId="0" builtinId="0"/>
    <cellStyle name="Percent" xfId="4" builtinId="5"/>
  </cellStyles>
  <dxfs count="728"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rgb="FFC00000"/>
        </patternFill>
      </fill>
    </dxf>
    <dxf>
      <fill>
        <patternFill>
          <fgColor indexed="64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fgColor indexed="64"/>
          <bgColor theme="1" tint="4.9989318521683403E-2"/>
        </patternFill>
      </fill>
    </dxf>
    <dxf>
      <font>
        <color theme="0"/>
      </font>
      <fill>
        <patternFill patternType="solid">
          <fgColor indexed="64"/>
          <bgColor theme="1" tint="4.9989318521683403E-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rgb="FFC00000"/>
        </patternFill>
      </fill>
    </dxf>
    <dxf>
      <fill>
        <patternFill>
          <fgColor indexed="64"/>
          <bgColor rgb="FFC00000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ont>
        <color theme="0"/>
      </font>
      <fill>
        <patternFill patternType="solid">
          <fgColor indexed="64"/>
          <bgColor theme="6" tint="-0.499984740745262"/>
        </patternFill>
      </fill>
    </dxf>
    <dxf>
      <font>
        <color theme="0"/>
      </font>
      <fill>
        <patternFill patternType="solid">
          <fgColor indexed="64"/>
          <bgColor theme="6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rgb="FFC00000"/>
        </patternFill>
      </fill>
    </dxf>
    <dxf>
      <fill>
        <patternFill>
          <fgColor indexed="64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fgColor indexed="64"/>
          <bgColor theme="1" tint="4.9989318521683403E-2"/>
        </patternFill>
      </fill>
    </dxf>
    <dxf>
      <font>
        <color theme="0"/>
      </font>
      <fill>
        <patternFill patternType="solid">
          <fgColor indexed="64"/>
          <bgColor theme="1" tint="4.9989318521683403E-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rgb="FFC00000"/>
        </patternFill>
      </fill>
    </dxf>
    <dxf>
      <fill>
        <patternFill>
          <fgColor indexed="64"/>
          <bgColor rgb="FFC00000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ont>
        <color theme="0"/>
      </font>
      <fill>
        <patternFill patternType="solid">
          <fgColor indexed="64"/>
          <bgColor theme="6" tint="-0.499984740745262"/>
        </patternFill>
      </fill>
    </dxf>
    <dxf>
      <font>
        <color theme="0"/>
      </font>
      <fill>
        <patternFill patternType="solid">
          <fgColor indexed="64"/>
          <bgColor theme="6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rgb="FFC00000"/>
        </patternFill>
      </fill>
    </dxf>
    <dxf>
      <fill>
        <patternFill>
          <fgColor indexed="64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fgColor indexed="64"/>
          <bgColor theme="1" tint="4.9989318521683403E-2"/>
        </patternFill>
      </fill>
    </dxf>
    <dxf>
      <font>
        <color theme="0"/>
      </font>
      <fill>
        <patternFill patternType="solid">
          <fgColor indexed="64"/>
          <bgColor theme="1" tint="4.9989318521683403E-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rgb="FFC00000"/>
        </patternFill>
      </fill>
    </dxf>
    <dxf>
      <fill>
        <patternFill>
          <fgColor indexed="64"/>
          <bgColor rgb="FFC00000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ont>
        <color theme="0"/>
      </font>
      <fill>
        <patternFill patternType="solid">
          <fgColor indexed="64"/>
          <bgColor theme="6" tint="-0.499984740745262"/>
        </patternFill>
      </fill>
    </dxf>
    <dxf>
      <font>
        <color theme="0"/>
      </font>
      <fill>
        <patternFill patternType="solid">
          <fgColor indexed="64"/>
          <bgColor theme="6" tint="-0.499984740745262"/>
        </patternFill>
      </fill>
    </dxf>
    <dxf>
      <font>
        <color theme="0"/>
      </font>
      <fill>
        <patternFill patternType="solid">
          <fgColor indexed="64"/>
          <bgColor theme="1" tint="4.9989318521683403E-2"/>
        </patternFill>
      </fill>
    </dxf>
    <dxf>
      <font>
        <color theme="0"/>
      </font>
      <fill>
        <patternFill patternType="solid">
          <fgColor indexed="64"/>
          <bgColor theme="1" tint="4.9989318521683403E-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rgb="FFC00000"/>
        </patternFill>
      </fill>
    </dxf>
    <dxf>
      <fill>
        <patternFill>
          <fgColor indexed="64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ill>
        <patternFill>
          <bgColor rgb="FFC00000"/>
        </patternFill>
      </fill>
    </dxf>
    <dxf>
      <fill>
        <patternFill>
          <fgColor indexed="64"/>
          <bgColor rgb="FFC00000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ont>
        <color theme="0"/>
      </font>
      <fill>
        <patternFill patternType="solid">
          <fgColor indexed="64"/>
          <bgColor theme="6" tint="-0.499984740745262"/>
        </patternFill>
      </fill>
    </dxf>
    <dxf>
      <font>
        <color theme="0"/>
      </font>
      <fill>
        <patternFill patternType="solid">
          <fgColor indexed="64"/>
          <bgColor theme="6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6" tint="-0.499984740745262"/>
        </patternFill>
      </fill>
    </dxf>
    <dxf>
      <font>
        <color theme="0"/>
      </font>
      <fill>
        <patternFill patternType="solid">
          <fgColor indexed="64"/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fgColor indexed="64"/>
          <bgColor rgb="FFC00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ill>
        <patternFill>
          <bgColor theme="1" tint="4.9989318521683403E-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fgColor indexed="64"/>
          <bgColor rgb="FFC00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_-[$$-409]* #,##0_ ;_-[$$-409]* \-#,##0\ ;_-[$$-409]* &quot;-&quot;??_ ;_-@_ "/>
    </dxf>
    <dxf>
      <numFmt numFmtId="0" formatCode="General"/>
    </dxf>
    <dxf>
      <numFmt numFmtId="0" formatCode="General"/>
    </dxf>
    <dxf>
      <numFmt numFmtId="1" formatCode="0"/>
    </dxf>
    <dxf>
      <numFmt numFmtId="3" formatCode="#,##0"/>
    </dxf>
    <dxf>
      <numFmt numFmtId="19" formatCode="yyyy/mm/dd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colors>
    <mruColors>
      <color rgb="FF66DF45"/>
      <color rgb="FF139D23"/>
      <color rgb="FFC6EC3C"/>
      <color rgb="FFA4FF8B"/>
      <color rgb="FF3BCBED"/>
      <color rgb="FFDDE9EF"/>
      <color rgb="FFA9EB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50811603583647"/>
          <c:y val="0.1947302547880205"/>
          <c:w val="0.76937884583108196"/>
          <c:h val="0.752666047748398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DB_by_GL!$B$2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DB_by_GL!$A$3:$A$6</c:f>
              <c:strCache>
                <c:ptCount val="4"/>
                <c:pt idx="0">
                  <c:v>Mat_Type_1</c:v>
                </c:pt>
                <c:pt idx="1">
                  <c:v>Mat_Type_2</c:v>
                </c:pt>
                <c:pt idx="2">
                  <c:v>Service_Type_1</c:v>
                </c:pt>
                <c:pt idx="3">
                  <c:v>Service_Type_2</c:v>
                </c:pt>
              </c:strCache>
            </c:strRef>
          </c:cat>
          <c:val>
            <c:numRef>
              <c:f>DB_by_GL!$B$3:$B$6</c:f>
              <c:numCache>
                <c:formatCode>_-* #\ ##0_-;\-* #\ ##0_-;_-* "-"??_-;_-@_-</c:formatCode>
                <c:ptCount val="4"/>
                <c:pt idx="0">
                  <c:v>887038</c:v>
                </c:pt>
                <c:pt idx="1">
                  <c:v>974540</c:v>
                </c:pt>
                <c:pt idx="2">
                  <c:v>449264</c:v>
                </c:pt>
                <c:pt idx="3">
                  <c:v>1041541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9-4AFD-A056-0AC2DB76A0A9}"/>
            </c:ext>
          </c:extLst>
        </c:ser>
        <c:ser>
          <c:idx val="1"/>
          <c:order val="1"/>
          <c:tx>
            <c:strRef>
              <c:f>DB_by_GL!$C$2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DB_by_GL!$A$3:$A$6</c:f>
              <c:strCache>
                <c:ptCount val="4"/>
                <c:pt idx="0">
                  <c:v>Mat_Type_1</c:v>
                </c:pt>
                <c:pt idx="1">
                  <c:v>Mat_Type_2</c:v>
                </c:pt>
                <c:pt idx="2">
                  <c:v>Service_Type_1</c:v>
                </c:pt>
                <c:pt idx="3">
                  <c:v>Service_Type_2</c:v>
                </c:pt>
              </c:strCache>
            </c:strRef>
          </c:cat>
          <c:val>
            <c:numRef>
              <c:f>DB_by_GL!$C$3:$C$6</c:f>
              <c:numCache>
                <c:formatCode>_-* #\ ##0_-;\-* #\ ##0_-;_-* "-"??_-;_-@_-</c:formatCode>
                <c:ptCount val="4"/>
                <c:pt idx="0">
                  <c:v>782325</c:v>
                </c:pt>
                <c:pt idx="1">
                  <c:v>845704</c:v>
                </c:pt>
                <c:pt idx="2">
                  <c:v>499696</c:v>
                </c:pt>
                <c:pt idx="3">
                  <c:v>975544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9-4AFD-A056-0AC2DB76A0A9}"/>
            </c:ext>
          </c:extLst>
        </c:ser>
        <c:ser>
          <c:idx val="2"/>
          <c:order val="2"/>
          <c:tx>
            <c:strRef>
              <c:f>DB_by_GL!$D$2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DB_by_GL!$A$3:$A$6</c:f>
              <c:strCache>
                <c:ptCount val="4"/>
                <c:pt idx="0">
                  <c:v>Mat_Type_1</c:v>
                </c:pt>
                <c:pt idx="1">
                  <c:v>Mat_Type_2</c:v>
                </c:pt>
                <c:pt idx="2">
                  <c:v>Service_Type_1</c:v>
                </c:pt>
                <c:pt idx="3">
                  <c:v>Service_Type_2</c:v>
                </c:pt>
              </c:strCache>
            </c:strRef>
          </c:cat>
          <c:val>
            <c:numRef>
              <c:f>DB_by_GL!$D$3:$D$6</c:f>
              <c:numCache>
                <c:formatCode>_-* #\ ##0_-;\-* #\ ##0_-;_-* "-"??_-;_-@_-</c:formatCode>
                <c:ptCount val="4"/>
                <c:pt idx="0">
                  <c:v>898636</c:v>
                </c:pt>
                <c:pt idx="1">
                  <c:v>961521</c:v>
                </c:pt>
                <c:pt idx="2">
                  <c:v>370124</c:v>
                </c:pt>
                <c:pt idx="3">
                  <c:v>901056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9-4AFD-A056-0AC2DB76A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563909135"/>
        <c:axId val="1493800607"/>
      </c:barChart>
      <c:catAx>
        <c:axId val="1563909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800607"/>
        <c:crosses val="autoZero"/>
        <c:auto val="1"/>
        <c:lblAlgn val="ctr"/>
        <c:lblOffset val="100"/>
        <c:noMultiLvlLbl val="0"/>
      </c:catAx>
      <c:valAx>
        <c:axId val="1493800607"/>
        <c:scaling>
          <c:orientation val="minMax"/>
        </c:scaling>
        <c:delete val="0"/>
        <c:axPos val="t"/>
        <c:majorGridlines>
          <c:spPr>
            <a:ln w="12700" cap="flat" cmpd="sng" algn="ctr">
              <a:solidFill>
                <a:schemeClr val="accent1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0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2206000383823"/>
          <c:y val="0.28301664933296378"/>
          <c:w val="0.13117370107977536"/>
          <c:h val="0.114796742335197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Structure</a:t>
            </a:r>
            <a:r>
              <a:rPr lang="hu-HU" baseline="0"/>
              <a:t> of Yearly Maintenance spending by GL Acc types</a:t>
            </a:r>
            <a:endParaRPr lang="en-US"/>
          </a:p>
        </c:rich>
      </c:tx>
      <c:layout>
        <c:manualLayout>
          <c:xMode val="edge"/>
          <c:yMode val="edge"/>
          <c:x val="2.8329306094554682E-2"/>
          <c:y val="2.92717514788263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524785824119505E-2"/>
          <c:y val="0.15457176061947481"/>
          <c:w val="0.75016133362622328"/>
          <c:h val="0.80267585954740717"/>
        </c:manualLayout>
      </c:layout>
      <c:doughnutChart>
        <c:varyColors val="1"/>
        <c:ser>
          <c:idx val="0"/>
          <c:order val="0"/>
          <c:tx>
            <c:strRef>
              <c:f>DB_by_GL!$F$12</c:f>
              <c:strCache>
                <c:ptCount val="1"/>
                <c:pt idx="0">
                  <c:v>TOTAL Yearly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32-47BB-A800-A40A7EAFA6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32-47BB-A800-A40A7EAFA6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32-47BB-A800-A40A7EAFA6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32-47BB-A800-A40A7EAFA664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DB_by_GL!$A$13:$A$16</c:f>
              <c:strCache>
                <c:ptCount val="4"/>
                <c:pt idx="0">
                  <c:v>Mat_Type_1</c:v>
                </c:pt>
                <c:pt idx="1">
                  <c:v>Mat_Type_2</c:v>
                </c:pt>
                <c:pt idx="2">
                  <c:v>Service_Type_1</c:v>
                </c:pt>
                <c:pt idx="3">
                  <c:v>Service_Type_2</c:v>
                </c:pt>
              </c:strCache>
            </c:strRef>
          </c:cat>
          <c:val>
            <c:numRef>
              <c:f>DB_by_GL!$F$13:$F$16</c:f>
              <c:numCache>
                <c:formatCode>_-* #\ ##0_-;\-* #\ ##0_-;_-* "-"??_-;_-@_-</c:formatCode>
                <c:ptCount val="4"/>
                <c:pt idx="0">
                  <c:v>898636</c:v>
                </c:pt>
                <c:pt idx="1">
                  <c:v>961521</c:v>
                </c:pt>
                <c:pt idx="2">
                  <c:v>370124</c:v>
                </c:pt>
                <c:pt idx="3">
                  <c:v>901056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032-47BB-A800-A40A7EAFA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39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hu-HU" sz="1600" b="1"/>
              <a:t>Compositions of Monthly Spending </a:t>
            </a:r>
          </a:p>
          <a:p>
            <a:pPr>
              <a:defRPr/>
            </a:pPr>
            <a:r>
              <a:rPr lang="hu-HU" sz="1600" b="1"/>
              <a:t>of CC Ccategory by PR Categ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DB_by_GL!$A$23</c:f>
              <c:strCache>
                <c:ptCount val="1"/>
                <c:pt idx="0">
                  <c:v>Ad-hoc Repair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DB_by_GL!$B$23:$M$23</c:f>
              <c:numCache>
                <c:formatCode>_-* #\ ##0_-;\-* #\ ##0_-;_-* "-"??_-;_-@_-</c:formatCode>
                <c:ptCount val="12"/>
                <c:pt idx="0">
                  <c:v>10709</c:v>
                </c:pt>
                <c:pt idx="1">
                  <c:v>15854</c:v>
                </c:pt>
                <c:pt idx="2">
                  <c:v>24638</c:v>
                </c:pt>
                <c:pt idx="3">
                  <c:v>9895</c:v>
                </c:pt>
                <c:pt idx="4">
                  <c:v>19930</c:v>
                </c:pt>
                <c:pt idx="5">
                  <c:v>7168</c:v>
                </c:pt>
                <c:pt idx="6">
                  <c:v>21593</c:v>
                </c:pt>
                <c:pt idx="7">
                  <c:v>43752</c:v>
                </c:pt>
                <c:pt idx="8">
                  <c:v>16589</c:v>
                </c:pt>
                <c:pt idx="9">
                  <c:v>8553</c:v>
                </c:pt>
                <c:pt idx="10">
                  <c:v>18391</c:v>
                </c:pt>
                <c:pt idx="11">
                  <c:v>18460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8-4F9F-86C4-994CAE4575E2}"/>
            </c:ext>
          </c:extLst>
        </c:ser>
        <c:ser>
          <c:idx val="2"/>
          <c:order val="2"/>
          <c:tx>
            <c:strRef>
              <c:f>DB_by_GL!$A$24</c:f>
              <c:strCache>
                <c:ptCount val="1"/>
                <c:pt idx="0">
                  <c:v>Break Down (CRIT)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DB_by_GL!$B$24:$M$24</c:f>
              <c:numCache>
                <c:formatCode>_-* #\ ##0_-;\-* #\ ##0_-;_-* "-"??_-;_-@_-</c:formatCode>
                <c:ptCount val="12"/>
                <c:pt idx="0">
                  <c:v>14777</c:v>
                </c:pt>
                <c:pt idx="1">
                  <c:v>8674</c:v>
                </c:pt>
                <c:pt idx="2">
                  <c:v>19675</c:v>
                </c:pt>
                <c:pt idx="3">
                  <c:v>28600</c:v>
                </c:pt>
                <c:pt idx="4">
                  <c:v>18552</c:v>
                </c:pt>
                <c:pt idx="5">
                  <c:v>41322</c:v>
                </c:pt>
                <c:pt idx="6">
                  <c:v>4577</c:v>
                </c:pt>
                <c:pt idx="7">
                  <c:v>21351</c:v>
                </c:pt>
                <c:pt idx="8">
                  <c:v>16862</c:v>
                </c:pt>
                <c:pt idx="9">
                  <c:v>27822</c:v>
                </c:pt>
                <c:pt idx="10">
                  <c:v>36848</c:v>
                </c:pt>
                <c:pt idx="11">
                  <c:v>22504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F8-4F9F-86C4-994CAE4575E2}"/>
            </c:ext>
          </c:extLst>
        </c:ser>
        <c:ser>
          <c:idx val="3"/>
          <c:order val="3"/>
          <c:tx>
            <c:strRef>
              <c:f>DB_by_GL!$A$25</c:f>
              <c:strCache>
                <c:ptCount val="1"/>
                <c:pt idx="0">
                  <c:v>Periodic Planned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DB_by_GL!$B$25:$M$25</c:f>
              <c:numCache>
                <c:formatCode>_-* #\ ##0_-;\-* #\ ##0_-;_-* "-"??_-;_-@_-</c:formatCode>
                <c:ptCount val="12"/>
                <c:pt idx="0">
                  <c:v>11571</c:v>
                </c:pt>
                <c:pt idx="1">
                  <c:v>13473</c:v>
                </c:pt>
                <c:pt idx="2">
                  <c:v>13555</c:v>
                </c:pt>
                <c:pt idx="3">
                  <c:v>26949</c:v>
                </c:pt>
                <c:pt idx="4">
                  <c:v>22457</c:v>
                </c:pt>
                <c:pt idx="5">
                  <c:v>27202</c:v>
                </c:pt>
                <c:pt idx="6">
                  <c:v>21181</c:v>
                </c:pt>
                <c:pt idx="7">
                  <c:v>30397</c:v>
                </c:pt>
                <c:pt idx="8">
                  <c:v>16597</c:v>
                </c:pt>
                <c:pt idx="9">
                  <c:v>23463</c:v>
                </c:pt>
                <c:pt idx="10">
                  <c:v>25037</c:v>
                </c:pt>
                <c:pt idx="11">
                  <c:v>35250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F8-4F9F-86C4-994CAE4575E2}"/>
            </c:ext>
          </c:extLst>
        </c:ser>
        <c:ser>
          <c:idx val="4"/>
          <c:order val="4"/>
          <c:tx>
            <c:strRef>
              <c:f>DB_by_GL!$A$26</c:f>
              <c:strCache>
                <c:ptCount val="1"/>
                <c:pt idx="0">
                  <c:v>Prevent Maint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DB_by_GL!$B$26:$M$26</c:f>
              <c:numCache>
                <c:formatCode>_-* #\ ##0_-;\-* #\ ##0_-;_-* "-"??_-;_-@_-</c:formatCode>
                <c:ptCount val="12"/>
                <c:pt idx="0">
                  <c:v>27718</c:v>
                </c:pt>
                <c:pt idx="1">
                  <c:v>18205</c:v>
                </c:pt>
                <c:pt idx="2">
                  <c:v>3624</c:v>
                </c:pt>
                <c:pt idx="3">
                  <c:v>25004</c:v>
                </c:pt>
                <c:pt idx="4">
                  <c:v>38798</c:v>
                </c:pt>
                <c:pt idx="5">
                  <c:v>19805</c:v>
                </c:pt>
                <c:pt idx="6">
                  <c:v>8874</c:v>
                </c:pt>
                <c:pt idx="7">
                  <c:v>7056</c:v>
                </c:pt>
                <c:pt idx="8">
                  <c:v>22309</c:v>
                </c:pt>
                <c:pt idx="9">
                  <c:v>20809</c:v>
                </c:pt>
                <c:pt idx="10">
                  <c:v>11898</c:v>
                </c:pt>
                <c:pt idx="11">
                  <c:v>13193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F8-4F9F-86C4-994CAE457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31255151"/>
        <c:axId val="4423117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DB_by_GL!$A$22</c15:sqref>
                        </c15:formulaRef>
                      </c:ext>
                    </c:extLst>
                    <c:strCache>
                      <c:ptCount val="1"/>
                      <c:pt idx="0">
                        <c:v>Mat_Type_2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DB_by_GL!$B$22:$M$22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CAF8-4F9F-86C4-994CAE4575E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DB_by_Resp!$A$33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DB_by_Resp!$B$33:$M$33</c15:sqref>
                        </c15:formulaRef>
                      </c:ext>
                    </c:extLst>
                    <c:numCache>
                      <c:formatCode>_-* #\ ##0_-;\-* #\ ##0_-;_-* "-"??_-;_-@_-</c:formatCode>
                      <c:ptCount val="12"/>
                      <c:pt idx="0">
                        <c:v>52976</c:v>
                      </c:pt>
                      <c:pt idx="1">
                        <c:v>57041</c:v>
                      </c:pt>
                      <c:pt idx="2">
                        <c:v>41989</c:v>
                      </c:pt>
                      <c:pt idx="3">
                        <c:v>50976</c:v>
                      </c:pt>
                      <c:pt idx="4">
                        <c:v>64419</c:v>
                      </c:pt>
                      <c:pt idx="5">
                        <c:v>72179</c:v>
                      </c:pt>
                      <c:pt idx="6">
                        <c:v>27103</c:v>
                      </c:pt>
                      <c:pt idx="7">
                        <c:v>55153</c:v>
                      </c:pt>
                      <c:pt idx="8">
                        <c:v>49960</c:v>
                      </c:pt>
                      <c:pt idx="9">
                        <c:v>55935</c:v>
                      </c:pt>
                      <c:pt idx="10">
                        <c:v>66369</c:v>
                      </c:pt>
                      <c:pt idx="11">
                        <c:v>63788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AF8-4F9F-86C4-994CAE4575E2}"/>
                  </c:ext>
                </c:extLst>
              </c15:ser>
            </c15:filteredBarSeries>
          </c:ext>
        </c:extLst>
      </c:barChart>
      <c:catAx>
        <c:axId val="831255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11743"/>
        <c:crosses val="autoZero"/>
        <c:auto val="1"/>
        <c:lblAlgn val="ctr"/>
        <c:lblOffset val="100"/>
        <c:noMultiLvlLbl val="0"/>
      </c:catAx>
      <c:valAx>
        <c:axId val="44231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25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50811603583647"/>
          <c:y val="0.1947302547880205"/>
          <c:w val="0.76937884583108196"/>
          <c:h val="0.752666047748398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DB_by_CC!$B$2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DB_by_CC!$A$3:$A$6</c:f>
              <c:strCache>
                <c:ptCount val="4"/>
                <c:pt idx="0">
                  <c:v>InDirect_CC</c:v>
                </c:pt>
                <c:pt idx="1">
                  <c:v>Prod_CC_Unit_1</c:v>
                </c:pt>
                <c:pt idx="2">
                  <c:v>Prod_CC_Unit_2</c:v>
                </c:pt>
                <c:pt idx="3">
                  <c:v>SG&amp;A_CC</c:v>
                </c:pt>
              </c:strCache>
            </c:strRef>
          </c:cat>
          <c:val>
            <c:numRef>
              <c:f>DB_by_CC!$B$3:$B$6</c:f>
              <c:numCache>
                <c:formatCode>_-* #\ ##0_-;\-* #\ ##0_-;_-* "-"??_-;_-@_-</c:formatCode>
                <c:ptCount val="4"/>
                <c:pt idx="0">
                  <c:v>639714</c:v>
                </c:pt>
                <c:pt idx="1">
                  <c:v>1032594</c:v>
                </c:pt>
                <c:pt idx="2">
                  <c:v>1097570</c:v>
                </c:pt>
                <c:pt idx="3">
                  <c:v>582505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82-4A05-8C2B-9FC937FF2559}"/>
            </c:ext>
          </c:extLst>
        </c:ser>
        <c:ser>
          <c:idx val="1"/>
          <c:order val="1"/>
          <c:tx>
            <c:strRef>
              <c:f>DB_by_CC!$C$2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DB_by_CC!$A$3:$A$6</c:f>
              <c:strCache>
                <c:ptCount val="4"/>
                <c:pt idx="0">
                  <c:v>InDirect_CC</c:v>
                </c:pt>
                <c:pt idx="1">
                  <c:v>Prod_CC_Unit_1</c:v>
                </c:pt>
                <c:pt idx="2">
                  <c:v>Prod_CC_Unit_2</c:v>
                </c:pt>
                <c:pt idx="3">
                  <c:v>SG&amp;A_CC</c:v>
                </c:pt>
              </c:strCache>
            </c:strRef>
          </c:cat>
          <c:val>
            <c:numRef>
              <c:f>DB_by_CC!$C$3:$C$6</c:f>
              <c:numCache>
                <c:formatCode>_-* #\ ##0_-;\-* #\ ##0_-;_-* "-"??_-;_-@_-</c:formatCode>
                <c:ptCount val="4"/>
                <c:pt idx="0">
                  <c:v>527447</c:v>
                </c:pt>
                <c:pt idx="1">
                  <c:v>1015691</c:v>
                </c:pt>
                <c:pt idx="2">
                  <c:v>1077696</c:v>
                </c:pt>
                <c:pt idx="3">
                  <c:v>482435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82-4A05-8C2B-9FC937FF2559}"/>
            </c:ext>
          </c:extLst>
        </c:ser>
        <c:ser>
          <c:idx val="2"/>
          <c:order val="2"/>
          <c:tx>
            <c:strRef>
              <c:f>DB_by_CC!$D$2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DB_by_CC!$A$3:$A$6</c:f>
              <c:strCache>
                <c:ptCount val="4"/>
                <c:pt idx="0">
                  <c:v>InDirect_CC</c:v>
                </c:pt>
                <c:pt idx="1">
                  <c:v>Prod_CC_Unit_1</c:v>
                </c:pt>
                <c:pt idx="2">
                  <c:v>Prod_CC_Unit_2</c:v>
                </c:pt>
                <c:pt idx="3">
                  <c:v>SG&amp;A_CC</c:v>
                </c:pt>
              </c:strCache>
            </c:strRef>
          </c:cat>
          <c:val>
            <c:numRef>
              <c:f>DB_by_CC!$D$3:$D$6</c:f>
              <c:numCache>
                <c:formatCode>_-* #\ ##0_-;\-* #\ ##0_-;_-* "-"??_-;_-@_-</c:formatCode>
                <c:ptCount val="4"/>
                <c:pt idx="0">
                  <c:v>574670</c:v>
                </c:pt>
                <c:pt idx="1">
                  <c:v>1021879</c:v>
                </c:pt>
                <c:pt idx="2">
                  <c:v>1013520</c:v>
                </c:pt>
                <c:pt idx="3">
                  <c:v>521268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2-4A05-8C2B-9FC937FF2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563909135"/>
        <c:axId val="1493800607"/>
      </c:barChart>
      <c:catAx>
        <c:axId val="1563909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800607"/>
        <c:crosses val="autoZero"/>
        <c:auto val="1"/>
        <c:lblAlgn val="ctr"/>
        <c:lblOffset val="100"/>
        <c:noMultiLvlLbl val="0"/>
      </c:catAx>
      <c:valAx>
        <c:axId val="1493800607"/>
        <c:scaling>
          <c:orientation val="minMax"/>
        </c:scaling>
        <c:delete val="0"/>
        <c:axPos val="t"/>
        <c:majorGridlines>
          <c:spPr>
            <a:ln w="12700" cap="flat" cmpd="sng" algn="ctr">
              <a:solidFill>
                <a:schemeClr val="accent1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0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998545409222281"/>
          <c:y val="0.29405100151954694"/>
          <c:w val="0.13117370107977536"/>
          <c:h val="0.114796742335197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Structure</a:t>
            </a:r>
            <a:r>
              <a:rPr lang="hu-HU" baseline="0"/>
              <a:t> of Yearly Maintenance spending by CC Categories</a:t>
            </a:r>
            <a:endParaRPr lang="en-US"/>
          </a:p>
        </c:rich>
      </c:tx>
      <c:layout>
        <c:manualLayout>
          <c:xMode val="edge"/>
          <c:yMode val="edge"/>
          <c:x val="2.8329371034188183E-2"/>
          <c:y val="2.9271859048853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123275275815363E-2"/>
          <c:y val="0.15125501103406849"/>
          <c:w val="0.75016133362622328"/>
          <c:h val="0.80267585954740717"/>
        </c:manualLayout>
      </c:layout>
      <c:doughnutChart>
        <c:varyColors val="1"/>
        <c:ser>
          <c:idx val="0"/>
          <c:order val="0"/>
          <c:tx>
            <c:strRef>
              <c:f>DB_by_GL!$F$12</c:f>
              <c:strCache>
                <c:ptCount val="1"/>
                <c:pt idx="0">
                  <c:v>TOTAL Yearly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D2-4B4F-AC77-5CD3F556D3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D2-4B4F-AC77-5CD3F556D3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D2-4B4F-AC77-5CD3F556D38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D2-4B4F-AC77-5CD3F556D38A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DB_by_CC!$A$13:$A$16</c:f>
              <c:strCache>
                <c:ptCount val="4"/>
                <c:pt idx="0">
                  <c:v>InDirect_CC</c:v>
                </c:pt>
                <c:pt idx="1">
                  <c:v>Prod_CC_Unit_1</c:v>
                </c:pt>
                <c:pt idx="2">
                  <c:v>Prod_CC_Unit_2</c:v>
                </c:pt>
                <c:pt idx="3">
                  <c:v>SG&amp;A_CC</c:v>
                </c:pt>
              </c:strCache>
            </c:strRef>
          </c:cat>
          <c:val>
            <c:numRef>
              <c:f>DB_by_CC!$F$13:$F$16</c:f>
              <c:numCache>
                <c:formatCode>_-* #\ ##0_-;\-* #\ ##0_-;_-* "-"??_-;_-@_-</c:formatCode>
                <c:ptCount val="4"/>
                <c:pt idx="0">
                  <c:v>574670</c:v>
                </c:pt>
                <c:pt idx="1">
                  <c:v>1021879</c:v>
                </c:pt>
                <c:pt idx="2">
                  <c:v>1013520</c:v>
                </c:pt>
                <c:pt idx="3">
                  <c:v>521268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4D2-4B4F-AC77-5CD3F556D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39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hu-HU" sz="1600" b="1"/>
              <a:t>Compositions of Monthly Spending </a:t>
            </a:r>
          </a:p>
          <a:p>
            <a:pPr>
              <a:defRPr/>
            </a:pPr>
            <a:r>
              <a:rPr lang="hu-HU" sz="1600" b="1"/>
              <a:t>of CC Category by PR Categ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DB_by_GL!$A$23</c:f>
              <c:strCache>
                <c:ptCount val="1"/>
                <c:pt idx="0">
                  <c:v>Ad-hoc Repair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DB_by_GL!$B$23:$M$23</c:f>
              <c:numCache>
                <c:formatCode>_-* #\ ##0_-;\-* #\ ##0_-;_-* "-"??_-;_-@_-</c:formatCode>
                <c:ptCount val="12"/>
                <c:pt idx="0">
                  <c:v>10709</c:v>
                </c:pt>
                <c:pt idx="1">
                  <c:v>15854</c:v>
                </c:pt>
                <c:pt idx="2">
                  <c:v>24638</c:v>
                </c:pt>
                <c:pt idx="3">
                  <c:v>9895</c:v>
                </c:pt>
                <c:pt idx="4">
                  <c:v>19930</c:v>
                </c:pt>
                <c:pt idx="5">
                  <c:v>7168</c:v>
                </c:pt>
                <c:pt idx="6">
                  <c:v>21593</c:v>
                </c:pt>
                <c:pt idx="7">
                  <c:v>43752</c:v>
                </c:pt>
                <c:pt idx="8">
                  <c:v>16589</c:v>
                </c:pt>
                <c:pt idx="9">
                  <c:v>8553</c:v>
                </c:pt>
                <c:pt idx="10">
                  <c:v>18391</c:v>
                </c:pt>
                <c:pt idx="11">
                  <c:v>18460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2-4EAC-AF86-67CFCEA70B52}"/>
            </c:ext>
          </c:extLst>
        </c:ser>
        <c:ser>
          <c:idx val="2"/>
          <c:order val="2"/>
          <c:tx>
            <c:strRef>
              <c:f>DB_by_CC!$A$24</c:f>
              <c:strCache>
                <c:ptCount val="1"/>
                <c:pt idx="0">
                  <c:v>Break Down (CRIT)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DB_by_CC!$B$24:$M$24</c:f>
              <c:numCache>
                <c:formatCode>_-* #\ ##0_-;\-* #\ ##0_-;_-* "-"??_-;_-@_-</c:formatCode>
                <c:ptCount val="12"/>
                <c:pt idx="0">
                  <c:v>4360</c:v>
                </c:pt>
                <c:pt idx="1">
                  <c:v>5188</c:v>
                </c:pt>
                <c:pt idx="2">
                  <c:v>20657</c:v>
                </c:pt>
                <c:pt idx="3">
                  <c:v>17227</c:v>
                </c:pt>
                <c:pt idx="4">
                  <c:v>5391</c:v>
                </c:pt>
                <c:pt idx="5">
                  <c:v>23829</c:v>
                </c:pt>
                <c:pt idx="6">
                  <c:v>14681</c:v>
                </c:pt>
                <c:pt idx="7">
                  <c:v>3684</c:v>
                </c:pt>
                <c:pt idx="8">
                  <c:v>13087</c:v>
                </c:pt>
                <c:pt idx="9">
                  <c:v>13601</c:v>
                </c:pt>
                <c:pt idx="10">
                  <c:v>14601</c:v>
                </c:pt>
                <c:pt idx="11">
                  <c:v>8102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E2-4EAC-AF86-67CFCEA70B52}"/>
            </c:ext>
          </c:extLst>
        </c:ser>
        <c:ser>
          <c:idx val="3"/>
          <c:order val="3"/>
          <c:tx>
            <c:strRef>
              <c:f>DB_by_CC!$A$25</c:f>
              <c:strCache>
                <c:ptCount val="1"/>
                <c:pt idx="0">
                  <c:v>Periodic Planned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DB_by_CC!$B$25:$M$25</c:f>
              <c:numCache>
                <c:formatCode>_-* #\ ##0_-;\-* #\ ##0_-;_-* "-"??_-;_-@_-</c:formatCode>
                <c:ptCount val="12"/>
                <c:pt idx="0">
                  <c:v>4518</c:v>
                </c:pt>
                <c:pt idx="1">
                  <c:v>5903</c:v>
                </c:pt>
                <c:pt idx="2">
                  <c:v>14396</c:v>
                </c:pt>
                <c:pt idx="3">
                  <c:v>16342</c:v>
                </c:pt>
                <c:pt idx="4">
                  <c:v>18246</c:v>
                </c:pt>
                <c:pt idx="5">
                  <c:v>10670</c:v>
                </c:pt>
                <c:pt idx="6">
                  <c:v>22919</c:v>
                </c:pt>
                <c:pt idx="7">
                  <c:v>10194</c:v>
                </c:pt>
                <c:pt idx="8">
                  <c:v>11924</c:v>
                </c:pt>
                <c:pt idx="9">
                  <c:v>36633</c:v>
                </c:pt>
                <c:pt idx="10">
                  <c:v>3659</c:v>
                </c:pt>
                <c:pt idx="11">
                  <c:v>11271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E2-4EAC-AF86-67CFCEA70B52}"/>
            </c:ext>
          </c:extLst>
        </c:ser>
        <c:ser>
          <c:idx val="4"/>
          <c:order val="4"/>
          <c:tx>
            <c:strRef>
              <c:f>DB_by_CC!$A$26</c:f>
              <c:strCache>
                <c:ptCount val="1"/>
                <c:pt idx="0">
                  <c:v>Prevent Maint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DB_by_CC!$B$26:$M$26</c:f>
              <c:numCache>
                <c:formatCode>_-* #\ ##0_-;\-* #\ ##0_-;_-* "-"??_-;_-@_-</c:formatCode>
                <c:ptCount val="12"/>
                <c:pt idx="0">
                  <c:v>11548</c:v>
                </c:pt>
                <c:pt idx="1">
                  <c:v>12940</c:v>
                </c:pt>
                <c:pt idx="2">
                  <c:v>24113</c:v>
                </c:pt>
                <c:pt idx="3">
                  <c:v>28025</c:v>
                </c:pt>
                <c:pt idx="4">
                  <c:v>4170</c:v>
                </c:pt>
                <c:pt idx="5">
                  <c:v>12925</c:v>
                </c:pt>
                <c:pt idx="6">
                  <c:v>10169</c:v>
                </c:pt>
                <c:pt idx="7">
                  <c:v>12378</c:v>
                </c:pt>
                <c:pt idx="8">
                  <c:v>16711</c:v>
                </c:pt>
                <c:pt idx="9">
                  <c:v>2190</c:v>
                </c:pt>
                <c:pt idx="10">
                  <c:v>12319</c:v>
                </c:pt>
                <c:pt idx="11">
                  <c:v>10184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E2-4EAC-AF86-67CFCEA70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31255151"/>
        <c:axId val="4423117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DB_by_Resp!$A$28</c15:sqref>
                        </c15:formulaRef>
                      </c:ext>
                    </c:extLst>
                    <c:strCache>
                      <c:ptCount val="1"/>
                      <c:pt idx="0">
                        <c:v>Sarah_Connor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DB_by_Resp!$B$28:$M$28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4DE2-4EAC-AF86-67CFCEA70B5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DB_by_Resp!$A$33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DB_by_Resp!$B$33:$M$33</c15:sqref>
                        </c15:formulaRef>
                      </c:ext>
                    </c:extLst>
                    <c:numCache>
                      <c:formatCode>_-* #\ ##0_-;\-* #\ ##0_-;_-* "-"??_-;_-@_-</c:formatCode>
                      <c:ptCount val="12"/>
                      <c:pt idx="0">
                        <c:v>52976</c:v>
                      </c:pt>
                      <c:pt idx="1">
                        <c:v>57041</c:v>
                      </c:pt>
                      <c:pt idx="2">
                        <c:v>41989</c:v>
                      </c:pt>
                      <c:pt idx="3">
                        <c:v>50976</c:v>
                      </c:pt>
                      <c:pt idx="4">
                        <c:v>64419</c:v>
                      </c:pt>
                      <c:pt idx="5">
                        <c:v>72179</c:v>
                      </c:pt>
                      <c:pt idx="6">
                        <c:v>27103</c:v>
                      </c:pt>
                      <c:pt idx="7">
                        <c:v>55153</c:v>
                      </c:pt>
                      <c:pt idx="8">
                        <c:v>49960</c:v>
                      </c:pt>
                      <c:pt idx="9">
                        <c:v>55935</c:v>
                      </c:pt>
                      <c:pt idx="10">
                        <c:v>66369</c:v>
                      </c:pt>
                      <c:pt idx="11">
                        <c:v>63788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DE2-4EAC-AF86-67CFCEA70B52}"/>
                  </c:ext>
                </c:extLst>
              </c15:ser>
            </c15:filteredBarSeries>
          </c:ext>
        </c:extLst>
      </c:barChart>
      <c:catAx>
        <c:axId val="831255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11743"/>
        <c:crosses val="autoZero"/>
        <c:auto val="1"/>
        <c:lblAlgn val="ctr"/>
        <c:lblOffset val="100"/>
        <c:noMultiLvlLbl val="0"/>
      </c:catAx>
      <c:valAx>
        <c:axId val="44231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25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50811603583647"/>
          <c:y val="0.1947302547880205"/>
          <c:w val="0.76937884583108196"/>
          <c:h val="0.752666047748398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DB_by_Resp!$B$2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DB_by_Resp!$A$3:$A$9</c:f>
              <c:strCache>
                <c:ptCount val="7"/>
                <c:pt idx="0">
                  <c:v>Becky_ Mills</c:v>
                </c:pt>
                <c:pt idx="1">
                  <c:v>John_Doe</c:v>
                </c:pt>
                <c:pt idx="2">
                  <c:v>Mickey_BlueEyes</c:v>
                </c:pt>
                <c:pt idx="3">
                  <c:v>Prakash_Singh</c:v>
                </c:pt>
                <c:pt idx="4">
                  <c:v>Sarah_Connor</c:v>
                </c:pt>
                <c:pt idx="5">
                  <c:v>Steve_McManus</c:v>
                </c:pt>
                <c:pt idx="6">
                  <c:v>Yves_Laurent</c:v>
                </c:pt>
              </c:strCache>
            </c:strRef>
          </c:cat>
          <c:val>
            <c:numRef>
              <c:f>DB_by_Resp!$B$3:$B$9</c:f>
              <c:numCache>
                <c:formatCode>_-* #\ ##0_-;\-* #\ ##0_-;_-* "-"??_-;_-@_-</c:formatCode>
                <c:ptCount val="7"/>
                <c:pt idx="0">
                  <c:v>502679</c:v>
                </c:pt>
                <c:pt idx="1">
                  <c:v>529915</c:v>
                </c:pt>
                <c:pt idx="2">
                  <c:v>395876</c:v>
                </c:pt>
                <c:pt idx="3">
                  <c:v>337845</c:v>
                </c:pt>
                <c:pt idx="4">
                  <c:v>701694</c:v>
                </c:pt>
                <c:pt idx="5">
                  <c:v>639714</c:v>
                </c:pt>
                <c:pt idx="6">
                  <c:v>244660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D9-4788-AEDE-C59EFC0CDD1E}"/>
            </c:ext>
          </c:extLst>
        </c:ser>
        <c:ser>
          <c:idx val="1"/>
          <c:order val="1"/>
          <c:tx>
            <c:strRef>
              <c:f>DB_by_Resp!$C$2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DB_by_Resp!$A$3:$A$9</c:f>
              <c:strCache>
                <c:ptCount val="7"/>
                <c:pt idx="0">
                  <c:v>Becky_ Mills</c:v>
                </c:pt>
                <c:pt idx="1">
                  <c:v>John_Doe</c:v>
                </c:pt>
                <c:pt idx="2">
                  <c:v>Mickey_BlueEyes</c:v>
                </c:pt>
                <c:pt idx="3">
                  <c:v>Prakash_Singh</c:v>
                </c:pt>
                <c:pt idx="4">
                  <c:v>Sarah_Connor</c:v>
                </c:pt>
                <c:pt idx="5">
                  <c:v>Steve_McManus</c:v>
                </c:pt>
                <c:pt idx="6">
                  <c:v>Yves_Laurent</c:v>
                </c:pt>
              </c:strCache>
            </c:strRef>
          </c:cat>
          <c:val>
            <c:numRef>
              <c:f>DB_by_Resp!$C$3:$C$9</c:f>
              <c:numCache>
                <c:formatCode>_-* #\ ##0_-;\-* #\ ##0_-;_-* "-"??_-;_-@_-</c:formatCode>
                <c:ptCount val="7"/>
                <c:pt idx="0">
                  <c:v>554580</c:v>
                </c:pt>
                <c:pt idx="1">
                  <c:v>461111</c:v>
                </c:pt>
                <c:pt idx="2">
                  <c:v>424192</c:v>
                </c:pt>
                <c:pt idx="3">
                  <c:v>293997</c:v>
                </c:pt>
                <c:pt idx="4">
                  <c:v>653504</c:v>
                </c:pt>
                <c:pt idx="5">
                  <c:v>527447</c:v>
                </c:pt>
                <c:pt idx="6">
                  <c:v>188438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D9-4788-AEDE-C59EFC0CDD1E}"/>
            </c:ext>
          </c:extLst>
        </c:ser>
        <c:ser>
          <c:idx val="2"/>
          <c:order val="2"/>
          <c:tx>
            <c:strRef>
              <c:f>DB_by_Resp!$D$2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DB_by_Resp!$A$3:$A$9</c:f>
              <c:strCache>
                <c:ptCount val="7"/>
                <c:pt idx="0">
                  <c:v>Becky_ Mills</c:v>
                </c:pt>
                <c:pt idx="1">
                  <c:v>John_Doe</c:v>
                </c:pt>
                <c:pt idx="2">
                  <c:v>Mickey_BlueEyes</c:v>
                </c:pt>
                <c:pt idx="3">
                  <c:v>Prakash_Singh</c:v>
                </c:pt>
                <c:pt idx="4">
                  <c:v>Sarah_Connor</c:v>
                </c:pt>
                <c:pt idx="5">
                  <c:v>Steve_McManus</c:v>
                </c:pt>
                <c:pt idx="6">
                  <c:v>Yves_Laurent</c:v>
                </c:pt>
              </c:strCache>
            </c:strRef>
          </c:cat>
          <c:val>
            <c:numRef>
              <c:f>DB_by_Resp!$D$3:$D$9</c:f>
              <c:numCache>
                <c:formatCode>_-* #\ ##0_-;\-* #\ ##0_-;_-* "-"??_-;_-@_-</c:formatCode>
                <c:ptCount val="7"/>
                <c:pt idx="0">
                  <c:v>510668</c:v>
                </c:pt>
                <c:pt idx="1">
                  <c:v>511211</c:v>
                </c:pt>
                <c:pt idx="2">
                  <c:v>355632</c:v>
                </c:pt>
                <c:pt idx="3">
                  <c:v>292591</c:v>
                </c:pt>
                <c:pt idx="4">
                  <c:v>657888</c:v>
                </c:pt>
                <c:pt idx="5">
                  <c:v>574670</c:v>
                </c:pt>
                <c:pt idx="6">
                  <c:v>228677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9-4788-AEDE-C59EFC0C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563909135"/>
        <c:axId val="1493800607"/>
      </c:barChart>
      <c:catAx>
        <c:axId val="1563909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800607"/>
        <c:crosses val="autoZero"/>
        <c:auto val="1"/>
        <c:lblAlgn val="ctr"/>
        <c:lblOffset val="100"/>
        <c:noMultiLvlLbl val="0"/>
      </c:catAx>
      <c:valAx>
        <c:axId val="1493800607"/>
        <c:scaling>
          <c:orientation val="minMax"/>
        </c:scaling>
        <c:delete val="0"/>
        <c:axPos val="t"/>
        <c:majorGridlines>
          <c:spPr>
            <a:ln w="12700" cap="flat" cmpd="sng" algn="ctr">
              <a:solidFill>
                <a:schemeClr val="accent1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0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998545409222281"/>
          <c:y val="0.29405100151954694"/>
          <c:w val="0.13117370107977536"/>
          <c:h val="0.114796742335197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Structure</a:t>
            </a:r>
            <a:r>
              <a:rPr lang="hu-HU" baseline="0"/>
              <a:t> of Yearly Maintenance spending by Responsible Persons</a:t>
            </a:r>
            <a:endParaRPr lang="en-US"/>
          </a:p>
        </c:rich>
      </c:tx>
      <c:layout>
        <c:manualLayout>
          <c:xMode val="edge"/>
          <c:yMode val="edge"/>
          <c:x val="2.8329371034188183E-2"/>
          <c:y val="2.9271859048853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123275275815363E-2"/>
          <c:y val="0.14793813173627299"/>
          <c:w val="0.78614487964165081"/>
          <c:h val="0.8059925718624140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D3-4F27-8596-6EA11DE85E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4D3-4F27-8596-6EA11DE85E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D3-4F27-8596-6EA11DE85E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4D3-4F27-8596-6EA11DE85E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D3-4F27-8596-6EA11DE85EA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4D3-4F27-8596-6EA11DE85EA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D3-4F27-8596-6EA11DE85EA2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DB_by_Resp!$A$16:$A$22</c:f>
              <c:strCache>
                <c:ptCount val="7"/>
                <c:pt idx="0">
                  <c:v>Becky_ Mills</c:v>
                </c:pt>
                <c:pt idx="1">
                  <c:v>John_Doe</c:v>
                </c:pt>
                <c:pt idx="2">
                  <c:v>Mickey_BlueEyes</c:v>
                </c:pt>
                <c:pt idx="3">
                  <c:v>Prakash_Singh</c:v>
                </c:pt>
                <c:pt idx="4">
                  <c:v>Sarah_Connor</c:v>
                </c:pt>
                <c:pt idx="5">
                  <c:v>Steve_McManus</c:v>
                </c:pt>
                <c:pt idx="6">
                  <c:v>Yves_Laurent</c:v>
                </c:pt>
              </c:strCache>
            </c:strRef>
          </c:cat>
          <c:val>
            <c:numRef>
              <c:f>DB_by_Resp!$F$16:$F$22</c:f>
              <c:numCache>
                <c:formatCode>_-* #\ ##0_-;\-* #\ ##0_-;_-* "-"??_-;_-@_-</c:formatCode>
                <c:ptCount val="7"/>
                <c:pt idx="0">
                  <c:v>510668</c:v>
                </c:pt>
                <c:pt idx="1">
                  <c:v>511211</c:v>
                </c:pt>
                <c:pt idx="2">
                  <c:v>355632</c:v>
                </c:pt>
                <c:pt idx="3">
                  <c:v>292591</c:v>
                </c:pt>
                <c:pt idx="4">
                  <c:v>657888</c:v>
                </c:pt>
                <c:pt idx="5">
                  <c:v>574670</c:v>
                </c:pt>
                <c:pt idx="6">
                  <c:v>228677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3-4F27-8596-6EA11DE85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39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Compositions of Monthly Spending </a:t>
            </a:r>
          </a:p>
          <a:p>
            <a:pPr>
              <a:defRPr/>
            </a:pPr>
            <a:r>
              <a:rPr lang="hu-HU"/>
              <a:t>of a </a:t>
            </a:r>
            <a:r>
              <a:rPr lang="hu-HU"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Responsible</a:t>
            </a:r>
            <a:r>
              <a:rPr lang="hu-HU"/>
              <a:t> Person by PR Categ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DB_by_Resp!$A$29</c:f>
              <c:strCache>
                <c:ptCount val="1"/>
                <c:pt idx="0">
                  <c:v>Ad-hoc Repair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DB_by_Resp!$B$29:$M$29</c:f>
              <c:numCache>
                <c:formatCode>_-* #\ ##0_-;\-* #\ ##0_-;_-* "-"??_-;_-@_-</c:formatCode>
                <c:ptCount val="12"/>
                <c:pt idx="0">
                  <c:v>17573</c:v>
                </c:pt>
                <c:pt idx="1">
                  <c:v>3612</c:v>
                </c:pt>
                <c:pt idx="2">
                  <c:v>24339</c:v>
                </c:pt>
                <c:pt idx="3">
                  <c:v>11455</c:v>
                </c:pt>
                <c:pt idx="4">
                  <c:v>22025</c:v>
                </c:pt>
                <c:pt idx="5">
                  <c:v>12894</c:v>
                </c:pt>
                <c:pt idx="6">
                  <c:v>9784</c:v>
                </c:pt>
                <c:pt idx="7">
                  <c:v>4350</c:v>
                </c:pt>
                <c:pt idx="8">
                  <c:v>18447</c:v>
                </c:pt>
                <c:pt idx="9">
                  <c:v>17448</c:v>
                </c:pt>
                <c:pt idx="10">
                  <c:v>9632</c:v>
                </c:pt>
                <c:pt idx="11">
                  <c:v>8936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00-4299-93D8-FF0A5E2F0DF8}"/>
            </c:ext>
          </c:extLst>
        </c:ser>
        <c:ser>
          <c:idx val="2"/>
          <c:order val="2"/>
          <c:tx>
            <c:strRef>
              <c:f>DB_by_Resp!$A$30</c:f>
              <c:strCache>
                <c:ptCount val="1"/>
                <c:pt idx="0">
                  <c:v>Break Down (CRIT)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DB_by_Resp!$B$30:$M$30</c:f>
              <c:numCache>
                <c:formatCode>_-* #\ ##0_-;\-* #\ ##0_-;_-* "-"??_-;_-@_-</c:formatCode>
                <c:ptCount val="12"/>
                <c:pt idx="0">
                  <c:v>21828</c:v>
                </c:pt>
                <c:pt idx="1">
                  <c:v>17883</c:v>
                </c:pt>
                <c:pt idx="2">
                  <c:v>9597</c:v>
                </c:pt>
                <c:pt idx="3">
                  <c:v>4928</c:v>
                </c:pt>
                <c:pt idx="4">
                  <c:v>14005</c:v>
                </c:pt>
                <c:pt idx="5">
                  <c:v>19172</c:v>
                </c:pt>
                <c:pt idx="6">
                  <c:v>1878</c:v>
                </c:pt>
                <c:pt idx="7">
                  <c:v>4688</c:v>
                </c:pt>
                <c:pt idx="8">
                  <c:v>4764</c:v>
                </c:pt>
                <c:pt idx="9">
                  <c:v>3647</c:v>
                </c:pt>
                <c:pt idx="10">
                  <c:v>31200</c:v>
                </c:pt>
                <c:pt idx="11">
                  <c:v>17930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00-4299-93D8-FF0A5E2F0DF8}"/>
            </c:ext>
          </c:extLst>
        </c:ser>
        <c:ser>
          <c:idx val="3"/>
          <c:order val="3"/>
          <c:tx>
            <c:strRef>
              <c:f>DB_by_Resp!$A$31</c:f>
              <c:strCache>
                <c:ptCount val="1"/>
                <c:pt idx="0">
                  <c:v>Periodic Planned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3D00-4299-93D8-FF0A5E2F0D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DB_by_Resp!$B$31:$M$31</c:f>
              <c:numCache>
                <c:formatCode>_-* #\ ##0_-;\-* #\ ##0_-;_-* "-"??_-;_-@_-</c:formatCode>
                <c:ptCount val="12"/>
                <c:pt idx="0">
                  <c:v>6477</c:v>
                </c:pt>
                <c:pt idx="1">
                  <c:v>18318</c:v>
                </c:pt>
                <c:pt idx="2">
                  <c:v>5968</c:v>
                </c:pt>
                <c:pt idx="3">
                  <c:v>28601</c:v>
                </c:pt>
                <c:pt idx="4">
                  <c:v>16124</c:v>
                </c:pt>
                <c:pt idx="5">
                  <c:v>17723</c:v>
                </c:pt>
                <c:pt idx="6">
                  <c:v>5269</c:v>
                </c:pt>
                <c:pt idx="7">
                  <c:v>22180</c:v>
                </c:pt>
                <c:pt idx="8">
                  <c:v>16328</c:v>
                </c:pt>
                <c:pt idx="9">
                  <c:v>25750</c:v>
                </c:pt>
                <c:pt idx="10">
                  <c:v>14227</c:v>
                </c:pt>
                <c:pt idx="11">
                  <c:v>18934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00-4299-93D8-FF0A5E2F0DF8}"/>
            </c:ext>
          </c:extLst>
        </c:ser>
        <c:ser>
          <c:idx val="4"/>
          <c:order val="4"/>
          <c:tx>
            <c:strRef>
              <c:f>DB_by_Resp!$A$32</c:f>
              <c:strCache>
                <c:ptCount val="1"/>
                <c:pt idx="0">
                  <c:v>Prevent Maint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DB_by_Resp!$B$32:$M$32</c:f>
              <c:numCache>
                <c:formatCode>_-* #\ ##0_-;\-* #\ ##0_-;_-* "-"??_-;_-@_-</c:formatCode>
                <c:ptCount val="12"/>
                <c:pt idx="0">
                  <c:v>7098</c:v>
                </c:pt>
                <c:pt idx="1">
                  <c:v>17228</c:v>
                </c:pt>
                <c:pt idx="2">
                  <c:v>2085</c:v>
                </c:pt>
                <c:pt idx="3">
                  <c:v>5992</c:v>
                </c:pt>
                <c:pt idx="4">
                  <c:v>12265</c:v>
                </c:pt>
                <c:pt idx="5">
                  <c:v>22390</c:v>
                </c:pt>
                <c:pt idx="6">
                  <c:v>10172</c:v>
                </c:pt>
                <c:pt idx="7">
                  <c:v>23935</c:v>
                </c:pt>
                <c:pt idx="8">
                  <c:v>10421</c:v>
                </c:pt>
                <c:pt idx="9">
                  <c:v>9090</c:v>
                </c:pt>
                <c:pt idx="10">
                  <c:v>11310</c:v>
                </c:pt>
                <c:pt idx="11">
                  <c:v>17988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00-4299-93D8-FF0A5E2F0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831255151"/>
        <c:axId val="4423117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DB_by_Resp!$A$28</c15:sqref>
                        </c15:formulaRef>
                      </c:ext>
                    </c:extLst>
                    <c:strCache>
                      <c:ptCount val="1"/>
                      <c:pt idx="0">
                        <c:v>Sarah_Connor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DB_by_Resp!$B$28:$M$28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D00-4299-93D8-FF0A5E2F0DF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DB_by_Resp!$A$33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DB_by_Resp!$B$33:$M$33</c15:sqref>
                        </c15:formulaRef>
                      </c:ext>
                    </c:extLst>
                    <c:numCache>
                      <c:formatCode>_-* #\ ##0_-;\-* #\ ##0_-;_-* "-"??_-;_-@_-</c:formatCode>
                      <c:ptCount val="12"/>
                      <c:pt idx="0">
                        <c:v>52976</c:v>
                      </c:pt>
                      <c:pt idx="1">
                        <c:v>57041</c:v>
                      </c:pt>
                      <c:pt idx="2">
                        <c:v>41989</c:v>
                      </c:pt>
                      <c:pt idx="3">
                        <c:v>50976</c:v>
                      </c:pt>
                      <c:pt idx="4">
                        <c:v>64419</c:v>
                      </c:pt>
                      <c:pt idx="5">
                        <c:v>72179</c:v>
                      </c:pt>
                      <c:pt idx="6">
                        <c:v>27103</c:v>
                      </c:pt>
                      <c:pt idx="7">
                        <c:v>55153</c:v>
                      </c:pt>
                      <c:pt idx="8">
                        <c:v>49960</c:v>
                      </c:pt>
                      <c:pt idx="9">
                        <c:v>55935</c:v>
                      </c:pt>
                      <c:pt idx="10">
                        <c:v>66369</c:v>
                      </c:pt>
                      <c:pt idx="11">
                        <c:v>63788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D00-4299-93D8-FF0A5E2F0DF8}"/>
                  </c:ext>
                </c:extLst>
              </c15:ser>
            </c15:filteredBarSeries>
          </c:ext>
        </c:extLst>
      </c:barChart>
      <c:catAx>
        <c:axId val="831255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11743"/>
        <c:crosses val="autoZero"/>
        <c:auto val="1"/>
        <c:lblAlgn val="ctr"/>
        <c:lblOffset val="100"/>
        <c:noMultiLvlLbl val="0"/>
      </c:catAx>
      <c:valAx>
        <c:axId val="44231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25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190501</xdr:colOff>
      <xdr:row>0</xdr:row>
      <xdr:rowOff>57150</xdr:rowOff>
    </xdr:from>
    <xdr:to>
      <xdr:col>13</xdr:col>
      <xdr:colOff>790575</xdr:colOff>
      <xdr:row>18</xdr:row>
      <xdr:rowOff>61911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2491F-0929-474A-9AFA-ABE777C1B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85725</xdr:colOff>
      <xdr:row>0</xdr:row>
      <xdr:rowOff>123825</xdr:rowOff>
    </xdr:from>
    <xdr:to>
      <xdr:col>18</xdr:col>
      <xdr:colOff>810975</xdr:colOff>
      <xdr:row>20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376A81-2BB3-4CB3-9788-0E5D57CEB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209550</xdr:colOff>
      <xdr:row>21</xdr:row>
      <xdr:rowOff>180975</xdr:rowOff>
    </xdr:from>
    <xdr:to>
      <xdr:col>23</xdr:col>
      <xdr:colOff>230960</xdr:colOff>
      <xdr:row>43</xdr:row>
      <xdr:rowOff>25453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4A2D6-5511-472D-8BC8-CA2F95157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0.01686</cdr:x>
      <cdr:y>0.01896</cdr:y>
    </cdr:from>
    <cdr:to>
      <cdr:x>0.94098</cdr:x>
      <cdr:y>0.08883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0DC16DD-4CC7-B6F5-9185-38600F2A68C4}"/>
            </a:ext>
          </a:extLst>
        </cdr:cNvPr>
        <cdr:cNvSpPr txBox="1"/>
      </cdr:nvSpPr>
      <cdr:spPr>
        <a:xfrm xmlns:a="http://schemas.openxmlformats.org/drawingml/2006/main">
          <a:off x="85916" y="65455"/>
          <a:ext cx="4709200" cy="2412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hu-HU" sz="1400"/>
            <a:t>Evolution of Yearly Maintenance</a:t>
          </a:r>
          <a:r>
            <a:rPr lang="hu-HU" sz="1400" baseline="0"/>
            <a:t> Spending by GL Acc type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0.06853</cdr:x>
      <cdr:y>0.05703</cdr:y>
    </cdr:from>
    <cdr:to>
      <cdr:x>0.24365</cdr:x>
      <cdr:y>0.17364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3D5EAD-4780-9B8F-CB93-E6515AE652E3}"/>
            </a:ext>
          </a:extLst>
        </cdr:cNvPr>
        <cdr:cNvSpPr txBox="1"/>
      </cdr:nvSpPr>
      <cdr:spPr>
        <a:xfrm xmlns:a="http://schemas.openxmlformats.org/drawingml/2006/main">
          <a:off x="514351" y="214313"/>
          <a:ext cx="131445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0.05076</cdr:x>
      <cdr:y>0.03422</cdr:y>
    </cdr:from>
    <cdr:to>
      <cdr:x>0.17767</cdr:x>
      <cdr:y>0.1128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B1531A3-C3D2-E9BF-C946-530168FC136B}"/>
            </a:ext>
          </a:extLst>
        </cdr:cNvPr>
        <cdr:cNvSpPr txBox="1"/>
      </cdr:nvSpPr>
      <cdr:spPr>
        <a:xfrm xmlns:a="http://schemas.openxmlformats.org/drawingml/2006/main">
          <a:off x="381001" y="128588"/>
          <a:ext cx="9525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0</xdr:row>
      <xdr:rowOff>90489</xdr:rowOff>
    </xdr:from>
    <xdr:to>
      <xdr:col>15</xdr:col>
      <xdr:colOff>361950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EAFCD-DFD2-48BC-AA5F-D046DD031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551100</xdr:colOff>
      <xdr:row>0</xdr:row>
      <xdr:rowOff>95250</xdr:rowOff>
    </xdr:from>
    <xdr:to>
      <xdr:col>19</xdr:col>
      <xdr:colOff>800100</xdr:colOff>
      <xdr:row>20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6A4439-5251-4B61-AF4E-AD508405C8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369115</xdr:colOff>
      <xdr:row>22</xdr:row>
      <xdr:rowOff>117422</xdr:rowOff>
    </xdr:from>
    <xdr:to>
      <xdr:col>24</xdr:col>
      <xdr:colOff>466725</xdr:colOff>
      <xdr:row>43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105C9D-3DB6-41E6-AFA9-E486CCBA5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0.01686</cdr:x>
      <cdr:y>0.03275</cdr:y>
    </cdr:from>
    <cdr:to>
      <cdr:x>0.94098</cdr:x>
      <cdr:y>0.10262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0DC16DD-4CC7-B6F5-9185-38600F2A68C4}"/>
            </a:ext>
          </a:extLst>
        </cdr:cNvPr>
        <cdr:cNvSpPr txBox="1"/>
      </cdr:nvSpPr>
      <cdr:spPr>
        <a:xfrm xmlns:a="http://schemas.openxmlformats.org/drawingml/2006/main">
          <a:off x="95248" y="142874"/>
          <a:ext cx="5219701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hu-HU" sz="1400"/>
            <a:t>Evolution of Yearly Maintenance</a:t>
          </a:r>
          <a:r>
            <a:rPr lang="hu-HU" sz="1400" baseline="0"/>
            <a:t> Spending by CC Categories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0.06853</cdr:x>
      <cdr:y>0.05703</cdr:y>
    </cdr:from>
    <cdr:to>
      <cdr:x>0.24365</cdr:x>
      <cdr:y>0.17364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3D5EAD-4780-9B8F-CB93-E6515AE652E3}"/>
            </a:ext>
          </a:extLst>
        </cdr:cNvPr>
        <cdr:cNvSpPr txBox="1"/>
      </cdr:nvSpPr>
      <cdr:spPr>
        <a:xfrm xmlns:a="http://schemas.openxmlformats.org/drawingml/2006/main">
          <a:off x="514351" y="214313"/>
          <a:ext cx="131445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0.05076</cdr:x>
      <cdr:y>0.03422</cdr:y>
    </cdr:from>
    <cdr:to>
      <cdr:x>0.17767</cdr:x>
      <cdr:y>0.1128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B1531A3-C3D2-E9BF-C946-530168FC136B}"/>
            </a:ext>
          </a:extLst>
        </cdr:cNvPr>
        <cdr:cNvSpPr txBox="1"/>
      </cdr:nvSpPr>
      <cdr:spPr>
        <a:xfrm xmlns:a="http://schemas.openxmlformats.org/drawingml/2006/main">
          <a:off x="381001" y="128588"/>
          <a:ext cx="9525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543487</xdr:colOff>
      <xdr:row>0</xdr:row>
      <xdr:rowOff>108138</xdr:rowOff>
    </xdr:from>
    <xdr:to>
      <xdr:col>16</xdr:col>
      <xdr:colOff>194423</xdr:colOff>
      <xdr:row>23</xdr:row>
      <xdr:rowOff>70038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DBB4E-779D-45B5-9E9E-DB9A492394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418539</xdr:colOff>
      <xdr:row>0</xdr:row>
      <xdr:rowOff>114580</xdr:rowOff>
    </xdr:from>
    <xdr:to>
      <xdr:col>20</xdr:col>
      <xdr:colOff>370914</xdr:colOff>
      <xdr:row>23</xdr:row>
      <xdr:rowOff>52668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1DE09-F5B2-2921-B3C9-52A9A939E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161924</xdr:colOff>
      <xdr:row>25</xdr:row>
      <xdr:rowOff>4763</xdr:rowOff>
    </xdr:from>
    <xdr:to>
      <xdr:col>21</xdr:col>
      <xdr:colOff>923925</xdr:colOff>
      <xdr:row>44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F278F1-2DD3-A857-6E44-81CA94B5C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0.01686</cdr:x>
      <cdr:y>0.03275</cdr:y>
    </cdr:from>
    <cdr:to>
      <cdr:x>0.94098</cdr:x>
      <cdr:y>0.10262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0DC16DD-4CC7-B6F5-9185-38600F2A68C4}"/>
            </a:ext>
          </a:extLst>
        </cdr:cNvPr>
        <cdr:cNvSpPr txBox="1"/>
      </cdr:nvSpPr>
      <cdr:spPr>
        <a:xfrm xmlns:a="http://schemas.openxmlformats.org/drawingml/2006/main">
          <a:off x="95248" y="142874"/>
          <a:ext cx="5219701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hu-HU" sz="1400"/>
            <a:t>Evolution of Yearly Maintenance</a:t>
          </a:r>
          <a:r>
            <a:rPr lang="hu-HU" sz="1400" baseline="0"/>
            <a:t> Spending by Responsible Person</a:t>
          </a:r>
          <a:endParaRPr lang="en-US" sz="14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0.06853</cdr:x>
      <cdr:y>0.05703</cdr:y>
    </cdr:from>
    <cdr:to>
      <cdr:x>0.24365</cdr:x>
      <cdr:y>0.17364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3D5EAD-4780-9B8F-CB93-E6515AE652E3}"/>
            </a:ext>
          </a:extLst>
        </cdr:cNvPr>
        <cdr:cNvSpPr txBox="1"/>
      </cdr:nvSpPr>
      <cdr:spPr>
        <a:xfrm xmlns:a="http://schemas.openxmlformats.org/drawingml/2006/main">
          <a:off x="514351" y="214313"/>
          <a:ext cx="131445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0.05076</cdr:x>
      <cdr:y>0.03422</cdr:y>
    </cdr:from>
    <cdr:to>
      <cdr:x>0.17767</cdr:x>
      <cdr:y>0.1128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B1531A3-C3D2-E9BF-C946-530168FC136B}"/>
            </a:ext>
          </a:extLst>
        </cdr:cNvPr>
        <cdr:cNvSpPr txBox="1"/>
      </cdr:nvSpPr>
      <cdr:spPr>
        <a:xfrm xmlns:a="http://schemas.openxmlformats.org/drawingml/2006/main">
          <a:off x="381001" y="128588"/>
          <a:ext cx="9525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hasznalo" refreshedDate="45243.401162037037" createdVersion="8" refreshedVersion="8" minRefreshableVersion="3" recordCount="3077" xr:uid="{C72C034C-11E1-4244-BFAC-E68B0261ADFF}">
  <cacheSource type="worksheet">
    <worksheetSource name="Data_Base"/>
  </cacheSource>
  <cacheFields count="14">
    <cacheField name="PR_Nr" numFmtId="0">
      <sharedItems containsSemiMixedTypes="0" containsString="0" containsNumber="1" containsInteger="1" minValue="3800001" maxValue="3803077"/>
    </cacheField>
    <cacheField name="PR_Types" numFmtId="0">
      <sharedItems containsSemiMixedTypes="0" containsString="0" containsNumber="1" containsInteger="1" minValue="1" maxValue="4"/>
    </cacheField>
    <cacheField name="PR_Categ" numFmtId="0">
      <sharedItems count="4">
        <s v="Periodic Planned"/>
        <s v="Ad-hoc Repair"/>
        <s v="Break Down (CRIT)"/>
        <s v="Prevent Maint"/>
      </sharedItems>
    </cacheField>
    <cacheField name="Date_Booking" numFmtId="14">
      <sharedItems containsSemiMixedTypes="0" containsNonDate="0" containsDate="1" containsString="0" minDate="2021-01-01T00:00:00" maxDate="2023-12-29T00:00:00"/>
    </cacheField>
    <cacheField name="Year_Booking" numFmtId="3">
      <sharedItems containsSemiMixedTypes="0" containsString="0" containsNumber="1" containsInteger="1" minValue="2021" maxValue="2023" count="3">
        <n v="2021"/>
        <n v="2023"/>
        <n v="2022"/>
      </sharedItems>
    </cacheField>
    <cacheField name="Month_Booking" numFmtId="1">
      <sharedItems containsSemiMixedTypes="0" containsString="0" containsNumber="1" containsInteger="1" minValue="1" maxValue="12" count="12">
        <n v="12"/>
        <n v="8"/>
        <n v="5"/>
        <n v="6"/>
        <n v="4"/>
        <n v="2"/>
        <n v="3"/>
        <n v="11"/>
        <n v="1"/>
        <n v="7"/>
        <n v="9"/>
        <n v="10"/>
      </sharedItems>
    </cacheField>
    <cacheField name="GL_Acc" numFmtId="0">
      <sharedItems containsSemiMixedTypes="0" containsString="0" containsNumber="1" containsInteger="1" minValue="511111" maxValue="511117" count="7">
        <n v="511111"/>
        <n v="511113"/>
        <n v="511114"/>
        <n v="511115"/>
        <n v="511117"/>
        <n v="511116"/>
        <n v="511112"/>
      </sharedItems>
    </cacheField>
    <cacheField name="GL_Acc_Categ" numFmtId="0">
      <sharedItems count="4">
        <s v="Mat_Type_1"/>
        <s v="Mat_Type_2"/>
        <s v="Service_Type_1"/>
        <s v="Service_Type_2"/>
      </sharedItems>
    </cacheField>
    <cacheField name="Vendor_Nr" numFmtId="0">
      <sharedItems containsSemiMixedTypes="0" containsString="0" containsNumber="1" containsInteger="1" minValue="280001" maxValue="280020"/>
    </cacheField>
    <cacheField name="Vendor_Name" numFmtId="0">
      <sharedItems count="20">
        <s v="Vendor_14"/>
        <s v="Vendor_10"/>
        <s v="Vendor_04"/>
        <s v="Vendor_05"/>
        <s v="Vendor_19"/>
        <s v="Vendor_13"/>
        <s v="Vendor_11"/>
        <s v="Vendor_06"/>
        <s v="Vendor_20"/>
        <s v="Vendor_03"/>
        <s v="Vendor_18"/>
        <s v="Vendor_01"/>
        <s v="Vendor_17"/>
        <s v="Vendor_16"/>
        <s v="Vendor_02"/>
        <s v="Vendor_09"/>
        <s v="Vendor_08"/>
        <s v="Vendor_07"/>
        <s v="Vendor_15"/>
        <s v="Vendor_12"/>
      </sharedItems>
    </cacheField>
    <cacheField name="Cost_Center" numFmtId="0">
      <sharedItems containsSemiMixedTypes="0" containsString="0" containsNumber="1" containsInteger="1" minValue="250001" maxValue="250030" count="30">
        <n v="250026"/>
        <n v="250009"/>
        <n v="250012"/>
        <n v="250028"/>
        <n v="250025"/>
        <n v="250018"/>
        <n v="250023"/>
        <n v="250013"/>
        <n v="250001"/>
        <n v="250027"/>
        <n v="250024"/>
        <n v="250019"/>
        <n v="250010"/>
        <n v="250005"/>
        <n v="250002"/>
        <n v="250030"/>
        <n v="250022"/>
        <n v="250011"/>
        <n v="250015"/>
        <n v="250029"/>
        <n v="250016"/>
        <n v="250004"/>
        <n v="250017"/>
        <n v="250021"/>
        <n v="250014"/>
        <n v="250007"/>
        <n v="250006"/>
        <n v="250008"/>
        <n v="250020"/>
        <n v="250003"/>
      </sharedItems>
    </cacheField>
    <cacheField name="CC_Type" numFmtId="0">
      <sharedItems count="4">
        <s v="SG&amp;A_CC"/>
        <s v="Prod_CC_Unit_1"/>
        <s v="Prod_CC_Unit_2"/>
        <s v="InDirect_CC"/>
      </sharedItems>
    </cacheField>
    <cacheField name="Resp_Person" numFmtId="0">
      <sharedItems count="7">
        <s v="Prakash_Singh"/>
        <s v="Becky_ Mills"/>
        <s v="Mickey_BlueEyes"/>
        <s v="Steve_McManus"/>
        <s v="Sarah_Connor"/>
        <s v="John_Doe"/>
        <s v="Yves_Laurent"/>
      </sharedItems>
    </cacheField>
    <cacheField name="Value_LC" numFmtId="164">
      <sharedItems containsSemiMixedTypes="0" containsString="0" containsNumber="1" containsInteger="1" minValue="200" maxValue="5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77">
  <r>
    <n v="3800001"/>
    <n v="2"/>
    <x v="0"/>
    <d v="2021-12-17T00:00:00"/>
    <x v="0"/>
    <x v="0"/>
    <x v="0"/>
    <x v="0"/>
    <n v="280014"/>
    <x v="0"/>
    <x v="0"/>
    <x v="0"/>
    <x v="0"/>
    <n v="1373"/>
  </r>
  <r>
    <n v="3800002"/>
    <n v="3"/>
    <x v="1"/>
    <d v="2023-08-27T00:00:00"/>
    <x v="1"/>
    <x v="1"/>
    <x v="1"/>
    <x v="1"/>
    <n v="280010"/>
    <x v="1"/>
    <x v="1"/>
    <x v="1"/>
    <x v="1"/>
    <n v="4387"/>
  </r>
  <r>
    <n v="3800003"/>
    <n v="4"/>
    <x v="2"/>
    <d v="2022-05-05T00:00:00"/>
    <x v="2"/>
    <x v="2"/>
    <x v="1"/>
    <x v="1"/>
    <n v="280004"/>
    <x v="2"/>
    <x v="2"/>
    <x v="2"/>
    <x v="2"/>
    <n v="2516"/>
  </r>
  <r>
    <n v="3800004"/>
    <n v="2"/>
    <x v="0"/>
    <d v="2023-06-13T00:00:00"/>
    <x v="1"/>
    <x v="3"/>
    <x v="0"/>
    <x v="0"/>
    <n v="280005"/>
    <x v="3"/>
    <x v="2"/>
    <x v="2"/>
    <x v="2"/>
    <n v="4896"/>
  </r>
  <r>
    <n v="3800005"/>
    <n v="1"/>
    <x v="3"/>
    <d v="2023-05-24T00:00:00"/>
    <x v="1"/>
    <x v="2"/>
    <x v="2"/>
    <x v="1"/>
    <n v="280014"/>
    <x v="0"/>
    <x v="3"/>
    <x v="0"/>
    <x v="0"/>
    <n v="5420"/>
  </r>
  <r>
    <n v="3800006"/>
    <n v="4"/>
    <x v="2"/>
    <d v="2022-04-03T00:00:00"/>
    <x v="2"/>
    <x v="4"/>
    <x v="3"/>
    <x v="2"/>
    <n v="280019"/>
    <x v="4"/>
    <x v="4"/>
    <x v="3"/>
    <x v="3"/>
    <n v="5735"/>
  </r>
  <r>
    <n v="3800007"/>
    <n v="4"/>
    <x v="2"/>
    <d v="2023-04-10T00:00:00"/>
    <x v="1"/>
    <x v="4"/>
    <x v="0"/>
    <x v="0"/>
    <n v="280010"/>
    <x v="1"/>
    <x v="5"/>
    <x v="2"/>
    <x v="4"/>
    <n v="2006"/>
  </r>
  <r>
    <n v="3800008"/>
    <n v="3"/>
    <x v="1"/>
    <d v="2023-08-11T00:00:00"/>
    <x v="1"/>
    <x v="1"/>
    <x v="3"/>
    <x v="2"/>
    <n v="280013"/>
    <x v="5"/>
    <x v="6"/>
    <x v="3"/>
    <x v="3"/>
    <n v="1042"/>
  </r>
  <r>
    <n v="3800009"/>
    <n v="3"/>
    <x v="1"/>
    <d v="2023-02-19T00:00:00"/>
    <x v="1"/>
    <x v="5"/>
    <x v="0"/>
    <x v="0"/>
    <n v="280011"/>
    <x v="6"/>
    <x v="7"/>
    <x v="2"/>
    <x v="2"/>
    <n v="4370"/>
  </r>
  <r>
    <n v="3800010"/>
    <n v="2"/>
    <x v="0"/>
    <d v="2023-12-08T00:00:00"/>
    <x v="1"/>
    <x v="0"/>
    <x v="3"/>
    <x v="2"/>
    <n v="280019"/>
    <x v="4"/>
    <x v="8"/>
    <x v="1"/>
    <x v="5"/>
    <n v="537"/>
  </r>
  <r>
    <n v="3800011"/>
    <n v="3"/>
    <x v="1"/>
    <d v="2021-03-26T00:00:00"/>
    <x v="0"/>
    <x v="6"/>
    <x v="2"/>
    <x v="1"/>
    <n v="280013"/>
    <x v="5"/>
    <x v="9"/>
    <x v="0"/>
    <x v="0"/>
    <n v="5935"/>
  </r>
  <r>
    <n v="3800012"/>
    <n v="2"/>
    <x v="0"/>
    <d v="2021-11-02T00:00:00"/>
    <x v="0"/>
    <x v="7"/>
    <x v="2"/>
    <x v="1"/>
    <n v="280006"/>
    <x v="7"/>
    <x v="10"/>
    <x v="3"/>
    <x v="3"/>
    <n v="5185"/>
  </r>
  <r>
    <n v="3800013"/>
    <n v="2"/>
    <x v="0"/>
    <d v="2022-03-01T00:00:00"/>
    <x v="2"/>
    <x v="6"/>
    <x v="3"/>
    <x v="2"/>
    <n v="280020"/>
    <x v="8"/>
    <x v="11"/>
    <x v="2"/>
    <x v="4"/>
    <n v="3836"/>
  </r>
  <r>
    <n v="3800014"/>
    <n v="1"/>
    <x v="3"/>
    <d v="2022-02-08T00:00:00"/>
    <x v="2"/>
    <x v="5"/>
    <x v="1"/>
    <x v="1"/>
    <n v="280010"/>
    <x v="1"/>
    <x v="12"/>
    <x v="1"/>
    <x v="1"/>
    <n v="3326"/>
  </r>
  <r>
    <n v="3800015"/>
    <n v="3"/>
    <x v="1"/>
    <d v="2021-01-22T00:00:00"/>
    <x v="0"/>
    <x v="8"/>
    <x v="0"/>
    <x v="0"/>
    <n v="280011"/>
    <x v="6"/>
    <x v="11"/>
    <x v="2"/>
    <x v="4"/>
    <n v="260"/>
  </r>
  <r>
    <n v="3800016"/>
    <n v="4"/>
    <x v="2"/>
    <d v="2022-04-12T00:00:00"/>
    <x v="2"/>
    <x v="4"/>
    <x v="4"/>
    <x v="3"/>
    <n v="280019"/>
    <x v="4"/>
    <x v="13"/>
    <x v="1"/>
    <x v="5"/>
    <n v="3124"/>
  </r>
  <r>
    <n v="3800017"/>
    <n v="4"/>
    <x v="2"/>
    <d v="2021-08-16T00:00:00"/>
    <x v="0"/>
    <x v="1"/>
    <x v="0"/>
    <x v="0"/>
    <n v="280014"/>
    <x v="0"/>
    <x v="14"/>
    <x v="1"/>
    <x v="5"/>
    <n v="5457"/>
  </r>
  <r>
    <n v="3800018"/>
    <n v="4"/>
    <x v="2"/>
    <d v="2021-11-25T00:00:00"/>
    <x v="0"/>
    <x v="7"/>
    <x v="0"/>
    <x v="0"/>
    <n v="280019"/>
    <x v="4"/>
    <x v="10"/>
    <x v="3"/>
    <x v="3"/>
    <n v="3241"/>
  </r>
  <r>
    <n v="3800019"/>
    <n v="4"/>
    <x v="2"/>
    <d v="2021-04-17T00:00:00"/>
    <x v="0"/>
    <x v="4"/>
    <x v="4"/>
    <x v="3"/>
    <n v="280014"/>
    <x v="0"/>
    <x v="15"/>
    <x v="0"/>
    <x v="6"/>
    <n v="2624"/>
  </r>
  <r>
    <n v="3800020"/>
    <n v="2"/>
    <x v="0"/>
    <d v="2023-05-19T00:00:00"/>
    <x v="1"/>
    <x v="2"/>
    <x v="5"/>
    <x v="3"/>
    <n v="280003"/>
    <x v="9"/>
    <x v="5"/>
    <x v="2"/>
    <x v="4"/>
    <n v="5582"/>
  </r>
  <r>
    <n v="3800021"/>
    <n v="3"/>
    <x v="1"/>
    <d v="2021-07-10T00:00:00"/>
    <x v="0"/>
    <x v="9"/>
    <x v="4"/>
    <x v="3"/>
    <n v="280004"/>
    <x v="2"/>
    <x v="1"/>
    <x v="1"/>
    <x v="1"/>
    <n v="5321"/>
  </r>
  <r>
    <n v="3800022"/>
    <n v="2"/>
    <x v="0"/>
    <d v="2023-02-19T00:00:00"/>
    <x v="1"/>
    <x v="5"/>
    <x v="6"/>
    <x v="0"/>
    <n v="280018"/>
    <x v="10"/>
    <x v="16"/>
    <x v="3"/>
    <x v="3"/>
    <n v="4466"/>
  </r>
  <r>
    <n v="3800023"/>
    <n v="1"/>
    <x v="3"/>
    <d v="2023-12-19T00:00:00"/>
    <x v="1"/>
    <x v="0"/>
    <x v="0"/>
    <x v="0"/>
    <n v="280010"/>
    <x v="1"/>
    <x v="0"/>
    <x v="0"/>
    <x v="0"/>
    <n v="4483"/>
  </r>
  <r>
    <n v="3800024"/>
    <n v="4"/>
    <x v="2"/>
    <d v="2023-06-07T00:00:00"/>
    <x v="1"/>
    <x v="3"/>
    <x v="1"/>
    <x v="1"/>
    <n v="280001"/>
    <x v="11"/>
    <x v="4"/>
    <x v="3"/>
    <x v="3"/>
    <n v="5580"/>
  </r>
  <r>
    <n v="3800025"/>
    <n v="2"/>
    <x v="0"/>
    <d v="2023-12-07T00:00:00"/>
    <x v="1"/>
    <x v="0"/>
    <x v="0"/>
    <x v="0"/>
    <n v="280011"/>
    <x v="6"/>
    <x v="1"/>
    <x v="1"/>
    <x v="1"/>
    <n v="3855"/>
  </r>
  <r>
    <n v="3800026"/>
    <n v="1"/>
    <x v="3"/>
    <d v="2022-07-11T00:00:00"/>
    <x v="2"/>
    <x v="9"/>
    <x v="5"/>
    <x v="3"/>
    <n v="280011"/>
    <x v="6"/>
    <x v="17"/>
    <x v="2"/>
    <x v="2"/>
    <n v="4335"/>
  </r>
  <r>
    <n v="3800027"/>
    <n v="4"/>
    <x v="2"/>
    <d v="2023-12-27T00:00:00"/>
    <x v="1"/>
    <x v="0"/>
    <x v="0"/>
    <x v="0"/>
    <n v="280017"/>
    <x v="12"/>
    <x v="18"/>
    <x v="2"/>
    <x v="4"/>
    <n v="4316"/>
  </r>
  <r>
    <n v="3800028"/>
    <n v="2"/>
    <x v="0"/>
    <d v="2021-08-13T00:00:00"/>
    <x v="0"/>
    <x v="1"/>
    <x v="5"/>
    <x v="3"/>
    <n v="280016"/>
    <x v="13"/>
    <x v="2"/>
    <x v="2"/>
    <x v="2"/>
    <n v="5809"/>
  </r>
  <r>
    <n v="3800029"/>
    <n v="1"/>
    <x v="3"/>
    <d v="2022-09-05T00:00:00"/>
    <x v="2"/>
    <x v="10"/>
    <x v="4"/>
    <x v="3"/>
    <n v="280002"/>
    <x v="14"/>
    <x v="2"/>
    <x v="2"/>
    <x v="2"/>
    <n v="1026"/>
  </r>
  <r>
    <n v="3800030"/>
    <n v="4"/>
    <x v="2"/>
    <d v="2023-06-19T00:00:00"/>
    <x v="1"/>
    <x v="3"/>
    <x v="1"/>
    <x v="1"/>
    <n v="280010"/>
    <x v="1"/>
    <x v="1"/>
    <x v="1"/>
    <x v="1"/>
    <n v="2268"/>
  </r>
  <r>
    <n v="3800031"/>
    <n v="3"/>
    <x v="1"/>
    <d v="2021-06-23T00:00:00"/>
    <x v="0"/>
    <x v="3"/>
    <x v="2"/>
    <x v="1"/>
    <n v="280017"/>
    <x v="12"/>
    <x v="2"/>
    <x v="2"/>
    <x v="2"/>
    <n v="4855"/>
  </r>
  <r>
    <n v="3800032"/>
    <n v="2"/>
    <x v="0"/>
    <d v="2021-05-06T00:00:00"/>
    <x v="0"/>
    <x v="2"/>
    <x v="4"/>
    <x v="3"/>
    <n v="280014"/>
    <x v="0"/>
    <x v="19"/>
    <x v="0"/>
    <x v="6"/>
    <n v="4638"/>
  </r>
  <r>
    <n v="3800033"/>
    <n v="1"/>
    <x v="3"/>
    <d v="2022-11-25T00:00:00"/>
    <x v="2"/>
    <x v="7"/>
    <x v="5"/>
    <x v="3"/>
    <n v="280009"/>
    <x v="15"/>
    <x v="12"/>
    <x v="1"/>
    <x v="1"/>
    <n v="426"/>
  </r>
  <r>
    <n v="3800034"/>
    <n v="1"/>
    <x v="3"/>
    <d v="2021-06-13T00:00:00"/>
    <x v="0"/>
    <x v="3"/>
    <x v="0"/>
    <x v="0"/>
    <n v="280008"/>
    <x v="16"/>
    <x v="15"/>
    <x v="0"/>
    <x v="6"/>
    <n v="4265"/>
  </r>
  <r>
    <n v="3800035"/>
    <n v="2"/>
    <x v="0"/>
    <d v="2022-07-13T00:00:00"/>
    <x v="2"/>
    <x v="9"/>
    <x v="6"/>
    <x v="0"/>
    <n v="280014"/>
    <x v="0"/>
    <x v="8"/>
    <x v="1"/>
    <x v="5"/>
    <n v="322"/>
  </r>
  <r>
    <n v="3800036"/>
    <n v="4"/>
    <x v="2"/>
    <d v="2023-03-04T00:00:00"/>
    <x v="1"/>
    <x v="6"/>
    <x v="2"/>
    <x v="1"/>
    <n v="280011"/>
    <x v="6"/>
    <x v="18"/>
    <x v="2"/>
    <x v="4"/>
    <n v="511"/>
  </r>
  <r>
    <n v="3800037"/>
    <n v="4"/>
    <x v="2"/>
    <d v="2023-11-26T00:00:00"/>
    <x v="1"/>
    <x v="7"/>
    <x v="1"/>
    <x v="1"/>
    <n v="280011"/>
    <x v="6"/>
    <x v="20"/>
    <x v="2"/>
    <x v="4"/>
    <n v="4973"/>
  </r>
  <r>
    <n v="3800038"/>
    <n v="1"/>
    <x v="3"/>
    <d v="2022-08-05T00:00:00"/>
    <x v="2"/>
    <x v="1"/>
    <x v="6"/>
    <x v="0"/>
    <n v="280006"/>
    <x v="7"/>
    <x v="14"/>
    <x v="1"/>
    <x v="5"/>
    <n v="4482"/>
  </r>
  <r>
    <n v="3800039"/>
    <n v="1"/>
    <x v="3"/>
    <d v="2023-01-02T00:00:00"/>
    <x v="1"/>
    <x v="8"/>
    <x v="4"/>
    <x v="3"/>
    <n v="280014"/>
    <x v="0"/>
    <x v="7"/>
    <x v="2"/>
    <x v="2"/>
    <n v="2150"/>
  </r>
  <r>
    <n v="3800040"/>
    <n v="1"/>
    <x v="3"/>
    <d v="2023-01-24T00:00:00"/>
    <x v="1"/>
    <x v="8"/>
    <x v="4"/>
    <x v="3"/>
    <n v="280010"/>
    <x v="1"/>
    <x v="8"/>
    <x v="1"/>
    <x v="5"/>
    <n v="3053"/>
  </r>
  <r>
    <n v="3800041"/>
    <n v="3"/>
    <x v="1"/>
    <d v="2023-12-20T00:00:00"/>
    <x v="1"/>
    <x v="0"/>
    <x v="2"/>
    <x v="1"/>
    <n v="280010"/>
    <x v="1"/>
    <x v="14"/>
    <x v="1"/>
    <x v="5"/>
    <n v="1166"/>
  </r>
  <r>
    <n v="3800042"/>
    <n v="2"/>
    <x v="0"/>
    <d v="2022-01-24T00:00:00"/>
    <x v="2"/>
    <x v="8"/>
    <x v="0"/>
    <x v="0"/>
    <n v="280010"/>
    <x v="1"/>
    <x v="20"/>
    <x v="2"/>
    <x v="4"/>
    <n v="1689"/>
  </r>
  <r>
    <n v="3800043"/>
    <n v="4"/>
    <x v="2"/>
    <d v="2021-11-11T00:00:00"/>
    <x v="0"/>
    <x v="7"/>
    <x v="0"/>
    <x v="0"/>
    <n v="280002"/>
    <x v="14"/>
    <x v="21"/>
    <x v="1"/>
    <x v="5"/>
    <n v="2637"/>
  </r>
  <r>
    <n v="3800044"/>
    <n v="3"/>
    <x v="1"/>
    <d v="2021-02-22T00:00:00"/>
    <x v="0"/>
    <x v="5"/>
    <x v="2"/>
    <x v="1"/>
    <n v="280004"/>
    <x v="2"/>
    <x v="0"/>
    <x v="0"/>
    <x v="0"/>
    <n v="1389"/>
  </r>
  <r>
    <n v="3800045"/>
    <n v="2"/>
    <x v="0"/>
    <d v="2023-01-03T00:00:00"/>
    <x v="1"/>
    <x v="8"/>
    <x v="6"/>
    <x v="0"/>
    <n v="280011"/>
    <x v="6"/>
    <x v="16"/>
    <x v="3"/>
    <x v="3"/>
    <n v="812"/>
  </r>
  <r>
    <n v="3800046"/>
    <n v="4"/>
    <x v="2"/>
    <d v="2021-05-25T00:00:00"/>
    <x v="0"/>
    <x v="2"/>
    <x v="6"/>
    <x v="0"/>
    <n v="280014"/>
    <x v="0"/>
    <x v="8"/>
    <x v="1"/>
    <x v="5"/>
    <n v="1464"/>
  </r>
  <r>
    <n v="3800047"/>
    <n v="4"/>
    <x v="2"/>
    <d v="2021-01-23T00:00:00"/>
    <x v="0"/>
    <x v="8"/>
    <x v="5"/>
    <x v="3"/>
    <n v="280003"/>
    <x v="9"/>
    <x v="19"/>
    <x v="0"/>
    <x v="6"/>
    <n v="5486"/>
  </r>
  <r>
    <n v="3800048"/>
    <n v="2"/>
    <x v="0"/>
    <d v="2022-05-10T00:00:00"/>
    <x v="2"/>
    <x v="2"/>
    <x v="0"/>
    <x v="0"/>
    <n v="280007"/>
    <x v="17"/>
    <x v="0"/>
    <x v="0"/>
    <x v="0"/>
    <n v="4096"/>
  </r>
  <r>
    <n v="3800049"/>
    <n v="1"/>
    <x v="3"/>
    <d v="2022-03-10T00:00:00"/>
    <x v="2"/>
    <x v="6"/>
    <x v="3"/>
    <x v="2"/>
    <n v="280018"/>
    <x v="10"/>
    <x v="12"/>
    <x v="1"/>
    <x v="1"/>
    <n v="1992"/>
  </r>
  <r>
    <n v="3800050"/>
    <n v="1"/>
    <x v="3"/>
    <d v="2021-01-08T00:00:00"/>
    <x v="0"/>
    <x v="8"/>
    <x v="6"/>
    <x v="0"/>
    <n v="280002"/>
    <x v="14"/>
    <x v="20"/>
    <x v="2"/>
    <x v="4"/>
    <n v="4302"/>
  </r>
  <r>
    <n v="3800051"/>
    <n v="3"/>
    <x v="1"/>
    <d v="2023-01-27T00:00:00"/>
    <x v="1"/>
    <x v="8"/>
    <x v="4"/>
    <x v="3"/>
    <n v="280008"/>
    <x v="16"/>
    <x v="20"/>
    <x v="2"/>
    <x v="4"/>
    <n v="4914"/>
  </r>
  <r>
    <n v="3800052"/>
    <n v="1"/>
    <x v="3"/>
    <d v="2022-01-17T00:00:00"/>
    <x v="2"/>
    <x v="8"/>
    <x v="5"/>
    <x v="3"/>
    <n v="280020"/>
    <x v="8"/>
    <x v="22"/>
    <x v="2"/>
    <x v="4"/>
    <n v="3138"/>
  </r>
  <r>
    <n v="3800053"/>
    <n v="4"/>
    <x v="2"/>
    <d v="2022-07-05T00:00:00"/>
    <x v="2"/>
    <x v="9"/>
    <x v="4"/>
    <x v="3"/>
    <n v="280011"/>
    <x v="6"/>
    <x v="23"/>
    <x v="3"/>
    <x v="3"/>
    <n v="3171"/>
  </r>
  <r>
    <n v="3800054"/>
    <n v="2"/>
    <x v="0"/>
    <d v="2022-09-02T00:00:00"/>
    <x v="2"/>
    <x v="10"/>
    <x v="3"/>
    <x v="2"/>
    <n v="280015"/>
    <x v="18"/>
    <x v="10"/>
    <x v="3"/>
    <x v="3"/>
    <n v="1109"/>
  </r>
  <r>
    <n v="3800055"/>
    <n v="4"/>
    <x v="2"/>
    <d v="2023-09-28T00:00:00"/>
    <x v="1"/>
    <x v="10"/>
    <x v="5"/>
    <x v="3"/>
    <n v="280010"/>
    <x v="1"/>
    <x v="24"/>
    <x v="2"/>
    <x v="2"/>
    <n v="1480"/>
  </r>
  <r>
    <n v="3800056"/>
    <n v="3"/>
    <x v="1"/>
    <d v="2021-03-02T00:00:00"/>
    <x v="0"/>
    <x v="6"/>
    <x v="4"/>
    <x v="3"/>
    <n v="280001"/>
    <x v="11"/>
    <x v="0"/>
    <x v="0"/>
    <x v="0"/>
    <n v="4732"/>
  </r>
  <r>
    <n v="3800057"/>
    <n v="3"/>
    <x v="1"/>
    <d v="2023-01-04T00:00:00"/>
    <x v="1"/>
    <x v="8"/>
    <x v="4"/>
    <x v="3"/>
    <n v="280018"/>
    <x v="10"/>
    <x v="12"/>
    <x v="1"/>
    <x v="1"/>
    <n v="1240"/>
  </r>
  <r>
    <n v="3800058"/>
    <n v="4"/>
    <x v="2"/>
    <d v="2023-11-12T00:00:00"/>
    <x v="1"/>
    <x v="7"/>
    <x v="1"/>
    <x v="1"/>
    <n v="280002"/>
    <x v="14"/>
    <x v="23"/>
    <x v="3"/>
    <x v="3"/>
    <n v="203"/>
  </r>
  <r>
    <n v="3800059"/>
    <n v="2"/>
    <x v="0"/>
    <d v="2021-01-04T00:00:00"/>
    <x v="0"/>
    <x v="8"/>
    <x v="4"/>
    <x v="3"/>
    <n v="280014"/>
    <x v="0"/>
    <x v="13"/>
    <x v="1"/>
    <x v="5"/>
    <n v="4591"/>
  </r>
  <r>
    <n v="3800060"/>
    <n v="4"/>
    <x v="2"/>
    <d v="2022-02-22T00:00:00"/>
    <x v="2"/>
    <x v="5"/>
    <x v="4"/>
    <x v="3"/>
    <n v="280005"/>
    <x v="3"/>
    <x v="5"/>
    <x v="2"/>
    <x v="4"/>
    <n v="917"/>
  </r>
  <r>
    <n v="3800061"/>
    <n v="2"/>
    <x v="0"/>
    <d v="2021-10-02T00:00:00"/>
    <x v="0"/>
    <x v="11"/>
    <x v="1"/>
    <x v="1"/>
    <n v="280010"/>
    <x v="1"/>
    <x v="19"/>
    <x v="0"/>
    <x v="6"/>
    <n v="2452"/>
  </r>
  <r>
    <n v="3800062"/>
    <n v="2"/>
    <x v="0"/>
    <d v="2021-09-23T00:00:00"/>
    <x v="0"/>
    <x v="10"/>
    <x v="2"/>
    <x v="1"/>
    <n v="280017"/>
    <x v="12"/>
    <x v="20"/>
    <x v="2"/>
    <x v="4"/>
    <n v="4778"/>
  </r>
  <r>
    <n v="3800063"/>
    <n v="1"/>
    <x v="3"/>
    <d v="2022-04-12T00:00:00"/>
    <x v="2"/>
    <x v="4"/>
    <x v="1"/>
    <x v="1"/>
    <n v="280007"/>
    <x v="17"/>
    <x v="5"/>
    <x v="2"/>
    <x v="4"/>
    <n v="4932"/>
  </r>
  <r>
    <n v="3800064"/>
    <n v="2"/>
    <x v="0"/>
    <d v="2022-08-15T00:00:00"/>
    <x v="2"/>
    <x v="1"/>
    <x v="1"/>
    <x v="1"/>
    <n v="280016"/>
    <x v="13"/>
    <x v="7"/>
    <x v="2"/>
    <x v="2"/>
    <n v="3368"/>
  </r>
  <r>
    <n v="3800065"/>
    <n v="4"/>
    <x v="2"/>
    <d v="2023-02-22T00:00:00"/>
    <x v="1"/>
    <x v="5"/>
    <x v="6"/>
    <x v="0"/>
    <n v="280003"/>
    <x v="9"/>
    <x v="10"/>
    <x v="3"/>
    <x v="3"/>
    <n v="1506"/>
  </r>
  <r>
    <n v="3800066"/>
    <n v="1"/>
    <x v="3"/>
    <d v="2023-03-27T00:00:00"/>
    <x v="1"/>
    <x v="6"/>
    <x v="4"/>
    <x v="3"/>
    <n v="280020"/>
    <x v="8"/>
    <x v="25"/>
    <x v="1"/>
    <x v="1"/>
    <n v="2078"/>
  </r>
  <r>
    <n v="3800067"/>
    <n v="3"/>
    <x v="1"/>
    <d v="2021-07-24T00:00:00"/>
    <x v="0"/>
    <x v="9"/>
    <x v="2"/>
    <x v="1"/>
    <n v="280009"/>
    <x v="15"/>
    <x v="15"/>
    <x v="0"/>
    <x v="6"/>
    <n v="3500"/>
  </r>
  <r>
    <n v="3800068"/>
    <n v="2"/>
    <x v="0"/>
    <d v="2023-10-05T00:00:00"/>
    <x v="1"/>
    <x v="11"/>
    <x v="1"/>
    <x v="1"/>
    <n v="280017"/>
    <x v="12"/>
    <x v="17"/>
    <x v="2"/>
    <x v="2"/>
    <n v="3133"/>
  </r>
  <r>
    <n v="3800069"/>
    <n v="3"/>
    <x v="1"/>
    <d v="2021-11-27T00:00:00"/>
    <x v="0"/>
    <x v="7"/>
    <x v="0"/>
    <x v="0"/>
    <n v="280009"/>
    <x v="15"/>
    <x v="25"/>
    <x v="1"/>
    <x v="1"/>
    <n v="3992"/>
  </r>
  <r>
    <n v="3800070"/>
    <n v="1"/>
    <x v="3"/>
    <d v="2023-08-04T00:00:00"/>
    <x v="1"/>
    <x v="1"/>
    <x v="5"/>
    <x v="3"/>
    <n v="280002"/>
    <x v="14"/>
    <x v="26"/>
    <x v="1"/>
    <x v="1"/>
    <n v="1964"/>
  </r>
  <r>
    <n v="3800071"/>
    <n v="4"/>
    <x v="2"/>
    <d v="2023-02-25T00:00:00"/>
    <x v="1"/>
    <x v="5"/>
    <x v="5"/>
    <x v="3"/>
    <n v="280017"/>
    <x v="12"/>
    <x v="4"/>
    <x v="3"/>
    <x v="3"/>
    <n v="3682"/>
  </r>
  <r>
    <n v="3800072"/>
    <n v="4"/>
    <x v="2"/>
    <d v="2023-11-06T00:00:00"/>
    <x v="1"/>
    <x v="7"/>
    <x v="3"/>
    <x v="2"/>
    <n v="280011"/>
    <x v="6"/>
    <x v="1"/>
    <x v="1"/>
    <x v="1"/>
    <n v="277"/>
  </r>
  <r>
    <n v="3800073"/>
    <n v="2"/>
    <x v="0"/>
    <d v="2023-09-06T00:00:00"/>
    <x v="1"/>
    <x v="10"/>
    <x v="1"/>
    <x v="1"/>
    <n v="280016"/>
    <x v="13"/>
    <x v="22"/>
    <x v="2"/>
    <x v="4"/>
    <n v="3645"/>
  </r>
  <r>
    <n v="3800074"/>
    <n v="1"/>
    <x v="3"/>
    <d v="2022-08-22T00:00:00"/>
    <x v="2"/>
    <x v="1"/>
    <x v="5"/>
    <x v="3"/>
    <n v="280020"/>
    <x v="8"/>
    <x v="20"/>
    <x v="2"/>
    <x v="4"/>
    <n v="2310"/>
  </r>
  <r>
    <n v="3800075"/>
    <n v="3"/>
    <x v="1"/>
    <d v="2023-04-01T00:00:00"/>
    <x v="1"/>
    <x v="4"/>
    <x v="1"/>
    <x v="1"/>
    <n v="280015"/>
    <x v="18"/>
    <x v="23"/>
    <x v="3"/>
    <x v="3"/>
    <n v="3183"/>
  </r>
  <r>
    <n v="3800076"/>
    <n v="4"/>
    <x v="2"/>
    <d v="2022-09-03T00:00:00"/>
    <x v="2"/>
    <x v="10"/>
    <x v="0"/>
    <x v="0"/>
    <n v="280007"/>
    <x v="17"/>
    <x v="22"/>
    <x v="2"/>
    <x v="4"/>
    <n v="3493"/>
  </r>
  <r>
    <n v="3800077"/>
    <n v="3"/>
    <x v="1"/>
    <d v="2023-10-18T00:00:00"/>
    <x v="1"/>
    <x v="11"/>
    <x v="4"/>
    <x v="3"/>
    <n v="280004"/>
    <x v="2"/>
    <x v="7"/>
    <x v="2"/>
    <x v="2"/>
    <n v="5742"/>
  </r>
  <r>
    <n v="3800078"/>
    <n v="2"/>
    <x v="0"/>
    <d v="2023-11-08T00:00:00"/>
    <x v="1"/>
    <x v="7"/>
    <x v="3"/>
    <x v="2"/>
    <n v="280020"/>
    <x v="8"/>
    <x v="19"/>
    <x v="0"/>
    <x v="6"/>
    <n v="771"/>
  </r>
  <r>
    <n v="3800079"/>
    <n v="4"/>
    <x v="2"/>
    <d v="2023-11-23T00:00:00"/>
    <x v="1"/>
    <x v="7"/>
    <x v="0"/>
    <x v="0"/>
    <n v="280015"/>
    <x v="18"/>
    <x v="20"/>
    <x v="2"/>
    <x v="4"/>
    <n v="3702"/>
  </r>
  <r>
    <n v="3800080"/>
    <n v="4"/>
    <x v="2"/>
    <d v="2022-01-10T00:00:00"/>
    <x v="2"/>
    <x v="8"/>
    <x v="5"/>
    <x v="3"/>
    <n v="280010"/>
    <x v="1"/>
    <x v="6"/>
    <x v="3"/>
    <x v="3"/>
    <n v="545"/>
  </r>
  <r>
    <n v="3800081"/>
    <n v="2"/>
    <x v="0"/>
    <d v="2022-05-26T00:00:00"/>
    <x v="2"/>
    <x v="2"/>
    <x v="1"/>
    <x v="1"/>
    <n v="280012"/>
    <x v="19"/>
    <x v="2"/>
    <x v="2"/>
    <x v="2"/>
    <n v="4041"/>
  </r>
  <r>
    <n v="3800082"/>
    <n v="1"/>
    <x v="3"/>
    <d v="2021-04-06T00:00:00"/>
    <x v="0"/>
    <x v="4"/>
    <x v="3"/>
    <x v="2"/>
    <n v="280009"/>
    <x v="15"/>
    <x v="22"/>
    <x v="2"/>
    <x v="4"/>
    <n v="4175"/>
  </r>
  <r>
    <n v="3800083"/>
    <n v="1"/>
    <x v="3"/>
    <d v="2023-07-16T00:00:00"/>
    <x v="1"/>
    <x v="9"/>
    <x v="2"/>
    <x v="1"/>
    <n v="280011"/>
    <x v="6"/>
    <x v="10"/>
    <x v="3"/>
    <x v="3"/>
    <n v="2355"/>
  </r>
  <r>
    <n v="3800084"/>
    <n v="4"/>
    <x v="2"/>
    <d v="2023-06-14T00:00:00"/>
    <x v="1"/>
    <x v="3"/>
    <x v="1"/>
    <x v="1"/>
    <n v="280003"/>
    <x v="9"/>
    <x v="5"/>
    <x v="2"/>
    <x v="4"/>
    <n v="5769"/>
  </r>
  <r>
    <n v="3800085"/>
    <n v="3"/>
    <x v="1"/>
    <d v="2023-07-25T00:00:00"/>
    <x v="1"/>
    <x v="9"/>
    <x v="2"/>
    <x v="1"/>
    <n v="280008"/>
    <x v="16"/>
    <x v="2"/>
    <x v="2"/>
    <x v="2"/>
    <n v="522"/>
  </r>
  <r>
    <n v="3800086"/>
    <n v="3"/>
    <x v="1"/>
    <d v="2022-04-07T00:00:00"/>
    <x v="2"/>
    <x v="4"/>
    <x v="6"/>
    <x v="0"/>
    <n v="280012"/>
    <x v="19"/>
    <x v="25"/>
    <x v="1"/>
    <x v="1"/>
    <n v="2709"/>
  </r>
  <r>
    <n v="3800087"/>
    <n v="3"/>
    <x v="1"/>
    <d v="2022-09-26T00:00:00"/>
    <x v="2"/>
    <x v="10"/>
    <x v="6"/>
    <x v="0"/>
    <n v="280014"/>
    <x v="0"/>
    <x v="18"/>
    <x v="2"/>
    <x v="4"/>
    <n v="2848"/>
  </r>
  <r>
    <n v="3800088"/>
    <n v="1"/>
    <x v="3"/>
    <d v="2022-03-01T00:00:00"/>
    <x v="2"/>
    <x v="6"/>
    <x v="2"/>
    <x v="1"/>
    <n v="280009"/>
    <x v="15"/>
    <x v="3"/>
    <x v="0"/>
    <x v="0"/>
    <n v="4450"/>
  </r>
  <r>
    <n v="3800089"/>
    <n v="1"/>
    <x v="3"/>
    <d v="2023-01-11T00:00:00"/>
    <x v="1"/>
    <x v="8"/>
    <x v="1"/>
    <x v="1"/>
    <n v="280006"/>
    <x v="7"/>
    <x v="14"/>
    <x v="1"/>
    <x v="5"/>
    <n v="3103"/>
  </r>
  <r>
    <n v="3800090"/>
    <n v="3"/>
    <x v="1"/>
    <d v="2022-08-10T00:00:00"/>
    <x v="2"/>
    <x v="1"/>
    <x v="1"/>
    <x v="1"/>
    <n v="280017"/>
    <x v="12"/>
    <x v="27"/>
    <x v="1"/>
    <x v="1"/>
    <n v="3164"/>
  </r>
  <r>
    <n v="3800091"/>
    <n v="3"/>
    <x v="1"/>
    <d v="2023-04-24T00:00:00"/>
    <x v="1"/>
    <x v="4"/>
    <x v="1"/>
    <x v="1"/>
    <n v="280006"/>
    <x v="7"/>
    <x v="11"/>
    <x v="2"/>
    <x v="4"/>
    <n v="1489"/>
  </r>
  <r>
    <n v="3800092"/>
    <n v="2"/>
    <x v="0"/>
    <d v="2021-04-12T00:00:00"/>
    <x v="0"/>
    <x v="4"/>
    <x v="3"/>
    <x v="2"/>
    <n v="280017"/>
    <x v="12"/>
    <x v="12"/>
    <x v="1"/>
    <x v="1"/>
    <n v="3474"/>
  </r>
  <r>
    <n v="3800093"/>
    <n v="3"/>
    <x v="1"/>
    <d v="2023-05-04T00:00:00"/>
    <x v="1"/>
    <x v="2"/>
    <x v="5"/>
    <x v="3"/>
    <n v="280018"/>
    <x v="10"/>
    <x v="3"/>
    <x v="0"/>
    <x v="0"/>
    <n v="1067"/>
  </r>
  <r>
    <n v="3800094"/>
    <n v="3"/>
    <x v="1"/>
    <d v="2022-06-24T00:00:00"/>
    <x v="2"/>
    <x v="3"/>
    <x v="3"/>
    <x v="2"/>
    <n v="280018"/>
    <x v="10"/>
    <x v="12"/>
    <x v="1"/>
    <x v="1"/>
    <n v="2436"/>
  </r>
  <r>
    <n v="3800095"/>
    <n v="4"/>
    <x v="2"/>
    <d v="2021-09-20T00:00:00"/>
    <x v="0"/>
    <x v="10"/>
    <x v="4"/>
    <x v="3"/>
    <n v="280013"/>
    <x v="5"/>
    <x v="24"/>
    <x v="2"/>
    <x v="2"/>
    <n v="3990"/>
  </r>
  <r>
    <n v="3800096"/>
    <n v="2"/>
    <x v="0"/>
    <d v="2022-09-06T00:00:00"/>
    <x v="2"/>
    <x v="10"/>
    <x v="5"/>
    <x v="3"/>
    <n v="280011"/>
    <x v="6"/>
    <x v="22"/>
    <x v="2"/>
    <x v="4"/>
    <n v="2690"/>
  </r>
  <r>
    <n v="3800097"/>
    <n v="4"/>
    <x v="2"/>
    <d v="2022-05-09T00:00:00"/>
    <x v="2"/>
    <x v="2"/>
    <x v="3"/>
    <x v="2"/>
    <n v="280015"/>
    <x v="18"/>
    <x v="4"/>
    <x v="3"/>
    <x v="3"/>
    <n v="3869"/>
  </r>
  <r>
    <n v="3800098"/>
    <n v="2"/>
    <x v="0"/>
    <d v="2022-06-16T00:00:00"/>
    <x v="2"/>
    <x v="3"/>
    <x v="4"/>
    <x v="3"/>
    <n v="280012"/>
    <x v="19"/>
    <x v="23"/>
    <x v="3"/>
    <x v="3"/>
    <n v="3339"/>
  </r>
  <r>
    <n v="3800099"/>
    <n v="1"/>
    <x v="3"/>
    <d v="2022-05-11T00:00:00"/>
    <x v="2"/>
    <x v="2"/>
    <x v="2"/>
    <x v="1"/>
    <n v="280015"/>
    <x v="18"/>
    <x v="0"/>
    <x v="0"/>
    <x v="0"/>
    <n v="5597"/>
  </r>
  <r>
    <n v="3800100"/>
    <n v="3"/>
    <x v="1"/>
    <d v="2021-02-09T00:00:00"/>
    <x v="0"/>
    <x v="5"/>
    <x v="2"/>
    <x v="1"/>
    <n v="280013"/>
    <x v="5"/>
    <x v="4"/>
    <x v="3"/>
    <x v="3"/>
    <n v="5966"/>
  </r>
  <r>
    <n v="3800101"/>
    <n v="2"/>
    <x v="0"/>
    <d v="2022-09-07T00:00:00"/>
    <x v="2"/>
    <x v="10"/>
    <x v="4"/>
    <x v="3"/>
    <n v="280018"/>
    <x v="10"/>
    <x v="25"/>
    <x v="1"/>
    <x v="1"/>
    <n v="5821"/>
  </r>
  <r>
    <n v="3800102"/>
    <n v="4"/>
    <x v="2"/>
    <d v="2021-01-20T00:00:00"/>
    <x v="0"/>
    <x v="8"/>
    <x v="5"/>
    <x v="3"/>
    <n v="280016"/>
    <x v="13"/>
    <x v="14"/>
    <x v="1"/>
    <x v="5"/>
    <n v="2348"/>
  </r>
  <r>
    <n v="3800103"/>
    <n v="1"/>
    <x v="3"/>
    <d v="2023-05-14T00:00:00"/>
    <x v="1"/>
    <x v="2"/>
    <x v="0"/>
    <x v="0"/>
    <n v="280010"/>
    <x v="1"/>
    <x v="20"/>
    <x v="2"/>
    <x v="4"/>
    <n v="1626"/>
  </r>
  <r>
    <n v="3800104"/>
    <n v="2"/>
    <x v="0"/>
    <d v="2021-04-06T00:00:00"/>
    <x v="0"/>
    <x v="4"/>
    <x v="3"/>
    <x v="2"/>
    <n v="280012"/>
    <x v="19"/>
    <x v="15"/>
    <x v="0"/>
    <x v="6"/>
    <n v="5907"/>
  </r>
  <r>
    <n v="3800105"/>
    <n v="1"/>
    <x v="3"/>
    <d v="2022-01-02T00:00:00"/>
    <x v="2"/>
    <x v="8"/>
    <x v="1"/>
    <x v="1"/>
    <n v="280016"/>
    <x v="13"/>
    <x v="6"/>
    <x v="3"/>
    <x v="3"/>
    <n v="2159"/>
  </r>
  <r>
    <n v="3800106"/>
    <n v="2"/>
    <x v="0"/>
    <d v="2023-06-23T00:00:00"/>
    <x v="1"/>
    <x v="3"/>
    <x v="6"/>
    <x v="0"/>
    <n v="280017"/>
    <x v="12"/>
    <x v="13"/>
    <x v="1"/>
    <x v="5"/>
    <n v="496"/>
  </r>
  <r>
    <n v="3800107"/>
    <n v="2"/>
    <x v="0"/>
    <d v="2022-04-23T00:00:00"/>
    <x v="2"/>
    <x v="4"/>
    <x v="6"/>
    <x v="0"/>
    <n v="280011"/>
    <x v="6"/>
    <x v="16"/>
    <x v="3"/>
    <x v="3"/>
    <n v="4360"/>
  </r>
  <r>
    <n v="3800108"/>
    <n v="1"/>
    <x v="3"/>
    <d v="2023-07-19T00:00:00"/>
    <x v="1"/>
    <x v="9"/>
    <x v="1"/>
    <x v="1"/>
    <n v="280019"/>
    <x v="4"/>
    <x v="13"/>
    <x v="1"/>
    <x v="5"/>
    <n v="1431"/>
  </r>
  <r>
    <n v="3800109"/>
    <n v="3"/>
    <x v="1"/>
    <d v="2022-11-10T00:00:00"/>
    <x v="2"/>
    <x v="7"/>
    <x v="0"/>
    <x v="0"/>
    <n v="280004"/>
    <x v="2"/>
    <x v="26"/>
    <x v="1"/>
    <x v="1"/>
    <n v="1746"/>
  </r>
  <r>
    <n v="3800110"/>
    <n v="4"/>
    <x v="2"/>
    <d v="2022-11-11T00:00:00"/>
    <x v="2"/>
    <x v="7"/>
    <x v="0"/>
    <x v="0"/>
    <n v="280001"/>
    <x v="11"/>
    <x v="21"/>
    <x v="1"/>
    <x v="5"/>
    <n v="5922"/>
  </r>
  <r>
    <n v="3800111"/>
    <n v="1"/>
    <x v="3"/>
    <d v="2023-02-03T00:00:00"/>
    <x v="1"/>
    <x v="5"/>
    <x v="4"/>
    <x v="3"/>
    <n v="280012"/>
    <x v="19"/>
    <x v="28"/>
    <x v="2"/>
    <x v="4"/>
    <n v="2093"/>
  </r>
  <r>
    <n v="3800112"/>
    <n v="3"/>
    <x v="1"/>
    <d v="2022-12-21T00:00:00"/>
    <x v="2"/>
    <x v="0"/>
    <x v="0"/>
    <x v="0"/>
    <n v="280016"/>
    <x v="13"/>
    <x v="18"/>
    <x v="2"/>
    <x v="4"/>
    <n v="3744"/>
  </r>
  <r>
    <n v="3800113"/>
    <n v="2"/>
    <x v="0"/>
    <d v="2021-06-11T00:00:00"/>
    <x v="0"/>
    <x v="3"/>
    <x v="5"/>
    <x v="3"/>
    <n v="280005"/>
    <x v="3"/>
    <x v="9"/>
    <x v="0"/>
    <x v="0"/>
    <n v="5115"/>
  </r>
  <r>
    <n v="3800114"/>
    <n v="1"/>
    <x v="3"/>
    <d v="2022-08-11T00:00:00"/>
    <x v="2"/>
    <x v="1"/>
    <x v="6"/>
    <x v="0"/>
    <n v="280015"/>
    <x v="18"/>
    <x v="0"/>
    <x v="0"/>
    <x v="0"/>
    <n v="5253"/>
  </r>
  <r>
    <n v="3800115"/>
    <n v="4"/>
    <x v="2"/>
    <d v="2023-08-28T00:00:00"/>
    <x v="1"/>
    <x v="1"/>
    <x v="4"/>
    <x v="3"/>
    <n v="280014"/>
    <x v="0"/>
    <x v="8"/>
    <x v="1"/>
    <x v="5"/>
    <n v="3787"/>
  </r>
  <r>
    <n v="3800116"/>
    <n v="3"/>
    <x v="1"/>
    <d v="2022-01-08T00:00:00"/>
    <x v="2"/>
    <x v="8"/>
    <x v="4"/>
    <x v="3"/>
    <n v="280015"/>
    <x v="18"/>
    <x v="17"/>
    <x v="2"/>
    <x v="2"/>
    <n v="5116"/>
  </r>
  <r>
    <n v="3800117"/>
    <n v="3"/>
    <x v="1"/>
    <d v="2022-07-07T00:00:00"/>
    <x v="2"/>
    <x v="9"/>
    <x v="0"/>
    <x v="0"/>
    <n v="280014"/>
    <x v="0"/>
    <x v="14"/>
    <x v="1"/>
    <x v="5"/>
    <n v="3798"/>
  </r>
  <r>
    <n v="3800118"/>
    <n v="2"/>
    <x v="0"/>
    <d v="2022-04-20T00:00:00"/>
    <x v="2"/>
    <x v="4"/>
    <x v="4"/>
    <x v="3"/>
    <n v="280017"/>
    <x v="12"/>
    <x v="13"/>
    <x v="1"/>
    <x v="5"/>
    <n v="5673"/>
  </r>
  <r>
    <n v="3800119"/>
    <n v="2"/>
    <x v="0"/>
    <d v="2021-05-11T00:00:00"/>
    <x v="0"/>
    <x v="2"/>
    <x v="0"/>
    <x v="0"/>
    <n v="280002"/>
    <x v="14"/>
    <x v="28"/>
    <x v="2"/>
    <x v="4"/>
    <n v="2805"/>
  </r>
  <r>
    <n v="3800120"/>
    <n v="3"/>
    <x v="1"/>
    <d v="2022-11-02T00:00:00"/>
    <x v="2"/>
    <x v="7"/>
    <x v="2"/>
    <x v="1"/>
    <n v="280011"/>
    <x v="6"/>
    <x v="6"/>
    <x v="3"/>
    <x v="3"/>
    <n v="1583"/>
  </r>
  <r>
    <n v="3800121"/>
    <n v="2"/>
    <x v="0"/>
    <d v="2023-07-01T00:00:00"/>
    <x v="1"/>
    <x v="9"/>
    <x v="0"/>
    <x v="0"/>
    <n v="280004"/>
    <x v="2"/>
    <x v="16"/>
    <x v="3"/>
    <x v="3"/>
    <n v="2121"/>
  </r>
  <r>
    <n v="3800122"/>
    <n v="4"/>
    <x v="2"/>
    <d v="2023-04-04T00:00:00"/>
    <x v="1"/>
    <x v="4"/>
    <x v="1"/>
    <x v="1"/>
    <n v="280013"/>
    <x v="5"/>
    <x v="23"/>
    <x v="3"/>
    <x v="3"/>
    <n v="665"/>
  </r>
  <r>
    <n v="3800123"/>
    <n v="1"/>
    <x v="3"/>
    <d v="2023-08-06T00:00:00"/>
    <x v="1"/>
    <x v="1"/>
    <x v="6"/>
    <x v="0"/>
    <n v="280003"/>
    <x v="9"/>
    <x v="22"/>
    <x v="2"/>
    <x v="4"/>
    <n v="1501"/>
  </r>
  <r>
    <n v="3800124"/>
    <n v="4"/>
    <x v="2"/>
    <d v="2021-02-15T00:00:00"/>
    <x v="0"/>
    <x v="5"/>
    <x v="6"/>
    <x v="0"/>
    <n v="280020"/>
    <x v="8"/>
    <x v="8"/>
    <x v="1"/>
    <x v="5"/>
    <n v="1026"/>
  </r>
  <r>
    <n v="3800125"/>
    <n v="4"/>
    <x v="2"/>
    <d v="2022-07-03T00:00:00"/>
    <x v="2"/>
    <x v="9"/>
    <x v="0"/>
    <x v="0"/>
    <n v="280006"/>
    <x v="7"/>
    <x v="27"/>
    <x v="1"/>
    <x v="1"/>
    <n v="5598"/>
  </r>
  <r>
    <n v="3800126"/>
    <n v="1"/>
    <x v="3"/>
    <d v="2022-12-13T00:00:00"/>
    <x v="2"/>
    <x v="0"/>
    <x v="6"/>
    <x v="0"/>
    <n v="280014"/>
    <x v="0"/>
    <x v="18"/>
    <x v="2"/>
    <x v="4"/>
    <n v="5233"/>
  </r>
  <r>
    <n v="3800127"/>
    <n v="2"/>
    <x v="0"/>
    <d v="2021-02-25T00:00:00"/>
    <x v="0"/>
    <x v="5"/>
    <x v="2"/>
    <x v="1"/>
    <n v="280019"/>
    <x v="4"/>
    <x v="0"/>
    <x v="0"/>
    <x v="0"/>
    <n v="2052"/>
  </r>
  <r>
    <n v="3800128"/>
    <n v="1"/>
    <x v="3"/>
    <d v="2022-07-26T00:00:00"/>
    <x v="2"/>
    <x v="9"/>
    <x v="3"/>
    <x v="2"/>
    <n v="280019"/>
    <x v="4"/>
    <x v="7"/>
    <x v="2"/>
    <x v="2"/>
    <n v="3862"/>
  </r>
  <r>
    <n v="3800129"/>
    <n v="1"/>
    <x v="3"/>
    <d v="2023-07-13T00:00:00"/>
    <x v="1"/>
    <x v="9"/>
    <x v="3"/>
    <x v="2"/>
    <n v="280014"/>
    <x v="0"/>
    <x v="21"/>
    <x v="1"/>
    <x v="5"/>
    <n v="4061"/>
  </r>
  <r>
    <n v="3800130"/>
    <n v="2"/>
    <x v="0"/>
    <d v="2023-12-22T00:00:00"/>
    <x v="1"/>
    <x v="0"/>
    <x v="2"/>
    <x v="1"/>
    <n v="280003"/>
    <x v="9"/>
    <x v="2"/>
    <x v="2"/>
    <x v="2"/>
    <n v="2417"/>
  </r>
  <r>
    <n v="3800131"/>
    <n v="4"/>
    <x v="2"/>
    <d v="2021-09-22T00:00:00"/>
    <x v="0"/>
    <x v="10"/>
    <x v="3"/>
    <x v="2"/>
    <n v="280019"/>
    <x v="4"/>
    <x v="5"/>
    <x v="2"/>
    <x v="4"/>
    <n v="5153"/>
  </r>
  <r>
    <n v="3800132"/>
    <n v="3"/>
    <x v="1"/>
    <d v="2021-03-13T00:00:00"/>
    <x v="0"/>
    <x v="6"/>
    <x v="3"/>
    <x v="2"/>
    <n v="280020"/>
    <x v="8"/>
    <x v="6"/>
    <x v="3"/>
    <x v="3"/>
    <n v="5735"/>
  </r>
  <r>
    <n v="3800133"/>
    <n v="3"/>
    <x v="1"/>
    <d v="2022-03-16T00:00:00"/>
    <x v="2"/>
    <x v="6"/>
    <x v="4"/>
    <x v="3"/>
    <n v="280018"/>
    <x v="10"/>
    <x v="9"/>
    <x v="0"/>
    <x v="0"/>
    <n v="5512"/>
  </r>
  <r>
    <n v="3800134"/>
    <n v="4"/>
    <x v="2"/>
    <d v="2022-07-18T00:00:00"/>
    <x v="2"/>
    <x v="9"/>
    <x v="2"/>
    <x v="1"/>
    <n v="280015"/>
    <x v="18"/>
    <x v="10"/>
    <x v="3"/>
    <x v="3"/>
    <n v="1278"/>
  </r>
  <r>
    <n v="3800135"/>
    <n v="2"/>
    <x v="0"/>
    <d v="2023-08-20T00:00:00"/>
    <x v="1"/>
    <x v="1"/>
    <x v="4"/>
    <x v="3"/>
    <n v="280011"/>
    <x v="6"/>
    <x v="26"/>
    <x v="1"/>
    <x v="1"/>
    <n v="4497"/>
  </r>
  <r>
    <n v="3800136"/>
    <n v="3"/>
    <x v="1"/>
    <d v="2022-12-23T00:00:00"/>
    <x v="2"/>
    <x v="0"/>
    <x v="3"/>
    <x v="2"/>
    <n v="280008"/>
    <x v="16"/>
    <x v="5"/>
    <x v="2"/>
    <x v="4"/>
    <n v="5845"/>
  </r>
  <r>
    <n v="3800137"/>
    <n v="1"/>
    <x v="3"/>
    <d v="2021-10-17T00:00:00"/>
    <x v="0"/>
    <x v="11"/>
    <x v="6"/>
    <x v="0"/>
    <n v="280017"/>
    <x v="12"/>
    <x v="5"/>
    <x v="2"/>
    <x v="4"/>
    <n v="4008"/>
  </r>
  <r>
    <n v="3800138"/>
    <n v="1"/>
    <x v="3"/>
    <d v="2023-08-17T00:00:00"/>
    <x v="1"/>
    <x v="1"/>
    <x v="5"/>
    <x v="3"/>
    <n v="280015"/>
    <x v="18"/>
    <x v="28"/>
    <x v="2"/>
    <x v="4"/>
    <n v="705"/>
  </r>
  <r>
    <n v="3800139"/>
    <n v="1"/>
    <x v="3"/>
    <d v="2022-06-28T00:00:00"/>
    <x v="2"/>
    <x v="3"/>
    <x v="6"/>
    <x v="0"/>
    <n v="280004"/>
    <x v="2"/>
    <x v="29"/>
    <x v="1"/>
    <x v="5"/>
    <n v="1409"/>
  </r>
  <r>
    <n v="3800140"/>
    <n v="2"/>
    <x v="0"/>
    <d v="2023-05-04T00:00:00"/>
    <x v="1"/>
    <x v="2"/>
    <x v="2"/>
    <x v="1"/>
    <n v="280011"/>
    <x v="6"/>
    <x v="6"/>
    <x v="3"/>
    <x v="3"/>
    <n v="2418"/>
  </r>
  <r>
    <n v="3800141"/>
    <n v="4"/>
    <x v="2"/>
    <d v="2021-07-03T00:00:00"/>
    <x v="0"/>
    <x v="9"/>
    <x v="4"/>
    <x v="3"/>
    <n v="280012"/>
    <x v="19"/>
    <x v="6"/>
    <x v="3"/>
    <x v="3"/>
    <n v="260"/>
  </r>
  <r>
    <n v="3800142"/>
    <n v="2"/>
    <x v="0"/>
    <d v="2021-08-27T00:00:00"/>
    <x v="0"/>
    <x v="1"/>
    <x v="2"/>
    <x v="1"/>
    <n v="280016"/>
    <x v="13"/>
    <x v="5"/>
    <x v="2"/>
    <x v="4"/>
    <n v="3703"/>
  </r>
  <r>
    <n v="3800143"/>
    <n v="4"/>
    <x v="2"/>
    <d v="2021-10-05T00:00:00"/>
    <x v="0"/>
    <x v="11"/>
    <x v="6"/>
    <x v="0"/>
    <n v="280002"/>
    <x v="14"/>
    <x v="25"/>
    <x v="1"/>
    <x v="1"/>
    <n v="4384"/>
  </r>
  <r>
    <n v="3800144"/>
    <n v="3"/>
    <x v="1"/>
    <d v="2023-03-18T00:00:00"/>
    <x v="1"/>
    <x v="6"/>
    <x v="5"/>
    <x v="3"/>
    <n v="280012"/>
    <x v="19"/>
    <x v="10"/>
    <x v="3"/>
    <x v="3"/>
    <n v="1783"/>
  </r>
  <r>
    <n v="3800145"/>
    <n v="4"/>
    <x v="2"/>
    <d v="2022-05-20T00:00:00"/>
    <x v="2"/>
    <x v="2"/>
    <x v="1"/>
    <x v="1"/>
    <n v="280020"/>
    <x v="8"/>
    <x v="11"/>
    <x v="2"/>
    <x v="4"/>
    <n v="3089"/>
  </r>
  <r>
    <n v="3800146"/>
    <n v="1"/>
    <x v="3"/>
    <d v="2022-03-09T00:00:00"/>
    <x v="2"/>
    <x v="6"/>
    <x v="3"/>
    <x v="2"/>
    <n v="280001"/>
    <x v="11"/>
    <x v="12"/>
    <x v="1"/>
    <x v="1"/>
    <n v="2234"/>
  </r>
  <r>
    <n v="3800147"/>
    <n v="3"/>
    <x v="1"/>
    <d v="2023-01-03T00:00:00"/>
    <x v="1"/>
    <x v="8"/>
    <x v="6"/>
    <x v="0"/>
    <n v="280005"/>
    <x v="3"/>
    <x v="25"/>
    <x v="1"/>
    <x v="1"/>
    <n v="957"/>
  </r>
  <r>
    <n v="3800148"/>
    <n v="3"/>
    <x v="1"/>
    <d v="2023-10-08T00:00:00"/>
    <x v="1"/>
    <x v="11"/>
    <x v="0"/>
    <x v="0"/>
    <n v="280005"/>
    <x v="3"/>
    <x v="11"/>
    <x v="2"/>
    <x v="4"/>
    <n v="3676"/>
  </r>
  <r>
    <n v="3800149"/>
    <n v="3"/>
    <x v="1"/>
    <d v="2021-10-16T00:00:00"/>
    <x v="0"/>
    <x v="11"/>
    <x v="4"/>
    <x v="3"/>
    <n v="280001"/>
    <x v="11"/>
    <x v="19"/>
    <x v="0"/>
    <x v="6"/>
    <n v="5155"/>
  </r>
  <r>
    <n v="3800150"/>
    <n v="3"/>
    <x v="1"/>
    <d v="2022-11-06T00:00:00"/>
    <x v="2"/>
    <x v="7"/>
    <x v="4"/>
    <x v="3"/>
    <n v="280017"/>
    <x v="12"/>
    <x v="14"/>
    <x v="1"/>
    <x v="5"/>
    <n v="5005"/>
  </r>
  <r>
    <n v="3800151"/>
    <n v="1"/>
    <x v="3"/>
    <d v="2022-06-18T00:00:00"/>
    <x v="2"/>
    <x v="3"/>
    <x v="3"/>
    <x v="2"/>
    <n v="280015"/>
    <x v="18"/>
    <x v="20"/>
    <x v="2"/>
    <x v="4"/>
    <n v="5090"/>
  </r>
  <r>
    <n v="3800152"/>
    <n v="3"/>
    <x v="1"/>
    <d v="2022-03-26T00:00:00"/>
    <x v="2"/>
    <x v="6"/>
    <x v="3"/>
    <x v="2"/>
    <n v="280014"/>
    <x v="0"/>
    <x v="9"/>
    <x v="0"/>
    <x v="0"/>
    <n v="1412"/>
  </r>
  <r>
    <n v="3800153"/>
    <n v="3"/>
    <x v="1"/>
    <d v="2023-09-15T00:00:00"/>
    <x v="1"/>
    <x v="10"/>
    <x v="4"/>
    <x v="3"/>
    <n v="280009"/>
    <x v="15"/>
    <x v="6"/>
    <x v="3"/>
    <x v="3"/>
    <n v="3270"/>
  </r>
  <r>
    <n v="3800154"/>
    <n v="1"/>
    <x v="3"/>
    <d v="2021-10-03T00:00:00"/>
    <x v="0"/>
    <x v="11"/>
    <x v="2"/>
    <x v="1"/>
    <n v="280010"/>
    <x v="1"/>
    <x v="11"/>
    <x v="2"/>
    <x v="4"/>
    <n v="1889"/>
  </r>
  <r>
    <n v="3800155"/>
    <n v="1"/>
    <x v="3"/>
    <d v="2023-02-13T00:00:00"/>
    <x v="1"/>
    <x v="5"/>
    <x v="3"/>
    <x v="2"/>
    <n v="280003"/>
    <x v="9"/>
    <x v="25"/>
    <x v="1"/>
    <x v="1"/>
    <n v="2132"/>
  </r>
  <r>
    <n v="3800156"/>
    <n v="1"/>
    <x v="3"/>
    <d v="2022-07-19T00:00:00"/>
    <x v="2"/>
    <x v="9"/>
    <x v="4"/>
    <x v="3"/>
    <n v="280008"/>
    <x v="16"/>
    <x v="18"/>
    <x v="2"/>
    <x v="4"/>
    <n v="5962"/>
  </r>
  <r>
    <n v="3800157"/>
    <n v="2"/>
    <x v="0"/>
    <d v="2021-02-20T00:00:00"/>
    <x v="0"/>
    <x v="5"/>
    <x v="0"/>
    <x v="0"/>
    <n v="280013"/>
    <x v="5"/>
    <x v="15"/>
    <x v="0"/>
    <x v="6"/>
    <n v="4655"/>
  </r>
  <r>
    <n v="3800158"/>
    <n v="1"/>
    <x v="3"/>
    <d v="2021-06-13T00:00:00"/>
    <x v="0"/>
    <x v="3"/>
    <x v="0"/>
    <x v="0"/>
    <n v="280007"/>
    <x v="17"/>
    <x v="10"/>
    <x v="3"/>
    <x v="3"/>
    <n v="5136"/>
  </r>
  <r>
    <n v="3800159"/>
    <n v="2"/>
    <x v="0"/>
    <d v="2023-05-08T00:00:00"/>
    <x v="1"/>
    <x v="2"/>
    <x v="2"/>
    <x v="1"/>
    <n v="280003"/>
    <x v="9"/>
    <x v="12"/>
    <x v="1"/>
    <x v="1"/>
    <n v="2766"/>
  </r>
  <r>
    <n v="3800160"/>
    <n v="2"/>
    <x v="0"/>
    <d v="2022-12-24T00:00:00"/>
    <x v="2"/>
    <x v="0"/>
    <x v="3"/>
    <x v="2"/>
    <n v="280020"/>
    <x v="8"/>
    <x v="23"/>
    <x v="3"/>
    <x v="3"/>
    <n v="4199"/>
  </r>
  <r>
    <n v="3800161"/>
    <n v="4"/>
    <x v="2"/>
    <d v="2023-11-27T00:00:00"/>
    <x v="1"/>
    <x v="7"/>
    <x v="5"/>
    <x v="3"/>
    <n v="280002"/>
    <x v="14"/>
    <x v="24"/>
    <x v="2"/>
    <x v="2"/>
    <n v="1739"/>
  </r>
  <r>
    <n v="3800162"/>
    <n v="4"/>
    <x v="2"/>
    <d v="2022-12-25T00:00:00"/>
    <x v="2"/>
    <x v="0"/>
    <x v="6"/>
    <x v="0"/>
    <n v="280019"/>
    <x v="4"/>
    <x v="22"/>
    <x v="2"/>
    <x v="4"/>
    <n v="4671"/>
  </r>
  <r>
    <n v="3800163"/>
    <n v="3"/>
    <x v="1"/>
    <d v="2021-05-06T00:00:00"/>
    <x v="0"/>
    <x v="2"/>
    <x v="3"/>
    <x v="2"/>
    <n v="280010"/>
    <x v="1"/>
    <x v="25"/>
    <x v="1"/>
    <x v="1"/>
    <n v="2043"/>
  </r>
  <r>
    <n v="3800164"/>
    <n v="1"/>
    <x v="3"/>
    <d v="2023-04-10T00:00:00"/>
    <x v="1"/>
    <x v="4"/>
    <x v="2"/>
    <x v="1"/>
    <n v="280020"/>
    <x v="8"/>
    <x v="26"/>
    <x v="1"/>
    <x v="1"/>
    <n v="5377"/>
  </r>
  <r>
    <n v="3800165"/>
    <n v="2"/>
    <x v="0"/>
    <d v="2023-09-07T00:00:00"/>
    <x v="1"/>
    <x v="10"/>
    <x v="0"/>
    <x v="0"/>
    <n v="280003"/>
    <x v="9"/>
    <x v="1"/>
    <x v="1"/>
    <x v="1"/>
    <n v="1282"/>
  </r>
  <r>
    <n v="3800166"/>
    <n v="1"/>
    <x v="3"/>
    <d v="2021-01-12T00:00:00"/>
    <x v="0"/>
    <x v="8"/>
    <x v="0"/>
    <x v="0"/>
    <n v="280012"/>
    <x v="19"/>
    <x v="3"/>
    <x v="0"/>
    <x v="0"/>
    <n v="5603"/>
  </r>
  <r>
    <n v="3800167"/>
    <n v="2"/>
    <x v="0"/>
    <d v="2021-02-16T00:00:00"/>
    <x v="0"/>
    <x v="5"/>
    <x v="1"/>
    <x v="1"/>
    <n v="280018"/>
    <x v="10"/>
    <x v="23"/>
    <x v="3"/>
    <x v="3"/>
    <n v="4946"/>
  </r>
  <r>
    <n v="3800168"/>
    <n v="3"/>
    <x v="1"/>
    <d v="2022-07-28T00:00:00"/>
    <x v="2"/>
    <x v="9"/>
    <x v="4"/>
    <x v="3"/>
    <n v="280012"/>
    <x v="19"/>
    <x v="22"/>
    <x v="2"/>
    <x v="4"/>
    <n v="1326"/>
  </r>
  <r>
    <n v="3800169"/>
    <n v="2"/>
    <x v="0"/>
    <d v="2021-08-13T00:00:00"/>
    <x v="0"/>
    <x v="1"/>
    <x v="5"/>
    <x v="3"/>
    <n v="280019"/>
    <x v="4"/>
    <x v="11"/>
    <x v="2"/>
    <x v="4"/>
    <n v="4607"/>
  </r>
  <r>
    <n v="3800170"/>
    <n v="1"/>
    <x v="3"/>
    <d v="2021-07-02T00:00:00"/>
    <x v="0"/>
    <x v="9"/>
    <x v="3"/>
    <x v="2"/>
    <n v="280007"/>
    <x v="17"/>
    <x v="15"/>
    <x v="0"/>
    <x v="6"/>
    <n v="632"/>
  </r>
  <r>
    <n v="3800171"/>
    <n v="4"/>
    <x v="2"/>
    <d v="2021-05-16T00:00:00"/>
    <x v="0"/>
    <x v="2"/>
    <x v="1"/>
    <x v="1"/>
    <n v="280017"/>
    <x v="12"/>
    <x v="23"/>
    <x v="3"/>
    <x v="3"/>
    <n v="4231"/>
  </r>
  <r>
    <n v="3800172"/>
    <n v="2"/>
    <x v="0"/>
    <d v="2022-07-24T00:00:00"/>
    <x v="2"/>
    <x v="9"/>
    <x v="2"/>
    <x v="1"/>
    <n v="280018"/>
    <x v="10"/>
    <x v="18"/>
    <x v="2"/>
    <x v="4"/>
    <n v="608"/>
  </r>
  <r>
    <n v="3800173"/>
    <n v="2"/>
    <x v="0"/>
    <d v="2021-08-01T00:00:00"/>
    <x v="0"/>
    <x v="1"/>
    <x v="2"/>
    <x v="1"/>
    <n v="280019"/>
    <x v="4"/>
    <x v="7"/>
    <x v="2"/>
    <x v="2"/>
    <n v="815"/>
  </r>
  <r>
    <n v="3800174"/>
    <n v="2"/>
    <x v="0"/>
    <d v="2022-03-04T00:00:00"/>
    <x v="2"/>
    <x v="6"/>
    <x v="1"/>
    <x v="1"/>
    <n v="280019"/>
    <x v="4"/>
    <x v="6"/>
    <x v="3"/>
    <x v="3"/>
    <n v="2400"/>
  </r>
  <r>
    <n v="3800175"/>
    <n v="3"/>
    <x v="1"/>
    <d v="2023-06-05T00:00:00"/>
    <x v="1"/>
    <x v="3"/>
    <x v="5"/>
    <x v="3"/>
    <n v="280016"/>
    <x v="13"/>
    <x v="20"/>
    <x v="2"/>
    <x v="4"/>
    <n v="2317"/>
  </r>
  <r>
    <n v="3800176"/>
    <n v="1"/>
    <x v="3"/>
    <d v="2021-07-24T00:00:00"/>
    <x v="0"/>
    <x v="9"/>
    <x v="5"/>
    <x v="3"/>
    <n v="280005"/>
    <x v="3"/>
    <x v="27"/>
    <x v="1"/>
    <x v="1"/>
    <n v="5080"/>
  </r>
  <r>
    <n v="3800177"/>
    <n v="3"/>
    <x v="1"/>
    <d v="2021-05-18T00:00:00"/>
    <x v="0"/>
    <x v="2"/>
    <x v="0"/>
    <x v="0"/>
    <n v="280015"/>
    <x v="18"/>
    <x v="21"/>
    <x v="1"/>
    <x v="5"/>
    <n v="1606"/>
  </r>
  <r>
    <n v="3800178"/>
    <n v="4"/>
    <x v="2"/>
    <d v="2023-02-25T00:00:00"/>
    <x v="1"/>
    <x v="5"/>
    <x v="5"/>
    <x v="3"/>
    <n v="280016"/>
    <x v="13"/>
    <x v="20"/>
    <x v="2"/>
    <x v="4"/>
    <n v="3602"/>
  </r>
  <r>
    <n v="3800179"/>
    <n v="4"/>
    <x v="2"/>
    <d v="2022-02-24T00:00:00"/>
    <x v="2"/>
    <x v="5"/>
    <x v="5"/>
    <x v="3"/>
    <n v="280020"/>
    <x v="8"/>
    <x v="19"/>
    <x v="0"/>
    <x v="6"/>
    <n v="4151"/>
  </r>
  <r>
    <n v="3800180"/>
    <n v="1"/>
    <x v="3"/>
    <d v="2021-10-25T00:00:00"/>
    <x v="0"/>
    <x v="11"/>
    <x v="2"/>
    <x v="1"/>
    <n v="280009"/>
    <x v="15"/>
    <x v="5"/>
    <x v="2"/>
    <x v="4"/>
    <n v="4743"/>
  </r>
  <r>
    <n v="3800181"/>
    <n v="3"/>
    <x v="1"/>
    <d v="2021-04-08T00:00:00"/>
    <x v="0"/>
    <x v="4"/>
    <x v="2"/>
    <x v="1"/>
    <n v="280004"/>
    <x v="2"/>
    <x v="27"/>
    <x v="1"/>
    <x v="1"/>
    <n v="2369"/>
  </r>
  <r>
    <n v="3800182"/>
    <n v="2"/>
    <x v="0"/>
    <d v="2022-08-21T00:00:00"/>
    <x v="2"/>
    <x v="1"/>
    <x v="1"/>
    <x v="1"/>
    <n v="280008"/>
    <x v="16"/>
    <x v="12"/>
    <x v="1"/>
    <x v="1"/>
    <n v="708"/>
  </r>
  <r>
    <n v="3800183"/>
    <n v="3"/>
    <x v="1"/>
    <d v="2023-04-20T00:00:00"/>
    <x v="1"/>
    <x v="4"/>
    <x v="4"/>
    <x v="3"/>
    <n v="280013"/>
    <x v="5"/>
    <x v="2"/>
    <x v="2"/>
    <x v="2"/>
    <n v="1804"/>
  </r>
  <r>
    <n v="3800184"/>
    <n v="4"/>
    <x v="2"/>
    <d v="2022-06-27T00:00:00"/>
    <x v="2"/>
    <x v="3"/>
    <x v="3"/>
    <x v="2"/>
    <n v="280011"/>
    <x v="6"/>
    <x v="6"/>
    <x v="3"/>
    <x v="3"/>
    <n v="821"/>
  </r>
  <r>
    <n v="3800185"/>
    <n v="1"/>
    <x v="3"/>
    <d v="2021-03-08T00:00:00"/>
    <x v="0"/>
    <x v="6"/>
    <x v="4"/>
    <x v="3"/>
    <n v="280010"/>
    <x v="1"/>
    <x v="7"/>
    <x v="2"/>
    <x v="2"/>
    <n v="4738"/>
  </r>
  <r>
    <n v="3800186"/>
    <n v="2"/>
    <x v="0"/>
    <d v="2021-06-12T00:00:00"/>
    <x v="0"/>
    <x v="3"/>
    <x v="0"/>
    <x v="0"/>
    <n v="280017"/>
    <x v="12"/>
    <x v="4"/>
    <x v="3"/>
    <x v="3"/>
    <n v="1137"/>
  </r>
  <r>
    <n v="3800187"/>
    <n v="3"/>
    <x v="1"/>
    <d v="2023-03-21T00:00:00"/>
    <x v="1"/>
    <x v="6"/>
    <x v="6"/>
    <x v="0"/>
    <n v="280014"/>
    <x v="0"/>
    <x v="8"/>
    <x v="1"/>
    <x v="5"/>
    <n v="5983"/>
  </r>
  <r>
    <n v="3800188"/>
    <n v="3"/>
    <x v="1"/>
    <d v="2023-06-24T00:00:00"/>
    <x v="1"/>
    <x v="3"/>
    <x v="3"/>
    <x v="2"/>
    <n v="280013"/>
    <x v="5"/>
    <x v="11"/>
    <x v="2"/>
    <x v="4"/>
    <n v="2543"/>
  </r>
  <r>
    <n v="3800189"/>
    <n v="2"/>
    <x v="0"/>
    <d v="2023-06-22T00:00:00"/>
    <x v="1"/>
    <x v="3"/>
    <x v="3"/>
    <x v="2"/>
    <n v="280015"/>
    <x v="18"/>
    <x v="23"/>
    <x v="3"/>
    <x v="3"/>
    <n v="3834"/>
  </r>
  <r>
    <n v="3800190"/>
    <n v="2"/>
    <x v="0"/>
    <d v="2022-08-05T00:00:00"/>
    <x v="2"/>
    <x v="1"/>
    <x v="4"/>
    <x v="3"/>
    <n v="280012"/>
    <x v="19"/>
    <x v="24"/>
    <x v="2"/>
    <x v="2"/>
    <n v="2184"/>
  </r>
  <r>
    <n v="3800191"/>
    <n v="1"/>
    <x v="3"/>
    <d v="2021-05-13T00:00:00"/>
    <x v="0"/>
    <x v="2"/>
    <x v="4"/>
    <x v="3"/>
    <n v="280002"/>
    <x v="14"/>
    <x v="23"/>
    <x v="3"/>
    <x v="3"/>
    <n v="5110"/>
  </r>
  <r>
    <n v="3800192"/>
    <n v="3"/>
    <x v="1"/>
    <d v="2021-12-28T00:00:00"/>
    <x v="0"/>
    <x v="0"/>
    <x v="2"/>
    <x v="1"/>
    <n v="280002"/>
    <x v="14"/>
    <x v="1"/>
    <x v="1"/>
    <x v="1"/>
    <n v="2420"/>
  </r>
  <r>
    <n v="3800193"/>
    <n v="4"/>
    <x v="2"/>
    <d v="2021-12-03T00:00:00"/>
    <x v="0"/>
    <x v="0"/>
    <x v="1"/>
    <x v="1"/>
    <n v="280006"/>
    <x v="7"/>
    <x v="16"/>
    <x v="3"/>
    <x v="3"/>
    <n v="3014"/>
  </r>
  <r>
    <n v="3800194"/>
    <n v="2"/>
    <x v="0"/>
    <d v="2021-03-23T00:00:00"/>
    <x v="0"/>
    <x v="6"/>
    <x v="2"/>
    <x v="1"/>
    <n v="280010"/>
    <x v="1"/>
    <x v="23"/>
    <x v="3"/>
    <x v="3"/>
    <n v="840"/>
  </r>
  <r>
    <n v="3800195"/>
    <n v="1"/>
    <x v="3"/>
    <d v="2023-10-12T00:00:00"/>
    <x v="1"/>
    <x v="11"/>
    <x v="2"/>
    <x v="1"/>
    <n v="280015"/>
    <x v="18"/>
    <x v="29"/>
    <x v="1"/>
    <x v="5"/>
    <n v="2583"/>
  </r>
  <r>
    <n v="3800196"/>
    <n v="2"/>
    <x v="0"/>
    <d v="2021-04-04T00:00:00"/>
    <x v="0"/>
    <x v="4"/>
    <x v="6"/>
    <x v="0"/>
    <n v="280011"/>
    <x v="6"/>
    <x v="15"/>
    <x v="0"/>
    <x v="6"/>
    <n v="5154"/>
  </r>
  <r>
    <n v="3800197"/>
    <n v="2"/>
    <x v="0"/>
    <d v="2021-09-01T00:00:00"/>
    <x v="0"/>
    <x v="10"/>
    <x v="0"/>
    <x v="0"/>
    <n v="280004"/>
    <x v="2"/>
    <x v="3"/>
    <x v="0"/>
    <x v="0"/>
    <n v="5940"/>
  </r>
  <r>
    <n v="3800198"/>
    <n v="3"/>
    <x v="1"/>
    <d v="2022-10-12T00:00:00"/>
    <x v="2"/>
    <x v="11"/>
    <x v="0"/>
    <x v="0"/>
    <n v="280004"/>
    <x v="2"/>
    <x v="6"/>
    <x v="3"/>
    <x v="3"/>
    <n v="5401"/>
  </r>
  <r>
    <n v="3800199"/>
    <n v="2"/>
    <x v="0"/>
    <d v="2022-06-28T00:00:00"/>
    <x v="2"/>
    <x v="3"/>
    <x v="5"/>
    <x v="3"/>
    <n v="280018"/>
    <x v="10"/>
    <x v="2"/>
    <x v="2"/>
    <x v="2"/>
    <n v="5063"/>
  </r>
  <r>
    <n v="3800200"/>
    <n v="3"/>
    <x v="1"/>
    <d v="2022-06-06T00:00:00"/>
    <x v="2"/>
    <x v="3"/>
    <x v="4"/>
    <x v="3"/>
    <n v="280019"/>
    <x v="4"/>
    <x v="5"/>
    <x v="2"/>
    <x v="4"/>
    <n v="4378"/>
  </r>
  <r>
    <n v="3800201"/>
    <n v="2"/>
    <x v="0"/>
    <d v="2023-04-08T00:00:00"/>
    <x v="1"/>
    <x v="4"/>
    <x v="3"/>
    <x v="2"/>
    <n v="280019"/>
    <x v="4"/>
    <x v="17"/>
    <x v="2"/>
    <x v="2"/>
    <n v="1220"/>
  </r>
  <r>
    <n v="3800202"/>
    <n v="2"/>
    <x v="0"/>
    <d v="2023-03-28T00:00:00"/>
    <x v="1"/>
    <x v="6"/>
    <x v="5"/>
    <x v="3"/>
    <n v="280001"/>
    <x v="11"/>
    <x v="16"/>
    <x v="3"/>
    <x v="3"/>
    <n v="1927"/>
  </r>
  <r>
    <n v="3800203"/>
    <n v="4"/>
    <x v="2"/>
    <d v="2022-06-07T00:00:00"/>
    <x v="2"/>
    <x v="3"/>
    <x v="2"/>
    <x v="1"/>
    <n v="280019"/>
    <x v="4"/>
    <x v="3"/>
    <x v="0"/>
    <x v="0"/>
    <n v="4483"/>
  </r>
  <r>
    <n v="3800204"/>
    <n v="3"/>
    <x v="1"/>
    <d v="2021-02-04T00:00:00"/>
    <x v="0"/>
    <x v="5"/>
    <x v="6"/>
    <x v="0"/>
    <n v="280006"/>
    <x v="7"/>
    <x v="27"/>
    <x v="1"/>
    <x v="1"/>
    <n v="3757"/>
  </r>
  <r>
    <n v="3800205"/>
    <n v="4"/>
    <x v="2"/>
    <d v="2021-10-04T00:00:00"/>
    <x v="0"/>
    <x v="11"/>
    <x v="0"/>
    <x v="0"/>
    <n v="280020"/>
    <x v="8"/>
    <x v="5"/>
    <x v="2"/>
    <x v="4"/>
    <n v="819"/>
  </r>
  <r>
    <n v="3800206"/>
    <n v="2"/>
    <x v="0"/>
    <d v="2023-01-15T00:00:00"/>
    <x v="1"/>
    <x v="8"/>
    <x v="1"/>
    <x v="1"/>
    <n v="280007"/>
    <x v="17"/>
    <x v="17"/>
    <x v="2"/>
    <x v="2"/>
    <n v="3701"/>
  </r>
  <r>
    <n v="3800207"/>
    <n v="1"/>
    <x v="3"/>
    <d v="2022-03-20T00:00:00"/>
    <x v="2"/>
    <x v="6"/>
    <x v="1"/>
    <x v="1"/>
    <n v="280019"/>
    <x v="4"/>
    <x v="25"/>
    <x v="1"/>
    <x v="1"/>
    <n v="4832"/>
  </r>
  <r>
    <n v="3800208"/>
    <n v="2"/>
    <x v="0"/>
    <d v="2021-02-05T00:00:00"/>
    <x v="0"/>
    <x v="5"/>
    <x v="3"/>
    <x v="2"/>
    <n v="280018"/>
    <x v="10"/>
    <x v="27"/>
    <x v="1"/>
    <x v="1"/>
    <n v="3726"/>
  </r>
  <r>
    <n v="3800209"/>
    <n v="2"/>
    <x v="0"/>
    <d v="2021-02-16T00:00:00"/>
    <x v="0"/>
    <x v="5"/>
    <x v="5"/>
    <x v="3"/>
    <n v="280018"/>
    <x v="10"/>
    <x v="7"/>
    <x v="2"/>
    <x v="2"/>
    <n v="1010"/>
  </r>
  <r>
    <n v="3800210"/>
    <n v="4"/>
    <x v="2"/>
    <d v="2022-04-10T00:00:00"/>
    <x v="2"/>
    <x v="4"/>
    <x v="3"/>
    <x v="2"/>
    <n v="280001"/>
    <x v="11"/>
    <x v="7"/>
    <x v="2"/>
    <x v="2"/>
    <n v="5223"/>
  </r>
  <r>
    <n v="3800211"/>
    <n v="2"/>
    <x v="0"/>
    <d v="2021-01-07T00:00:00"/>
    <x v="0"/>
    <x v="8"/>
    <x v="5"/>
    <x v="3"/>
    <n v="280012"/>
    <x v="19"/>
    <x v="16"/>
    <x v="3"/>
    <x v="3"/>
    <n v="3708"/>
  </r>
  <r>
    <n v="3800212"/>
    <n v="2"/>
    <x v="0"/>
    <d v="2022-11-17T00:00:00"/>
    <x v="2"/>
    <x v="7"/>
    <x v="6"/>
    <x v="0"/>
    <n v="280013"/>
    <x v="5"/>
    <x v="29"/>
    <x v="1"/>
    <x v="5"/>
    <n v="3469"/>
  </r>
  <r>
    <n v="3800213"/>
    <n v="4"/>
    <x v="2"/>
    <d v="2021-03-05T00:00:00"/>
    <x v="0"/>
    <x v="6"/>
    <x v="4"/>
    <x v="3"/>
    <n v="280010"/>
    <x v="1"/>
    <x v="29"/>
    <x v="1"/>
    <x v="5"/>
    <n v="374"/>
  </r>
  <r>
    <n v="3800214"/>
    <n v="2"/>
    <x v="0"/>
    <d v="2021-09-03T00:00:00"/>
    <x v="0"/>
    <x v="10"/>
    <x v="4"/>
    <x v="3"/>
    <n v="280005"/>
    <x v="3"/>
    <x v="17"/>
    <x v="2"/>
    <x v="2"/>
    <n v="927"/>
  </r>
  <r>
    <n v="3800215"/>
    <n v="1"/>
    <x v="3"/>
    <d v="2021-10-14T00:00:00"/>
    <x v="0"/>
    <x v="11"/>
    <x v="3"/>
    <x v="2"/>
    <n v="280016"/>
    <x v="13"/>
    <x v="13"/>
    <x v="1"/>
    <x v="5"/>
    <n v="4705"/>
  </r>
  <r>
    <n v="3800216"/>
    <n v="2"/>
    <x v="0"/>
    <d v="2021-04-19T00:00:00"/>
    <x v="0"/>
    <x v="4"/>
    <x v="1"/>
    <x v="1"/>
    <n v="280013"/>
    <x v="5"/>
    <x v="23"/>
    <x v="3"/>
    <x v="3"/>
    <n v="2947"/>
  </r>
  <r>
    <n v="3800217"/>
    <n v="3"/>
    <x v="1"/>
    <d v="2022-10-01T00:00:00"/>
    <x v="2"/>
    <x v="11"/>
    <x v="0"/>
    <x v="0"/>
    <n v="280002"/>
    <x v="14"/>
    <x v="4"/>
    <x v="3"/>
    <x v="3"/>
    <n v="3173"/>
  </r>
  <r>
    <n v="3800218"/>
    <n v="4"/>
    <x v="2"/>
    <d v="2022-04-23T00:00:00"/>
    <x v="2"/>
    <x v="4"/>
    <x v="4"/>
    <x v="3"/>
    <n v="280006"/>
    <x v="7"/>
    <x v="8"/>
    <x v="1"/>
    <x v="5"/>
    <n v="1851"/>
  </r>
  <r>
    <n v="3800219"/>
    <n v="4"/>
    <x v="2"/>
    <d v="2021-11-25T00:00:00"/>
    <x v="0"/>
    <x v="7"/>
    <x v="4"/>
    <x v="3"/>
    <n v="280016"/>
    <x v="13"/>
    <x v="5"/>
    <x v="2"/>
    <x v="4"/>
    <n v="1861"/>
  </r>
  <r>
    <n v="3800220"/>
    <n v="1"/>
    <x v="3"/>
    <d v="2023-04-24T00:00:00"/>
    <x v="1"/>
    <x v="4"/>
    <x v="6"/>
    <x v="0"/>
    <n v="280009"/>
    <x v="15"/>
    <x v="3"/>
    <x v="0"/>
    <x v="0"/>
    <n v="999"/>
  </r>
  <r>
    <n v="3800221"/>
    <n v="3"/>
    <x v="1"/>
    <d v="2021-10-25T00:00:00"/>
    <x v="0"/>
    <x v="11"/>
    <x v="5"/>
    <x v="3"/>
    <n v="280004"/>
    <x v="2"/>
    <x v="14"/>
    <x v="1"/>
    <x v="5"/>
    <n v="5996"/>
  </r>
  <r>
    <n v="3800222"/>
    <n v="4"/>
    <x v="2"/>
    <d v="2021-09-07T00:00:00"/>
    <x v="0"/>
    <x v="10"/>
    <x v="2"/>
    <x v="1"/>
    <n v="280002"/>
    <x v="14"/>
    <x v="11"/>
    <x v="2"/>
    <x v="4"/>
    <n v="2800"/>
  </r>
  <r>
    <n v="3800223"/>
    <n v="4"/>
    <x v="2"/>
    <d v="2023-03-22T00:00:00"/>
    <x v="1"/>
    <x v="6"/>
    <x v="4"/>
    <x v="3"/>
    <n v="280012"/>
    <x v="19"/>
    <x v="11"/>
    <x v="2"/>
    <x v="4"/>
    <n v="5562"/>
  </r>
  <r>
    <n v="3800224"/>
    <n v="1"/>
    <x v="3"/>
    <d v="2022-01-09T00:00:00"/>
    <x v="2"/>
    <x v="8"/>
    <x v="0"/>
    <x v="0"/>
    <n v="280010"/>
    <x v="1"/>
    <x v="26"/>
    <x v="1"/>
    <x v="1"/>
    <n v="2807"/>
  </r>
  <r>
    <n v="3800225"/>
    <n v="2"/>
    <x v="0"/>
    <d v="2023-02-15T00:00:00"/>
    <x v="1"/>
    <x v="5"/>
    <x v="1"/>
    <x v="1"/>
    <n v="280005"/>
    <x v="3"/>
    <x v="8"/>
    <x v="1"/>
    <x v="5"/>
    <n v="2151"/>
  </r>
  <r>
    <n v="3800226"/>
    <n v="3"/>
    <x v="1"/>
    <d v="2022-06-27T00:00:00"/>
    <x v="2"/>
    <x v="3"/>
    <x v="4"/>
    <x v="3"/>
    <n v="280003"/>
    <x v="9"/>
    <x v="23"/>
    <x v="3"/>
    <x v="3"/>
    <n v="5544"/>
  </r>
  <r>
    <n v="3800227"/>
    <n v="4"/>
    <x v="2"/>
    <d v="2021-09-02T00:00:00"/>
    <x v="0"/>
    <x v="10"/>
    <x v="3"/>
    <x v="2"/>
    <n v="280017"/>
    <x v="12"/>
    <x v="12"/>
    <x v="1"/>
    <x v="1"/>
    <n v="2756"/>
  </r>
  <r>
    <n v="3800228"/>
    <n v="1"/>
    <x v="3"/>
    <d v="2021-02-12T00:00:00"/>
    <x v="0"/>
    <x v="5"/>
    <x v="6"/>
    <x v="0"/>
    <n v="280004"/>
    <x v="2"/>
    <x v="28"/>
    <x v="2"/>
    <x v="4"/>
    <n v="5495"/>
  </r>
  <r>
    <n v="3800229"/>
    <n v="2"/>
    <x v="0"/>
    <d v="2021-09-11T00:00:00"/>
    <x v="0"/>
    <x v="10"/>
    <x v="5"/>
    <x v="3"/>
    <n v="280010"/>
    <x v="1"/>
    <x v="9"/>
    <x v="0"/>
    <x v="0"/>
    <n v="5835"/>
  </r>
  <r>
    <n v="3800230"/>
    <n v="2"/>
    <x v="0"/>
    <d v="2021-05-16T00:00:00"/>
    <x v="0"/>
    <x v="2"/>
    <x v="1"/>
    <x v="1"/>
    <n v="280002"/>
    <x v="14"/>
    <x v="1"/>
    <x v="1"/>
    <x v="1"/>
    <n v="2195"/>
  </r>
  <r>
    <n v="3800231"/>
    <n v="1"/>
    <x v="3"/>
    <d v="2022-02-12T00:00:00"/>
    <x v="2"/>
    <x v="5"/>
    <x v="6"/>
    <x v="0"/>
    <n v="280013"/>
    <x v="5"/>
    <x v="14"/>
    <x v="1"/>
    <x v="5"/>
    <n v="4123"/>
  </r>
  <r>
    <n v="3800232"/>
    <n v="1"/>
    <x v="3"/>
    <d v="2022-09-10T00:00:00"/>
    <x v="2"/>
    <x v="10"/>
    <x v="5"/>
    <x v="3"/>
    <n v="280010"/>
    <x v="1"/>
    <x v="18"/>
    <x v="2"/>
    <x v="4"/>
    <n v="5120"/>
  </r>
  <r>
    <n v="3800233"/>
    <n v="4"/>
    <x v="2"/>
    <d v="2021-08-18T00:00:00"/>
    <x v="0"/>
    <x v="1"/>
    <x v="4"/>
    <x v="3"/>
    <n v="280014"/>
    <x v="0"/>
    <x v="8"/>
    <x v="1"/>
    <x v="5"/>
    <n v="2825"/>
  </r>
  <r>
    <n v="3800234"/>
    <n v="4"/>
    <x v="2"/>
    <d v="2021-03-22T00:00:00"/>
    <x v="0"/>
    <x v="6"/>
    <x v="4"/>
    <x v="3"/>
    <n v="280005"/>
    <x v="3"/>
    <x v="6"/>
    <x v="3"/>
    <x v="3"/>
    <n v="4007"/>
  </r>
  <r>
    <n v="3800235"/>
    <n v="3"/>
    <x v="1"/>
    <d v="2023-09-19T00:00:00"/>
    <x v="1"/>
    <x v="10"/>
    <x v="1"/>
    <x v="1"/>
    <n v="280015"/>
    <x v="18"/>
    <x v="24"/>
    <x v="2"/>
    <x v="2"/>
    <n v="1465"/>
  </r>
  <r>
    <n v="3800236"/>
    <n v="3"/>
    <x v="1"/>
    <d v="2022-10-21T00:00:00"/>
    <x v="2"/>
    <x v="11"/>
    <x v="4"/>
    <x v="3"/>
    <n v="280016"/>
    <x v="13"/>
    <x v="1"/>
    <x v="1"/>
    <x v="1"/>
    <n v="4374"/>
  </r>
  <r>
    <n v="3800237"/>
    <n v="2"/>
    <x v="0"/>
    <d v="2023-06-18T00:00:00"/>
    <x v="1"/>
    <x v="3"/>
    <x v="1"/>
    <x v="1"/>
    <n v="280020"/>
    <x v="8"/>
    <x v="12"/>
    <x v="1"/>
    <x v="1"/>
    <n v="3878"/>
  </r>
  <r>
    <n v="3800238"/>
    <n v="3"/>
    <x v="1"/>
    <d v="2021-08-04T00:00:00"/>
    <x v="0"/>
    <x v="1"/>
    <x v="3"/>
    <x v="2"/>
    <n v="280015"/>
    <x v="18"/>
    <x v="16"/>
    <x v="3"/>
    <x v="3"/>
    <n v="3759"/>
  </r>
  <r>
    <n v="3800239"/>
    <n v="2"/>
    <x v="0"/>
    <d v="2022-09-08T00:00:00"/>
    <x v="2"/>
    <x v="10"/>
    <x v="0"/>
    <x v="0"/>
    <n v="280010"/>
    <x v="1"/>
    <x v="11"/>
    <x v="2"/>
    <x v="4"/>
    <n v="5831"/>
  </r>
  <r>
    <n v="3800240"/>
    <n v="1"/>
    <x v="3"/>
    <d v="2021-08-03T00:00:00"/>
    <x v="0"/>
    <x v="1"/>
    <x v="1"/>
    <x v="1"/>
    <n v="280013"/>
    <x v="5"/>
    <x v="19"/>
    <x v="0"/>
    <x v="6"/>
    <n v="3820"/>
  </r>
  <r>
    <n v="3800241"/>
    <n v="2"/>
    <x v="0"/>
    <d v="2022-02-09T00:00:00"/>
    <x v="2"/>
    <x v="5"/>
    <x v="4"/>
    <x v="3"/>
    <n v="280004"/>
    <x v="2"/>
    <x v="3"/>
    <x v="0"/>
    <x v="0"/>
    <n v="2281"/>
  </r>
  <r>
    <n v="3800242"/>
    <n v="3"/>
    <x v="1"/>
    <d v="2021-01-17T00:00:00"/>
    <x v="0"/>
    <x v="8"/>
    <x v="4"/>
    <x v="3"/>
    <n v="280001"/>
    <x v="11"/>
    <x v="6"/>
    <x v="3"/>
    <x v="3"/>
    <n v="1757"/>
  </r>
  <r>
    <n v="3800243"/>
    <n v="2"/>
    <x v="0"/>
    <d v="2022-02-03T00:00:00"/>
    <x v="2"/>
    <x v="5"/>
    <x v="3"/>
    <x v="2"/>
    <n v="280018"/>
    <x v="10"/>
    <x v="25"/>
    <x v="1"/>
    <x v="1"/>
    <n v="5560"/>
  </r>
  <r>
    <n v="3800244"/>
    <n v="4"/>
    <x v="2"/>
    <d v="2023-04-21T00:00:00"/>
    <x v="1"/>
    <x v="4"/>
    <x v="1"/>
    <x v="1"/>
    <n v="280016"/>
    <x v="13"/>
    <x v="18"/>
    <x v="2"/>
    <x v="4"/>
    <n v="2922"/>
  </r>
  <r>
    <n v="3800245"/>
    <n v="1"/>
    <x v="3"/>
    <d v="2022-01-16T00:00:00"/>
    <x v="2"/>
    <x v="8"/>
    <x v="4"/>
    <x v="3"/>
    <n v="280019"/>
    <x v="4"/>
    <x v="20"/>
    <x v="2"/>
    <x v="4"/>
    <n v="5439"/>
  </r>
  <r>
    <n v="3800246"/>
    <n v="2"/>
    <x v="0"/>
    <d v="2023-04-10T00:00:00"/>
    <x v="1"/>
    <x v="4"/>
    <x v="1"/>
    <x v="1"/>
    <n v="280018"/>
    <x v="10"/>
    <x v="25"/>
    <x v="1"/>
    <x v="1"/>
    <n v="228"/>
  </r>
  <r>
    <n v="3800247"/>
    <n v="4"/>
    <x v="2"/>
    <d v="2022-10-26T00:00:00"/>
    <x v="2"/>
    <x v="11"/>
    <x v="5"/>
    <x v="3"/>
    <n v="280015"/>
    <x v="18"/>
    <x v="10"/>
    <x v="3"/>
    <x v="3"/>
    <n v="464"/>
  </r>
  <r>
    <n v="3800248"/>
    <n v="1"/>
    <x v="3"/>
    <d v="2022-11-27T00:00:00"/>
    <x v="2"/>
    <x v="7"/>
    <x v="0"/>
    <x v="0"/>
    <n v="280010"/>
    <x v="1"/>
    <x v="19"/>
    <x v="0"/>
    <x v="6"/>
    <n v="4602"/>
  </r>
  <r>
    <n v="3800249"/>
    <n v="3"/>
    <x v="1"/>
    <d v="2022-11-24T00:00:00"/>
    <x v="2"/>
    <x v="7"/>
    <x v="4"/>
    <x v="3"/>
    <n v="280020"/>
    <x v="8"/>
    <x v="3"/>
    <x v="0"/>
    <x v="0"/>
    <n v="4733"/>
  </r>
  <r>
    <n v="3800250"/>
    <n v="1"/>
    <x v="3"/>
    <d v="2021-11-24T00:00:00"/>
    <x v="0"/>
    <x v="7"/>
    <x v="1"/>
    <x v="1"/>
    <n v="280015"/>
    <x v="18"/>
    <x v="15"/>
    <x v="0"/>
    <x v="6"/>
    <n v="1630"/>
  </r>
  <r>
    <n v="3800251"/>
    <n v="4"/>
    <x v="2"/>
    <d v="2021-11-02T00:00:00"/>
    <x v="0"/>
    <x v="7"/>
    <x v="2"/>
    <x v="1"/>
    <n v="280008"/>
    <x v="16"/>
    <x v="23"/>
    <x v="3"/>
    <x v="3"/>
    <n v="3204"/>
  </r>
  <r>
    <n v="3800252"/>
    <n v="2"/>
    <x v="0"/>
    <d v="2021-10-23T00:00:00"/>
    <x v="0"/>
    <x v="11"/>
    <x v="4"/>
    <x v="3"/>
    <n v="280006"/>
    <x v="7"/>
    <x v="20"/>
    <x v="2"/>
    <x v="4"/>
    <n v="1517"/>
  </r>
  <r>
    <n v="3800253"/>
    <n v="4"/>
    <x v="2"/>
    <d v="2021-02-25T00:00:00"/>
    <x v="0"/>
    <x v="5"/>
    <x v="4"/>
    <x v="3"/>
    <n v="280008"/>
    <x v="16"/>
    <x v="28"/>
    <x v="2"/>
    <x v="4"/>
    <n v="704"/>
  </r>
  <r>
    <n v="3800254"/>
    <n v="1"/>
    <x v="3"/>
    <d v="2021-06-12T00:00:00"/>
    <x v="0"/>
    <x v="3"/>
    <x v="6"/>
    <x v="0"/>
    <n v="280017"/>
    <x v="12"/>
    <x v="10"/>
    <x v="3"/>
    <x v="3"/>
    <n v="1869"/>
  </r>
  <r>
    <n v="3800255"/>
    <n v="3"/>
    <x v="1"/>
    <d v="2021-06-14T00:00:00"/>
    <x v="0"/>
    <x v="3"/>
    <x v="2"/>
    <x v="1"/>
    <n v="280020"/>
    <x v="8"/>
    <x v="0"/>
    <x v="0"/>
    <x v="0"/>
    <n v="4034"/>
  </r>
  <r>
    <n v="3800256"/>
    <n v="2"/>
    <x v="0"/>
    <d v="2023-01-13T00:00:00"/>
    <x v="1"/>
    <x v="8"/>
    <x v="4"/>
    <x v="3"/>
    <n v="280016"/>
    <x v="13"/>
    <x v="21"/>
    <x v="1"/>
    <x v="5"/>
    <n v="5408"/>
  </r>
  <r>
    <n v="3800257"/>
    <n v="2"/>
    <x v="0"/>
    <d v="2022-06-27T00:00:00"/>
    <x v="2"/>
    <x v="3"/>
    <x v="0"/>
    <x v="0"/>
    <n v="280005"/>
    <x v="3"/>
    <x v="17"/>
    <x v="2"/>
    <x v="2"/>
    <n v="1851"/>
  </r>
  <r>
    <n v="3800258"/>
    <n v="1"/>
    <x v="3"/>
    <d v="2021-04-27T00:00:00"/>
    <x v="0"/>
    <x v="4"/>
    <x v="1"/>
    <x v="1"/>
    <n v="280010"/>
    <x v="1"/>
    <x v="20"/>
    <x v="2"/>
    <x v="4"/>
    <n v="1944"/>
  </r>
  <r>
    <n v="3800259"/>
    <n v="2"/>
    <x v="0"/>
    <d v="2022-11-15T00:00:00"/>
    <x v="2"/>
    <x v="7"/>
    <x v="0"/>
    <x v="0"/>
    <n v="280005"/>
    <x v="3"/>
    <x v="24"/>
    <x v="2"/>
    <x v="2"/>
    <n v="558"/>
  </r>
  <r>
    <n v="3800260"/>
    <n v="2"/>
    <x v="0"/>
    <d v="2021-05-02T00:00:00"/>
    <x v="0"/>
    <x v="2"/>
    <x v="4"/>
    <x v="3"/>
    <n v="280019"/>
    <x v="4"/>
    <x v="19"/>
    <x v="0"/>
    <x v="6"/>
    <n v="3449"/>
  </r>
  <r>
    <n v="3800261"/>
    <n v="1"/>
    <x v="3"/>
    <d v="2021-07-09T00:00:00"/>
    <x v="0"/>
    <x v="9"/>
    <x v="3"/>
    <x v="2"/>
    <n v="280016"/>
    <x v="13"/>
    <x v="23"/>
    <x v="3"/>
    <x v="3"/>
    <n v="2508"/>
  </r>
  <r>
    <n v="3800262"/>
    <n v="3"/>
    <x v="1"/>
    <d v="2022-02-25T00:00:00"/>
    <x v="2"/>
    <x v="5"/>
    <x v="3"/>
    <x v="2"/>
    <n v="280009"/>
    <x v="15"/>
    <x v="19"/>
    <x v="0"/>
    <x v="6"/>
    <n v="2759"/>
  </r>
  <r>
    <n v="3800263"/>
    <n v="4"/>
    <x v="2"/>
    <d v="2022-09-06T00:00:00"/>
    <x v="2"/>
    <x v="10"/>
    <x v="0"/>
    <x v="0"/>
    <n v="280004"/>
    <x v="2"/>
    <x v="4"/>
    <x v="3"/>
    <x v="3"/>
    <n v="3126"/>
  </r>
  <r>
    <n v="3800264"/>
    <n v="4"/>
    <x v="2"/>
    <d v="2023-02-06T00:00:00"/>
    <x v="1"/>
    <x v="5"/>
    <x v="6"/>
    <x v="0"/>
    <n v="280001"/>
    <x v="11"/>
    <x v="8"/>
    <x v="1"/>
    <x v="5"/>
    <n v="289"/>
  </r>
  <r>
    <n v="3800265"/>
    <n v="1"/>
    <x v="3"/>
    <d v="2023-08-04T00:00:00"/>
    <x v="1"/>
    <x v="1"/>
    <x v="1"/>
    <x v="1"/>
    <n v="280009"/>
    <x v="15"/>
    <x v="26"/>
    <x v="1"/>
    <x v="1"/>
    <n v="1190"/>
  </r>
  <r>
    <n v="3800266"/>
    <n v="1"/>
    <x v="3"/>
    <d v="2022-06-19T00:00:00"/>
    <x v="2"/>
    <x v="3"/>
    <x v="5"/>
    <x v="3"/>
    <n v="280006"/>
    <x v="7"/>
    <x v="20"/>
    <x v="2"/>
    <x v="4"/>
    <n v="3484"/>
  </r>
  <r>
    <n v="3800267"/>
    <n v="2"/>
    <x v="0"/>
    <d v="2022-08-26T00:00:00"/>
    <x v="2"/>
    <x v="1"/>
    <x v="4"/>
    <x v="3"/>
    <n v="280016"/>
    <x v="13"/>
    <x v="3"/>
    <x v="0"/>
    <x v="0"/>
    <n v="2775"/>
  </r>
  <r>
    <n v="3800268"/>
    <n v="3"/>
    <x v="1"/>
    <d v="2023-07-20T00:00:00"/>
    <x v="1"/>
    <x v="9"/>
    <x v="6"/>
    <x v="0"/>
    <n v="280004"/>
    <x v="2"/>
    <x v="6"/>
    <x v="3"/>
    <x v="3"/>
    <n v="4937"/>
  </r>
  <r>
    <n v="3800269"/>
    <n v="2"/>
    <x v="0"/>
    <d v="2023-02-10T00:00:00"/>
    <x v="1"/>
    <x v="5"/>
    <x v="3"/>
    <x v="2"/>
    <n v="280006"/>
    <x v="7"/>
    <x v="25"/>
    <x v="1"/>
    <x v="1"/>
    <n v="3592"/>
  </r>
  <r>
    <n v="3800270"/>
    <n v="2"/>
    <x v="0"/>
    <d v="2021-07-05T00:00:00"/>
    <x v="0"/>
    <x v="9"/>
    <x v="3"/>
    <x v="2"/>
    <n v="280018"/>
    <x v="10"/>
    <x v="14"/>
    <x v="1"/>
    <x v="5"/>
    <n v="4360"/>
  </r>
  <r>
    <n v="3800271"/>
    <n v="4"/>
    <x v="2"/>
    <d v="2021-07-03T00:00:00"/>
    <x v="0"/>
    <x v="9"/>
    <x v="4"/>
    <x v="3"/>
    <n v="280002"/>
    <x v="14"/>
    <x v="23"/>
    <x v="3"/>
    <x v="3"/>
    <n v="1861"/>
  </r>
  <r>
    <n v="3800272"/>
    <n v="2"/>
    <x v="0"/>
    <d v="2021-04-24T00:00:00"/>
    <x v="0"/>
    <x v="4"/>
    <x v="4"/>
    <x v="3"/>
    <n v="280007"/>
    <x v="17"/>
    <x v="20"/>
    <x v="2"/>
    <x v="4"/>
    <n v="1592"/>
  </r>
  <r>
    <n v="3800273"/>
    <n v="2"/>
    <x v="0"/>
    <d v="2021-07-06T00:00:00"/>
    <x v="0"/>
    <x v="9"/>
    <x v="4"/>
    <x v="3"/>
    <n v="280019"/>
    <x v="4"/>
    <x v="9"/>
    <x v="0"/>
    <x v="0"/>
    <n v="3287"/>
  </r>
  <r>
    <n v="3800274"/>
    <n v="3"/>
    <x v="1"/>
    <d v="2021-06-05T00:00:00"/>
    <x v="0"/>
    <x v="3"/>
    <x v="6"/>
    <x v="0"/>
    <n v="280007"/>
    <x v="17"/>
    <x v="11"/>
    <x v="2"/>
    <x v="4"/>
    <n v="1079"/>
  </r>
  <r>
    <n v="3800275"/>
    <n v="1"/>
    <x v="3"/>
    <d v="2021-10-16T00:00:00"/>
    <x v="0"/>
    <x v="11"/>
    <x v="4"/>
    <x v="3"/>
    <n v="280014"/>
    <x v="0"/>
    <x v="25"/>
    <x v="1"/>
    <x v="1"/>
    <n v="5446"/>
  </r>
  <r>
    <n v="3800276"/>
    <n v="3"/>
    <x v="1"/>
    <d v="2023-04-09T00:00:00"/>
    <x v="1"/>
    <x v="4"/>
    <x v="0"/>
    <x v="0"/>
    <n v="280007"/>
    <x v="17"/>
    <x v="3"/>
    <x v="0"/>
    <x v="0"/>
    <n v="3002"/>
  </r>
  <r>
    <n v="3800277"/>
    <n v="2"/>
    <x v="0"/>
    <d v="2023-06-15T00:00:00"/>
    <x v="1"/>
    <x v="3"/>
    <x v="4"/>
    <x v="3"/>
    <n v="280003"/>
    <x v="9"/>
    <x v="6"/>
    <x v="3"/>
    <x v="3"/>
    <n v="2322"/>
  </r>
  <r>
    <n v="3800278"/>
    <n v="2"/>
    <x v="0"/>
    <d v="2023-10-24T00:00:00"/>
    <x v="1"/>
    <x v="11"/>
    <x v="3"/>
    <x v="2"/>
    <n v="280018"/>
    <x v="10"/>
    <x v="24"/>
    <x v="2"/>
    <x v="2"/>
    <n v="513"/>
  </r>
  <r>
    <n v="3800279"/>
    <n v="4"/>
    <x v="2"/>
    <d v="2021-06-04T00:00:00"/>
    <x v="0"/>
    <x v="3"/>
    <x v="6"/>
    <x v="0"/>
    <n v="280003"/>
    <x v="9"/>
    <x v="4"/>
    <x v="3"/>
    <x v="3"/>
    <n v="4552"/>
  </r>
  <r>
    <n v="3800280"/>
    <n v="1"/>
    <x v="3"/>
    <d v="2023-08-02T00:00:00"/>
    <x v="1"/>
    <x v="1"/>
    <x v="3"/>
    <x v="2"/>
    <n v="280018"/>
    <x v="10"/>
    <x v="13"/>
    <x v="1"/>
    <x v="5"/>
    <n v="1741"/>
  </r>
  <r>
    <n v="3800281"/>
    <n v="2"/>
    <x v="0"/>
    <d v="2023-04-24T00:00:00"/>
    <x v="1"/>
    <x v="4"/>
    <x v="1"/>
    <x v="1"/>
    <n v="280014"/>
    <x v="0"/>
    <x v="22"/>
    <x v="2"/>
    <x v="4"/>
    <n v="2953"/>
  </r>
  <r>
    <n v="3800282"/>
    <n v="4"/>
    <x v="2"/>
    <d v="2021-06-18T00:00:00"/>
    <x v="0"/>
    <x v="3"/>
    <x v="5"/>
    <x v="3"/>
    <n v="280002"/>
    <x v="14"/>
    <x v="7"/>
    <x v="2"/>
    <x v="2"/>
    <n v="769"/>
  </r>
  <r>
    <n v="3800283"/>
    <n v="2"/>
    <x v="0"/>
    <d v="2023-11-10T00:00:00"/>
    <x v="1"/>
    <x v="7"/>
    <x v="1"/>
    <x v="1"/>
    <n v="280001"/>
    <x v="11"/>
    <x v="27"/>
    <x v="1"/>
    <x v="1"/>
    <n v="432"/>
  </r>
  <r>
    <n v="3800284"/>
    <n v="2"/>
    <x v="0"/>
    <d v="2022-03-10T00:00:00"/>
    <x v="2"/>
    <x v="6"/>
    <x v="5"/>
    <x v="3"/>
    <n v="280007"/>
    <x v="17"/>
    <x v="21"/>
    <x v="1"/>
    <x v="5"/>
    <n v="2588"/>
  </r>
  <r>
    <n v="3800285"/>
    <n v="1"/>
    <x v="3"/>
    <d v="2021-09-21T00:00:00"/>
    <x v="0"/>
    <x v="10"/>
    <x v="6"/>
    <x v="0"/>
    <n v="280011"/>
    <x v="6"/>
    <x v="20"/>
    <x v="2"/>
    <x v="4"/>
    <n v="1593"/>
  </r>
  <r>
    <n v="3800286"/>
    <n v="1"/>
    <x v="3"/>
    <d v="2022-08-28T00:00:00"/>
    <x v="2"/>
    <x v="1"/>
    <x v="5"/>
    <x v="3"/>
    <n v="280019"/>
    <x v="4"/>
    <x v="0"/>
    <x v="0"/>
    <x v="0"/>
    <n v="1066"/>
  </r>
  <r>
    <n v="3800287"/>
    <n v="3"/>
    <x v="1"/>
    <d v="2022-08-23T00:00:00"/>
    <x v="2"/>
    <x v="1"/>
    <x v="2"/>
    <x v="1"/>
    <n v="280017"/>
    <x v="12"/>
    <x v="7"/>
    <x v="2"/>
    <x v="2"/>
    <n v="5039"/>
  </r>
  <r>
    <n v="3800288"/>
    <n v="4"/>
    <x v="2"/>
    <d v="2022-11-06T00:00:00"/>
    <x v="2"/>
    <x v="7"/>
    <x v="0"/>
    <x v="0"/>
    <n v="280007"/>
    <x v="17"/>
    <x v="6"/>
    <x v="3"/>
    <x v="3"/>
    <n v="2574"/>
  </r>
  <r>
    <n v="3800289"/>
    <n v="3"/>
    <x v="1"/>
    <d v="2021-12-17T00:00:00"/>
    <x v="0"/>
    <x v="0"/>
    <x v="1"/>
    <x v="1"/>
    <n v="280006"/>
    <x v="7"/>
    <x v="13"/>
    <x v="1"/>
    <x v="5"/>
    <n v="234"/>
  </r>
  <r>
    <n v="3800290"/>
    <n v="3"/>
    <x v="1"/>
    <d v="2023-08-13T00:00:00"/>
    <x v="1"/>
    <x v="1"/>
    <x v="1"/>
    <x v="1"/>
    <n v="280019"/>
    <x v="4"/>
    <x v="23"/>
    <x v="3"/>
    <x v="3"/>
    <n v="2772"/>
  </r>
  <r>
    <n v="3800291"/>
    <n v="3"/>
    <x v="1"/>
    <d v="2023-01-04T00:00:00"/>
    <x v="1"/>
    <x v="8"/>
    <x v="1"/>
    <x v="1"/>
    <n v="280002"/>
    <x v="14"/>
    <x v="24"/>
    <x v="2"/>
    <x v="2"/>
    <n v="677"/>
  </r>
  <r>
    <n v="3800292"/>
    <n v="4"/>
    <x v="2"/>
    <d v="2022-01-21T00:00:00"/>
    <x v="2"/>
    <x v="8"/>
    <x v="2"/>
    <x v="1"/>
    <n v="280013"/>
    <x v="5"/>
    <x v="23"/>
    <x v="3"/>
    <x v="3"/>
    <n v="2174"/>
  </r>
  <r>
    <n v="3800293"/>
    <n v="3"/>
    <x v="1"/>
    <d v="2021-02-12T00:00:00"/>
    <x v="0"/>
    <x v="5"/>
    <x v="4"/>
    <x v="3"/>
    <n v="280013"/>
    <x v="5"/>
    <x v="17"/>
    <x v="2"/>
    <x v="2"/>
    <n v="3071"/>
  </r>
  <r>
    <n v="3800294"/>
    <n v="3"/>
    <x v="1"/>
    <d v="2022-02-05T00:00:00"/>
    <x v="2"/>
    <x v="5"/>
    <x v="6"/>
    <x v="0"/>
    <n v="280003"/>
    <x v="9"/>
    <x v="18"/>
    <x v="2"/>
    <x v="4"/>
    <n v="4492"/>
  </r>
  <r>
    <n v="3800295"/>
    <n v="3"/>
    <x v="1"/>
    <d v="2022-08-12T00:00:00"/>
    <x v="2"/>
    <x v="1"/>
    <x v="6"/>
    <x v="0"/>
    <n v="280009"/>
    <x v="15"/>
    <x v="15"/>
    <x v="0"/>
    <x v="6"/>
    <n v="4039"/>
  </r>
  <r>
    <n v="3800296"/>
    <n v="3"/>
    <x v="1"/>
    <d v="2021-04-26T00:00:00"/>
    <x v="0"/>
    <x v="4"/>
    <x v="0"/>
    <x v="0"/>
    <n v="280017"/>
    <x v="12"/>
    <x v="13"/>
    <x v="1"/>
    <x v="5"/>
    <n v="421"/>
  </r>
  <r>
    <n v="3800297"/>
    <n v="4"/>
    <x v="2"/>
    <d v="2022-02-17T00:00:00"/>
    <x v="2"/>
    <x v="5"/>
    <x v="0"/>
    <x v="0"/>
    <n v="280006"/>
    <x v="7"/>
    <x v="24"/>
    <x v="2"/>
    <x v="2"/>
    <n v="5411"/>
  </r>
  <r>
    <n v="3800298"/>
    <n v="4"/>
    <x v="2"/>
    <d v="2023-02-15T00:00:00"/>
    <x v="1"/>
    <x v="5"/>
    <x v="3"/>
    <x v="2"/>
    <n v="280010"/>
    <x v="1"/>
    <x v="18"/>
    <x v="2"/>
    <x v="4"/>
    <n v="1461"/>
  </r>
  <r>
    <n v="3800299"/>
    <n v="3"/>
    <x v="1"/>
    <d v="2022-06-06T00:00:00"/>
    <x v="2"/>
    <x v="3"/>
    <x v="5"/>
    <x v="3"/>
    <n v="280015"/>
    <x v="18"/>
    <x v="11"/>
    <x v="2"/>
    <x v="4"/>
    <n v="2758"/>
  </r>
  <r>
    <n v="3800300"/>
    <n v="3"/>
    <x v="1"/>
    <d v="2022-05-19T00:00:00"/>
    <x v="2"/>
    <x v="2"/>
    <x v="6"/>
    <x v="0"/>
    <n v="280008"/>
    <x v="16"/>
    <x v="13"/>
    <x v="1"/>
    <x v="5"/>
    <n v="3061"/>
  </r>
  <r>
    <n v="3800301"/>
    <n v="4"/>
    <x v="2"/>
    <d v="2021-08-23T00:00:00"/>
    <x v="0"/>
    <x v="1"/>
    <x v="5"/>
    <x v="3"/>
    <n v="280020"/>
    <x v="8"/>
    <x v="23"/>
    <x v="3"/>
    <x v="3"/>
    <n v="3108"/>
  </r>
  <r>
    <n v="3800302"/>
    <n v="3"/>
    <x v="1"/>
    <d v="2023-04-07T00:00:00"/>
    <x v="1"/>
    <x v="4"/>
    <x v="6"/>
    <x v="0"/>
    <n v="280011"/>
    <x v="6"/>
    <x v="13"/>
    <x v="1"/>
    <x v="5"/>
    <n v="1996"/>
  </r>
  <r>
    <n v="3800303"/>
    <n v="1"/>
    <x v="3"/>
    <d v="2022-10-14T00:00:00"/>
    <x v="2"/>
    <x v="11"/>
    <x v="5"/>
    <x v="3"/>
    <n v="280006"/>
    <x v="7"/>
    <x v="20"/>
    <x v="2"/>
    <x v="4"/>
    <n v="2423"/>
  </r>
  <r>
    <n v="3800304"/>
    <n v="4"/>
    <x v="2"/>
    <d v="2022-09-07T00:00:00"/>
    <x v="2"/>
    <x v="10"/>
    <x v="6"/>
    <x v="0"/>
    <n v="280009"/>
    <x v="15"/>
    <x v="13"/>
    <x v="1"/>
    <x v="5"/>
    <n v="4659"/>
  </r>
  <r>
    <n v="3800305"/>
    <n v="1"/>
    <x v="3"/>
    <d v="2021-03-20T00:00:00"/>
    <x v="0"/>
    <x v="6"/>
    <x v="4"/>
    <x v="3"/>
    <n v="280017"/>
    <x v="12"/>
    <x v="6"/>
    <x v="3"/>
    <x v="3"/>
    <n v="4441"/>
  </r>
  <r>
    <n v="3800306"/>
    <n v="4"/>
    <x v="2"/>
    <d v="2021-04-08T00:00:00"/>
    <x v="0"/>
    <x v="4"/>
    <x v="4"/>
    <x v="3"/>
    <n v="280004"/>
    <x v="2"/>
    <x v="11"/>
    <x v="2"/>
    <x v="4"/>
    <n v="3978"/>
  </r>
  <r>
    <n v="3800307"/>
    <n v="3"/>
    <x v="1"/>
    <d v="2022-09-07T00:00:00"/>
    <x v="2"/>
    <x v="10"/>
    <x v="3"/>
    <x v="2"/>
    <n v="280003"/>
    <x v="9"/>
    <x v="18"/>
    <x v="2"/>
    <x v="4"/>
    <n v="4344"/>
  </r>
  <r>
    <n v="3800308"/>
    <n v="2"/>
    <x v="0"/>
    <d v="2022-06-05T00:00:00"/>
    <x v="2"/>
    <x v="3"/>
    <x v="2"/>
    <x v="1"/>
    <n v="280015"/>
    <x v="18"/>
    <x v="7"/>
    <x v="2"/>
    <x v="2"/>
    <n v="5719"/>
  </r>
  <r>
    <n v="3800309"/>
    <n v="2"/>
    <x v="0"/>
    <d v="2022-10-04T00:00:00"/>
    <x v="2"/>
    <x v="11"/>
    <x v="3"/>
    <x v="2"/>
    <n v="280005"/>
    <x v="3"/>
    <x v="11"/>
    <x v="2"/>
    <x v="4"/>
    <n v="2256"/>
  </r>
  <r>
    <n v="3800310"/>
    <n v="4"/>
    <x v="2"/>
    <d v="2023-09-22T00:00:00"/>
    <x v="1"/>
    <x v="10"/>
    <x v="4"/>
    <x v="3"/>
    <n v="280018"/>
    <x v="10"/>
    <x v="17"/>
    <x v="2"/>
    <x v="2"/>
    <n v="1230"/>
  </r>
  <r>
    <n v="3800311"/>
    <n v="1"/>
    <x v="3"/>
    <d v="2023-01-14T00:00:00"/>
    <x v="1"/>
    <x v="8"/>
    <x v="2"/>
    <x v="1"/>
    <n v="280009"/>
    <x v="15"/>
    <x v="0"/>
    <x v="0"/>
    <x v="0"/>
    <n v="3432"/>
  </r>
  <r>
    <n v="3800312"/>
    <n v="3"/>
    <x v="1"/>
    <d v="2021-04-27T00:00:00"/>
    <x v="0"/>
    <x v="4"/>
    <x v="2"/>
    <x v="1"/>
    <n v="280008"/>
    <x v="16"/>
    <x v="7"/>
    <x v="2"/>
    <x v="2"/>
    <n v="5431"/>
  </r>
  <r>
    <n v="3800313"/>
    <n v="1"/>
    <x v="3"/>
    <d v="2022-04-18T00:00:00"/>
    <x v="2"/>
    <x v="4"/>
    <x v="4"/>
    <x v="3"/>
    <n v="280011"/>
    <x v="6"/>
    <x v="15"/>
    <x v="0"/>
    <x v="6"/>
    <n v="5698"/>
  </r>
  <r>
    <n v="3800314"/>
    <n v="2"/>
    <x v="0"/>
    <d v="2021-06-23T00:00:00"/>
    <x v="0"/>
    <x v="3"/>
    <x v="4"/>
    <x v="3"/>
    <n v="280001"/>
    <x v="11"/>
    <x v="19"/>
    <x v="0"/>
    <x v="6"/>
    <n v="1191"/>
  </r>
  <r>
    <n v="3800315"/>
    <n v="4"/>
    <x v="2"/>
    <d v="2021-08-18T00:00:00"/>
    <x v="0"/>
    <x v="1"/>
    <x v="4"/>
    <x v="3"/>
    <n v="280006"/>
    <x v="7"/>
    <x v="18"/>
    <x v="2"/>
    <x v="4"/>
    <n v="1784"/>
  </r>
  <r>
    <n v="3800316"/>
    <n v="4"/>
    <x v="2"/>
    <d v="2023-03-23T00:00:00"/>
    <x v="1"/>
    <x v="6"/>
    <x v="6"/>
    <x v="0"/>
    <n v="280010"/>
    <x v="1"/>
    <x v="16"/>
    <x v="3"/>
    <x v="3"/>
    <n v="5992"/>
  </r>
  <r>
    <n v="3800317"/>
    <n v="4"/>
    <x v="2"/>
    <d v="2021-04-11T00:00:00"/>
    <x v="0"/>
    <x v="4"/>
    <x v="5"/>
    <x v="3"/>
    <n v="280012"/>
    <x v="19"/>
    <x v="21"/>
    <x v="1"/>
    <x v="5"/>
    <n v="2169"/>
  </r>
  <r>
    <n v="3800318"/>
    <n v="3"/>
    <x v="1"/>
    <d v="2022-06-24T00:00:00"/>
    <x v="2"/>
    <x v="3"/>
    <x v="5"/>
    <x v="3"/>
    <n v="280010"/>
    <x v="1"/>
    <x v="21"/>
    <x v="1"/>
    <x v="5"/>
    <n v="4029"/>
  </r>
  <r>
    <n v="3800319"/>
    <n v="2"/>
    <x v="0"/>
    <d v="2022-07-22T00:00:00"/>
    <x v="2"/>
    <x v="9"/>
    <x v="2"/>
    <x v="1"/>
    <n v="280002"/>
    <x v="14"/>
    <x v="14"/>
    <x v="1"/>
    <x v="5"/>
    <n v="1499"/>
  </r>
  <r>
    <n v="3800320"/>
    <n v="3"/>
    <x v="1"/>
    <d v="2023-01-13T00:00:00"/>
    <x v="1"/>
    <x v="8"/>
    <x v="6"/>
    <x v="0"/>
    <n v="280005"/>
    <x v="3"/>
    <x v="29"/>
    <x v="1"/>
    <x v="5"/>
    <n v="3549"/>
  </r>
  <r>
    <n v="3800321"/>
    <n v="1"/>
    <x v="3"/>
    <d v="2021-11-22T00:00:00"/>
    <x v="0"/>
    <x v="7"/>
    <x v="5"/>
    <x v="3"/>
    <n v="280020"/>
    <x v="8"/>
    <x v="4"/>
    <x v="3"/>
    <x v="3"/>
    <n v="4106"/>
  </r>
  <r>
    <n v="3800322"/>
    <n v="3"/>
    <x v="1"/>
    <d v="2021-04-08T00:00:00"/>
    <x v="0"/>
    <x v="4"/>
    <x v="2"/>
    <x v="1"/>
    <n v="280008"/>
    <x v="16"/>
    <x v="24"/>
    <x v="2"/>
    <x v="2"/>
    <n v="5578"/>
  </r>
  <r>
    <n v="3800323"/>
    <n v="4"/>
    <x v="2"/>
    <d v="2023-02-12T00:00:00"/>
    <x v="1"/>
    <x v="5"/>
    <x v="4"/>
    <x v="3"/>
    <n v="280014"/>
    <x v="0"/>
    <x v="29"/>
    <x v="1"/>
    <x v="5"/>
    <n v="3551"/>
  </r>
  <r>
    <n v="3800324"/>
    <n v="2"/>
    <x v="0"/>
    <d v="2023-02-07T00:00:00"/>
    <x v="1"/>
    <x v="5"/>
    <x v="3"/>
    <x v="2"/>
    <n v="280001"/>
    <x v="11"/>
    <x v="27"/>
    <x v="1"/>
    <x v="1"/>
    <n v="284"/>
  </r>
  <r>
    <n v="3800325"/>
    <n v="4"/>
    <x v="2"/>
    <d v="2022-08-24T00:00:00"/>
    <x v="2"/>
    <x v="1"/>
    <x v="0"/>
    <x v="0"/>
    <n v="280018"/>
    <x v="10"/>
    <x v="10"/>
    <x v="3"/>
    <x v="3"/>
    <n v="4742"/>
  </r>
  <r>
    <n v="3800326"/>
    <n v="2"/>
    <x v="0"/>
    <d v="2023-02-25T00:00:00"/>
    <x v="1"/>
    <x v="5"/>
    <x v="4"/>
    <x v="3"/>
    <n v="280014"/>
    <x v="0"/>
    <x v="5"/>
    <x v="2"/>
    <x v="4"/>
    <n v="4054"/>
  </r>
  <r>
    <n v="3800327"/>
    <n v="4"/>
    <x v="2"/>
    <d v="2022-10-03T00:00:00"/>
    <x v="2"/>
    <x v="11"/>
    <x v="6"/>
    <x v="0"/>
    <n v="280004"/>
    <x v="2"/>
    <x v="25"/>
    <x v="1"/>
    <x v="1"/>
    <n v="1704"/>
  </r>
  <r>
    <n v="3800328"/>
    <n v="2"/>
    <x v="0"/>
    <d v="2021-11-17T00:00:00"/>
    <x v="0"/>
    <x v="7"/>
    <x v="6"/>
    <x v="0"/>
    <n v="280013"/>
    <x v="5"/>
    <x v="8"/>
    <x v="1"/>
    <x v="5"/>
    <n v="2155"/>
  </r>
  <r>
    <n v="3800329"/>
    <n v="3"/>
    <x v="1"/>
    <d v="2022-02-08T00:00:00"/>
    <x v="2"/>
    <x v="5"/>
    <x v="4"/>
    <x v="3"/>
    <n v="280004"/>
    <x v="2"/>
    <x v="22"/>
    <x v="2"/>
    <x v="4"/>
    <n v="2518"/>
  </r>
  <r>
    <n v="3800330"/>
    <n v="3"/>
    <x v="1"/>
    <d v="2021-04-02T00:00:00"/>
    <x v="0"/>
    <x v="4"/>
    <x v="5"/>
    <x v="3"/>
    <n v="280008"/>
    <x v="16"/>
    <x v="24"/>
    <x v="2"/>
    <x v="2"/>
    <n v="1291"/>
  </r>
  <r>
    <n v="3800331"/>
    <n v="3"/>
    <x v="1"/>
    <d v="2022-08-21T00:00:00"/>
    <x v="2"/>
    <x v="1"/>
    <x v="2"/>
    <x v="1"/>
    <n v="280002"/>
    <x v="14"/>
    <x v="18"/>
    <x v="2"/>
    <x v="4"/>
    <n v="896"/>
  </r>
  <r>
    <n v="3800332"/>
    <n v="3"/>
    <x v="1"/>
    <d v="2022-01-18T00:00:00"/>
    <x v="2"/>
    <x v="8"/>
    <x v="2"/>
    <x v="1"/>
    <n v="280015"/>
    <x v="18"/>
    <x v="21"/>
    <x v="1"/>
    <x v="5"/>
    <n v="5516"/>
  </r>
  <r>
    <n v="3800333"/>
    <n v="4"/>
    <x v="2"/>
    <d v="2021-12-02T00:00:00"/>
    <x v="0"/>
    <x v="0"/>
    <x v="1"/>
    <x v="1"/>
    <n v="280013"/>
    <x v="5"/>
    <x v="9"/>
    <x v="0"/>
    <x v="0"/>
    <n v="2000"/>
  </r>
  <r>
    <n v="3800334"/>
    <n v="4"/>
    <x v="2"/>
    <d v="2023-05-04T00:00:00"/>
    <x v="1"/>
    <x v="2"/>
    <x v="1"/>
    <x v="1"/>
    <n v="280014"/>
    <x v="0"/>
    <x v="3"/>
    <x v="0"/>
    <x v="0"/>
    <n v="2307"/>
  </r>
  <r>
    <n v="3800335"/>
    <n v="3"/>
    <x v="1"/>
    <d v="2023-06-23T00:00:00"/>
    <x v="1"/>
    <x v="3"/>
    <x v="5"/>
    <x v="3"/>
    <n v="280014"/>
    <x v="0"/>
    <x v="8"/>
    <x v="1"/>
    <x v="5"/>
    <n v="950"/>
  </r>
  <r>
    <n v="3800336"/>
    <n v="2"/>
    <x v="0"/>
    <d v="2022-12-14T00:00:00"/>
    <x v="2"/>
    <x v="0"/>
    <x v="4"/>
    <x v="3"/>
    <n v="280004"/>
    <x v="2"/>
    <x v="3"/>
    <x v="0"/>
    <x v="0"/>
    <n v="1250"/>
  </r>
  <r>
    <n v="3800337"/>
    <n v="3"/>
    <x v="1"/>
    <d v="2021-09-08T00:00:00"/>
    <x v="0"/>
    <x v="10"/>
    <x v="5"/>
    <x v="3"/>
    <n v="280002"/>
    <x v="14"/>
    <x v="19"/>
    <x v="0"/>
    <x v="6"/>
    <n v="267"/>
  </r>
  <r>
    <n v="3800338"/>
    <n v="4"/>
    <x v="2"/>
    <d v="2023-10-27T00:00:00"/>
    <x v="1"/>
    <x v="11"/>
    <x v="6"/>
    <x v="0"/>
    <n v="280006"/>
    <x v="7"/>
    <x v="0"/>
    <x v="0"/>
    <x v="0"/>
    <n v="1270"/>
  </r>
  <r>
    <n v="3800339"/>
    <n v="4"/>
    <x v="2"/>
    <d v="2023-05-01T00:00:00"/>
    <x v="1"/>
    <x v="2"/>
    <x v="6"/>
    <x v="0"/>
    <n v="280020"/>
    <x v="8"/>
    <x v="8"/>
    <x v="1"/>
    <x v="5"/>
    <n v="530"/>
  </r>
  <r>
    <n v="3800340"/>
    <n v="1"/>
    <x v="3"/>
    <d v="2021-07-06T00:00:00"/>
    <x v="0"/>
    <x v="9"/>
    <x v="0"/>
    <x v="0"/>
    <n v="280016"/>
    <x v="13"/>
    <x v="1"/>
    <x v="1"/>
    <x v="1"/>
    <n v="701"/>
  </r>
  <r>
    <n v="3800341"/>
    <n v="4"/>
    <x v="2"/>
    <d v="2021-12-09T00:00:00"/>
    <x v="0"/>
    <x v="0"/>
    <x v="4"/>
    <x v="3"/>
    <n v="280005"/>
    <x v="3"/>
    <x v="16"/>
    <x v="3"/>
    <x v="3"/>
    <n v="338"/>
  </r>
  <r>
    <n v="3800342"/>
    <n v="3"/>
    <x v="1"/>
    <d v="2022-10-20T00:00:00"/>
    <x v="2"/>
    <x v="11"/>
    <x v="3"/>
    <x v="2"/>
    <n v="280019"/>
    <x v="4"/>
    <x v="23"/>
    <x v="3"/>
    <x v="3"/>
    <n v="5955"/>
  </r>
  <r>
    <n v="3800343"/>
    <n v="4"/>
    <x v="2"/>
    <d v="2023-12-11T00:00:00"/>
    <x v="1"/>
    <x v="0"/>
    <x v="5"/>
    <x v="3"/>
    <n v="280010"/>
    <x v="1"/>
    <x v="10"/>
    <x v="3"/>
    <x v="3"/>
    <n v="3636"/>
  </r>
  <r>
    <n v="3800344"/>
    <n v="3"/>
    <x v="1"/>
    <d v="2023-05-17T00:00:00"/>
    <x v="1"/>
    <x v="2"/>
    <x v="6"/>
    <x v="0"/>
    <n v="280010"/>
    <x v="1"/>
    <x v="13"/>
    <x v="1"/>
    <x v="5"/>
    <n v="3744"/>
  </r>
  <r>
    <n v="3800345"/>
    <n v="1"/>
    <x v="3"/>
    <d v="2021-05-11T00:00:00"/>
    <x v="0"/>
    <x v="2"/>
    <x v="2"/>
    <x v="1"/>
    <n v="280007"/>
    <x v="17"/>
    <x v="6"/>
    <x v="3"/>
    <x v="3"/>
    <n v="5283"/>
  </r>
  <r>
    <n v="3800346"/>
    <n v="2"/>
    <x v="0"/>
    <d v="2022-01-25T00:00:00"/>
    <x v="2"/>
    <x v="8"/>
    <x v="1"/>
    <x v="1"/>
    <n v="280009"/>
    <x v="15"/>
    <x v="18"/>
    <x v="2"/>
    <x v="4"/>
    <n v="1703"/>
  </r>
  <r>
    <n v="3800347"/>
    <n v="3"/>
    <x v="1"/>
    <d v="2022-04-02T00:00:00"/>
    <x v="2"/>
    <x v="4"/>
    <x v="4"/>
    <x v="3"/>
    <n v="280002"/>
    <x v="14"/>
    <x v="25"/>
    <x v="1"/>
    <x v="1"/>
    <n v="5212"/>
  </r>
  <r>
    <n v="3800348"/>
    <n v="3"/>
    <x v="1"/>
    <d v="2021-04-01T00:00:00"/>
    <x v="0"/>
    <x v="4"/>
    <x v="0"/>
    <x v="0"/>
    <n v="280001"/>
    <x v="11"/>
    <x v="19"/>
    <x v="0"/>
    <x v="6"/>
    <n v="2380"/>
  </r>
  <r>
    <n v="3800349"/>
    <n v="1"/>
    <x v="3"/>
    <d v="2022-04-01T00:00:00"/>
    <x v="2"/>
    <x v="4"/>
    <x v="6"/>
    <x v="0"/>
    <n v="280017"/>
    <x v="12"/>
    <x v="22"/>
    <x v="2"/>
    <x v="4"/>
    <n v="1767"/>
  </r>
  <r>
    <n v="3800350"/>
    <n v="4"/>
    <x v="2"/>
    <d v="2022-11-15T00:00:00"/>
    <x v="2"/>
    <x v="7"/>
    <x v="4"/>
    <x v="3"/>
    <n v="280020"/>
    <x v="8"/>
    <x v="19"/>
    <x v="0"/>
    <x v="6"/>
    <n v="1302"/>
  </r>
  <r>
    <n v="3800351"/>
    <n v="4"/>
    <x v="2"/>
    <d v="2021-04-15T00:00:00"/>
    <x v="0"/>
    <x v="4"/>
    <x v="6"/>
    <x v="0"/>
    <n v="280004"/>
    <x v="2"/>
    <x v="6"/>
    <x v="3"/>
    <x v="3"/>
    <n v="267"/>
  </r>
  <r>
    <n v="3800352"/>
    <n v="4"/>
    <x v="2"/>
    <d v="2021-05-23T00:00:00"/>
    <x v="0"/>
    <x v="2"/>
    <x v="2"/>
    <x v="1"/>
    <n v="280018"/>
    <x v="10"/>
    <x v="14"/>
    <x v="1"/>
    <x v="5"/>
    <n v="757"/>
  </r>
  <r>
    <n v="3800353"/>
    <n v="2"/>
    <x v="0"/>
    <d v="2021-12-15T00:00:00"/>
    <x v="0"/>
    <x v="0"/>
    <x v="1"/>
    <x v="1"/>
    <n v="280002"/>
    <x v="14"/>
    <x v="1"/>
    <x v="1"/>
    <x v="1"/>
    <n v="571"/>
  </r>
  <r>
    <n v="3800354"/>
    <n v="4"/>
    <x v="2"/>
    <d v="2021-12-26T00:00:00"/>
    <x v="0"/>
    <x v="0"/>
    <x v="1"/>
    <x v="1"/>
    <n v="280006"/>
    <x v="7"/>
    <x v="12"/>
    <x v="1"/>
    <x v="1"/>
    <n v="4674"/>
  </r>
  <r>
    <n v="3800355"/>
    <n v="3"/>
    <x v="1"/>
    <d v="2021-04-09T00:00:00"/>
    <x v="0"/>
    <x v="4"/>
    <x v="6"/>
    <x v="0"/>
    <n v="280009"/>
    <x v="15"/>
    <x v="13"/>
    <x v="1"/>
    <x v="5"/>
    <n v="5706"/>
  </r>
  <r>
    <n v="3800356"/>
    <n v="2"/>
    <x v="0"/>
    <d v="2022-01-27T00:00:00"/>
    <x v="2"/>
    <x v="8"/>
    <x v="6"/>
    <x v="0"/>
    <n v="280012"/>
    <x v="19"/>
    <x v="8"/>
    <x v="1"/>
    <x v="5"/>
    <n v="619"/>
  </r>
  <r>
    <n v="3800357"/>
    <n v="4"/>
    <x v="2"/>
    <d v="2022-02-09T00:00:00"/>
    <x v="2"/>
    <x v="5"/>
    <x v="4"/>
    <x v="3"/>
    <n v="280014"/>
    <x v="0"/>
    <x v="24"/>
    <x v="2"/>
    <x v="2"/>
    <n v="4866"/>
  </r>
  <r>
    <n v="3800358"/>
    <n v="3"/>
    <x v="1"/>
    <d v="2022-10-01T00:00:00"/>
    <x v="2"/>
    <x v="11"/>
    <x v="5"/>
    <x v="3"/>
    <n v="280010"/>
    <x v="1"/>
    <x v="2"/>
    <x v="2"/>
    <x v="2"/>
    <n v="5192"/>
  </r>
  <r>
    <n v="3800359"/>
    <n v="4"/>
    <x v="2"/>
    <d v="2022-07-18T00:00:00"/>
    <x v="2"/>
    <x v="9"/>
    <x v="6"/>
    <x v="0"/>
    <n v="280008"/>
    <x v="16"/>
    <x v="23"/>
    <x v="3"/>
    <x v="3"/>
    <n v="938"/>
  </r>
  <r>
    <n v="3800360"/>
    <n v="2"/>
    <x v="0"/>
    <d v="2021-07-07T00:00:00"/>
    <x v="0"/>
    <x v="9"/>
    <x v="5"/>
    <x v="3"/>
    <n v="280018"/>
    <x v="10"/>
    <x v="4"/>
    <x v="3"/>
    <x v="3"/>
    <n v="711"/>
  </r>
  <r>
    <n v="3800361"/>
    <n v="3"/>
    <x v="1"/>
    <d v="2023-07-16T00:00:00"/>
    <x v="1"/>
    <x v="9"/>
    <x v="4"/>
    <x v="3"/>
    <n v="280001"/>
    <x v="11"/>
    <x v="15"/>
    <x v="0"/>
    <x v="6"/>
    <n v="3733"/>
  </r>
  <r>
    <n v="3800362"/>
    <n v="2"/>
    <x v="0"/>
    <d v="2023-10-09T00:00:00"/>
    <x v="1"/>
    <x v="11"/>
    <x v="6"/>
    <x v="0"/>
    <n v="280009"/>
    <x v="15"/>
    <x v="15"/>
    <x v="0"/>
    <x v="6"/>
    <n v="3938"/>
  </r>
  <r>
    <n v="3800363"/>
    <n v="1"/>
    <x v="3"/>
    <d v="2021-04-18T00:00:00"/>
    <x v="0"/>
    <x v="4"/>
    <x v="3"/>
    <x v="2"/>
    <n v="280013"/>
    <x v="5"/>
    <x v="9"/>
    <x v="0"/>
    <x v="0"/>
    <n v="249"/>
  </r>
  <r>
    <n v="3800364"/>
    <n v="2"/>
    <x v="0"/>
    <d v="2022-04-17T00:00:00"/>
    <x v="2"/>
    <x v="4"/>
    <x v="4"/>
    <x v="3"/>
    <n v="280012"/>
    <x v="19"/>
    <x v="23"/>
    <x v="3"/>
    <x v="3"/>
    <n v="451"/>
  </r>
  <r>
    <n v="3800365"/>
    <n v="4"/>
    <x v="2"/>
    <d v="2021-08-25T00:00:00"/>
    <x v="0"/>
    <x v="1"/>
    <x v="5"/>
    <x v="3"/>
    <n v="280001"/>
    <x v="11"/>
    <x v="23"/>
    <x v="3"/>
    <x v="3"/>
    <n v="3893"/>
  </r>
  <r>
    <n v="3800366"/>
    <n v="1"/>
    <x v="3"/>
    <d v="2021-04-15T00:00:00"/>
    <x v="0"/>
    <x v="4"/>
    <x v="3"/>
    <x v="2"/>
    <n v="280003"/>
    <x v="9"/>
    <x v="20"/>
    <x v="2"/>
    <x v="4"/>
    <n v="5526"/>
  </r>
  <r>
    <n v="3800367"/>
    <n v="4"/>
    <x v="2"/>
    <d v="2021-12-17T00:00:00"/>
    <x v="0"/>
    <x v="0"/>
    <x v="6"/>
    <x v="0"/>
    <n v="280006"/>
    <x v="7"/>
    <x v="11"/>
    <x v="2"/>
    <x v="4"/>
    <n v="5509"/>
  </r>
  <r>
    <n v="3800368"/>
    <n v="4"/>
    <x v="2"/>
    <d v="2021-05-02T00:00:00"/>
    <x v="0"/>
    <x v="2"/>
    <x v="4"/>
    <x v="3"/>
    <n v="280006"/>
    <x v="7"/>
    <x v="24"/>
    <x v="2"/>
    <x v="2"/>
    <n v="3478"/>
  </r>
  <r>
    <n v="3800369"/>
    <n v="4"/>
    <x v="2"/>
    <d v="2023-06-04T00:00:00"/>
    <x v="1"/>
    <x v="3"/>
    <x v="0"/>
    <x v="0"/>
    <n v="280006"/>
    <x v="7"/>
    <x v="3"/>
    <x v="0"/>
    <x v="0"/>
    <n v="1037"/>
  </r>
  <r>
    <n v="3800370"/>
    <n v="3"/>
    <x v="1"/>
    <d v="2022-03-22T00:00:00"/>
    <x v="2"/>
    <x v="6"/>
    <x v="6"/>
    <x v="0"/>
    <n v="280018"/>
    <x v="10"/>
    <x v="27"/>
    <x v="1"/>
    <x v="1"/>
    <n v="201"/>
  </r>
  <r>
    <n v="3800371"/>
    <n v="4"/>
    <x v="2"/>
    <d v="2021-12-21T00:00:00"/>
    <x v="0"/>
    <x v="0"/>
    <x v="6"/>
    <x v="0"/>
    <n v="280005"/>
    <x v="3"/>
    <x v="7"/>
    <x v="2"/>
    <x v="2"/>
    <n v="3011"/>
  </r>
  <r>
    <n v="3800372"/>
    <n v="1"/>
    <x v="3"/>
    <d v="2022-12-17T00:00:00"/>
    <x v="2"/>
    <x v="0"/>
    <x v="5"/>
    <x v="3"/>
    <n v="280008"/>
    <x v="16"/>
    <x v="21"/>
    <x v="1"/>
    <x v="5"/>
    <n v="5827"/>
  </r>
  <r>
    <n v="3800373"/>
    <n v="1"/>
    <x v="3"/>
    <d v="2023-01-25T00:00:00"/>
    <x v="1"/>
    <x v="8"/>
    <x v="4"/>
    <x v="3"/>
    <n v="280014"/>
    <x v="0"/>
    <x v="12"/>
    <x v="1"/>
    <x v="1"/>
    <n v="2982"/>
  </r>
  <r>
    <n v="3800374"/>
    <n v="1"/>
    <x v="3"/>
    <d v="2023-12-22T00:00:00"/>
    <x v="1"/>
    <x v="0"/>
    <x v="5"/>
    <x v="3"/>
    <n v="280005"/>
    <x v="3"/>
    <x v="16"/>
    <x v="3"/>
    <x v="3"/>
    <n v="3776"/>
  </r>
  <r>
    <n v="3800375"/>
    <n v="2"/>
    <x v="0"/>
    <d v="2023-06-17T00:00:00"/>
    <x v="1"/>
    <x v="3"/>
    <x v="1"/>
    <x v="1"/>
    <n v="280006"/>
    <x v="7"/>
    <x v="16"/>
    <x v="3"/>
    <x v="3"/>
    <n v="1049"/>
  </r>
  <r>
    <n v="3800376"/>
    <n v="2"/>
    <x v="0"/>
    <d v="2021-02-04T00:00:00"/>
    <x v="0"/>
    <x v="5"/>
    <x v="1"/>
    <x v="1"/>
    <n v="280020"/>
    <x v="8"/>
    <x v="27"/>
    <x v="1"/>
    <x v="1"/>
    <n v="753"/>
  </r>
  <r>
    <n v="3800377"/>
    <n v="1"/>
    <x v="3"/>
    <d v="2021-07-23T00:00:00"/>
    <x v="0"/>
    <x v="9"/>
    <x v="6"/>
    <x v="0"/>
    <n v="280017"/>
    <x v="12"/>
    <x v="2"/>
    <x v="2"/>
    <x v="2"/>
    <n v="2965"/>
  </r>
  <r>
    <n v="3800378"/>
    <n v="3"/>
    <x v="1"/>
    <d v="2021-11-07T00:00:00"/>
    <x v="0"/>
    <x v="7"/>
    <x v="1"/>
    <x v="1"/>
    <n v="280012"/>
    <x v="19"/>
    <x v="9"/>
    <x v="0"/>
    <x v="0"/>
    <n v="5565"/>
  </r>
  <r>
    <n v="3800379"/>
    <n v="2"/>
    <x v="0"/>
    <d v="2021-11-24T00:00:00"/>
    <x v="0"/>
    <x v="7"/>
    <x v="3"/>
    <x v="2"/>
    <n v="280017"/>
    <x v="12"/>
    <x v="5"/>
    <x v="2"/>
    <x v="4"/>
    <n v="4773"/>
  </r>
  <r>
    <n v="3800380"/>
    <n v="4"/>
    <x v="2"/>
    <d v="2021-08-12T00:00:00"/>
    <x v="0"/>
    <x v="1"/>
    <x v="4"/>
    <x v="3"/>
    <n v="280003"/>
    <x v="9"/>
    <x v="6"/>
    <x v="3"/>
    <x v="3"/>
    <n v="4008"/>
  </r>
  <r>
    <n v="3800381"/>
    <n v="1"/>
    <x v="3"/>
    <d v="2021-01-26T00:00:00"/>
    <x v="0"/>
    <x v="8"/>
    <x v="1"/>
    <x v="1"/>
    <n v="280013"/>
    <x v="5"/>
    <x v="12"/>
    <x v="1"/>
    <x v="1"/>
    <n v="1685"/>
  </r>
  <r>
    <n v="3800382"/>
    <n v="2"/>
    <x v="0"/>
    <d v="2022-03-21T00:00:00"/>
    <x v="2"/>
    <x v="6"/>
    <x v="1"/>
    <x v="1"/>
    <n v="280018"/>
    <x v="10"/>
    <x v="24"/>
    <x v="2"/>
    <x v="2"/>
    <n v="686"/>
  </r>
  <r>
    <n v="3800383"/>
    <n v="2"/>
    <x v="0"/>
    <d v="2023-01-06T00:00:00"/>
    <x v="1"/>
    <x v="8"/>
    <x v="5"/>
    <x v="3"/>
    <n v="280012"/>
    <x v="19"/>
    <x v="17"/>
    <x v="2"/>
    <x v="2"/>
    <n v="4403"/>
  </r>
  <r>
    <n v="3800384"/>
    <n v="2"/>
    <x v="0"/>
    <d v="2023-10-21T00:00:00"/>
    <x v="1"/>
    <x v="11"/>
    <x v="6"/>
    <x v="0"/>
    <n v="280010"/>
    <x v="1"/>
    <x v="8"/>
    <x v="1"/>
    <x v="5"/>
    <n v="2216"/>
  </r>
  <r>
    <n v="3800385"/>
    <n v="3"/>
    <x v="1"/>
    <d v="2023-01-23T00:00:00"/>
    <x v="1"/>
    <x v="8"/>
    <x v="2"/>
    <x v="1"/>
    <n v="280011"/>
    <x v="6"/>
    <x v="25"/>
    <x v="1"/>
    <x v="1"/>
    <n v="572"/>
  </r>
  <r>
    <n v="3800386"/>
    <n v="3"/>
    <x v="1"/>
    <d v="2023-03-26T00:00:00"/>
    <x v="1"/>
    <x v="6"/>
    <x v="0"/>
    <x v="0"/>
    <n v="280013"/>
    <x v="5"/>
    <x v="18"/>
    <x v="2"/>
    <x v="4"/>
    <n v="4388"/>
  </r>
  <r>
    <n v="3800387"/>
    <n v="3"/>
    <x v="1"/>
    <d v="2021-09-08T00:00:00"/>
    <x v="0"/>
    <x v="10"/>
    <x v="1"/>
    <x v="1"/>
    <n v="280013"/>
    <x v="5"/>
    <x v="6"/>
    <x v="3"/>
    <x v="3"/>
    <n v="3111"/>
  </r>
  <r>
    <n v="3800388"/>
    <n v="3"/>
    <x v="1"/>
    <d v="2023-04-04T00:00:00"/>
    <x v="1"/>
    <x v="4"/>
    <x v="5"/>
    <x v="3"/>
    <n v="280005"/>
    <x v="3"/>
    <x v="27"/>
    <x v="1"/>
    <x v="1"/>
    <n v="580"/>
  </r>
  <r>
    <n v="3800389"/>
    <n v="2"/>
    <x v="0"/>
    <d v="2023-06-03T00:00:00"/>
    <x v="1"/>
    <x v="3"/>
    <x v="6"/>
    <x v="0"/>
    <n v="280008"/>
    <x v="16"/>
    <x v="3"/>
    <x v="0"/>
    <x v="0"/>
    <n v="3323"/>
  </r>
  <r>
    <n v="3800390"/>
    <n v="1"/>
    <x v="3"/>
    <d v="2021-04-24T00:00:00"/>
    <x v="0"/>
    <x v="4"/>
    <x v="1"/>
    <x v="1"/>
    <n v="280008"/>
    <x v="16"/>
    <x v="20"/>
    <x v="2"/>
    <x v="4"/>
    <n v="2787"/>
  </r>
  <r>
    <n v="3800391"/>
    <n v="2"/>
    <x v="0"/>
    <d v="2021-07-28T00:00:00"/>
    <x v="0"/>
    <x v="9"/>
    <x v="2"/>
    <x v="1"/>
    <n v="280018"/>
    <x v="10"/>
    <x v="20"/>
    <x v="2"/>
    <x v="4"/>
    <n v="2679"/>
  </r>
  <r>
    <n v="3800392"/>
    <n v="2"/>
    <x v="0"/>
    <d v="2023-06-15T00:00:00"/>
    <x v="1"/>
    <x v="3"/>
    <x v="2"/>
    <x v="1"/>
    <n v="280007"/>
    <x v="17"/>
    <x v="1"/>
    <x v="1"/>
    <x v="1"/>
    <n v="3311"/>
  </r>
  <r>
    <n v="3800393"/>
    <n v="1"/>
    <x v="3"/>
    <d v="2021-10-18T00:00:00"/>
    <x v="0"/>
    <x v="11"/>
    <x v="5"/>
    <x v="3"/>
    <n v="280007"/>
    <x v="17"/>
    <x v="23"/>
    <x v="3"/>
    <x v="3"/>
    <n v="340"/>
  </r>
  <r>
    <n v="3800394"/>
    <n v="4"/>
    <x v="2"/>
    <d v="2022-06-19T00:00:00"/>
    <x v="2"/>
    <x v="3"/>
    <x v="3"/>
    <x v="2"/>
    <n v="280015"/>
    <x v="18"/>
    <x v="28"/>
    <x v="2"/>
    <x v="4"/>
    <n v="4691"/>
  </r>
  <r>
    <n v="3800395"/>
    <n v="2"/>
    <x v="0"/>
    <d v="2023-06-16T00:00:00"/>
    <x v="1"/>
    <x v="3"/>
    <x v="2"/>
    <x v="1"/>
    <n v="280016"/>
    <x v="13"/>
    <x v="13"/>
    <x v="1"/>
    <x v="5"/>
    <n v="4634"/>
  </r>
  <r>
    <n v="3800396"/>
    <n v="2"/>
    <x v="0"/>
    <d v="2022-10-12T00:00:00"/>
    <x v="2"/>
    <x v="11"/>
    <x v="2"/>
    <x v="1"/>
    <n v="280020"/>
    <x v="8"/>
    <x v="17"/>
    <x v="2"/>
    <x v="2"/>
    <n v="5944"/>
  </r>
  <r>
    <n v="3800397"/>
    <n v="3"/>
    <x v="1"/>
    <d v="2022-05-02T00:00:00"/>
    <x v="2"/>
    <x v="2"/>
    <x v="4"/>
    <x v="3"/>
    <n v="280019"/>
    <x v="4"/>
    <x v="6"/>
    <x v="3"/>
    <x v="3"/>
    <n v="4932"/>
  </r>
  <r>
    <n v="3800398"/>
    <n v="2"/>
    <x v="0"/>
    <d v="2023-10-04T00:00:00"/>
    <x v="1"/>
    <x v="11"/>
    <x v="1"/>
    <x v="1"/>
    <n v="280018"/>
    <x v="10"/>
    <x v="16"/>
    <x v="3"/>
    <x v="3"/>
    <n v="4527"/>
  </r>
  <r>
    <n v="3800399"/>
    <n v="1"/>
    <x v="3"/>
    <d v="2021-11-10T00:00:00"/>
    <x v="0"/>
    <x v="7"/>
    <x v="1"/>
    <x v="1"/>
    <n v="280005"/>
    <x v="3"/>
    <x v="16"/>
    <x v="3"/>
    <x v="3"/>
    <n v="3695"/>
  </r>
  <r>
    <n v="3800400"/>
    <n v="1"/>
    <x v="3"/>
    <d v="2021-01-26T00:00:00"/>
    <x v="0"/>
    <x v="8"/>
    <x v="1"/>
    <x v="1"/>
    <n v="280013"/>
    <x v="5"/>
    <x v="2"/>
    <x v="2"/>
    <x v="2"/>
    <n v="4910"/>
  </r>
  <r>
    <n v="3800401"/>
    <n v="3"/>
    <x v="1"/>
    <d v="2021-03-04T00:00:00"/>
    <x v="0"/>
    <x v="6"/>
    <x v="4"/>
    <x v="3"/>
    <n v="280014"/>
    <x v="0"/>
    <x v="1"/>
    <x v="1"/>
    <x v="1"/>
    <n v="1724"/>
  </r>
  <r>
    <n v="3800402"/>
    <n v="2"/>
    <x v="0"/>
    <d v="2022-11-02T00:00:00"/>
    <x v="2"/>
    <x v="7"/>
    <x v="5"/>
    <x v="3"/>
    <n v="280012"/>
    <x v="19"/>
    <x v="20"/>
    <x v="2"/>
    <x v="4"/>
    <n v="3555"/>
  </r>
  <r>
    <n v="3800403"/>
    <n v="4"/>
    <x v="2"/>
    <d v="2023-06-07T00:00:00"/>
    <x v="1"/>
    <x v="3"/>
    <x v="1"/>
    <x v="1"/>
    <n v="280008"/>
    <x v="16"/>
    <x v="9"/>
    <x v="0"/>
    <x v="0"/>
    <n v="5259"/>
  </r>
  <r>
    <n v="3800404"/>
    <n v="1"/>
    <x v="3"/>
    <d v="2022-08-22T00:00:00"/>
    <x v="2"/>
    <x v="1"/>
    <x v="2"/>
    <x v="1"/>
    <n v="280016"/>
    <x v="13"/>
    <x v="2"/>
    <x v="2"/>
    <x v="2"/>
    <n v="3996"/>
  </r>
  <r>
    <n v="3800405"/>
    <n v="3"/>
    <x v="1"/>
    <d v="2022-05-15T00:00:00"/>
    <x v="2"/>
    <x v="2"/>
    <x v="3"/>
    <x v="2"/>
    <n v="280019"/>
    <x v="4"/>
    <x v="15"/>
    <x v="0"/>
    <x v="6"/>
    <n v="5318"/>
  </r>
  <r>
    <n v="3800406"/>
    <n v="4"/>
    <x v="2"/>
    <d v="2023-12-05T00:00:00"/>
    <x v="1"/>
    <x v="0"/>
    <x v="3"/>
    <x v="2"/>
    <n v="280002"/>
    <x v="14"/>
    <x v="9"/>
    <x v="0"/>
    <x v="0"/>
    <n v="2091"/>
  </r>
  <r>
    <n v="3800407"/>
    <n v="2"/>
    <x v="0"/>
    <d v="2023-06-03T00:00:00"/>
    <x v="1"/>
    <x v="3"/>
    <x v="2"/>
    <x v="1"/>
    <n v="280016"/>
    <x v="13"/>
    <x v="3"/>
    <x v="0"/>
    <x v="0"/>
    <n v="4811"/>
  </r>
  <r>
    <n v="3800408"/>
    <n v="2"/>
    <x v="0"/>
    <d v="2022-12-06T00:00:00"/>
    <x v="2"/>
    <x v="0"/>
    <x v="5"/>
    <x v="3"/>
    <n v="280001"/>
    <x v="11"/>
    <x v="8"/>
    <x v="1"/>
    <x v="5"/>
    <n v="1187"/>
  </r>
  <r>
    <n v="3800409"/>
    <n v="4"/>
    <x v="2"/>
    <d v="2021-05-11T00:00:00"/>
    <x v="0"/>
    <x v="2"/>
    <x v="4"/>
    <x v="3"/>
    <n v="280001"/>
    <x v="11"/>
    <x v="10"/>
    <x v="3"/>
    <x v="3"/>
    <n v="3654"/>
  </r>
  <r>
    <n v="3800410"/>
    <n v="3"/>
    <x v="1"/>
    <d v="2021-08-02T00:00:00"/>
    <x v="0"/>
    <x v="1"/>
    <x v="6"/>
    <x v="0"/>
    <n v="280018"/>
    <x v="10"/>
    <x v="19"/>
    <x v="0"/>
    <x v="6"/>
    <n v="4973"/>
  </r>
  <r>
    <n v="3800411"/>
    <n v="4"/>
    <x v="2"/>
    <d v="2022-04-26T00:00:00"/>
    <x v="2"/>
    <x v="4"/>
    <x v="6"/>
    <x v="0"/>
    <n v="280014"/>
    <x v="0"/>
    <x v="0"/>
    <x v="0"/>
    <x v="0"/>
    <n v="3855"/>
  </r>
  <r>
    <n v="3800412"/>
    <n v="4"/>
    <x v="2"/>
    <d v="2021-07-24T00:00:00"/>
    <x v="0"/>
    <x v="9"/>
    <x v="6"/>
    <x v="0"/>
    <n v="280001"/>
    <x v="11"/>
    <x v="28"/>
    <x v="2"/>
    <x v="4"/>
    <n v="748"/>
  </r>
  <r>
    <n v="3800413"/>
    <n v="2"/>
    <x v="0"/>
    <d v="2021-10-28T00:00:00"/>
    <x v="0"/>
    <x v="11"/>
    <x v="2"/>
    <x v="1"/>
    <n v="280003"/>
    <x v="9"/>
    <x v="23"/>
    <x v="3"/>
    <x v="3"/>
    <n v="4464"/>
  </r>
  <r>
    <n v="3800414"/>
    <n v="3"/>
    <x v="1"/>
    <d v="2023-02-05T00:00:00"/>
    <x v="1"/>
    <x v="5"/>
    <x v="3"/>
    <x v="2"/>
    <n v="280007"/>
    <x v="17"/>
    <x v="13"/>
    <x v="1"/>
    <x v="5"/>
    <n v="5980"/>
  </r>
  <r>
    <n v="3800415"/>
    <n v="4"/>
    <x v="2"/>
    <d v="2023-07-21T00:00:00"/>
    <x v="1"/>
    <x v="9"/>
    <x v="3"/>
    <x v="2"/>
    <n v="280010"/>
    <x v="1"/>
    <x v="11"/>
    <x v="2"/>
    <x v="4"/>
    <n v="1878"/>
  </r>
  <r>
    <n v="3800416"/>
    <n v="1"/>
    <x v="3"/>
    <d v="2021-07-21T00:00:00"/>
    <x v="0"/>
    <x v="9"/>
    <x v="2"/>
    <x v="1"/>
    <n v="280008"/>
    <x v="16"/>
    <x v="19"/>
    <x v="0"/>
    <x v="6"/>
    <n v="2961"/>
  </r>
  <r>
    <n v="3800417"/>
    <n v="4"/>
    <x v="2"/>
    <d v="2022-11-15T00:00:00"/>
    <x v="2"/>
    <x v="7"/>
    <x v="4"/>
    <x v="3"/>
    <n v="280001"/>
    <x v="11"/>
    <x v="26"/>
    <x v="1"/>
    <x v="1"/>
    <n v="4333"/>
  </r>
  <r>
    <n v="3800418"/>
    <n v="2"/>
    <x v="0"/>
    <d v="2023-08-06T00:00:00"/>
    <x v="1"/>
    <x v="1"/>
    <x v="5"/>
    <x v="3"/>
    <n v="280007"/>
    <x v="17"/>
    <x v="26"/>
    <x v="1"/>
    <x v="1"/>
    <n v="2964"/>
  </r>
  <r>
    <n v="3800419"/>
    <n v="1"/>
    <x v="3"/>
    <d v="2023-08-09T00:00:00"/>
    <x v="1"/>
    <x v="1"/>
    <x v="4"/>
    <x v="3"/>
    <n v="280005"/>
    <x v="3"/>
    <x v="6"/>
    <x v="3"/>
    <x v="3"/>
    <n v="5880"/>
  </r>
  <r>
    <n v="3800420"/>
    <n v="2"/>
    <x v="0"/>
    <d v="2021-12-06T00:00:00"/>
    <x v="0"/>
    <x v="0"/>
    <x v="6"/>
    <x v="0"/>
    <n v="280008"/>
    <x v="16"/>
    <x v="19"/>
    <x v="0"/>
    <x v="6"/>
    <n v="1212"/>
  </r>
  <r>
    <n v="3800421"/>
    <n v="3"/>
    <x v="1"/>
    <d v="2021-03-08T00:00:00"/>
    <x v="0"/>
    <x v="6"/>
    <x v="5"/>
    <x v="3"/>
    <n v="280016"/>
    <x v="13"/>
    <x v="10"/>
    <x v="3"/>
    <x v="3"/>
    <n v="2171"/>
  </r>
  <r>
    <n v="3800422"/>
    <n v="1"/>
    <x v="3"/>
    <d v="2022-10-28T00:00:00"/>
    <x v="2"/>
    <x v="11"/>
    <x v="2"/>
    <x v="1"/>
    <n v="280002"/>
    <x v="14"/>
    <x v="26"/>
    <x v="1"/>
    <x v="1"/>
    <n v="738"/>
  </r>
  <r>
    <n v="3800423"/>
    <n v="3"/>
    <x v="1"/>
    <d v="2022-08-06T00:00:00"/>
    <x v="2"/>
    <x v="1"/>
    <x v="3"/>
    <x v="2"/>
    <n v="280017"/>
    <x v="12"/>
    <x v="19"/>
    <x v="0"/>
    <x v="6"/>
    <n v="4364"/>
  </r>
  <r>
    <n v="3800424"/>
    <n v="2"/>
    <x v="0"/>
    <d v="2023-02-07T00:00:00"/>
    <x v="1"/>
    <x v="5"/>
    <x v="5"/>
    <x v="3"/>
    <n v="280013"/>
    <x v="5"/>
    <x v="17"/>
    <x v="2"/>
    <x v="2"/>
    <n v="4482"/>
  </r>
  <r>
    <n v="3800425"/>
    <n v="3"/>
    <x v="1"/>
    <d v="2021-01-20T00:00:00"/>
    <x v="0"/>
    <x v="8"/>
    <x v="2"/>
    <x v="1"/>
    <n v="280012"/>
    <x v="19"/>
    <x v="12"/>
    <x v="1"/>
    <x v="1"/>
    <n v="4716"/>
  </r>
  <r>
    <n v="3800426"/>
    <n v="2"/>
    <x v="0"/>
    <d v="2022-07-21T00:00:00"/>
    <x v="2"/>
    <x v="9"/>
    <x v="6"/>
    <x v="0"/>
    <n v="280003"/>
    <x v="9"/>
    <x v="13"/>
    <x v="1"/>
    <x v="5"/>
    <n v="3308"/>
  </r>
  <r>
    <n v="3800427"/>
    <n v="4"/>
    <x v="2"/>
    <d v="2021-09-09T00:00:00"/>
    <x v="0"/>
    <x v="10"/>
    <x v="3"/>
    <x v="2"/>
    <n v="280005"/>
    <x v="3"/>
    <x v="0"/>
    <x v="0"/>
    <x v="0"/>
    <n v="1594"/>
  </r>
  <r>
    <n v="3800428"/>
    <n v="2"/>
    <x v="0"/>
    <d v="2021-05-19T00:00:00"/>
    <x v="0"/>
    <x v="2"/>
    <x v="3"/>
    <x v="2"/>
    <n v="280010"/>
    <x v="1"/>
    <x v="23"/>
    <x v="3"/>
    <x v="3"/>
    <n v="5808"/>
  </r>
  <r>
    <n v="3800429"/>
    <n v="3"/>
    <x v="1"/>
    <d v="2022-04-05T00:00:00"/>
    <x v="2"/>
    <x v="4"/>
    <x v="4"/>
    <x v="3"/>
    <n v="280002"/>
    <x v="14"/>
    <x v="7"/>
    <x v="2"/>
    <x v="2"/>
    <n v="1740"/>
  </r>
  <r>
    <n v="3800430"/>
    <n v="2"/>
    <x v="0"/>
    <d v="2023-08-27T00:00:00"/>
    <x v="1"/>
    <x v="1"/>
    <x v="5"/>
    <x v="3"/>
    <n v="280012"/>
    <x v="19"/>
    <x v="24"/>
    <x v="2"/>
    <x v="2"/>
    <n v="2004"/>
  </r>
  <r>
    <n v="3800431"/>
    <n v="2"/>
    <x v="0"/>
    <d v="2021-06-25T00:00:00"/>
    <x v="0"/>
    <x v="3"/>
    <x v="1"/>
    <x v="1"/>
    <n v="280006"/>
    <x v="7"/>
    <x v="24"/>
    <x v="2"/>
    <x v="2"/>
    <n v="631"/>
  </r>
  <r>
    <n v="3800432"/>
    <n v="2"/>
    <x v="0"/>
    <d v="2021-12-15T00:00:00"/>
    <x v="0"/>
    <x v="0"/>
    <x v="1"/>
    <x v="1"/>
    <n v="280015"/>
    <x v="18"/>
    <x v="28"/>
    <x v="2"/>
    <x v="4"/>
    <n v="4403"/>
  </r>
  <r>
    <n v="3800433"/>
    <n v="2"/>
    <x v="0"/>
    <d v="2022-09-06T00:00:00"/>
    <x v="2"/>
    <x v="10"/>
    <x v="5"/>
    <x v="3"/>
    <n v="280018"/>
    <x v="10"/>
    <x v="23"/>
    <x v="3"/>
    <x v="3"/>
    <n v="5209"/>
  </r>
  <r>
    <n v="3800434"/>
    <n v="4"/>
    <x v="2"/>
    <d v="2021-02-08T00:00:00"/>
    <x v="0"/>
    <x v="5"/>
    <x v="1"/>
    <x v="1"/>
    <n v="280012"/>
    <x v="19"/>
    <x v="21"/>
    <x v="1"/>
    <x v="5"/>
    <n v="5169"/>
  </r>
  <r>
    <n v="3800435"/>
    <n v="4"/>
    <x v="2"/>
    <d v="2022-02-16T00:00:00"/>
    <x v="2"/>
    <x v="5"/>
    <x v="5"/>
    <x v="3"/>
    <n v="280020"/>
    <x v="8"/>
    <x v="13"/>
    <x v="1"/>
    <x v="5"/>
    <n v="4340"/>
  </r>
  <r>
    <n v="3800436"/>
    <n v="2"/>
    <x v="0"/>
    <d v="2022-04-14T00:00:00"/>
    <x v="2"/>
    <x v="4"/>
    <x v="1"/>
    <x v="1"/>
    <n v="280019"/>
    <x v="4"/>
    <x v="12"/>
    <x v="1"/>
    <x v="1"/>
    <n v="3647"/>
  </r>
  <r>
    <n v="3800437"/>
    <n v="2"/>
    <x v="0"/>
    <d v="2023-10-15T00:00:00"/>
    <x v="1"/>
    <x v="11"/>
    <x v="2"/>
    <x v="1"/>
    <n v="280007"/>
    <x v="17"/>
    <x v="2"/>
    <x v="2"/>
    <x v="2"/>
    <n v="3171"/>
  </r>
  <r>
    <n v="3800438"/>
    <n v="1"/>
    <x v="3"/>
    <d v="2021-01-25T00:00:00"/>
    <x v="0"/>
    <x v="8"/>
    <x v="5"/>
    <x v="3"/>
    <n v="280010"/>
    <x v="1"/>
    <x v="28"/>
    <x v="2"/>
    <x v="4"/>
    <n v="1356"/>
  </r>
  <r>
    <n v="3800439"/>
    <n v="3"/>
    <x v="1"/>
    <d v="2023-07-07T00:00:00"/>
    <x v="1"/>
    <x v="9"/>
    <x v="0"/>
    <x v="0"/>
    <n v="280010"/>
    <x v="1"/>
    <x v="1"/>
    <x v="1"/>
    <x v="1"/>
    <n v="4787"/>
  </r>
  <r>
    <n v="3800440"/>
    <n v="3"/>
    <x v="1"/>
    <d v="2022-12-21T00:00:00"/>
    <x v="2"/>
    <x v="0"/>
    <x v="4"/>
    <x v="3"/>
    <n v="280011"/>
    <x v="6"/>
    <x v="5"/>
    <x v="2"/>
    <x v="4"/>
    <n v="2866"/>
  </r>
  <r>
    <n v="3800441"/>
    <n v="1"/>
    <x v="3"/>
    <d v="2023-04-15T00:00:00"/>
    <x v="1"/>
    <x v="4"/>
    <x v="5"/>
    <x v="3"/>
    <n v="280013"/>
    <x v="5"/>
    <x v="16"/>
    <x v="3"/>
    <x v="3"/>
    <n v="2305"/>
  </r>
  <r>
    <n v="3800442"/>
    <n v="1"/>
    <x v="3"/>
    <d v="2021-04-01T00:00:00"/>
    <x v="0"/>
    <x v="4"/>
    <x v="5"/>
    <x v="3"/>
    <n v="280017"/>
    <x v="12"/>
    <x v="3"/>
    <x v="0"/>
    <x v="0"/>
    <n v="3176"/>
  </r>
  <r>
    <n v="3800443"/>
    <n v="3"/>
    <x v="1"/>
    <d v="2022-07-13T00:00:00"/>
    <x v="2"/>
    <x v="9"/>
    <x v="0"/>
    <x v="0"/>
    <n v="280011"/>
    <x v="6"/>
    <x v="13"/>
    <x v="1"/>
    <x v="5"/>
    <n v="5652"/>
  </r>
  <r>
    <n v="3800444"/>
    <n v="4"/>
    <x v="2"/>
    <d v="2023-09-01T00:00:00"/>
    <x v="1"/>
    <x v="10"/>
    <x v="1"/>
    <x v="1"/>
    <n v="280007"/>
    <x v="17"/>
    <x v="16"/>
    <x v="3"/>
    <x v="3"/>
    <n v="3129"/>
  </r>
  <r>
    <n v="3800445"/>
    <n v="1"/>
    <x v="3"/>
    <d v="2022-01-27T00:00:00"/>
    <x v="2"/>
    <x v="8"/>
    <x v="1"/>
    <x v="1"/>
    <n v="280007"/>
    <x v="17"/>
    <x v="25"/>
    <x v="1"/>
    <x v="1"/>
    <n v="4255"/>
  </r>
  <r>
    <n v="3800446"/>
    <n v="4"/>
    <x v="2"/>
    <d v="2021-01-24T00:00:00"/>
    <x v="0"/>
    <x v="8"/>
    <x v="0"/>
    <x v="0"/>
    <n v="280006"/>
    <x v="7"/>
    <x v="9"/>
    <x v="0"/>
    <x v="0"/>
    <n v="5085"/>
  </r>
  <r>
    <n v="3800447"/>
    <n v="3"/>
    <x v="1"/>
    <d v="2022-06-12T00:00:00"/>
    <x v="2"/>
    <x v="3"/>
    <x v="6"/>
    <x v="0"/>
    <n v="280013"/>
    <x v="5"/>
    <x v="29"/>
    <x v="1"/>
    <x v="5"/>
    <n v="2731"/>
  </r>
  <r>
    <n v="3800448"/>
    <n v="3"/>
    <x v="1"/>
    <d v="2023-07-16T00:00:00"/>
    <x v="1"/>
    <x v="9"/>
    <x v="1"/>
    <x v="1"/>
    <n v="280011"/>
    <x v="6"/>
    <x v="21"/>
    <x v="1"/>
    <x v="5"/>
    <n v="4096"/>
  </r>
  <r>
    <n v="3800449"/>
    <n v="2"/>
    <x v="0"/>
    <d v="2021-09-08T00:00:00"/>
    <x v="0"/>
    <x v="10"/>
    <x v="1"/>
    <x v="1"/>
    <n v="280004"/>
    <x v="2"/>
    <x v="0"/>
    <x v="0"/>
    <x v="0"/>
    <n v="4187"/>
  </r>
  <r>
    <n v="3800450"/>
    <n v="4"/>
    <x v="2"/>
    <d v="2022-01-14T00:00:00"/>
    <x v="2"/>
    <x v="8"/>
    <x v="0"/>
    <x v="0"/>
    <n v="280005"/>
    <x v="3"/>
    <x v="0"/>
    <x v="0"/>
    <x v="0"/>
    <n v="2989"/>
  </r>
  <r>
    <n v="3800451"/>
    <n v="4"/>
    <x v="2"/>
    <d v="2022-01-03T00:00:00"/>
    <x v="2"/>
    <x v="8"/>
    <x v="4"/>
    <x v="3"/>
    <n v="280015"/>
    <x v="18"/>
    <x v="3"/>
    <x v="0"/>
    <x v="0"/>
    <n v="2174"/>
  </r>
  <r>
    <n v="3800452"/>
    <n v="1"/>
    <x v="3"/>
    <d v="2021-02-17T00:00:00"/>
    <x v="0"/>
    <x v="5"/>
    <x v="5"/>
    <x v="3"/>
    <n v="280016"/>
    <x v="13"/>
    <x v="12"/>
    <x v="1"/>
    <x v="1"/>
    <n v="1491"/>
  </r>
  <r>
    <n v="3800453"/>
    <n v="4"/>
    <x v="2"/>
    <d v="2022-10-19T00:00:00"/>
    <x v="2"/>
    <x v="11"/>
    <x v="2"/>
    <x v="1"/>
    <n v="280008"/>
    <x v="16"/>
    <x v="17"/>
    <x v="2"/>
    <x v="2"/>
    <n v="3127"/>
  </r>
  <r>
    <n v="3800454"/>
    <n v="3"/>
    <x v="1"/>
    <d v="2023-09-05T00:00:00"/>
    <x v="1"/>
    <x v="10"/>
    <x v="3"/>
    <x v="2"/>
    <n v="280019"/>
    <x v="4"/>
    <x v="3"/>
    <x v="0"/>
    <x v="0"/>
    <n v="5350"/>
  </r>
  <r>
    <n v="3800455"/>
    <n v="1"/>
    <x v="3"/>
    <d v="2021-03-08T00:00:00"/>
    <x v="0"/>
    <x v="6"/>
    <x v="4"/>
    <x v="3"/>
    <n v="280003"/>
    <x v="9"/>
    <x v="5"/>
    <x v="2"/>
    <x v="4"/>
    <n v="3861"/>
  </r>
  <r>
    <n v="3800456"/>
    <n v="2"/>
    <x v="0"/>
    <d v="2021-11-22T00:00:00"/>
    <x v="0"/>
    <x v="7"/>
    <x v="0"/>
    <x v="0"/>
    <n v="280018"/>
    <x v="10"/>
    <x v="25"/>
    <x v="1"/>
    <x v="1"/>
    <n v="3656"/>
  </r>
  <r>
    <n v="3800457"/>
    <n v="4"/>
    <x v="2"/>
    <d v="2023-12-28T00:00:00"/>
    <x v="1"/>
    <x v="0"/>
    <x v="5"/>
    <x v="3"/>
    <n v="280017"/>
    <x v="12"/>
    <x v="3"/>
    <x v="0"/>
    <x v="0"/>
    <n v="2149"/>
  </r>
  <r>
    <n v="3800458"/>
    <n v="4"/>
    <x v="2"/>
    <d v="2021-06-23T00:00:00"/>
    <x v="0"/>
    <x v="3"/>
    <x v="0"/>
    <x v="0"/>
    <n v="280010"/>
    <x v="1"/>
    <x v="12"/>
    <x v="1"/>
    <x v="1"/>
    <n v="2638"/>
  </r>
  <r>
    <n v="3800459"/>
    <n v="3"/>
    <x v="1"/>
    <d v="2022-03-16T00:00:00"/>
    <x v="2"/>
    <x v="6"/>
    <x v="1"/>
    <x v="1"/>
    <n v="280015"/>
    <x v="18"/>
    <x v="1"/>
    <x v="1"/>
    <x v="1"/>
    <n v="2720"/>
  </r>
  <r>
    <n v="3800460"/>
    <n v="2"/>
    <x v="0"/>
    <d v="2022-03-01T00:00:00"/>
    <x v="2"/>
    <x v="6"/>
    <x v="5"/>
    <x v="3"/>
    <n v="280019"/>
    <x v="4"/>
    <x v="26"/>
    <x v="1"/>
    <x v="1"/>
    <n v="1408"/>
  </r>
  <r>
    <n v="3800461"/>
    <n v="1"/>
    <x v="3"/>
    <d v="2023-04-26T00:00:00"/>
    <x v="1"/>
    <x v="4"/>
    <x v="1"/>
    <x v="1"/>
    <n v="280009"/>
    <x v="15"/>
    <x v="6"/>
    <x v="3"/>
    <x v="3"/>
    <n v="604"/>
  </r>
  <r>
    <n v="3800462"/>
    <n v="3"/>
    <x v="1"/>
    <d v="2022-12-28T00:00:00"/>
    <x v="2"/>
    <x v="0"/>
    <x v="3"/>
    <x v="2"/>
    <n v="280018"/>
    <x v="10"/>
    <x v="15"/>
    <x v="0"/>
    <x v="6"/>
    <n v="4684"/>
  </r>
  <r>
    <n v="3800463"/>
    <n v="2"/>
    <x v="0"/>
    <d v="2021-07-28T00:00:00"/>
    <x v="0"/>
    <x v="9"/>
    <x v="4"/>
    <x v="3"/>
    <n v="280011"/>
    <x v="6"/>
    <x v="5"/>
    <x v="2"/>
    <x v="4"/>
    <n v="5752"/>
  </r>
  <r>
    <n v="3800464"/>
    <n v="1"/>
    <x v="3"/>
    <d v="2023-07-25T00:00:00"/>
    <x v="1"/>
    <x v="9"/>
    <x v="3"/>
    <x v="2"/>
    <n v="280007"/>
    <x v="17"/>
    <x v="3"/>
    <x v="0"/>
    <x v="0"/>
    <n v="1140"/>
  </r>
  <r>
    <n v="3800465"/>
    <n v="2"/>
    <x v="0"/>
    <d v="2022-06-16T00:00:00"/>
    <x v="2"/>
    <x v="3"/>
    <x v="0"/>
    <x v="0"/>
    <n v="280012"/>
    <x v="19"/>
    <x v="27"/>
    <x v="1"/>
    <x v="1"/>
    <n v="3961"/>
  </r>
  <r>
    <n v="3800466"/>
    <n v="1"/>
    <x v="3"/>
    <d v="2021-05-03T00:00:00"/>
    <x v="0"/>
    <x v="2"/>
    <x v="3"/>
    <x v="2"/>
    <n v="280008"/>
    <x v="16"/>
    <x v="5"/>
    <x v="2"/>
    <x v="4"/>
    <n v="3713"/>
  </r>
  <r>
    <n v="3800467"/>
    <n v="2"/>
    <x v="0"/>
    <d v="2021-10-14T00:00:00"/>
    <x v="0"/>
    <x v="11"/>
    <x v="6"/>
    <x v="0"/>
    <n v="280019"/>
    <x v="4"/>
    <x v="16"/>
    <x v="3"/>
    <x v="3"/>
    <n v="2045"/>
  </r>
  <r>
    <n v="3800468"/>
    <n v="1"/>
    <x v="3"/>
    <d v="2021-07-19T00:00:00"/>
    <x v="0"/>
    <x v="9"/>
    <x v="6"/>
    <x v="0"/>
    <n v="280003"/>
    <x v="9"/>
    <x v="21"/>
    <x v="1"/>
    <x v="5"/>
    <n v="4484"/>
  </r>
  <r>
    <n v="3800469"/>
    <n v="1"/>
    <x v="3"/>
    <d v="2021-02-19T00:00:00"/>
    <x v="0"/>
    <x v="5"/>
    <x v="4"/>
    <x v="3"/>
    <n v="280018"/>
    <x v="10"/>
    <x v="6"/>
    <x v="3"/>
    <x v="3"/>
    <n v="2016"/>
  </r>
  <r>
    <n v="3800470"/>
    <n v="3"/>
    <x v="1"/>
    <d v="2023-09-26T00:00:00"/>
    <x v="1"/>
    <x v="10"/>
    <x v="0"/>
    <x v="0"/>
    <n v="280017"/>
    <x v="12"/>
    <x v="24"/>
    <x v="2"/>
    <x v="2"/>
    <n v="2650"/>
  </r>
  <r>
    <n v="3800471"/>
    <n v="4"/>
    <x v="2"/>
    <d v="2021-10-08T00:00:00"/>
    <x v="0"/>
    <x v="11"/>
    <x v="1"/>
    <x v="1"/>
    <n v="280006"/>
    <x v="7"/>
    <x v="4"/>
    <x v="3"/>
    <x v="3"/>
    <n v="1243"/>
  </r>
  <r>
    <n v="3800472"/>
    <n v="2"/>
    <x v="0"/>
    <d v="2023-04-14T00:00:00"/>
    <x v="1"/>
    <x v="4"/>
    <x v="3"/>
    <x v="2"/>
    <n v="280015"/>
    <x v="18"/>
    <x v="0"/>
    <x v="0"/>
    <x v="0"/>
    <n v="5886"/>
  </r>
  <r>
    <n v="3800473"/>
    <n v="4"/>
    <x v="2"/>
    <d v="2023-03-05T00:00:00"/>
    <x v="1"/>
    <x v="6"/>
    <x v="2"/>
    <x v="1"/>
    <n v="280018"/>
    <x v="10"/>
    <x v="14"/>
    <x v="1"/>
    <x v="5"/>
    <n v="5344"/>
  </r>
  <r>
    <n v="3800474"/>
    <n v="2"/>
    <x v="0"/>
    <d v="2022-02-20T00:00:00"/>
    <x v="2"/>
    <x v="5"/>
    <x v="0"/>
    <x v="0"/>
    <n v="280002"/>
    <x v="14"/>
    <x v="0"/>
    <x v="0"/>
    <x v="0"/>
    <n v="3278"/>
  </r>
  <r>
    <n v="3800475"/>
    <n v="3"/>
    <x v="1"/>
    <d v="2022-04-25T00:00:00"/>
    <x v="2"/>
    <x v="4"/>
    <x v="4"/>
    <x v="3"/>
    <n v="280006"/>
    <x v="7"/>
    <x v="19"/>
    <x v="0"/>
    <x v="6"/>
    <n v="5075"/>
  </r>
  <r>
    <n v="3800476"/>
    <n v="3"/>
    <x v="1"/>
    <d v="2023-11-26T00:00:00"/>
    <x v="1"/>
    <x v="7"/>
    <x v="6"/>
    <x v="0"/>
    <n v="280010"/>
    <x v="1"/>
    <x v="21"/>
    <x v="1"/>
    <x v="5"/>
    <n v="4002"/>
  </r>
  <r>
    <n v="3800477"/>
    <n v="4"/>
    <x v="2"/>
    <d v="2023-09-02T00:00:00"/>
    <x v="1"/>
    <x v="10"/>
    <x v="3"/>
    <x v="2"/>
    <n v="280008"/>
    <x v="16"/>
    <x v="9"/>
    <x v="0"/>
    <x v="0"/>
    <n v="4275"/>
  </r>
  <r>
    <n v="3800478"/>
    <n v="4"/>
    <x v="2"/>
    <d v="2022-12-12T00:00:00"/>
    <x v="2"/>
    <x v="0"/>
    <x v="4"/>
    <x v="3"/>
    <n v="280003"/>
    <x v="9"/>
    <x v="23"/>
    <x v="3"/>
    <x v="3"/>
    <n v="4444"/>
  </r>
  <r>
    <n v="3800479"/>
    <n v="2"/>
    <x v="0"/>
    <d v="2023-12-15T00:00:00"/>
    <x v="1"/>
    <x v="0"/>
    <x v="3"/>
    <x v="2"/>
    <n v="280015"/>
    <x v="18"/>
    <x v="22"/>
    <x v="2"/>
    <x v="4"/>
    <n v="1553"/>
  </r>
  <r>
    <n v="3800480"/>
    <n v="4"/>
    <x v="2"/>
    <d v="2023-04-18T00:00:00"/>
    <x v="1"/>
    <x v="4"/>
    <x v="5"/>
    <x v="3"/>
    <n v="280014"/>
    <x v="0"/>
    <x v="21"/>
    <x v="1"/>
    <x v="5"/>
    <n v="4351"/>
  </r>
  <r>
    <n v="3800481"/>
    <n v="4"/>
    <x v="2"/>
    <d v="2023-08-22T00:00:00"/>
    <x v="1"/>
    <x v="1"/>
    <x v="1"/>
    <x v="1"/>
    <n v="280013"/>
    <x v="5"/>
    <x v="12"/>
    <x v="1"/>
    <x v="1"/>
    <n v="5264"/>
  </r>
  <r>
    <n v="3800482"/>
    <n v="4"/>
    <x v="2"/>
    <d v="2021-01-07T00:00:00"/>
    <x v="0"/>
    <x v="8"/>
    <x v="4"/>
    <x v="3"/>
    <n v="280002"/>
    <x v="14"/>
    <x v="23"/>
    <x v="3"/>
    <x v="3"/>
    <n v="996"/>
  </r>
  <r>
    <n v="3800483"/>
    <n v="2"/>
    <x v="0"/>
    <d v="2023-06-23T00:00:00"/>
    <x v="1"/>
    <x v="3"/>
    <x v="0"/>
    <x v="0"/>
    <n v="280005"/>
    <x v="3"/>
    <x v="19"/>
    <x v="0"/>
    <x v="6"/>
    <n v="5619"/>
  </r>
  <r>
    <n v="3800484"/>
    <n v="2"/>
    <x v="0"/>
    <d v="2021-08-07T00:00:00"/>
    <x v="0"/>
    <x v="1"/>
    <x v="1"/>
    <x v="1"/>
    <n v="280019"/>
    <x v="4"/>
    <x v="17"/>
    <x v="2"/>
    <x v="2"/>
    <n v="5704"/>
  </r>
  <r>
    <n v="3800485"/>
    <n v="4"/>
    <x v="2"/>
    <d v="2022-11-09T00:00:00"/>
    <x v="2"/>
    <x v="7"/>
    <x v="3"/>
    <x v="2"/>
    <n v="280018"/>
    <x v="10"/>
    <x v="26"/>
    <x v="1"/>
    <x v="1"/>
    <n v="1284"/>
  </r>
  <r>
    <n v="3800486"/>
    <n v="1"/>
    <x v="3"/>
    <d v="2022-08-09T00:00:00"/>
    <x v="2"/>
    <x v="1"/>
    <x v="4"/>
    <x v="3"/>
    <n v="280014"/>
    <x v="0"/>
    <x v="14"/>
    <x v="1"/>
    <x v="5"/>
    <n v="4953"/>
  </r>
  <r>
    <n v="3800487"/>
    <n v="4"/>
    <x v="2"/>
    <d v="2021-10-06T00:00:00"/>
    <x v="0"/>
    <x v="11"/>
    <x v="6"/>
    <x v="0"/>
    <n v="280017"/>
    <x v="12"/>
    <x v="22"/>
    <x v="2"/>
    <x v="4"/>
    <n v="228"/>
  </r>
  <r>
    <n v="3800488"/>
    <n v="3"/>
    <x v="1"/>
    <d v="2022-07-14T00:00:00"/>
    <x v="2"/>
    <x v="9"/>
    <x v="4"/>
    <x v="3"/>
    <n v="280003"/>
    <x v="9"/>
    <x v="8"/>
    <x v="1"/>
    <x v="5"/>
    <n v="2636"/>
  </r>
  <r>
    <n v="3800489"/>
    <n v="3"/>
    <x v="1"/>
    <d v="2021-01-16T00:00:00"/>
    <x v="0"/>
    <x v="8"/>
    <x v="2"/>
    <x v="1"/>
    <n v="280016"/>
    <x v="13"/>
    <x v="17"/>
    <x v="2"/>
    <x v="2"/>
    <n v="1725"/>
  </r>
  <r>
    <n v="3800490"/>
    <n v="3"/>
    <x v="1"/>
    <d v="2021-12-09T00:00:00"/>
    <x v="0"/>
    <x v="0"/>
    <x v="1"/>
    <x v="1"/>
    <n v="280007"/>
    <x v="17"/>
    <x v="19"/>
    <x v="0"/>
    <x v="6"/>
    <n v="1108"/>
  </r>
  <r>
    <n v="3800491"/>
    <n v="4"/>
    <x v="2"/>
    <d v="2021-06-23T00:00:00"/>
    <x v="0"/>
    <x v="3"/>
    <x v="3"/>
    <x v="2"/>
    <n v="280014"/>
    <x v="0"/>
    <x v="10"/>
    <x v="3"/>
    <x v="3"/>
    <n v="5327"/>
  </r>
  <r>
    <n v="3800492"/>
    <n v="4"/>
    <x v="2"/>
    <d v="2021-12-24T00:00:00"/>
    <x v="0"/>
    <x v="0"/>
    <x v="5"/>
    <x v="3"/>
    <n v="280002"/>
    <x v="14"/>
    <x v="27"/>
    <x v="1"/>
    <x v="1"/>
    <n v="5656"/>
  </r>
  <r>
    <n v="3800493"/>
    <n v="1"/>
    <x v="3"/>
    <d v="2022-07-18T00:00:00"/>
    <x v="2"/>
    <x v="9"/>
    <x v="4"/>
    <x v="3"/>
    <n v="280010"/>
    <x v="1"/>
    <x v="1"/>
    <x v="1"/>
    <x v="1"/>
    <n v="3568"/>
  </r>
  <r>
    <n v="3800494"/>
    <n v="1"/>
    <x v="3"/>
    <d v="2021-04-24T00:00:00"/>
    <x v="0"/>
    <x v="4"/>
    <x v="2"/>
    <x v="1"/>
    <n v="280018"/>
    <x v="10"/>
    <x v="28"/>
    <x v="2"/>
    <x v="4"/>
    <n v="5495"/>
  </r>
  <r>
    <n v="3800495"/>
    <n v="1"/>
    <x v="3"/>
    <d v="2023-01-19T00:00:00"/>
    <x v="1"/>
    <x v="8"/>
    <x v="0"/>
    <x v="0"/>
    <n v="280005"/>
    <x v="3"/>
    <x v="11"/>
    <x v="2"/>
    <x v="4"/>
    <n v="1171"/>
  </r>
  <r>
    <n v="3800496"/>
    <n v="2"/>
    <x v="0"/>
    <d v="2023-07-04T00:00:00"/>
    <x v="1"/>
    <x v="9"/>
    <x v="4"/>
    <x v="3"/>
    <n v="280005"/>
    <x v="3"/>
    <x v="1"/>
    <x v="1"/>
    <x v="1"/>
    <n v="2610"/>
  </r>
  <r>
    <n v="3800497"/>
    <n v="1"/>
    <x v="3"/>
    <d v="2021-11-08T00:00:00"/>
    <x v="0"/>
    <x v="7"/>
    <x v="6"/>
    <x v="0"/>
    <n v="280013"/>
    <x v="5"/>
    <x v="29"/>
    <x v="1"/>
    <x v="5"/>
    <n v="1066"/>
  </r>
  <r>
    <n v="3800498"/>
    <n v="4"/>
    <x v="2"/>
    <d v="2021-01-10T00:00:00"/>
    <x v="0"/>
    <x v="8"/>
    <x v="6"/>
    <x v="0"/>
    <n v="280004"/>
    <x v="2"/>
    <x v="4"/>
    <x v="3"/>
    <x v="3"/>
    <n v="4413"/>
  </r>
  <r>
    <n v="3800499"/>
    <n v="2"/>
    <x v="0"/>
    <d v="2023-10-27T00:00:00"/>
    <x v="1"/>
    <x v="11"/>
    <x v="4"/>
    <x v="3"/>
    <n v="280017"/>
    <x v="12"/>
    <x v="10"/>
    <x v="3"/>
    <x v="3"/>
    <n v="4841"/>
  </r>
  <r>
    <n v="3800500"/>
    <n v="3"/>
    <x v="1"/>
    <d v="2022-08-13T00:00:00"/>
    <x v="2"/>
    <x v="1"/>
    <x v="2"/>
    <x v="1"/>
    <n v="280009"/>
    <x v="15"/>
    <x v="5"/>
    <x v="2"/>
    <x v="4"/>
    <n v="1371"/>
  </r>
  <r>
    <n v="3800501"/>
    <n v="3"/>
    <x v="1"/>
    <d v="2022-01-27T00:00:00"/>
    <x v="2"/>
    <x v="8"/>
    <x v="5"/>
    <x v="3"/>
    <n v="280007"/>
    <x v="17"/>
    <x v="0"/>
    <x v="0"/>
    <x v="0"/>
    <n v="1582"/>
  </r>
  <r>
    <n v="3800502"/>
    <n v="3"/>
    <x v="1"/>
    <d v="2022-07-18T00:00:00"/>
    <x v="2"/>
    <x v="9"/>
    <x v="4"/>
    <x v="3"/>
    <n v="280010"/>
    <x v="1"/>
    <x v="7"/>
    <x v="2"/>
    <x v="2"/>
    <n v="1753"/>
  </r>
  <r>
    <n v="3800503"/>
    <n v="2"/>
    <x v="0"/>
    <d v="2021-12-11T00:00:00"/>
    <x v="0"/>
    <x v="0"/>
    <x v="0"/>
    <x v="0"/>
    <n v="280012"/>
    <x v="19"/>
    <x v="29"/>
    <x v="1"/>
    <x v="5"/>
    <n v="1564"/>
  </r>
  <r>
    <n v="3800504"/>
    <n v="1"/>
    <x v="3"/>
    <d v="2023-10-23T00:00:00"/>
    <x v="1"/>
    <x v="11"/>
    <x v="1"/>
    <x v="1"/>
    <n v="280007"/>
    <x v="17"/>
    <x v="29"/>
    <x v="1"/>
    <x v="5"/>
    <n v="3782"/>
  </r>
  <r>
    <n v="3800505"/>
    <n v="4"/>
    <x v="2"/>
    <d v="2021-01-06T00:00:00"/>
    <x v="0"/>
    <x v="8"/>
    <x v="1"/>
    <x v="1"/>
    <n v="280011"/>
    <x v="6"/>
    <x v="1"/>
    <x v="1"/>
    <x v="1"/>
    <n v="2127"/>
  </r>
  <r>
    <n v="3800506"/>
    <n v="1"/>
    <x v="3"/>
    <d v="2021-10-03T00:00:00"/>
    <x v="0"/>
    <x v="11"/>
    <x v="2"/>
    <x v="1"/>
    <n v="280001"/>
    <x v="11"/>
    <x v="6"/>
    <x v="3"/>
    <x v="3"/>
    <n v="3212"/>
  </r>
  <r>
    <n v="3800507"/>
    <n v="3"/>
    <x v="1"/>
    <d v="2021-10-24T00:00:00"/>
    <x v="0"/>
    <x v="11"/>
    <x v="3"/>
    <x v="2"/>
    <n v="280004"/>
    <x v="2"/>
    <x v="0"/>
    <x v="0"/>
    <x v="0"/>
    <n v="452"/>
  </r>
  <r>
    <n v="3800508"/>
    <n v="1"/>
    <x v="3"/>
    <d v="2022-11-16T00:00:00"/>
    <x v="2"/>
    <x v="7"/>
    <x v="3"/>
    <x v="2"/>
    <n v="280010"/>
    <x v="1"/>
    <x v="7"/>
    <x v="2"/>
    <x v="2"/>
    <n v="5318"/>
  </r>
  <r>
    <n v="3800509"/>
    <n v="2"/>
    <x v="0"/>
    <d v="2021-08-27T00:00:00"/>
    <x v="0"/>
    <x v="1"/>
    <x v="0"/>
    <x v="0"/>
    <n v="280015"/>
    <x v="18"/>
    <x v="26"/>
    <x v="1"/>
    <x v="1"/>
    <n v="3311"/>
  </r>
  <r>
    <n v="3800510"/>
    <n v="4"/>
    <x v="2"/>
    <d v="2022-06-12T00:00:00"/>
    <x v="2"/>
    <x v="3"/>
    <x v="3"/>
    <x v="2"/>
    <n v="280001"/>
    <x v="11"/>
    <x v="18"/>
    <x v="2"/>
    <x v="4"/>
    <n v="5979"/>
  </r>
  <r>
    <n v="3800511"/>
    <n v="4"/>
    <x v="2"/>
    <d v="2022-03-27T00:00:00"/>
    <x v="2"/>
    <x v="6"/>
    <x v="1"/>
    <x v="1"/>
    <n v="280010"/>
    <x v="1"/>
    <x v="17"/>
    <x v="2"/>
    <x v="2"/>
    <n v="2344"/>
  </r>
  <r>
    <n v="3800512"/>
    <n v="3"/>
    <x v="1"/>
    <d v="2022-03-11T00:00:00"/>
    <x v="2"/>
    <x v="6"/>
    <x v="4"/>
    <x v="3"/>
    <n v="280018"/>
    <x v="10"/>
    <x v="0"/>
    <x v="0"/>
    <x v="0"/>
    <n v="5640"/>
  </r>
  <r>
    <n v="3800513"/>
    <n v="3"/>
    <x v="1"/>
    <d v="2023-01-26T00:00:00"/>
    <x v="1"/>
    <x v="8"/>
    <x v="3"/>
    <x v="2"/>
    <n v="280020"/>
    <x v="8"/>
    <x v="5"/>
    <x v="2"/>
    <x v="4"/>
    <n v="2517"/>
  </r>
  <r>
    <n v="3800514"/>
    <n v="2"/>
    <x v="0"/>
    <d v="2023-12-07T00:00:00"/>
    <x v="1"/>
    <x v="0"/>
    <x v="2"/>
    <x v="1"/>
    <n v="280010"/>
    <x v="1"/>
    <x v="10"/>
    <x v="3"/>
    <x v="3"/>
    <n v="3731"/>
  </r>
  <r>
    <n v="3800515"/>
    <n v="2"/>
    <x v="0"/>
    <d v="2023-11-08T00:00:00"/>
    <x v="1"/>
    <x v="7"/>
    <x v="4"/>
    <x v="3"/>
    <n v="280013"/>
    <x v="5"/>
    <x v="24"/>
    <x v="2"/>
    <x v="2"/>
    <n v="582"/>
  </r>
  <r>
    <n v="3800516"/>
    <n v="4"/>
    <x v="2"/>
    <d v="2022-10-22T00:00:00"/>
    <x v="2"/>
    <x v="11"/>
    <x v="5"/>
    <x v="3"/>
    <n v="280003"/>
    <x v="9"/>
    <x v="19"/>
    <x v="0"/>
    <x v="6"/>
    <n v="5437"/>
  </r>
  <r>
    <n v="3800517"/>
    <n v="2"/>
    <x v="0"/>
    <d v="2021-06-04T00:00:00"/>
    <x v="0"/>
    <x v="3"/>
    <x v="4"/>
    <x v="3"/>
    <n v="280020"/>
    <x v="8"/>
    <x v="3"/>
    <x v="0"/>
    <x v="0"/>
    <n v="3047"/>
  </r>
  <r>
    <n v="3800518"/>
    <n v="4"/>
    <x v="2"/>
    <d v="2021-03-09T00:00:00"/>
    <x v="0"/>
    <x v="6"/>
    <x v="5"/>
    <x v="3"/>
    <n v="280013"/>
    <x v="5"/>
    <x v="13"/>
    <x v="1"/>
    <x v="5"/>
    <n v="3661"/>
  </r>
  <r>
    <n v="3800519"/>
    <n v="2"/>
    <x v="0"/>
    <d v="2023-11-02T00:00:00"/>
    <x v="1"/>
    <x v="7"/>
    <x v="1"/>
    <x v="1"/>
    <n v="280007"/>
    <x v="17"/>
    <x v="8"/>
    <x v="1"/>
    <x v="5"/>
    <n v="4671"/>
  </r>
  <r>
    <n v="3800520"/>
    <n v="3"/>
    <x v="1"/>
    <d v="2022-07-07T00:00:00"/>
    <x v="2"/>
    <x v="9"/>
    <x v="2"/>
    <x v="1"/>
    <n v="280012"/>
    <x v="19"/>
    <x v="8"/>
    <x v="1"/>
    <x v="5"/>
    <n v="3046"/>
  </r>
  <r>
    <n v="3800521"/>
    <n v="3"/>
    <x v="1"/>
    <d v="2023-05-09T00:00:00"/>
    <x v="1"/>
    <x v="2"/>
    <x v="2"/>
    <x v="1"/>
    <n v="280015"/>
    <x v="18"/>
    <x v="8"/>
    <x v="1"/>
    <x v="5"/>
    <n v="3481"/>
  </r>
  <r>
    <n v="3800522"/>
    <n v="4"/>
    <x v="2"/>
    <d v="2023-12-28T00:00:00"/>
    <x v="1"/>
    <x v="0"/>
    <x v="4"/>
    <x v="3"/>
    <n v="280014"/>
    <x v="0"/>
    <x v="3"/>
    <x v="0"/>
    <x v="0"/>
    <n v="1336"/>
  </r>
  <r>
    <n v="3800523"/>
    <n v="3"/>
    <x v="1"/>
    <d v="2022-11-15T00:00:00"/>
    <x v="2"/>
    <x v="7"/>
    <x v="4"/>
    <x v="3"/>
    <n v="280014"/>
    <x v="0"/>
    <x v="1"/>
    <x v="1"/>
    <x v="1"/>
    <n v="2281"/>
  </r>
  <r>
    <n v="3800524"/>
    <n v="3"/>
    <x v="1"/>
    <d v="2023-01-07T00:00:00"/>
    <x v="1"/>
    <x v="8"/>
    <x v="2"/>
    <x v="1"/>
    <n v="280005"/>
    <x v="3"/>
    <x v="23"/>
    <x v="3"/>
    <x v="3"/>
    <n v="1891"/>
  </r>
  <r>
    <n v="3800525"/>
    <n v="3"/>
    <x v="1"/>
    <d v="2022-09-27T00:00:00"/>
    <x v="2"/>
    <x v="10"/>
    <x v="0"/>
    <x v="0"/>
    <n v="280004"/>
    <x v="2"/>
    <x v="14"/>
    <x v="1"/>
    <x v="5"/>
    <n v="1586"/>
  </r>
  <r>
    <n v="3800526"/>
    <n v="2"/>
    <x v="0"/>
    <d v="2022-12-17T00:00:00"/>
    <x v="2"/>
    <x v="0"/>
    <x v="6"/>
    <x v="0"/>
    <n v="280016"/>
    <x v="13"/>
    <x v="28"/>
    <x v="2"/>
    <x v="4"/>
    <n v="5678"/>
  </r>
  <r>
    <n v="3800527"/>
    <n v="2"/>
    <x v="0"/>
    <d v="2023-03-24T00:00:00"/>
    <x v="1"/>
    <x v="6"/>
    <x v="4"/>
    <x v="3"/>
    <n v="280007"/>
    <x v="17"/>
    <x v="8"/>
    <x v="1"/>
    <x v="5"/>
    <n v="4009"/>
  </r>
  <r>
    <n v="3800528"/>
    <n v="2"/>
    <x v="0"/>
    <d v="2021-07-06T00:00:00"/>
    <x v="0"/>
    <x v="9"/>
    <x v="4"/>
    <x v="3"/>
    <n v="280005"/>
    <x v="3"/>
    <x v="1"/>
    <x v="1"/>
    <x v="1"/>
    <n v="5244"/>
  </r>
  <r>
    <n v="3800529"/>
    <n v="3"/>
    <x v="1"/>
    <d v="2023-05-04T00:00:00"/>
    <x v="1"/>
    <x v="2"/>
    <x v="6"/>
    <x v="0"/>
    <n v="280008"/>
    <x v="16"/>
    <x v="18"/>
    <x v="2"/>
    <x v="4"/>
    <n v="5757"/>
  </r>
  <r>
    <n v="3800530"/>
    <n v="3"/>
    <x v="1"/>
    <d v="2022-07-25T00:00:00"/>
    <x v="2"/>
    <x v="9"/>
    <x v="2"/>
    <x v="1"/>
    <n v="280004"/>
    <x v="2"/>
    <x v="25"/>
    <x v="1"/>
    <x v="1"/>
    <n v="4850"/>
  </r>
  <r>
    <n v="3800531"/>
    <n v="3"/>
    <x v="1"/>
    <d v="2022-02-13T00:00:00"/>
    <x v="2"/>
    <x v="5"/>
    <x v="5"/>
    <x v="3"/>
    <n v="280010"/>
    <x v="1"/>
    <x v="6"/>
    <x v="3"/>
    <x v="3"/>
    <n v="5334"/>
  </r>
  <r>
    <n v="3800532"/>
    <n v="1"/>
    <x v="3"/>
    <d v="2021-02-24T00:00:00"/>
    <x v="0"/>
    <x v="5"/>
    <x v="1"/>
    <x v="1"/>
    <n v="280008"/>
    <x v="16"/>
    <x v="3"/>
    <x v="0"/>
    <x v="0"/>
    <n v="1290"/>
  </r>
  <r>
    <n v="3800533"/>
    <n v="4"/>
    <x v="2"/>
    <d v="2021-03-06T00:00:00"/>
    <x v="0"/>
    <x v="6"/>
    <x v="4"/>
    <x v="3"/>
    <n v="280009"/>
    <x v="15"/>
    <x v="26"/>
    <x v="1"/>
    <x v="1"/>
    <n v="1737"/>
  </r>
  <r>
    <n v="3800534"/>
    <n v="1"/>
    <x v="3"/>
    <d v="2023-02-02T00:00:00"/>
    <x v="1"/>
    <x v="5"/>
    <x v="0"/>
    <x v="0"/>
    <n v="280015"/>
    <x v="18"/>
    <x v="9"/>
    <x v="0"/>
    <x v="0"/>
    <n v="1785"/>
  </r>
  <r>
    <n v="3800535"/>
    <n v="2"/>
    <x v="0"/>
    <d v="2022-10-28T00:00:00"/>
    <x v="2"/>
    <x v="11"/>
    <x v="1"/>
    <x v="1"/>
    <n v="280010"/>
    <x v="1"/>
    <x v="25"/>
    <x v="1"/>
    <x v="1"/>
    <n v="3798"/>
  </r>
  <r>
    <n v="3800536"/>
    <n v="1"/>
    <x v="3"/>
    <d v="2021-11-21T00:00:00"/>
    <x v="0"/>
    <x v="7"/>
    <x v="4"/>
    <x v="3"/>
    <n v="280020"/>
    <x v="8"/>
    <x v="10"/>
    <x v="3"/>
    <x v="3"/>
    <n v="1621"/>
  </r>
  <r>
    <n v="3800537"/>
    <n v="3"/>
    <x v="1"/>
    <d v="2022-01-03T00:00:00"/>
    <x v="2"/>
    <x v="8"/>
    <x v="4"/>
    <x v="3"/>
    <n v="280003"/>
    <x v="9"/>
    <x v="3"/>
    <x v="0"/>
    <x v="0"/>
    <n v="5789"/>
  </r>
  <r>
    <n v="3800538"/>
    <n v="3"/>
    <x v="1"/>
    <d v="2021-07-20T00:00:00"/>
    <x v="0"/>
    <x v="9"/>
    <x v="1"/>
    <x v="1"/>
    <n v="280019"/>
    <x v="4"/>
    <x v="12"/>
    <x v="1"/>
    <x v="1"/>
    <n v="810"/>
  </r>
  <r>
    <n v="3800539"/>
    <n v="4"/>
    <x v="2"/>
    <d v="2021-08-09T00:00:00"/>
    <x v="0"/>
    <x v="1"/>
    <x v="4"/>
    <x v="3"/>
    <n v="280014"/>
    <x v="0"/>
    <x v="23"/>
    <x v="3"/>
    <x v="3"/>
    <n v="1102"/>
  </r>
  <r>
    <n v="3800540"/>
    <n v="2"/>
    <x v="0"/>
    <d v="2023-04-18T00:00:00"/>
    <x v="1"/>
    <x v="4"/>
    <x v="4"/>
    <x v="3"/>
    <n v="280006"/>
    <x v="7"/>
    <x v="13"/>
    <x v="1"/>
    <x v="5"/>
    <n v="2113"/>
  </r>
  <r>
    <n v="3800541"/>
    <n v="1"/>
    <x v="3"/>
    <d v="2022-06-17T00:00:00"/>
    <x v="2"/>
    <x v="3"/>
    <x v="4"/>
    <x v="3"/>
    <n v="280020"/>
    <x v="8"/>
    <x v="19"/>
    <x v="0"/>
    <x v="6"/>
    <n v="827"/>
  </r>
  <r>
    <n v="3800542"/>
    <n v="4"/>
    <x v="2"/>
    <d v="2023-06-14T00:00:00"/>
    <x v="1"/>
    <x v="3"/>
    <x v="1"/>
    <x v="1"/>
    <n v="280020"/>
    <x v="8"/>
    <x v="24"/>
    <x v="2"/>
    <x v="2"/>
    <n v="557"/>
  </r>
  <r>
    <n v="3800543"/>
    <n v="1"/>
    <x v="3"/>
    <d v="2021-12-21T00:00:00"/>
    <x v="0"/>
    <x v="0"/>
    <x v="5"/>
    <x v="3"/>
    <n v="280003"/>
    <x v="9"/>
    <x v="14"/>
    <x v="1"/>
    <x v="5"/>
    <n v="4791"/>
  </r>
  <r>
    <n v="3800544"/>
    <n v="4"/>
    <x v="2"/>
    <d v="2023-10-28T00:00:00"/>
    <x v="1"/>
    <x v="11"/>
    <x v="2"/>
    <x v="1"/>
    <n v="280007"/>
    <x v="17"/>
    <x v="15"/>
    <x v="0"/>
    <x v="6"/>
    <n v="3079"/>
  </r>
  <r>
    <n v="3800545"/>
    <n v="1"/>
    <x v="3"/>
    <d v="2021-01-19T00:00:00"/>
    <x v="0"/>
    <x v="8"/>
    <x v="0"/>
    <x v="0"/>
    <n v="280019"/>
    <x v="4"/>
    <x v="12"/>
    <x v="1"/>
    <x v="1"/>
    <n v="2203"/>
  </r>
  <r>
    <n v="3800546"/>
    <n v="3"/>
    <x v="1"/>
    <d v="2021-04-19T00:00:00"/>
    <x v="0"/>
    <x v="4"/>
    <x v="6"/>
    <x v="0"/>
    <n v="280006"/>
    <x v="7"/>
    <x v="22"/>
    <x v="2"/>
    <x v="4"/>
    <n v="1916"/>
  </r>
  <r>
    <n v="3800547"/>
    <n v="1"/>
    <x v="3"/>
    <d v="2022-07-22T00:00:00"/>
    <x v="2"/>
    <x v="9"/>
    <x v="1"/>
    <x v="1"/>
    <n v="280008"/>
    <x v="16"/>
    <x v="25"/>
    <x v="1"/>
    <x v="1"/>
    <n v="2016"/>
  </r>
  <r>
    <n v="3800548"/>
    <n v="4"/>
    <x v="2"/>
    <d v="2023-08-19T00:00:00"/>
    <x v="1"/>
    <x v="1"/>
    <x v="2"/>
    <x v="1"/>
    <n v="280007"/>
    <x v="17"/>
    <x v="26"/>
    <x v="1"/>
    <x v="1"/>
    <n v="1978"/>
  </r>
  <r>
    <n v="3800549"/>
    <n v="3"/>
    <x v="1"/>
    <d v="2022-10-24T00:00:00"/>
    <x v="2"/>
    <x v="11"/>
    <x v="2"/>
    <x v="1"/>
    <n v="280007"/>
    <x v="17"/>
    <x v="21"/>
    <x v="1"/>
    <x v="5"/>
    <n v="906"/>
  </r>
  <r>
    <n v="3800550"/>
    <n v="1"/>
    <x v="3"/>
    <d v="2023-08-07T00:00:00"/>
    <x v="1"/>
    <x v="1"/>
    <x v="6"/>
    <x v="0"/>
    <n v="280004"/>
    <x v="2"/>
    <x v="14"/>
    <x v="1"/>
    <x v="5"/>
    <n v="1348"/>
  </r>
  <r>
    <n v="3800551"/>
    <n v="4"/>
    <x v="2"/>
    <d v="2023-04-01T00:00:00"/>
    <x v="1"/>
    <x v="4"/>
    <x v="1"/>
    <x v="1"/>
    <n v="280013"/>
    <x v="5"/>
    <x v="17"/>
    <x v="2"/>
    <x v="2"/>
    <n v="4875"/>
  </r>
  <r>
    <n v="3800552"/>
    <n v="1"/>
    <x v="3"/>
    <d v="2021-03-26T00:00:00"/>
    <x v="0"/>
    <x v="6"/>
    <x v="3"/>
    <x v="2"/>
    <n v="280018"/>
    <x v="10"/>
    <x v="1"/>
    <x v="1"/>
    <x v="1"/>
    <n v="1173"/>
  </r>
  <r>
    <n v="3800553"/>
    <n v="2"/>
    <x v="0"/>
    <d v="2023-12-08T00:00:00"/>
    <x v="1"/>
    <x v="0"/>
    <x v="0"/>
    <x v="0"/>
    <n v="280006"/>
    <x v="7"/>
    <x v="28"/>
    <x v="2"/>
    <x v="4"/>
    <n v="2458"/>
  </r>
  <r>
    <n v="3800554"/>
    <n v="3"/>
    <x v="1"/>
    <d v="2022-03-24T00:00:00"/>
    <x v="2"/>
    <x v="6"/>
    <x v="0"/>
    <x v="0"/>
    <n v="280013"/>
    <x v="5"/>
    <x v="10"/>
    <x v="3"/>
    <x v="3"/>
    <n v="4625"/>
  </r>
  <r>
    <n v="3800555"/>
    <n v="2"/>
    <x v="0"/>
    <d v="2023-02-23T00:00:00"/>
    <x v="1"/>
    <x v="5"/>
    <x v="2"/>
    <x v="1"/>
    <n v="280002"/>
    <x v="14"/>
    <x v="20"/>
    <x v="2"/>
    <x v="4"/>
    <n v="3648"/>
  </r>
  <r>
    <n v="3800556"/>
    <n v="3"/>
    <x v="1"/>
    <d v="2021-03-10T00:00:00"/>
    <x v="0"/>
    <x v="6"/>
    <x v="3"/>
    <x v="2"/>
    <n v="280009"/>
    <x v="15"/>
    <x v="19"/>
    <x v="0"/>
    <x v="6"/>
    <n v="5801"/>
  </r>
  <r>
    <n v="3800557"/>
    <n v="3"/>
    <x v="1"/>
    <d v="2022-07-20T00:00:00"/>
    <x v="2"/>
    <x v="9"/>
    <x v="5"/>
    <x v="3"/>
    <n v="280002"/>
    <x v="14"/>
    <x v="2"/>
    <x v="2"/>
    <x v="2"/>
    <n v="2021"/>
  </r>
  <r>
    <n v="3800558"/>
    <n v="2"/>
    <x v="0"/>
    <d v="2021-11-03T00:00:00"/>
    <x v="0"/>
    <x v="7"/>
    <x v="5"/>
    <x v="3"/>
    <n v="280012"/>
    <x v="19"/>
    <x v="7"/>
    <x v="2"/>
    <x v="2"/>
    <n v="2647"/>
  </r>
  <r>
    <n v="3800559"/>
    <n v="4"/>
    <x v="2"/>
    <d v="2021-06-20T00:00:00"/>
    <x v="0"/>
    <x v="3"/>
    <x v="3"/>
    <x v="2"/>
    <n v="280011"/>
    <x v="6"/>
    <x v="6"/>
    <x v="3"/>
    <x v="3"/>
    <n v="5770"/>
  </r>
  <r>
    <n v="3800560"/>
    <n v="2"/>
    <x v="0"/>
    <d v="2021-01-18T00:00:00"/>
    <x v="0"/>
    <x v="8"/>
    <x v="2"/>
    <x v="1"/>
    <n v="280017"/>
    <x v="12"/>
    <x v="27"/>
    <x v="1"/>
    <x v="1"/>
    <n v="3586"/>
  </r>
  <r>
    <n v="3800561"/>
    <n v="2"/>
    <x v="0"/>
    <d v="2021-07-19T00:00:00"/>
    <x v="0"/>
    <x v="9"/>
    <x v="2"/>
    <x v="1"/>
    <n v="280011"/>
    <x v="6"/>
    <x v="4"/>
    <x v="3"/>
    <x v="3"/>
    <n v="5660"/>
  </r>
  <r>
    <n v="3800562"/>
    <n v="3"/>
    <x v="1"/>
    <d v="2021-04-12T00:00:00"/>
    <x v="0"/>
    <x v="4"/>
    <x v="4"/>
    <x v="3"/>
    <n v="280019"/>
    <x v="4"/>
    <x v="1"/>
    <x v="1"/>
    <x v="1"/>
    <n v="2106"/>
  </r>
  <r>
    <n v="3800563"/>
    <n v="4"/>
    <x v="2"/>
    <d v="2022-08-26T00:00:00"/>
    <x v="2"/>
    <x v="1"/>
    <x v="5"/>
    <x v="3"/>
    <n v="280016"/>
    <x v="13"/>
    <x v="1"/>
    <x v="1"/>
    <x v="1"/>
    <n v="1038"/>
  </r>
  <r>
    <n v="3800564"/>
    <n v="1"/>
    <x v="3"/>
    <d v="2022-06-01T00:00:00"/>
    <x v="2"/>
    <x v="3"/>
    <x v="1"/>
    <x v="1"/>
    <n v="280008"/>
    <x v="16"/>
    <x v="25"/>
    <x v="1"/>
    <x v="1"/>
    <n v="2077"/>
  </r>
  <r>
    <n v="3800565"/>
    <n v="4"/>
    <x v="2"/>
    <d v="2022-12-04T00:00:00"/>
    <x v="2"/>
    <x v="0"/>
    <x v="4"/>
    <x v="3"/>
    <n v="280005"/>
    <x v="3"/>
    <x v="12"/>
    <x v="1"/>
    <x v="1"/>
    <n v="2321"/>
  </r>
  <r>
    <n v="3800566"/>
    <n v="2"/>
    <x v="0"/>
    <d v="2023-02-15T00:00:00"/>
    <x v="1"/>
    <x v="5"/>
    <x v="3"/>
    <x v="2"/>
    <n v="280004"/>
    <x v="2"/>
    <x v="8"/>
    <x v="1"/>
    <x v="5"/>
    <n v="347"/>
  </r>
  <r>
    <n v="3800567"/>
    <n v="2"/>
    <x v="0"/>
    <d v="2023-07-14T00:00:00"/>
    <x v="1"/>
    <x v="9"/>
    <x v="2"/>
    <x v="1"/>
    <n v="280012"/>
    <x v="19"/>
    <x v="0"/>
    <x v="0"/>
    <x v="0"/>
    <n v="633"/>
  </r>
  <r>
    <n v="3800568"/>
    <n v="2"/>
    <x v="0"/>
    <d v="2022-03-28T00:00:00"/>
    <x v="2"/>
    <x v="6"/>
    <x v="3"/>
    <x v="2"/>
    <n v="280008"/>
    <x v="16"/>
    <x v="19"/>
    <x v="0"/>
    <x v="6"/>
    <n v="3223"/>
  </r>
  <r>
    <n v="3800569"/>
    <n v="3"/>
    <x v="1"/>
    <d v="2021-12-27T00:00:00"/>
    <x v="0"/>
    <x v="0"/>
    <x v="6"/>
    <x v="0"/>
    <n v="280009"/>
    <x v="15"/>
    <x v="13"/>
    <x v="1"/>
    <x v="5"/>
    <n v="5090"/>
  </r>
  <r>
    <n v="3800570"/>
    <n v="4"/>
    <x v="2"/>
    <d v="2022-08-19T00:00:00"/>
    <x v="2"/>
    <x v="1"/>
    <x v="4"/>
    <x v="3"/>
    <n v="280014"/>
    <x v="0"/>
    <x v="11"/>
    <x v="2"/>
    <x v="4"/>
    <n v="5257"/>
  </r>
  <r>
    <n v="3800571"/>
    <n v="2"/>
    <x v="0"/>
    <d v="2021-12-24T00:00:00"/>
    <x v="0"/>
    <x v="0"/>
    <x v="2"/>
    <x v="1"/>
    <n v="280002"/>
    <x v="14"/>
    <x v="1"/>
    <x v="1"/>
    <x v="1"/>
    <n v="2886"/>
  </r>
  <r>
    <n v="3800572"/>
    <n v="2"/>
    <x v="0"/>
    <d v="2022-07-18T00:00:00"/>
    <x v="2"/>
    <x v="9"/>
    <x v="5"/>
    <x v="3"/>
    <n v="280010"/>
    <x v="1"/>
    <x v="18"/>
    <x v="2"/>
    <x v="4"/>
    <n v="1781"/>
  </r>
  <r>
    <n v="3800573"/>
    <n v="2"/>
    <x v="0"/>
    <d v="2022-09-17T00:00:00"/>
    <x v="2"/>
    <x v="10"/>
    <x v="3"/>
    <x v="2"/>
    <n v="280013"/>
    <x v="5"/>
    <x v="5"/>
    <x v="2"/>
    <x v="4"/>
    <n v="1620"/>
  </r>
  <r>
    <n v="3800574"/>
    <n v="3"/>
    <x v="1"/>
    <d v="2021-12-13T00:00:00"/>
    <x v="0"/>
    <x v="0"/>
    <x v="1"/>
    <x v="1"/>
    <n v="280001"/>
    <x v="11"/>
    <x v="25"/>
    <x v="1"/>
    <x v="1"/>
    <n v="5703"/>
  </r>
  <r>
    <n v="3800575"/>
    <n v="4"/>
    <x v="2"/>
    <d v="2021-07-24T00:00:00"/>
    <x v="0"/>
    <x v="9"/>
    <x v="4"/>
    <x v="3"/>
    <n v="280001"/>
    <x v="11"/>
    <x v="6"/>
    <x v="3"/>
    <x v="3"/>
    <n v="4631"/>
  </r>
  <r>
    <n v="3800576"/>
    <n v="3"/>
    <x v="1"/>
    <d v="2021-08-02T00:00:00"/>
    <x v="0"/>
    <x v="1"/>
    <x v="4"/>
    <x v="3"/>
    <n v="280007"/>
    <x v="17"/>
    <x v="27"/>
    <x v="1"/>
    <x v="1"/>
    <n v="4517"/>
  </r>
  <r>
    <n v="3800577"/>
    <n v="2"/>
    <x v="0"/>
    <d v="2021-03-18T00:00:00"/>
    <x v="0"/>
    <x v="6"/>
    <x v="4"/>
    <x v="3"/>
    <n v="280019"/>
    <x v="4"/>
    <x v="0"/>
    <x v="0"/>
    <x v="0"/>
    <n v="4911"/>
  </r>
  <r>
    <n v="3800578"/>
    <n v="2"/>
    <x v="0"/>
    <d v="2021-06-11T00:00:00"/>
    <x v="0"/>
    <x v="3"/>
    <x v="3"/>
    <x v="2"/>
    <n v="280019"/>
    <x v="4"/>
    <x v="17"/>
    <x v="2"/>
    <x v="2"/>
    <n v="575"/>
  </r>
  <r>
    <n v="3800579"/>
    <n v="3"/>
    <x v="1"/>
    <d v="2023-11-03T00:00:00"/>
    <x v="1"/>
    <x v="7"/>
    <x v="2"/>
    <x v="1"/>
    <n v="280001"/>
    <x v="11"/>
    <x v="11"/>
    <x v="2"/>
    <x v="4"/>
    <n v="5231"/>
  </r>
  <r>
    <n v="3800580"/>
    <n v="3"/>
    <x v="1"/>
    <d v="2021-02-23T00:00:00"/>
    <x v="0"/>
    <x v="5"/>
    <x v="6"/>
    <x v="0"/>
    <n v="280010"/>
    <x v="1"/>
    <x v="28"/>
    <x v="2"/>
    <x v="4"/>
    <n v="2475"/>
  </r>
  <r>
    <n v="3800581"/>
    <n v="1"/>
    <x v="3"/>
    <d v="2022-02-05T00:00:00"/>
    <x v="2"/>
    <x v="5"/>
    <x v="4"/>
    <x v="3"/>
    <n v="280015"/>
    <x v="18"/>
    <x v="3"/>
    <x v="0"/>
    <x v="0"/>
    <n v="5622"/>
  </r>
  <r>
    <n v="3800582"/>
    <n v="2"/>
    <x v="0"/>
    <d v="2021-01-13T00:00:00"/>
    <x v="0"/>
    <x v="8"/>
    <x v="4"/>
    <x v="3"/>
    <n v="280014"/>
    <x v="0"/>
    <x v="8"/>
    <x v="1"/>
    <x v="5"/>
    <n v="1590"/>
  </r>
  <r>
    <n v="3800583"/>
    <n v="3"/>
    <x v="1"/>
    <d v="2021-11-13T00:00:00"/>
    <x v="0"/>
    <x v="7"/>
    <x v="0"/>
    <x v="0"/>
    <n v="280016"/>
    <x v="13"/>
    <x v="9"/>
    <x v="0"/>
    <x v="0"/>
    <n v="1863"/>
  </r>
  <r>
    <n v="3800584"/>
    <n v="3"/>
    <x v="1"/>
    <d v="2023-08-24T00:00:00"/>
    <x v="1"/>
    <x v="1"/>
    <x v="2"/>
    <x v="1"/>
    <n v="280015"/>
    <x v="18"/>
    <x v="14"/>
    <x v="1"/>
    <x v="5"/>
    <n v="4600"/>
  </r>
  <r>
    <n v="3800585"/>
    <n v="4"/>
    <x v="2"/>
    <d v="2022-03-03T00:00:00"/>
    <x v="2"/>
    <x v="6"/>
    <x v="0"/>
    <x v="0"/>
    <n v="280005"/>
    <x v="3"/>
    <x v="5"/>
    <x v="2"/>
    <x v="4"/>
    <n v="5016"/>
  </r>
  <r>
    <n v="3800586"/>
    <n v="3"/>
    <x v="1"/>
    <d v="2022-06-24T00:00:00"/>
    <x v="2"/>
    <x v="3"/>
    <x v="2"/>
    <x v="1"/>
    <n v="280013"/>
    <x v="5"/>
    <x v="8"/>
    <x v="1"/>
    <x v="5"/>
    <n v="5767"/>
  </r>
  <r>
    <n v="3800587"/>
    <n v="3"/>
    <x v="1"/>
    <d v="2023-02-10T00:00:00"/>
    <x v="1"/>
    <x v="5"/>
    <x v="4"/>
    <x v="3"/>
    <n v="280012"/>
    <x v="19"/>
    <x v="24"/>
    <x v="2"/>
    <x v="2"/>
    <n v="2948"/>
  </r>
  <r>
    <n v="3800588"/>
    <n v="1"/>
    <x v="3"/>
    <d v="2021-07-20T00:00:00"/>
    <x v="0"/>
    <x v="9"/>
    <x v="4"/>
    <x v="3"/>
    <n v="280013"/>
    <x v="5"/>
    <x v="8"/>
    <x v="1"/>
    <x v="5"/>
    <n v="3254"/>
  </r>
  <r>
    <n v="3800589"/>
    <n v="1"/>
    <x v="3"/>
    <d v="2021-07-24T00:00:00"/>
    <x v="0"/>
    <x v="9"/>
    <x v="1"/>
    <x v="1"/>
    <n v="280015"/>
    <x v="18"/>
    <x v="1"/>
    <x v="1"/>
    <x v="1"/>
    <n v="3495"/>
  </r>
  <r>
    <n v="3800590"/>
    <n v="1"/>
    <x v="3"/>
    <d v="2021-01-03T00:00:00"/>
    <x v="0"/>
    <x v="8"/>
    <x v="1"/>
    <x v="1"/>
    <n v="280017"/>
    <x v="12"/>
    <x v="7"/>
    <x v="2"/>
    <x v="2"/>
    <n v="737"/>
  </r>
  <r>
    <n v="3800591"/>
    <n v="3"/>
    <x v="1"/>
    <d v="2022-01-28T00:00:00"/>
    <x v="2"/>
    <x v="8"/>
    <x v="1"/>
    <x v="1"/>
    <n v="280013"/>
    <x v="5"/>
    <x v="15"/>
    <x v="0"/>
    <x v="6"/>
    <n v="1374"/>
  </r>
  <r>
    <n v="3800592"/>
    <n v="3"/>
    <x v="1"/>
    <d v="2022-07-06T00:00:00"/>
    <x v="2"/>
    <x v="9"/>
    <x v="4"/>
    <x v="3"/>
    <n v="280006"/>
    <x v="7"/>
    <x v="0"/>
    <x v="0"/>
    <x v="0"/>
    <n v="1554"/>
  </r>
  <r>
    <n v="3800593"/>
    <n v="4"/>
    <x v="2"/>
    <d v="2021-02-22T00:00:00"/>
    <x v="0"/>
    <x v="5"/>
    <x v="0"/>
    <x v="0"/>
    <n v="280008"/>
    <x v="16"/>
    <x v="15"/>
    <x v="0"/>
    <x v="6"/>
    <n v="1784"/>
  </r>
  <r>
    <n v="3800594"/>
    <n v="3"/>
    <x v="1"/>
    <d v="2022-01-05T00:00:00"/>
    <x v="2"/>
    <x v="8"/>
    <x v="0"/>
    <x v="0"/>
    <n v="280006"/>
    <x v="7"/>
    <x v="13"/>
    <x v="1"/>
    <x v="5"/>
    <n v="227"/>
  </r>
  <r>
    <n v="3800595"/>
    <n v="4"/>
    <x v="2"/>
    <d v="2021-11-01T00:00:00"/>
    <x v="0"/>
    <x v="7"/>
    <x v="6"/>
    <x v="0"/>
    <n v="280006"/>
    <x v="7"/>
    <x v="22"/>
    <x v="2"/>
    <x v="4"/>
    <n v="2210"/>
  </r>
  <r>
    <n v="3800596"/>
    <n v="4"/>
    <x v="2"/>
    <d v="2023-07-11T00:00:00"/>
    <x v="1"/>
    <x v="9"/>
    <x v="6"/>
    <x v="0"/>
    <n v="280011"/>
    <x v="6"/>
    <x v="10"/>
    <x v="3"/>
    <x v="3"/>
    <n v="3746"/>
  </r>
  <r>
    <n v="3800597"/>
    <n v="4"/>
    <x v="2"/>
    <d v="2021-07-10T00:00:00"/>
    <x v="0"/>
    <x v="9"/>
    <x v="5"/>
    <x v="3"/>
    <n v="280004"/>
    <x v="2"/>
    <x v="10"/>
    <x v="3"/>
    <x v="3"/>
    <n v="2381"/>
  </r>
  <r>
    <n v="3800598"/>
    <n v="2"/>
    <x v="0"/>
    <d v="2023-08-12T00:00:00"/>
    <x v="1"/>
    <x v="1"/>
    <x v="6"/>
    <x v="0"/>
    <n v="280017"/>
    <x v="12"/>
    <x v="22"/>
    <x v="2"/>
    <x v="4"/>
    <n v="3945"/>
  </r>
  <r>
    <n v="3800599"/>
    <n v="2"/>
    <x v="0"/>
    <d v="2021-09-25T00:00:00"/>
    <x v="0"/>
    <x v="10"/>
    <x v="2"/>
    <x v="1"/>
    <n v="280007"/>
    <x v="17"/>
    <x v="20"/>
    <x v="2"/>
    <x v="4"/>
    <n v="4431"/>
  </r>
  <r>
    <n v="3800600"/>
    <n v="2"/>
    <x v="0"/>
    <d v="2023-09-26T00:00:00"/>
    <x v="1"/>
    <x v="10"/>
    <x v="2"/>
    <x v="1"/>
    <n v="280001"/>
    <x v="11"/>
    <x v="20"/>
    <x v="2"/>
    <x v="4"/>
    <n v="5716"/>
  </r>
  <r>
    <n v="3800601"/>
    <n v="1"/>
    <x v="3"/>
    <d v="2023-02-12T00:00:00"/>
    <x v="1"/>
    <x v="5"/>
    <x v="2"/>
    <x v="1"/>
    <n v="280014"/>
    <x v="0"/>
    <x v="10"/>
    <x v="3"/>
    <x v="3"/>
    <n v="1401"/>
  </r>
  <r>
    <n v="3800602"/>
    <n v="3"/>
    <x v="1"/>
    <d v="2023-03-11T00:00:00"/>
    <x v="1"/>
    <x v="6"/>
    <x v="2"/>
    <x v="1"/>
    <n v="280005"/>
    <x v="3"/>
    <x v="27"/>
    <x v="1"/>
    <x v="1"/>
    <n v="2220"/>
  </r>
  <r>
    <n v="3800603"/>
    <n v="3"/>
    <x v="1"/>
    <d v="2022-06-19T00:00:00"/>
    <x v="2"/>
    <x v="3"/>
    <x v="5"/>
    <x v="3"/>
    <n v="280018"/>
    <x v="10"/>
    <x v="0"/>
    <x v="0"/>
    <x v="0"/>
    <n v="3276"/>
  </r>
  <r>
    <n v="3800604"/>
    <n v="1"/>
    <x v="3"/>
    <d v="2023-11-11T00:00:00"/>
    <x v="1"/>
    <x v="7"/>
    <x v="0"/>
    <x v="0"/>
    <n v="280019"/>
    <x v="4"/>
    <x v="19"/>
    <x v="0"/>
    <x v="6"/>
    <n v="966"/>
  </r>
  <r>
    <n v="3800605"/>
    <n v="3"/>
    <x v="1"/>
    <d v="2023-02-07T00:00:00"/>
    <x v="1"/>
    <x v="5"/>
    <x v="4"/>
    <x v="3"/>
    <n v="280009"/>
    <x v="15"/>
    <x v="13"/>
    <x v="1"/>
    <x v="5"/>
    <n v="1653"/>
  </r>
  <r>
    <n v="3800606"/>
    <n v="2"/>
    <x v="0"/>
    <d v="2022-08-09T00:00:00"/>
    <x v="2"/>
    <x v="1"/>
    <x v="5"/>
    <x v="3"/>
    <n v="280006"/>
    <x v="7"/>
    <x v="23"/>
    <x v="3"/>
    <x v="3"/>
    <n v="5286"/>
  </r>
  <r>
    <n v="3800607"/>
    <n v="1"/>
    <x v="3"/>
    <d v="2023-10-06T00:00:00"/>
    <x v="1"/>
    <x v="11"/>
    <x v="5"/>
    <x v="3"/>
    <n v="280019"/>
    <x v="4"/>
    <x v="1"/>
    <x v="1"/>
    <x v="1"/>
    <n v="4206"/>
  </r>
  <r>
    <n v="3800608"/>
    <n v="3"/>
    <x v="1"/>
    <d v="2022-01-07T00:00:00"/>
    <x v="2"/>
    <x v="8"/>
    <x v="1"/>
    <x v="1"/>
    <n v="280007"/>
    <x v="17"/>
    <x v="22"/>
    <x v="2"/>
    <x v="4"/>
    <n v="2002"/>
  </r>
  <r>
    <n v="3800609"/>
    <n v="1"/>
    <x v="3"/>
    <d v="2023-02-28T00:00:00"/>
    <x v="1"/>
    <x v="5"/>
    <x v="6"/>
    <x v="0"/>
    <n v="280018"/>
    <x v="10"/>
    <x v="29"/>
    <x v="1"/>
    <x v="5"/>
    <n v="339"/>
  </r>
  <r>
    <n v="3800610"/>
    <n v="4"/>
    <x v="2"/>
    <d v="2022-06-23T00:00:00"/>
    <x v="2"/>
    <x v="3"/>
    <x v="3"/>
    <x v="2"/>
    <n v="280010"/>
    <x v="1"/>
    <x v="1"/>
    <x v="1"/>
    <x v="1"/>
    <n v="2909"/>
  </r>
  <r>
    <n v="3800611"/>
    <n v="2"/>
    <x v="0"/>
    <d v="2022-02-10T00:00:00"/>
    <x v="2"/>
    <x v="5"/>
    <x v="2"/>
    <x v="1"/>
    <n v="280010"/>
    <x v="1"/>
    <x v="14"/>
    <x v="1"/>
    <x v="5"/>
    <n v="5717"/>
  </r>
  <r>
    <n v="3800612"/>
    <n v="2"/>
    <x v="0"/>
    <d v="2021-08-27T00:00:00"/>
    <x v="0"/>
    <x v="1"/>
    <x v="5"/>
    <x v="3"/>
    <n v="280017"/>
    <x v="12"/>
    <x v="20"/>
    <x v="2"/>
    <x v="4"/>
    <n v="4493"/>
  </r>
  <r>
    <n v="3800613"/>
    <n v="1"/>
    <x v="3"/>
    <d v="2021-03-01T00:00:00"/>
    <x v="0"/>
    <x v="6"/>
    <x v="0"/>
    <x v="0"/>
    <n v="280015"/>
    <x v="18"/>
    <x v="24"/>
    <x v="2"/>
    <x v="2"/>
    <n v="4762"/>
  </r>
  <r>
    <n v="3800614"/>
    <n v="2"/>
    <x v="0"/>
    <d v="2022-11-28T00:00:00"/>
    <x v="2"/>
    <x v="7"/>
    <x v="0"/>
    <x v="0"/>
    <n v="280010"/>
    <x v="1"/>
    <x v="0"/>
    <x v="0"/>
    <x v="0"/>
    <n v="3317"/>
  </r>
  <r>
    <n v="3800615"/>
    <n v="1"/>
    <x v="3"/>
    <d v="2023-08-10T00:00:00"/>
    <x v="1"/>
    <x v="1"/>
    <x v="4"/>
    <x v="3"/>
    <n v="280009"/>
    <x v="15"/>
    <x v="24"/>
    <x v="2"/>
    <x v="2"/>
    <n v="5667"/>
  </r>
  <r>
    <n v="3800616"/>
    <n v="2"/>
    <x v="0"/>
    <d v="2023-09-04T00:00:00"/>
    <x v="1"/>
    <x v="10"/>
    <x v="0"/>
    <x v="0"/>
    <n v="280010"/>
    <x v="1"/>
    <x v="3"/>
    <x v="0"/>
    <x v="0"/>
    <n v="1787"/>
  </r>
  <r>
    <n v="3800617"/>
    <n v="3"/>
    <x v="1"/>
    <d v="2022-04-20T00:00:00"/>
    <x v="2"/>
    <x v="4"/>
    <x v="0"/>
    <x v="0"/>
    <n v="280009"/>
    <x v="15"/>
    <x v="29"/>
    <x v="1"/>
    <x v="5"/>
    <n v="2084"/>
  </r>
  <r>
    <n v="3800618"/>
    <n v="2"/>
    <x v="0"/>
    <d v="2021-04-15T00:00:00"/>
    <x v="0"/>
    <x v="4"/>
    <x v="2"/>
    <x v="1"/>
    <n v="280015"/>
    <x v="18"/>
    <x v="11"/>
    <x v="2"/>
    <x v="4"/>
    <n v="4697"/>
  </r>
  <r>
    <n v="3800619"/>
    <n v="2"/>
    <x v="0"/>
    <d v="2022-05-14T00:00:00"/>
    <x v="2"/>
    <x v="2"/>
    <x v="1"/>
    <x v="1"/>
    <n v="280019"/>
    <x v="4"/>
    <x v="11"/>
    <x v="2"/>
    <x v="4"/>
    <n v="5599"/>
  </r>
  <r>
    <n v="3800620"/>
    <n v="2"/>
    <x v="0"/>
    <d v="2022-06-16T00:00:00"/>
    <x v="2"/>
    <x v="3"/>
    <x v="1"/>
    <x v="1"/>
    <n v="280017"/>
    <x v="12"/>
    <x v="1"/>
    <x v="1"/>
    <x v="1"/>
    <n v="3443"/>
  </r>
  <r>
    <n v="3800621"/>
    <n v="4"/>
    <x v="2"/>
    <d v="2022-04-13T00:00:00"/>
    <x v="2"/>
    <x v="4"/>
    <x v="3"/>
    <x v="2"/>
    <n v="280006"/>
    <x v="7"/>
    <x v="27"/>
    <x v="1"/>
    <x v="1"/>
    <n v="4459"/>
  </r>
  <r>
    <n v="3800622"/>
    <n v="4"/>
    <x v="2"/>
    <d v="2023-08-05T00:00:00"/>
    <x v="1"/>
    <x v="1"/>
    <x v="1"/>
    <x v="1"/>
    <n v="280004"/>
    <x v="2"/>
    <x v="14"/>
    <x v="1"/>
    <x v="5"/>
    <n v="5392"/>
  </r>
  <r>
    <n v="3800623"/>
    <n v="1"/>
    <x v="3"/>
    <d v="2021-01-23T00:00:00"/>
    <x v="0"/>
    <x v="8"/>
    <x v="4"/>
    <x v="3"/>
    <n v="280002"/>
    <x v="14"/>
    <x v="25"/>
    <x v="1"/>
    <x v="1"/>
    <n v="3883"/>
  </r>
  <r>
    <n v="3800624"/>
    <n v="3"/>
    <x v="1"/>
    <d v="2021-11-06T00:00:00"/>
    <x v="0"/>
    <x v="7"/>
    <x v="0"/>
    <x v="0"/>
    <n v="280020"/>
    <x v="8"/>
    <x v="5"/>
    <x v="2"/>
    <x v="4"/>
    <n v="3820"/>
  </r>
  <r>
    <n v="3800625"/>
    <n v="3"/>
    <x v="1"/>
    <d v="2021-05-02T00:00:00"/>
    <x v="0"/>
    <x v="2"/>
    <x v="0"/>
    <x v="0"/>
    <n v="280018"/>
    <x v="10"/>
    <x v="16"/>
    <x v="3"/>
    <x v="3"/>
    <n v="4907"/>
  </r>
  <r>
    <n v="3800626"/>
    <n v="1"/>
    <x v="3"/>
    <d v="2021-05-26T00:00:00"/>
    <x v="0"/>
    <x v="2"/>
    <x v="0"/>
    <x v="0"/>
    <n v="280006"/>
    <x v="7"/>
    <x v="28"/>
    <x v="2"/>
    <x v="4"/>
    <n v="2124"/>
  </r>
  <r>
    <n v="3800627"/>
    <n v="2"/>
    <x v="0"/>
    <d v="2022-06-19T00:00:00"/>
    <x v="2"/>
    <x v="3"/>
    <x v="0"/>
    <x v="0"/>
    <n v="280008"/>
    <x v="16"/>
    <x v="2"/>
    <x v="2"/>
    <x v="2"/>
    <n v="5033"/>
  </r>
  <r>
    <n v="3800628"/>
    <n v="3"/>
    <x v="1"/>
    <d v="2021-07-05T00:00:00"/>
    <x v="0"/>
    <x v="9"/>
    <x v="1"/>
    <x v="1"/>
    <n v="280019"/>
    <x v="4"/>
    <x v="13"/>
    <x v="1"/>
    <x v="5"/>
    <n v="4988"/>
  </r>
  <r>
    <n v="3800629"/>
    <n v="2"/>
    <x v="0"/>
    <d v="2021-03-09T00:00:00"/>
    <x v="0"/>
    <x v="6"/>
    <x v="0"/>
    <x v="0"/>
    <n v="280001"/>
    <x v="11"/>
    <x v="0"/>
    <x v="0"/>
    <x v="0"/>
    <n v="5315"/>
  </r>
  <r>
    <n v="3800630"/>
    <n v="3"/>
    <x v="1"/>
    <d v="2023-12-17T00:00:00"/>
    <x v="1"/>
    <x v="0"/>
    <x v="4"/>
    <x v="3"/>
    <n v="280017"/>
    <x v="12"/>
    <x v="13"/>
    <x v="1"/>
    <x v="5"/>
    <n v="5017"/>
  </r>
  <r>
    <n v="3800631"/>
    <n v="4"/>
    <x v="2"/>
    <d v="2023-07-27T00:00:00"/>
    <x v="1"/>
    <x v="9"/>
    <x v="0"/>
    <x v="0"/>
    <n v="280008"/>
    <x v="16"/>
    <x v="4"/>
    <x v="3"/>
    <x v="3"/>
    <n v="3322"/>
  </r>
  <r>
    <n v="3800632"/>
    <n v="4"/>
    <x v="2"/>
    <d v="2023-12-17T00:00:00"/>
    <x v="1"/>
    <x v="0"/>
    <x v="3"/>
    <x v="2"/>
    <n v="280004"/>
    <x v="2"/>
    <x v="8"/>
    <x v="1"/>
    <x v="5"/>
    <n v="1967"/>
  </r>
  <r>
    <n v="3800633"/>
    <n v="3"/>
    <x v="1"/>
    <d v="2023-08-06T00:00:00"/>
    <x v="1"/>
    <x v="1"/>
    <x v="1"/>
    <x v="1"/>
    <n v="280014"/>
    <x v="0"/>
    <x v="17"/>
    <x v="2"/>
    <x v="2"/>
    <n v="5069"/>
  </r>
  <r>
    <n v="3800634"/>
    <n v="3"/>
    <x v="1"/>
    <d v="2022-02-27T00:00:00"/>
    <x v="2"/>
    <x v="5"/>
    <x v="2"/>
    <x v="1"/>
    <n v="280013"/>
    <x v="5"/>
    <x v="3"/>
    <x v="0"/>
    <x v="0"/>
    <n v="5317"/>
  </r>
  <r>
    <n v="3800635"/>
    <n v="1"/>
    <x v="3"/>
    <d v="2022-08-06T00:00:00"/>
    <x v="2"/>
    <x v="1"/>
    <x v="1"/>
    <x v="1"/>
    <n v="280002"/>
    <x v="14"/>
    <x v="4"/>
    <x v="3"/>
    <x v="3"/>
    <n v="1765"/>
  </r>
  <r>
    <n v="3800636"/>
    <n v="1"/>
    <x v="3"/>
    <d v="2023-03-04T00:00:00"/>
    <x v="1"/>
    <x v="6"/>
    <x v="6"/>
    <x v="0"/>
    <n v="280002"/>
    <x v="14"/>
    <x v="14"/>
    <x v="1"/>
    <x v="5"/>
    <n v="3203"/>
  </r>
  <r>
    <n v="3800637"/>
    <n v="3"/>
    <x v="1"/>
    <d v="2022-08-23T00:00:00"/>
    <x v="2"/>
    <x v="1"/>
    <x v="2"/>
    <x v="1"/>
    <n v="280015"/>
    <x v="18"/>
    <x v="20"/>
    <x v="2"/>
    <x v="4"/>
    <n v="3360"/>
  </r>
  <r>
    <n v="3800638"/>
    <n v="2"/>
    <x v="0"/>
    <d v="2022-10-08T00:00:00"/>
    <x v="2"/>
    <x v="11"/>
    <x v="0"/>
    <x v="0"/>
    <n v="280010"/>
    <x v="1"/>
    <x v="5"/>
    <x v="2"/>
    <x v="4"/>
    <n v="5852"/>
  </r>
  <r>
    <n v="3800639"/>
    <n v="3"/>
    <x v="1"/>
    <d v="2021-10-25T00:00:00"/>
    <x v="0"/>
    <x v="11"/>
    <x v="6"/>
    <x v="0"/>
    <n v="280006"/>
    <x v="7"/>
    <x v="13"/>
    <x v="1"/>
    <x v="5"/>
    <n v="3787"/>
  </r>
  <r>
    <n v="3800640"/>
    <n v="2"/>
    <x v="0"/>
    <d v="2023-05-28T00:00:00"/>
    <x v="1"/>
    <x v="2"/>
    <x v="3"/>
    <x v="2"/>
    <n v="280015"/>
    <x v="18"/>
    <x v="12"/>
    <x v="1"/>
    <x v="1"/>
    <n v="3378"/>
  </r>
  <r>
    <n v="3800641"/>
    <n v="2"/>
    <x v="0"/>
    <d v="2023-12-01T00:00:00"/>
    <x v="1"/>
    <x v="0"/>
    <x v="0"/>
    <x v="0"/>
    <n v="280012"/>
    <x v="19"/>
    <x v="29"/>
    <x v="1"/>
    <x v="5"/>
    <n v="3674"/>
  </r>
  <r>
    <n v="3800642"/>
    <n v="3"/>
    <x v="1"/>
    <d v="2022-06-03T00:00:00"/>
    <x v="2"/>
    <x v="3"/>
    <x v="1"/>
    <x v="1"/>
    <n v="280008"/>
    <x v="16"/>
    <x v="20"/>
    <x v="2"/>
    <x v="4"/>
    <n v="2674"/>
  </r>
  <r>
    <n v="3800643"/>
    <n v="2"/>
    <x v="0"/>
    <d v="2022-07-22T00:00:00"/>
    <x v="2"/>
    <x v="9"/>
    <x v="1"/>
    <x v="1"/>
    <n v="280007"/>
    <x v="17"/>
    <x v="7"/>
    <x v="2"/>
    <x v="2"/>
    <n v="4392"/>
  </r>
  <r>
    <n v="3800644"/>
    <n v="2"/>
    <x v="0"/>
    <d v="2022-07-13T00:00:00"/>
    <x v="2"/>
    <x v="9"/>
    <x v="4"/>
    <x v="3"/>
    <n v="280017"/>
    <x v="12"/>
    <x v="12"/>
    <x v="1"/>
    <x v="1"/>
    <n v="2007"/>
  </r>
  <r>
    <n v="3800645"/>
    <n v="4"/>
    <x v="2"/>
    <d v="2022-11-14T00:00:00"/>
    <x v="2"/>
    <x v="7"/>
    <x v="3"/>
    <x v="2"/>
    <n v="280005"/>
    <x v="3"/>
    <x v="9"/>
    <x v="0"/>
    <x v="0"/>
    <n v="4837"/>
  </r>
  <r>
    <n v="3800646"/>
    <n v="2"/>
    <x v="0"/>
    <d v="2022-02-02T00:00:00"/>
    <x v="2"/>
    <x v="5"/>
    <x v="2"/>
    <x v="1"/>
    <n v="280019"/>
    <x v="4"/>
    <x v="12"/>
    <x v="1"/>
    <x v="1"/>
    <n v="828"/>
  </r>
  <r>
    <n v="3800647"/>
    <n v="3"/>
    <x v="1"/>
    <d v="2023-08-20T00:00:00"/>
    <x v="1"/>
    <x v="1"/>
    <x v="1"/>
    <x v="1"/>
    <n v="280010"/>
    <x v="1"/>
    <x v="12"/>
    <x v="1"/>
    <x v="1"/>
    <n v="5279"/>
  </r>
  <r>
    <n v="3800648"/>
    <n v="2"/>
    <x v="0"/>
    <d v="2023-10-21T00:00:00"/>
    <x v="1"/>
    <x v="11"/>
    <x v="2"/>
    <x v="1"/>
    <n v="280009"/>
    <x v="15"/>
    <x v="14"/>
    <x v="1"/>
    <x v="5"/>
    <n v="3886"/>
  </r>
  <r>
    <n v="3800649"/>
    <n v="2"/>
    <x v="0"/>
    <d v="2021-02-18T00:00:00"/>
    <x v="0"/>
    <x v="5"/>
    <x v="2"/>
    <x v="1"/>
    <n v="280004"/>
    <x v="2"/>
    <x v="20"/>
    <x v="2"/>
    <x v="4"/>
    <n v="3689"/>
  </r>
  <r>
    <n v="3800650"/>
    <n v="3"/>
    <x v="1"/>
    <d v="2023-03-06T00:00:00"/>
    <x v="1"/>
    <x v="6"/>
    <x v="4"/>
    <x v="3"/>
    <n v="280014"/>
    <x v="0"/>
    <x v="16"/>
    <x v="3"/>
    <x v="3"/>
    <n v="931"/>
  </r>
  <r>
    <n v="3800651"/>
    <n v="4"/>
    <x v="2"/>
    <d v="2021-03-07T00:00:00"/>
    <x v="0"/>
    <x v="6"/>
    <x v="0"/>
    <x v="0"/>
    <n v="280009"/>
    <x v="15"/>
    <x v="4"/>
    <x v="3"/>
    <x v="3"/>
    <n v="279"/>
  </r>
  <r>
    <n v="3800652"/>
    <n v="4"/>
    <x v="2"/>
    <d v="2022-02-15T00:00:00"/>
    <x v="2"/>
    <x v="5"/>
    <x v="4"/>
    <x v="3"/>
    <n v="280020"/>
    <x v="8"/>
    <x v="1"/>
    <x v="1"/>
    <x v="1"/>
    <n v="1574"/>
  </r>
  <r>
    <n v="3800653"/>
    <n v="1"/>
    <x v="3"/>
    <d v="2022-12-15T00:00:00"/>
    <x v="2"/>
    <x v="0"/>
    <x v="0"/>
    <x v="0"/>
    <n v="280004"/>
    <x v="2"/>
    <x v="5"/>
    <x v="2"/>
    <x v="4"/>
    <n v="3616"/>
  </r>
  <r>
    <n v="3800654"/>
    <n v="4"/>
    <x v="2"/>
    <d v="2022-04-03T00:00:00"/>
    <x v="2"/>
    <x v="4"/>
    <x v="4"/>
    <x v="3"/>
    <n v="280007"/>
    <x v="17"/>
    <x v="8"/>
    <x v="1"/>
    <x v="5"/>
    <n v="1271"/>
  </r>
  <r>
    <n v="3800655"/>
    <n v="3"/>
    <x v="1"/>
    <d v="2023-05-25T00:00:00"/>
    <x v="1"/>
    <x v="2"/>
    <x v="1"/>
    <x v="1"/>
    <n v="280008"/>
    <x v="16"/>
    <x v="9"/>
    <x v="0"/>
    <x v="0"/>
    <n v="1193"/>
  </r>
  <r>
    <n v="3800656"/>
    <n v="4"/>
    <x v="2"/>
    <d v="2023-07-28T00:00:00"/>
    <x v="1"/>
    <x v="9"/>
    <x v="4"/>
    <x v="3"/>
    <n v="280005"/>
    <x v="3"/>
    <x v="27"/>
    <x v="1"/>
    <x v="1"/>
    <n v="1992"/>
  </r>
  <r>
    <n v="3800657"/>
    <n v="3"/>
    <x v="1"/>
    <d v="2021-03-19T00:00:00"/>
    <x v="0"/>
    <x v="6"/>
    <x v="5"/>
    <x v="3"/>
    <n v="280018"/>
    <x v="10"/>
    <x v="21"/>
    <x v="1"/>
    <x v="5"/>
    <n v="5853"/>
  </r>
  <r>
    <n v="3800658"/>
    <n v="2"/>
    <x v="0"/>
    <d v="2021-05-13T00:00:00"/>
    <x v="0"/>
    <x v="2"/>
    <x v="2"/>
    <x v="1"/>
    <n v="280013"/>
    <x v="5"/>
    <x v="12"/>
    <x v="1"/>
    <x v="1"/>
    <n v="1039"/>
  </r>
  <r>
    <n v="3800659"/>
    <n v="3"/>
    <x v="1"/>
    <d v="2021-10-14T00:00:00"/>
    <x v="0"/>
    <x v="11"/>
    <x v="2"/>
    <x v="1"/>
    <n v="280003"/>
    <x v="9"/>
    <x v="25"/>
    <x v="1"/>
    <x v="1"/>
    <n v="3529"/>
  </r>
  <r>
    <n v="3800660"/>
    <n v="3"/>
    <x v="1"/>
    <d v="2022-08-16T00:00:00"/>
    <x v="2"/>
    <x v="1"/>
    <x v="2"/>
    <x v="1"/>
    <n v="280016"/>
    <x v="13"/>
    <x v="20"/>
    <x v="2"/>
    <x v="4"/>
    <n v="4838"/>
  </r>
  <r>
    <n v="3800661"/>
    <n v="4"/>
    <x v="2"/>
    <d v="2022-11-08T00:00:00"/>
    <x v="2"/>
    <x v="7"/>
    <x v="2"/>
    <x v="1"/>
    <n v="280020"/>
    <x v="8"/>
    <x v="10"/>
    <x v="3"/>
    <x v="3"/>
    <n v="5860"/>
  </r>
  <r>
    <n v="3800662"/>
    <n v="4"/>
    <x v="2"/>
    <d v="2023-09-02T00:00:00"/>
    <x v="1"/>
    <x v="10"/>
    <x v="4"/>
    <x v="3"/>
    <n v="280002"/>
    <x v="14"/>
    <x v="3"/>
    <x v="0"/>
    <x v="0"/>
    <n v="2046"/>
  </r>
  <r>
    <n v="3800663"/>
    <n v="1"/>
    <x v="3"/>
    <d v="2023-03-26T00:00:00"/>
    <x v="1"/>
    <x v="6"/>
    <x v="2"/>
    <x v="1"/>
    <n v="280018"/>
    <x v="10"/>
    <x v="15"/>
    <x v="0"/>
    <x v="6"/>
    <n v="832"/>
  </r>
  <r>
    <n v="3800664"/>
    <n v="2"/>
    <x v="0"/>
    <d v="2022-10-18T00:00:00"/>
    <x v="2"/>
    <x v="11"/>
    <x v="0"/>
    <x v="0"/>
    <n v="280017"/>
    <x v="12"/>
    <x v="29"/>
    <x v="1"/>
    <x v="5"/>
    <n v="2066"/>
  </r>
  <r>
    <n v="3800665"/>
    <n v="1"/>
    <x v="3"/>
    <d v="2023-09-07T00:00:00"/>
    <x v="1"/>
    <x v="10"/>
    <x v="0"/>
    <x v="0"/>
    <n v="280014"/>
    <x v="0"/>
    <x v="1"/>
    <x v="1"/>
    <x v="1"/>
    <n v="5255"/>
  </r>
  <r>
    <n v="3800666"/>
    <n v="1"/>
    <x v="3"/>
    <d v="2022-12-08T00:00:00"/>
    <x v="2"/>
    <x v="0"/>
    <x v="0"/>
    <x v="0"/>
    <n v="280019"/>
    <x v="4"/>
    <x v="8"/>
    <x v="1"/>
    <x v="5"/>
    <n v="4562"/>
  </r>
  <r>
    <n v="3800667"/>
    <n v="1"/>
    <x v="3"/>
    <d v="2022-10-10T00:00:00"/>
    <x v="2"/>
    <x v="11"/>
    <x v="1"/>
    <x v="1"/>
    <n v="280004"/>
    <x v="2"/>
    <x v="6"/>
    <x v="3"/>
    <x v="3"/>
    <n v="5239"/>
  </r>
  <r>
    <n v="3800668"/>
    <n v="4"/>
    <x v="2"/>
    <d v="2022-03-07T00:00:00"/>
    <x v="2"/>
    <x v="6"/>
    <x v="5"/>
    <x v="3"/>
    <n v="280010"/>
    <x v="1"/>
    <x v="16"/>
    <x v="3"/>
    <x v="3"/>
    <n v="4198"/>
  </r>
  <r>
    <n v="3800669"/>
    <n v="4"/>
    <x v="2"/>
    <d v="2022-06-16T00:00:00"/>
    <x v="2"/>
    <x v="3"/>
    <x v="3"/>
    <x v="2"/>
    <n v="280013"/>
    <x v="5"/>
    <x v="9"/>
    <x v="0"/>
    <x v="0"/>
    <n v="4738"/>
  </r>
  <r>
    <n v="3800670"/>
    <n v="4"/>
    <x v="2"/>
    <d v="2022-03-25T00:00:00"/>
    <x v="2"/>
    <x v="6"/>
    <x v="0"/>
    <x v="0"/>
    <n v="280019"/>
    <x v="4"/>
    <x v="18"/>
    <x v="2"/>
    <x v="4"/>
    <n v="1094"/>
  </r>
  <r>
    <n v="3800671"/>
    <n v="4"/>
    <x v="2"/>
    <d v="2023-03-22T00:00:00"/>
    <x v="1"/>
    <x v="6"/>
    <x v="4"/>
    <x v="3"/>
    <n v="280007"/>
    <x v="17"/>
    <x v="29"/>
    <x v="1"/>
    <x v="5"/>
    <n v="3108"/>
  </r>
  <r>
    <n v="3800672"/>
    <n v="2"/>
    <x v="0"/>
    <d v="2022-02-13T00:00:00"/>
    <x v="2"/>
    <x v="5"/>
    <x v="3"/>
    <x v="2"/>
    <n v="280002"/>
    <x v="14"/>
    <x v="23"/>
    <x v="3"/>
    <x v="3"/>
    <n v="924"/>
  </r>
  <r>
    <n v="3800673"/>
    <n v="3"/>
    <x v="1"/>
    <d v="2023-07-27T00:00:00"/>
    <x v="1"/>
    <x v="9"/>
    <x v="2"/>
    <x v="1"/>
    <n v="280020"/>
    <x v="8"/>
    <x v="21"/>
    <x v="1"/>
    <x v="5"/>
    <n v="284"/>
  </r>
  <r>
    <n v="3800674"/>
    <n v="2"/>
    <x v="0"/>
    <d v="2023-12-01T00:00:00"/>
    <x v="1"/>
    <x v="0"/>
    <x v="1"/>
    <x v="1"/>
    <n v="280006"/>
    <x v="7"/>
    <x v="28"/>
    <x v="2"/>
    <x v="4"/>
    <n v="5538"/>
  </r>
  <r>
    <n v="3800675"/>
    <n v="4"/>
    <x v="2"/>
    <d v="2022-08-15T00:00:00"/>
    <x v="2"/>
    <x v="1"/>
    <x v="3"/>
    <x v="2"/>
    <n v="280003"/>
    <x v="9"/>
    <x v="27"/>
    <x v="1"/>
    <x v="1"/>
    <n v="5552"/>
  </r>
  <r>
    <n v="3800676"/>
    <n v="2"/>
    <x v="0"/>
    <d v="2023-11-26T00:00:00"/>
    <x v="1"/>
    <x v="7"/>
    <x v="2"/>
    <x v="1"/>
    <n v="280017"/>
    <x v="12"/>
    <x v="12"/>
    <x v="1"/>
    <x v="1"/>
    <n v="4883"/>
  </r>
  <r>
    <n v="3800677"/>
    <n v="2"/>
    <x v="0"/>
    <d v="2023-08-04T00:00:00"/>
    <x v="1"/>
    <x v="1"/>
    <x v="6"/>
    <x v="0"/>
    <n v="280017"/>
    <x v="12"/>
    <x v="17"/>
    <x v="2"/>
    <x v="2"/>
    <n v="5704"/>
  </r>
  <r>
    <n v="3800678"/>
    <n v="3"/>
    <x v="1"/>
    <d v="2023-04-26T00:00:00"/>
    <x v="1"/>
    <x v="4"/>
    <x v="4"/>
    <x v="3"/>
    <n v="280009"/>
    <x v="15"/>
    <x v="1"/>
    <x v="1"/>
    <x v="1"/>
    <n v="5100"/>
  </r>
  <r>
    <n v="3800679"/>
    <n v="3"/>
    <x v="1"/>
    <d v="2021-12-08T00:00:00"/>
    <x v="0"/>
    <x v="0"/>
    <x v="1"/>
    <x v="1"/>
    <n v="280007"/>
    <x v="17"/>
    <x v="3"/>
    <x v="0"/>
    <x v="0"/>
    <n v="2987"/>
  </r>
  <r>
    <n v="3800680"/>
    <n v="2"/>
    <x v="0"/>
    <d v="2022-10-04T00:00:00"/>
    <x v="2"/>
    <x v="11"/>
    <x v="1"/>
    <x v="1"/>
    <n v="280016"/>
    <x v="13"/>
    <x v="4"/>
    <x v="3"/>
    <x v="3"/>
    <n v="3029"/>
  </r>
  <r>
    <n v="3800681"/>
    <n v="1"/>
    <x v="3"/>
    <d v="2022-08-11T00:00:00"/>
    <x v="2"/>
    <x v="1"/>
    <x v="6"/>
    <x v="0"/>
    <n v="280018"/>
    <x v="10"/>
    <x v="26"/>
    <x v="1"/>
    <x v="1"/>
    <n v="1832"/>
  </r>
  <r>
    <n v="3800682"/>
    <n v="2"/>
    <x v="0"/>
    <d v="2021-12-25T00:00:00"/>
    <x v="0"/>
    <x v="0"/>
    <x v="0"/>
    <x v="0"/>
    <n v="280002"/>
    <x v="14"/>
    <x v="16"/>
    <x v="3"/>
    <x v="3"/>
    <n v="5490"/>
  </r>
  <r>
    <n v="3800683"/>
    <n v="1"/>
    <x v="3"/>
    <d v="2023-02-06T00:00:00"/>
    <x v="1"/>
    <x v="5"/>
    <x v="4"/>
    <x v="3"/>
    <n v="280020"/>
    <x v="8"/>
    <x v="7"/>
    <x v="2"/>
    <x v="2"/>
    <n v="3164"/>
  </r>
  <r>
    <n v="3800684"/>
    <n v="3"/>
    <x v="1"/>
    <d v="2023-10-16T00:00:00"/>
    <x v="1"/>
    <x v="11"/>
    <x v="3"/>
    <x v="2"/>
    <n v="280003"/>
    <x v="9"/>
    <x v="27"/>
    <x v="1"/>
    <x v="1"/>
    <n v="776"/>
  </r>
  <r>
    <n v="3800685"/>
    <n v="4"/>
    <x v="2"/>
    <d v="2022-07-14T00:00:00"/>
    <x v="2"/>
    <x v="9"/>
    <x v="3"/>
    <x v="2"/>
    <n v="280011"/>
    <x v="6"/>
    <x v="2"/>
    <x v="2"/>
    <x v="2"/>
    <n v="1770"/>
  </r>
  <r>
    <n v="3800686"/>
    <n v="1"/>
    <x v="3"/>
    <d v="2022-03-10T00:00:00"/>
    <x v="2"/>
    <x v="6"/>
    <x v="1"/>
    <x v="1"/>
    <n v="280018"/>
    <x v="10"/>
    <x v="21"/>
    <x v="1"/>
    <x v="5"/>
    <n v="873"/>
  </r>
  <r>
    <n v="3800687"/>
    <n v="4"/>
    <x v="2"/>
    <d v="2021-02-14T00:00:00"/>
    <x v="0"/>
    <x v="5"/>
    <x v="0"/>
    <x v="0"/>
    <n v="280018"/>
    <x v="10"/>
    <x v="5"/>
    <x v="2"/>
    <x v="4"/>
    <n v="253"/>
  </r>
  <r>
    <n v="3800688"/>
    <n v="1"/>
    <x v="3"/>
    <d v="2022-03-04T00:00:00"/>
    <x v="2"/>
    <x v="6"/>
    <x v="5"/>
    <x v="3"/>
    <n v="280014"/>
    <x v="0"/>
    <x v="3"/>
    <x v="0"/>
    <x v="0"/>
    <n v="628"/>
  </r>
  <r>
    <n v="3800689"/>
    <n v="3"/>
    <x v="1"/>
    <d v="2021-05-27T00:00:00"/>
    <x v="0"/>
    <x v="2"/>
    <x v="3"/>
    <x v="2"/>
    <n v="280012"/>
    <x v="19"/>
    <x v="15"/>
    <x v="0"/>
    <x v="6"/>
    <n v="1459"/>
  </r>
  <r>
    <n v="3800690"/>
    <n v="2"/>
    <x v="0"/>
    <d v="2022-07-26T00:00:00"/>
    <x v="2"/>
    <x v="9"/>
    <x v="6"/>
    <x v="0"/>
    <n v="280012"/>
    <x v="19"/>
    <x v="20"/>
    <x v="2"/>
    <x v="4"/>
    <n v="2656"/>
  </r>
  <r>
    <n v="3800691"/>
    <n v="4"/>
    <x v="2"/>
    <d v="2021-03-07T00:00:00"/>
    <x v="0"/>
    <x v="6"/>
    <x v="6"/>
    <x v="0"/>
    <n v="280006"/>
    <x v="7"/>
    <x v="21"/>
    <x v="1"/>
    <x v="5"/>
    <n v="5455"/>
  </r>
  <r>
    <n v="3800692"/>
    <n v="3"/>
    <x v="1"/>
    <d v="2023-04-26T00:00:00"/>
    <x v="1"/>
    <x v="4"/>
    <x v="4"/>
    <x v="3"/>
    <n v="280009"/>
    <x v="15"/>
    <x v="24"/>
    <x v="2"/>
    <x v="2"/>
    <n v="2666"/>
  </r>
  <r>
    <n v="3800693"/>
    <n v="3"/>
    <x v="1"/>
    <d v="2022-10-23T00:00:00"/>
    <x v="2"/>
    <x v="11"/>
    <x v="6"/>
    <x v="0"/>
    <n v="280019"/>
    <x v="4"/>
    <x v="8"/>
    <x v="1"/>
    <x v="5"/>
    <n v="1199"/>
  </r>
  <r>
    <n v="3800694"/>
    <n v="2"/>
    <x v="0"/>
    <d v="2021-09-11T00:00:00"/>
    <x v="0"/>
    <x v="10"/>
    <x v="1"/>
    <x v="1"/>
    <n v="280001"/>
    <x v="11"/>
    <x v="22"/>
    <x v="2"/>
    <x v="4"/>
    <n v="3192"/>
  </r>
  <r>
    <n v="3800695"/>
    <n v="1"/>
    <x v="3"/>
    <d v="2022-12-28T00:00:00"/>
    <x v="2"/>
    <x v="0"/>
    <x v="0"/>
    <x v="0"/>
    <n v="280013"/>
    <x v="5"/>
    <x v="2"/>
    <x v="2"/>
    <x v="2"/>
    <n v="3862"/>
  </r>
  <r>
    <n v="3800696"/>
    <n v="3"/>
    <x v="1"/>
    <d v="2021-01-02T00:00:00"/>
    <x v="0"/>
    <x v="8"/>
    <x v="4"/>
    <x v="3"/>
    <n v="280008"/>
    <x v="16"/>
    <x v="1"/>
    <x v="1"/>
    <x v="1"/>
    <n v="1361"/>
  </r>
  <r>
    <n v="3800697"/>
    <n v="1"/>
    <x v="3"/>
    <d v="2021-04-19T00:00:00"/>
    <x v="0"/>
    <x v="4"/>
    <x v="5"/>
    <x v="3"/>
    <n v="280003"/>
    <x v="9"/>
    <x v="18"/>
    <x v="2"/>
    <x v="4"/>
    <n v="4401"/>
  </r>
  <r>
    <n v="3800698"/>
    <n v="1"/>
    <x v="3"/>
    <d v="2022-03-27T00:00:00"/>
    <x v="2"/>
    <x v="6"/>
    <x v="2"/>
    <x v="1"/>
    <n v="280003"/>
    <x v="9"/>
    <x v="20"/>
    <x v="2"/>
    <x v="4"/>
    <n v="2093"/>
  </r>
  <r>
    <n v="3800699"/>
    <n v="3"/>
    <x v="1"/>
    <d v="2022-05-07T00:00:00"/>
    <x v="2"/>
    <x v="2"/>
    <x v="4"/>
    <x v="3"/>
    <n v="280002"/>
    <x v="14"/>
    <x v="21"/>
    <x v="1"/>
    <x v="5"/>
    <n v="2254"/>
  </r>
  <r>
    <n v="3800700"/>
    <n v="4"/>
    <x v="2"/>
    <d v="2021-03-26T00:00:00"/>
    <x v="0"/>
    <x v="6"/>
    <x v="0"/>
    <x v="0"/>
    <n v="280018"/>
    <x v="10"/>
    <x v="15"/>
    <x v="0"/>
    <x v="6"/>
    <n v="4782"/>
  </r>
  <r>
    <n v="3800701"/>
    <n v="2"/>
    <x v="0"/>
    <d v="2022-01-18T00:00:00"/>
    <x v="2"/>
    <x v="8"/>
    <x v="5"/>
    <x v="3"/>
    <n v="280015"/>
    <x v="18"/>
    <x v="0"/>
    <x v="0"/>
    <x v="0"/>
    <n v="5817"/>
  </r>
  <r>
    <n v="3800702"/>
    <n v="1"/>
    <x v="3"/>
    <d v="2023-10-17T00:00:00"/>
    <x v="1"/>
    <x v="11"/>
    <x v="1"/>
    <x v="1"/>
    <n v="280002"/>
    <x v="14"/>
    <x v="9"/>
    <x v="0"/>
    <x v="0"/>
    <n v="1370"/>
  </r>
  <r>
    <n v="3800703"/>
    <n v="1"/>
    <x v="3"/>
    <d v="2022-03-14T00:00:00"/>
    <x v="2"/>
    <x v="6"/>
    <x v="4"/>
    <x v="3"/>
    <n v="280011"/>
    <x v="6"/>
    <x v="7"/>
    <x v="2"/>
    <x v="2"/>
    <n v="4657"/>
  </r>
  <r>
    <n v="3800704"/>
    <n v="2"/>
    <x v="0"/>
    <d v="2021-04-24T00:00:00"/>
    <x v="0"/>
    <x v="4"/>
    <x v="4"/>
    <x v="3"/>
    <n v="280008"/>
    <x v="16"/>
    <x v="14"/>
    <x v="1"/>
    <x v="5"/>
    <n v="2093"/>
  </r>
  <r>
    <n v="3800705"/>
    <n v="2"/>
    <x v="0"/>
    <d v="2023-10-20T00:00:00"/>
    <x v="1"/>
    <x v="11"/>
    <x v="4"/>
    <x v="3"/>
    <n v="280010"/>
    <x v="1"/>
    <x v="26"/>
    <x v="1"/>
    <x v="1"/>
    <n v="1953"/>
  </r>
  <r>
    <n v="3800706"/>
    <n v="1"/>
    <x v="3"/>
    <d v="2022-07-24T00:00:00"/>
    <x v="2"/>
    <x v="9"/>
    <x v="3"/>
    <x v="2"/>
    <n v="280020"/>
    <x v="8"/>
    <x v="7"/>
    <x v="2"/>
    <x v="2"/>
    <n v="3068"/>
  </r>
  <r>
    <n v="3800707"/>
    <n v="4"/>
    <x v="2"/>
    <d v="2022-06-01T00:00:00"/>
    <x v="2"/>
    <x v="3"/>
    <x v="0"/>
    <x v="0"/>
    <n v="280011"/>
    <x v="6"/>
    <x v="25"/>
    <x v="1"/>
    <x v="1"/>
    <n v="1388"/>
  </r>
  <r>
    <n v="3800708"/>
    <n v="2"/>
    <x v="0"/>
    <d v="2022-02-15T00:00:00"/>
    <x v="2"/>
    <x v="5"/>
    <x v="2"/>
    <x v="1"/>
    <n v="280019"/>
    <x v="4"/>
    <x v="24"/>
    <x v="2"/>
    <x v="2"/>
    <n v="2954"/>
  </r>
  <r>
    <n v="3800709"/>
    <n v="4"/>
    <x v="2"/>
    <d v="2021-03-06T00:00:00"/>
    <x v="0"/>
    <x v="6"/>
    <x v="0"/>
    <x v="0"/>
    <n v="280003"/>
    <x v="9"/>
    <x v="11"/>
    <x v="2"/>
    <x v="4"/>
    <n v="1533"/>
  </r>
  <r>
    <n v="3800710"/>
    <n v="1"/>
    <x v="3"/>
    <d v="2023-01-02T00:00:00"/>
    <x v="1"/>
    <x v="8"/>
    <x v="6"/>
    <x v="0"/>
    <n v="280002"/>
    <x v="14"/>
    <x v="3"/>
    <x v="0"/>
    <x v="0"/>
    <n v="3594"/>
  </r>
  <r>
    <n v="3800711"/>
    <n v="1"/>
    <x v="3"/>
    <d v="2023-12-07T00:00:00"/>
    <x v="1"/>
    <x v="0"/>
    <x v="2"/>
    <x v="1"/>
    <n v="280011"/>
    <x v="6"/>
    <x v="26"/>
    <x v="1"/>
    <x v="1"/>
    <n v="934"/>
  </r>
  <r>
    <n v="3800712"/>
    <n v="2"/>
    <x v="0"/>
    <d v="2022-01-04T00:00:00"/>
    <x v="2"/>
    <x v="8"/>
    <x v="3"/>
    <x v="2"/>
    <n v="280007"/>
    <x v="17"/>
    <x v="3"/>
    <x v="0"/>
    <x v="0"/>
    <n v="5176"/>
  </r>
  <r>
    <n v="3800713"/>
    <n v="4"/>
    <x v="2"/>
    <d v="2023-08-20T00:00:00"/>
    <x v="1"/>
    <x v="1"/>
    <x v="5"/>
    <x v="3"/>
    <n v="280017"/>
    <x v="12"/>
    <x v="16"/>
    <x v="3"/>
    <x v="3"/>
    <n v="338"/>
  </r>
  <r>
    <n v="3800714"/>
    <n v="3"/>
    <x v="1"/>
    <d v="2022-09-13T00:00:00"/>
    <x v="2"/>
    <x v="10"/>
    <x v="3"/>
    <x v="2"/>
    <n v="280003"/>
    <x v="9"/>
    <x v="3"/>
    <x v="0"/>
    <x v="0"/>
    <n v="5137"/>
  </r>
  <r>
    <n v="3800715"/>
    <n v="3"/>
    <x v="1"/>
    <d v="2022-07-25T00:00:00"/>
    <x v="2"/>
    <x v="9"/>
    <x v="4"/>
    <x v="3"/>
    <n v="280007"/>
    <x v="17"/>
    <x v="27"/>
    <x v="1"/>
    <x v="1"/>
    <n v="4696"/>
  </r>
  <r>
    <n v="3800716"/>
    <n v="1"/>
    <x v="3"/>
    <d v="2023-06-21T00:00:00"/>
    <x v="1"/>
    <x v="3"/>
    <x v="3"/>
    <x v="2"/>
    <n v="280014"/>
    <x v="0"/>
    <x v="18"/>
    <x v="2"/>
    <x v="4"/>
    <n v="1121"/>
  </r>
  <r>
    <n v="3800717"/>
    <n v="2"/>
    <x v="0"/>
    <d v="2022-01-16T00:00:00"/>
    <x v="2"/>
    <x v="8"/>
    <x v="3"/>
    <x v="2"/>
    <n v="280003"/>
    <x v="9"/>
    <x v="9"/>
    <x v="0"/>
    <x v="0"/>
    <n v="419"/>
  </r>
  <r>
    <n v="3800718"/>
    <n v="1"/>
    <x v="3"/>
    <d v="2022-06-23T00:00:00"/>
    <x v="2"/>
    <x v="3"/>
    <x v="3"/>
    <x v="2"/>
    <n v="280006"/>
    <x v="7"/>
    <x v="8"/>
    <x v="1"/>
    <x v="5"/>
    <n v="844"/>
  </r>
  <r>
    <n v="3800719"/>
    <n v="2"/>
    <x v="0"/>
    <d v="2023-05-17T00:00:00"/>
    <x v="1"/>
    <x v="2"/>
    <x v="5"/>
    <x v="3"/>
    <n v="280010"/>
    <x v="1"/>
    <x v="5"/>
    <x v="2"/>
    <x v="4"/>
    <n v="4082"/>
  </r>
  <r>
    <n v="3800720"/>
    <n v="1"/>
    <x v="3"/>
    <d v="2023-10-16T00:00:00"/>
    <x v="1"/>
    <x v="11"/>
    <x v="0"/>
    <x v="0"/>
    <n v="280008"/>
    <x v="16"/>
    <x v="3"/>
    <x v="0"/>
    <x v="0"/>
    <n v="3398"/>
  </r>
  <r>
    <n v="3800721"/>
    <n v="3"/>
    <x v="1"/>
    <d v="2021-12-11T00:00:00"/>
    <x v="0"/>
    <x v="0"/>
    <x v="6"/>
    <x v="0"/>
    <n v="280020"/>
    <x v="8"/>
    <x v="8"/>
    <x v="1"/>
    <x v="5"/>
    <n v="2715"/>
  </r>
  <r>
    <n v="3800722"/>
    <n v="4"/>
    <x v="2"/>
    <d v="2021-11-22T00:00:00"/>
    <x v="0"/>
    <x v="7"/>
    <x v="0"/>
    <x v="0"/>
    <n v="280005"/>
    <x v="3"/>
    <x v="27"/>
    <x v="1"/>
    <x v="1"/>
    <n v="1919"/>
  </r>
  <r>
    <n v="3800723"/>
    <n v="4"/>
    <x v="2"/>
    <d v="2021-08-27T00:00:00"/>
    <x v="0"/>
    <x v="1"/>
    <x v="4"/>
    <x v="3"/>
    <n v="280012"/>
    <x v="19"/>
    <x v="10"/>
    <x v="3"/>
    <x v="3"/>
    <n v="3845"/>
  </r>
  <r>
    <n v="3800724"/>
    <n v="2"/>
    <x v="0"/>
    <d v="2023-10-04T00:00:00"/>
    <x v="1"/>
    <x v="11"/>
    <x v="5"/>
    <x v="3"/>
    <n v="280008"/>
    <x v="16"/>
    <x v="9"/>
    <x v="0"/>
    <x v="0"/>
    <n v="4139"/>
  </r>
  <r>
    <n v="3800725"/>
    <n v="3"/>
    <x v="1"/>
    <d v="2023-10-07T00:00:00"/>
    <x v="1"/>
    <x v="11"/>
    <x v="2"/>
    <x v="1"/>
    <n v="280019"/>
    <x v="4"/>
    <x v="16"/>
    <x v="3"/>
    <x v="3"/>
    <n v="1313"/>
  </r>
  <r>
    <n v="3800726"/>
    <n v="1"/>
    <x v="3"/>
    <d v="2023-05-16T00:00:00"/>
    <x v="1"/>
    <x v="2"/>
    <x v="5"/>
    <x v="3"/>
    <n v="280010"/>
    <x v="1"/>
    <x v="0"/>
    <x v="0"/>
    <x v="0"/>
    <n v="3586"/>
  </r>
  <r>
    <n v="3800727"/>
    <n v="1"/>
    <x v="3"/>
    <d v="2022-12-03T00:00:00"/>
    <x v="2"/>
    <x v="0"/>
    <x v="1"/>
    <x v="1"/>
    <n v="280012"/>
    <x v="19"/>
    <x v="17"/>
    <x v="2"/>
    <x v="2"/>
    <n v="2389"/>
  </r>
  <r>
    <n v="3800728"/>
    <n v="1"/>
    <x v="3"/>
    <d v="2021-01-24T00:00:00"/>
    <x v="0"/>
    <x v="8"/>
    <x v="5"/>
    <x v="3"/>
    <n v="280018"/>
    <x v="10"/>
    <x v="20"/>
    <x v="2"/>
    <x v="4"/>
    <n v="4341"/>
  </r>
  <r>
    <n v="3800729"/>
    <n v="3"/>
    <x v="1"/>
    <d v="2023-09-27T00:00:00"/>
    <x v="1"/>
    <x v="10"/>
    <x v="5"/>
    <x v="3"/>
    <n v="280003"/>
    <x v="9"/>
    <x v="8"/>
    <x v="1"/>
    <x v="5"/>
    <n v="2053"/>
  </r>
  <r>
    <n v="3800730"/>
    <n v="3"/>
    <x v="1"/>
    <d v="2022-09-19T00:00:00"/>
    <x v="2"/>
    <x v="10"/>
    <x v="0"/>
    <x v="0"/>
    <n v="280006"/>
    <x v="7"/>
    <x v="14"/>
    <x v="1"/>
    <x v="5"/>
    <n v="2536"/>
  </r>
  <r>
    <n v="3800731"/>
    <n v="4"/>
    <x v="2"/>
    <d v="2023-07-04T00:00:00"/>
    <x v="1"/>
    <x v="9"/>
    <x v="3"/>
    <x v="2"/>
    <n v="280011"/>
    <x v="6"/>
    <x v="10"/>
    <x v="3"/>
    <x v="3"/>
    <n v="2595"/>
  </r>
  <r>
    <n v="3800732"/>
    <n v="1"/>
    <x v="3"/>
    <d v="2022-10-19T00:00:00"/>
    <x v="2"/>
    <x v="11"/>
    <x v="5"/>
    <x v="3"/>
    <n v="280003"/>
    <x v="9"/>
    <x v="7"/>
    <x v="2"/>
    <x v="2"/>
    <n v="2941"/>
  </r>
  <r>
    <n v="3800733"/>
    <n v="3"/>
    <x v="1"/>
    <d v="2022-04-19T00:00:00"/>
    <x v="2"/>
    <x v="4"/>
    <x v="4"/>
    <x v="3"/>
    <n v="280012"/>
    <x v="19"/>
    <x v="12"/>
    <x v="1"/>
    <x v="1"/>
    <n v="4532"/>
  </r>
  <r>
    <n v="3800734"/>
    <n v="1"/>
    <x v="3"/>
    <d v="2022-06-19T00:00:00"/>
    <x v="2"/>
    <x v="3"/>
    <x v="4"/>
    <x v="3"/>
    <n v="280017"/>
    <x v="12"/>
    <x v="8"/>
    <x v="1"/>
    <x v="5"/>
    <n v="4192"/>
  </r>
  <r>
    <n v="3800735"/>
    <n v="3"/>
    <x v="1"/>
    <d v="2021-09-16T00:00:00"/>
    <x v="0"/>
    <x v="10"/>
    <x v="6"/>
    <x v="0"/>
    <n v="280015"/>
    <x v="18"/>
    <x v="0"/>
    <x v="0"/>
    <x v="0"/>
    <n v="811"/>
  </r>
  <r>
    <n v="3800736"/>
    <n v="4"/>
    <x v="2"/>
    <d v="2023-04-17T00:00:00"/>
    <x v="1"/>
    <x v="4"/>
    <x v="1"/>
    <x v="1"/>
    <n v="280019"/>
    <x v="4"/>
    <x v="1"/>
    <x v="1"/>
    <x v="1"/>
    <n v="4314"/>
  </r>
  <r>
    <n v="3800737"/>
    <n v="4"/>
    <x v="2"/>
    <d v="2023-10-05T00:00:00"/>
    <x v="1"/>
    <x v="11"/>
    <x v="5"/>
    <x v="3"/>
    <n v="280013"/>
    <x v="5"/>
    <x v="4"/>
    <x v="3"/>
    <x v="3"/>
    <n v="4453"/>
  </r>
  <r>
    <n v="3800738"/>
    <n v="1"/>
    <x v="3"/>
    <d v="2023-12-12T00:00:00"/>
    <x v="1"/>
    <x v="0"/>
    <x v="4"/>
    <x v="3"/>
    <n v="280019"/>
    <x v="4"/>
    <x v="11"/>
    <x v="2"/>
    <x v="4"/>
    <n v="4734"/>
  </r>
  <r>
    <n v="3800739"/>
    <n v="1"/>
    <x v="3"/>
    <d v="2023-01-04T00:00:00"/>
    <x v="1"/>
    <x v="8"/>
    <x v="0"/>
    <x v="0"/>
    <n v="280003"/>
    <x v="9"/>
    <x v="3"/>
    <x v="0"/>
    <x v="0"/>
    <n v="2968"/>
  </r>
  <r>
    <n v="3800740"/>
    <n v="1"/>
    <x v="3"/>
    <d v="2021-10-06T00:00:00"/>
    <x v="0"/>
    <x v="11"/>
    <x v="0"/>
    <x v="0"/>
    <n v="280013"/>
    <x v="5"/>
    <x v="4"/>
    <x v="3"/>
    <x v="3"/>
    <n v="2936"/>
  </r>
  <r>
    <n v="3800741"/>
    <n v="2"/>
    <x v="0"/>
    <d v="2022-08-20T00:00:00"/>
    <x v="2"/>
    <x v="1"/>
    <x v="1"/>
    <x v="1"/>
    <n v="280007"/>
    <x v="17"/>
    <x v="18"/>
    <x v="2"/>
    <x v="4"/>
    <n v="5836"/>
  </r>
  <r>
    <n v="3800742"/>
    <n v="1"/>
    <x v="3"/>
    <d v="2022-04-18T00:00:00"/>
    <x v="2"/>
    <x v="4"/>
    <x v="0"/>
    <x v="0"/>
    <n v="280013"/>
    <x v="5"/>
    <x v="13"/>
    <x v="1"/>
    <x v="5"/>
    <n v="1135"/>
  </r>
  <r>
    <n v="3800743"/>
    <n v="2"/>
    <x v="0"/>
    <d v="2021-01-28T00:00:00"/>
    <x v="0"/>
    <x v="8"/>
    <x v="3"/>
    <x v="2"/>
    <n v="280011"/>
    <x v="6"/>
    <x v="9"/>
    <x v="0"/>
    <x v="0"/>
    <n v="2281"/>
  </r>
  <r>
    <n v="3800744"/>
    <n v="2"/>
    <x v="0"/>
    <d v="2021-01-25T00:00:00"/>
    <x v="0"/>
    <x v="8"/>
    <x v="5"/>
    <x v="3"/>
    <n v="280017"/>
    <x v="12"/>
    <x v="4"/>
    <x v="3"/>
    <x v="3"/>
    <n v="5116"/>
  </r>
  <r>
    <n v="3800745"/>
    <n v="1"/>
    <x v="3"/>
    <d v="2023-03-18T00:00:00"/>
    <x v="1"/>
    <x v="6"/>
    <x v="4"/>
    <x v="3"/>
    <n v="280011"/>
    <x v="6"/>
    <x v="19"/>
    <x v="0"/>
    <x v="6"/>
    <n v="3333"/>
  </r>
  <r>
    <n v="3800746"/>
    <n v="4"/>
    <x v="2"/>
    <d v="2022-04-28T00:00:00"/>
    <x v="2"/>
    <x v="4"/>
    <x v="4"/>
    <x v="3"/>
    <n v="280008"/>
    <x v="16"/>
    <x v="22"/>
    <x v="2"/>
    <x v="4"/>
    <n v="4911"/>
  </r>
  <r>
    <n v="3800747"/>
    <n v="2"/>
    <x v="0"/>
    <d v="2023-04-26T00:00:00"/>
    <x v="1"/>
    <x v="4"/>
    <x v="4"/>
    <x v="3"/>
    <n v="280006"/>
    <x v="7"/>
    <x v="26"/>
    <x v="1"/>
    <x v="1"/>
    <n v="754"/>
  </r>
  <r>
    <n v="3800748"/>
    <n v="3"/>
    <x v="1"/>
    <d v="2021-11-17T00:00:00"/>
    <x v="0"/>
    <x v="7"/>
    <x v="3"/>
    <x v="2"/>
    <n v="280005"/>
    <x v="3"/>
    <x v="12"/>
    <x v="1"/>
    <x v="1"/>
    <n v="2987"/>
  </r>
  <r>
    <n v="3800749"/>
    <n v="3"/>
    <x v="1"/>
    <d v="2022-11-05T00:00:00"/>
    <x v="2"/>
    <x v="7"/>
    <x v="4"/>
    <x v="3"/>
    <n v="280018"/>
    <x v="10"/>
    <x v="25"/>
    <x v="1"/>
    <x v="1"/>
    <n v="3894"/>
  </r>
  <r>
    <n v="3800750"/>
    <n v="4"/>
    <x v="2"/>
    <d v="2022-07-01T00:00:00"/>
    <x v="2"/>
    <x v="9"/>
    <x v="5"/>
    <x v="3"/>
    <n v="280006"/>
    <x v="7"/>
    <x v="5"/>
    <x v="2"/>
    <x v="4"/>
    <n v="3000"/>
  </r>
  <r>
    <n v="3800751"/>
    <n v="1"/>
    <x v="3"/>
    <d v="2022-04-13T00:00:00"/>
    <x v="2"/>
    <x v="4"/>
    <x v="2"/>
    <x v="1"/>
    <n v="280005"/>
    <x v="3"/>
    <x v="21"/>
    <x v="1"/>
    <x v="5"/>
    <n v="5719"/>
  </r>
  <r>
    <n v="3800752"/>
    <n v="1"/>
    <x v="3"/>
    <d v="2021-03-10T00:00:00"/>
    <x v="0"/>
    <x v="6"/>
    <x v="5"/>
    <x v="3"/>
    <n v="280017"/>
    <x v="12"/>
    <x v="7"/>
    <x v="2"/>
    <x v="2"/>
    <n v="3908"/>
  </r>
  <r>
    <n v="3800753"/>
    <n v="2"/>
    <x v="0"/>
    <d v="2021-09-01T00:00:00"/>
    <x v="0"/>
    <x v="10"/>
    <x v="3"/>
    <x v="2"/>
    <n v="280016"/>
    <x v="13"/>
    <x v="20"/>
    <x v="2"/>
    <x v="4"/>
    <n v="804"/>
  </r>
  <r>
    <n v="3800754"/>
    <n v="3"/>
    <x v="1"/>
    <d v="2022-09-20T00:00:00"/>
    <x v="2"/>
    <x v="10"/>
    <x v="4"/>
    <x v="3"/>
    <n v="280009"/>
    <x v="15"/>
    <x v="8"/>
    <x v="1"/>
    <x v="5"/>
    <n v="3344"/>
  </r>
  <r>
    <n v="3800755"/>
    <n v="1"/>
    <x v="3"/>
    <d v="2021-01-25T00:00:00"/>
    <x v="0"/>
    <x v="8"/>
    <x v="2"/>
    <x v="1"/>
    <n v="280012"/>
    <x v="19"/>
    <x v="0"/>
    <x v="0"/>
    <x v="0"/>
    <n v="4265"/>
  </r>
  <r>
    <n v="3800756"/>
    <n v="4"/>
    <x v="2"/>
    <d v="2023-10-24T00:00:00"/>
    <x v="1"/>
    <x v="11"/>
    <x v="2"/>
    <x v="1"/>
    <n v="280013"/>
    <x v="5"/>
    <x v="4"/>
    <x v="3"/>
    <x v="3"/>
    <n v="472"/>
  </r>
  <r>
    <n v="3800757"/>
    <n v="4"/>
    <x v="2"/>
    <d v="2023-12-05T00:00:00"/>
    <x v="1"/>
    <x v="0"/>
    <x v="4"/>
    <x v="3"/>
    <n v="280020"/>
    <x v="8"/>
    <x v="26"/>
    <x v="1"/>
    <x v="1"/>
    <n v="5961"/>
  </r>
  <r>
    <n v="3800758"/>
    <n v="3"/>
    <x v="1"/>
    <d v="2022-11-17T00:00:00"/>
    <x v="2"/>
    <x v="7"/>
    <x v="6"/>
    <x v="0"/>
    <n v="280016"/>
    <x v="13"/>
    <x v="21"/>
    <x v="1"/>
    <x v="5"/>
    <n v="2056"/>
  </r>
  <r>
    <n v="3800759"/>
    <n v="4"/>
    <x v="2"/>
    <d v="2023-06-10T00:00:00"/>
    <x v="1"/>
    <x v="3"/>
    <x v="0"/>
    <x v="0"/>
    <n v="280010"/>
    <x v="1"/>
    <x v="24"/>
    <x v="2"/>
    <x v="2"/>
    <n v="834"/>
  </r>
  <r>
    <n v="3800760"/>
    <n v="1"/>
    <x v="3"/>
    <d v="2023-07-21T00:00:00"/>
    <x v="1"/>
    <x v="9"/>
    <x v="0"/>
    <x v="0"/>
    <n v="280002"/>
    <x v="14"/>
    <x v="18"/>
    <x v="2"/>
    <x v="4"/>
    <n v="4122"/>
  </r>
  <r>
    <n v="3800761"/>
    <n v="1"/>
    <x v="3"/>
    <d v="2023-09-24T00:00:00"/>
    <x v="1"/>
    <x v="10"/>
    <x v="2"/>
    <x v="1"/>
    <n v="280005"/>
    <x v="3"/>
    <x v="22"/>
    <x v="2"/>
    <x v="4"/>
    <n v="371"/>
  </r>
  <r>
    <n v="3800762"/>
    <n v="3"/>
    <x v="1"/>
    <d v="2022-02-08T00:00:00"/>
    <x v="2"/>
    <x v="5"/>
    <x v="3"/>
    <x v="2"/>
    <n v="280001"/>
    <x v="11"/>
    <x v="17"/>
    <x v="2"/>
    <x v="2"/>
    <n v="1437"/>
  </r>
  <r>
    <n v="3800763"/>
    <n v="4"/>
    <x v="2"/>
    <d v="2021-09-26T00:00:00"/>
    <x v="0"/>
    <x v="10"/>
    <x v="3"/>
    <x v="2"/>
    <n v="280020"/>
    <x v="8"/>
    <x v="29"/>
    <x v="1"/>
    <x v="5"/>
    <n v="1912"/>
  </r>
  <r>
    <n v="3800764"/>
    <n v="1"/>
    <x v="3"/>
    <d v="2021-12-07T00:00:00"/>
    <x v="0"/>
    <x v="0"/>
    <x v="0"/>
    <x v="0"/>
    <n v="280013"/>
    <x v="5"/>
    <x v="0"/>
    <x v="0"/>
    <x v="0"/>
    <n v="2655"/>
  </r>
  <r>
    <n v="3800765"/>
    <n v="1"/>
    <x v="3"/>
    <d v="2021-10-06T00:00:00"/>
    <x v="0"/>
    <x v="11"/>
    <x v="2"/>
    <x v="1"/>
    <n v="280001"/>
    <x v="11"/>
    <x v="3"/>
    <x v="0"/>
    <x v="0"/>
    <n v="1881"/>
  </r>
  <r>
    <n v="3800766"/>
    <n v="2"/>
    <x v="0"/>
    <d v="2021-07-03T00:00:00"/>
    <x v="0"/>
    <x v="9"/>
    <x v="2"/>
    <x v="1"/>
    <n v="280011"/>
    <x v="6"/>
    <x v="24"/>
    <x v="2"/>
    <x v="2"/>
    <n v="1117"/>
  </r>
  <r>
    <n v="3800767"/>
    <n v="3"/>
    <x v="1"/>
    <d v="2021-12-10T00:00:00"/>
    <x v="0"/>
    <x v="0"/>
    <x v="0"/>
    <x v="0"/>
    <n v="280012"/>
    <x v="19"/>
    <x v="27"/>
    <x v="1"/>
    <x v="1"/>
    <n v="4081"/>
  </r>
  <r>
    <n v="3800768"/>
    <n v="3"/>
    <x v="1"/>
    <d v="2022-01-25T00:00:00"/>
    <x v="2"/>
    <x v="8"/>
    <x v="3"/>
    <x v="2"/>
    <n v="280014"/>
    <x v="0"/>
    <x v="1"/>
    <x v="1"/>
    <x v="1"/>
    <n v="5778"/>
  </r>
  <r>
    <n v="3800769"/>
    <n v="2"/>
    <x v="0"/>
    <d v="2021-03-18T00:00:00"/>
    <x v="0"/>
    <x v="6"/>
    <x v="1"/>
    <x v="1"/>
    <n v="280020"/>
    <x v="8"/>
    <x v="16"/>
    <x v="3"/>
    <x v="3"/>
    <n v="5728"/>
  </r>
  <r>
    <n v="3800770"/>
    <n v="1"/>
    <x v="3"/>
    <d v="2022-10-21T00:00:00"/>
    <x v="2"/>
    <x v="11"/>
    <x v="5"/>
    <x v="3"/>
    <n v="280009"/>
    <x v="15"/>
    <x v="9"/>
    <x v="0"/>
    <x v="0"/>
    <n v="3775"/>
  </r>
  <r>
    <n v="3800771"/>
    <n v="1"/>
    <x v="3"/>
    <d v="2022-04-18T00:00:00"/>
    <x v="2"/>
    <x v="4"/>
    <x v="0"/>
    <x v="0"/>
    <n v="280008"/>
    <x v="16"/>
    <x v="14"/>
    <x v="1"/>
    <x v="5"/>
    <n v="1725"/>
  </r>
  <r>
    <n v="3800772"/>
    <n v="3"/>
    <x v="1"/>
    <d v="2022-12-02T00:00:00"/>
    <x v="2"/>
    <x v="0"/>
    <x v="3"/>
    <x v="2"/>
    <n v="280012"/>
    <x v="19"/>
    <x v="16"/>
    <x v="3"/>
    <x v="3"/>
    <n v="1608"/>
  </r>
  <r>
    <n v="3800773"/>
    <n v="3"/>
    <x v="1"/>
    <d v="2023-06-07T00:00:00"/>
    <x v="1"/>
    <x v="3"/>
    <x v="4"/>
    <x v="3"/>
    <n v="280015"/>
    <x v="18"/>
    <x v="7"/>
    <x v="2"/>
    <x v="2"/>
    <n v="918"/>
  </r>
  <r>
    <n v="3800774"/>
    <n v="2"/>
    <x v="0"/>
    <d v="2023-07-03T00:00:00"/>
    <x v="1"/>
    <x v="9"/>
    <x v="0"/>
    <x v="0"/>
    <n v="280003"/>
    <x v="9"/>
    <x v="14"/>
    <x v="1"/>
    <x v="5"/>
    <n v="1201"/>
  </r>
  <r>
    <n v="3800775"/>
    <n v="2"/>
    <x v="0"/>
    <d v="2021-03-21T00:00:00"/>
    <x v="0"/>
    <x v="6"/>
    <x v="0"/>
    <x v="0"/>
    <n v="280007"/>
    <x v="17"/>
    <x v="5"/>
    <x v="2"/>
    <x v="4"/>
    <n v="3876"/>
  </r>
  <r>
    <n v="3800776"/>
    <n v="1"/>
    <x v="3"/>
    <d v="2022-08-25T00:00:00"/>
    <x v="2"/>
    <x v="1"/>
    <x v="0"/>
    <x v="0"/>
    <n v="280012"/>
    <x v="19"/>
    <x v="18"/>
    <x v="2"/>
    <x v="4"/>
    <n v="447"/>
  </r>
  <r>
    <n v="3800777"/>
    <n v="1"/>
    <x v="3"/>
    <d v="2021-06-14T00:00:00"/>
    <x v="0"/>
    <x v="3"/>
    <x v="3"/>
    <x v="2"/>
    <n v="280001"/>
    <x v="11"/>
    <x v="22"/>
    <x v="2"/>
    <x v="4"/>
    <n v="2675"/>
  </r>
  <r>
    <n v="3800778"/>
    <n v="4"/>
    <x v="2"/>
    <d v="2023-04-19T00:00:00"/>
    <x v="1"/>
    <x v="4"/>
    <x v="1"/>
    <x v="1"/>
    <n v="280001"/>
    <x v="11"/>
    <x v="9"/>
    <x v="0"/>
    <x v="0"/>
    <n v="2936"/>
  </r>
  <r>
    <n v="3800779"/>
    <n v="1"/>
    <x v="3"/>
    <d v="2022-03-24T00:00:00"/>
    <x v="2"/>
    <x v="6"/>
    <x v="6"/>
    <x v="0"/>
    <n v="280017"/>
    <x v="12"/>
    <x v="21"/>
    <x v="1"/>
    <x v="5"/>
    <n v="657"/>
  </r>
  <r>
    <n v="3800780"/>
    <n v="2"/>
    <x v="0"/>
    <d v="2021-02-15T00:00:00"/>
    <x v="0"/>
    <x v="5"/>
    <x v="2"/>
    <x v="1"/>
    <n v="280004"/>
    <x v="2"/>
    <x v="11"/>
    <x v="2"/>
    <x v="4"/>
    <n v="3654"/>
  </r>
  <r>
    <n v="3800781"/>
    <n v="1"/>
    <x v="3"/>
    <d v="2021-02-21T00:00:00"/>
    <x v="0"/>
    <x v="5"/>
    <x v="0"/>
    <x v="0"/>
    <n v="280015"/>
    <x v="18"/>
    <x v="6"/>
    <x v="3"/>
    <x v="3"/>
    <n v="1400"/>
  </r>
  <r>
    <n v="3800782"/>
    <n v="1"/>
    <x v="3"/>
    <d v="2021-06-25T00:00:00"/>
    <x v="0"/>
    <x v="3"/>
    <x v="6"/>
    <x v="0"/>
    <n v="280020"/>
    <x v="8"/>
    <x v="14"/>
    <x v="1"/>
    <x v="5"/>
    <n v="2604"/>
  </r>
  <r>
    <n v="3800783"/>
    <n v="1"/>
    <x v="3"/>
    <d v="2023-07-12T00:00:00"/>
    <x v="1"/>
    <x v="9"/>
    <x v="5"/>
    <x v="3"/>
    <n v="280014"/>
    <x v="0"/>
    <x v="9"/>
    <x v="0"/>
    <x v="0"/>
    <n v="2906"/>
  </r>
  <r>
    <n v="3800784"/>
    <n v="3"/>
    <x v="1"/>
    <d v="2022-07-09T00:00:00"/>
    <x v="2"/>
    <x v="9"/>
    <x v="6"/>
    <x v="0"/>
    <n v="280017"/>
    <x v="12"/>
    <x v="26"/>
    <x v="1"/>
    <x v="1"/>
    <n v="4633"/>
  </r>
  <r>
    <n v="3800785"/>
    <n v="3"/>
    <x v="1"/>
    <d v="2021-02-27T00:00:00"/>
    <x v="0"/>
    <x v="5"/>
    <x v="1"/>
    <x v="1"/>
    <n v="280013"/>
    <x v="5"/>
    <x v="15"/>
    <x v="0"/>
    <x v="6"/>
    <n v="739"/>
  </r>
  <r>
    <n v="3800786"/>
    <n v="3"/>
    <x v="1"/>
    <d v="2022-12-09T00:00:00"/>
    <x v="2"/>
    <x v="0"/>
    <x v="1"/>
    <x v="1"/>
    <n v="280006"/>
    <x v="7"/>
    <x v="5"/>
    <x v="2"/>
    <x v="4"/>
    <n v="4649"/>
  </r>
  <r>
    <n v="3800787"/>
    <n v="1"/>
    <x v="3"/>
    <d v="2021-05-17T00:00:00"/>
    <x v="0"/>
    <x v="2"/>
    <x v="1"/>
    <x v="1"/>
    <n v="280010"/>
    <x v="1"/>
    <x v="20"/>
    <x v="2"/>
    <x v="4"/>
    <n v="2779"/>
  </r>
  <r>
    <n v="3800788"/>
    <n v="2"/>
    <x v="0"/>
    <d v="2021-09-03T00:00:00"/>
    <x v="0"/>
    <x v="10"/>
    <x v="0"/>
    <x v="0"/>
    <n v="280002"/>
    <x v="14"/>
    <x v="21"/>
    <x v="1"/>
    <x v="5"/>
    <n v="4075"/>
  </r>
  <r>
    <n v="3800789"/>
    <n v="3"/>
    <x v="1"/>
    <d v="2022-03-05T00:00:00"/>
    <x v="2"/>
    <x v="6"/>
    <x v="2"/>
    <x v="1"/>
    <n v="280008"/>
    <x v="16"/>
    <x v="7"/>
    <x v="2"/>
    <x v="2"/>
    <n v="497"/>
  </r>
  <r>
    <n v="3800790"/>
    <n v="3"/>
    <x v="1"/>
    <d v="2022-03-21T00:00:00"/>
    <x v="2"/>
    <x v="6"/>
    <x v="3"/>
    <x v="2"/>
    <n v="280003"/>
    <x v="9"/>
    <x v="9"/>
    <x v="0"/>
    <x v="0"/>
    <n v="2009"/>
  </r>
  <r>
    <n v="3800791"/>
    <n v="2"/>
    <x v="0"/>
    <d v="2022-09-18T00:00:00"/>
    <x v="2"/>
    <x v="10"/>
    <x v="4"/>
    <x v="3"/>
    <n v="280014"/>
    <x v="0"/>
    <x v="13"/>
    <x v="1"/>
    <x v="5"/>
    <n v="2900"/>
  </r>
  <r>
    <n v="3800792"/>
    <n v="3"/>
    <x v="1"/>
    <d v="2021-04-08T00:00:00"/>
    <x v="0"/>
    <x v="4"/>
    <x v="1"/>
    <x v="1"/>
    <n v="280018"/>
    <x v="10"/>
    <x v="16"/>
    <x v="3"/>
    <x v="3"/>
    <n v="4593"/>
  </r>
  <r>
    <n v="3800793"/>
    <n v="3"/>
    <x v="1"/>
    <d v="2021-12-23T00:00:00"/>
    <x v="0"/>
    <x v="0"/>
    <x v="4"/>
    <x v="3"/>
    <n v="280012"/>
    <x v="19"/>
    <x v="8"/>
    <x v="1"/>
    <x v="5"/>
    <n v="5156"/>
  </r>
  <r>
    <n v="3800794"/>
    <n v="1"/>
    <x v="3"/>
    <d v="2021-02-22T00:00:00"/>
    <x v="0"/>
    <x v="5"/>
    <x v="1"/>
    <x v="1"/>
    <n v="280019"/>
    <x v="4"/>
    <x v="26"/>
    <x v="1"/>
    <x v="1"/>
    <n v="5340"/>
  </r>
  <r>
    <n v="3800795"/>
    <n v="2"/>
    <x v="0"/>
    <d v="2022-11-07T00:00:00"/>
    <x v="2"/>
    <x v="7"/>
    <x v="5"/>
    <x v="3"/>
    <n v="280017"/>
    <x v="12"/>
    <x v="22"/>
    <x v="2"/>
    <x v="4"/>
    <n v="4302"/>
  </r>
  <r>
    <n v="3800796"/>
    <n v="2"/>
    <x v="0"/>
    <d v="2023-06-22T00:00:00"/>
    <x v="1"/>
    <x v="3"/>
    <x v="3"/>
    <x v="2"/>
    <n v="280010"/>
    <x v="1"/>
    <x v="21"/>
    <x v="1"/>
    <x v="5"/>
    <n v="3256"/>
  </r>
  <r>
    <n v="3800797"/>
    <n v="4"/>
    <x v="2"/>
    <d v="2022-03-25T00:00:00"/>
    <x v="2"/>
    <x v="6"/>
    <x v="5"/>
    <x v="3"/>
    <n v="280007"/>
    <x v="17"/>
    <x v="29"/>
    <x v="1"/>
    <x v="5"/>
    <n v="5867"/>
  </r>
  <r>
    <n v="3800798"/>
    <n v="4"/>
    <x v="2"/>
    <d v="2021-03-20T00:00:00"/>
    <x v="0"/>
    <x v="6"/>
    <x v="2"/>
    <x v="1"/>
    <n v="280009"/>
    <x v="15"/>
    <x v="19"/>
    <x v="0"/>
    <x v="6"/>
    <n v="3322"/>
  </r>
  <r>
    <n v="3800799"/>
    <n v="4"/>
    <x v="2"/>
    <d v="2021-10-05T00:00:00"/>
    <x v="0"/>
    <x v="11"/>
    <x v="0"/>
    <x v="0"/>
    <n v="280003"/>
    <x v="9"/>
    <x v="27"/>
    <x v="1"/>
    <x v="1"/>
    <n v="5402"/>
  </r>
  <r>
    <n v="3800800"/>
    <n v="4"/>
    <x v="2"/>
    <d v="2023-05-25T00:00:00"/>
    <x v="1"/>
    <x v="2"/>
    <x v="0"/>
    <x v="0"/>
    <n v="280001"/>
    <x v="11"/>
    <x v="18"/>
    <x v="2"/>
    <x v="4"/>
    <n v="4355"/>
  </r>
  <r>
    <n v="3800801"/>
    <n v="2"/>
    <x v="0"/>
    <d v="2023-10-26T00:00:00"/>
    <x v="1"/>
    <x v="11"/>
    <x v="5"/>
    <x v="3"/>
    <n v="280004"/>
    <x v="2"/>
    <x v="6"/>
    <x v="3"/>
    <x v="3"/>
    <n v="795"/>
  </r>
  <r>
    <n v="3800802"/>
    <n v="3"/>
    <x v="1"/>
    <d v="2022-01-21T00:00:00"/>
    <x v="2"/>
    <x v="8"/>
    <x v="6"/>
    <x v="0"/>
    <n v="280016"/>
    <x v="13"/>
    <x v="15"/>
    <x v="0"/>
    <x v="6"/>
    <n v="731"/>
  </r>
  <r>
    <n v="3800803"/>
    <n v="2"/>
    <x v="0"/>
    <d v="2021-09-11T00:00:00"/>
    <x v="0"/>
    <x v="10"/>
    <x v="0"/>
    <x v="0"/>
    <n v="280002"/>
    <x v="14"/>
    <x v="15"/>
    <x v="0"/>
    <x v="6"/>
    <n v="5527"/>
  </r>
  <r>
    <n v="3800804"/>
    <n v="1"/>
    <x v="3"/>
    <d v="2021-05-27T00:00:00"/>
    <x v="0"/>
    <x v="2"/>
    <x v="3"/>
    <x v="2"/>
    <n v="280001"/>
    <x v="11"/>
    <x v="9"/>
    <x v="0"/>
    <x v="0"/>
    <n v="4905"/>
  </r>
  <r>
    <n v="3800805"/>
    <n v="3"/>
    <x v="1"/>
    <d v="2022-02-22T00:00:00"/>
    <x v="2"/>
    <x v="5"/>
    <x v="3"/>
    <x v="2"/>
    <n v="280019"/>
    <x v="4"/>
    <x v="10"/>
    <x v="3"/>
    <x v="3"/>
    <n v="2066"/>
  </r>
  <r>
    <n v="3800806"/>
    <n v="4"/>
    <x v="2"/>
    <d v="2023-01-22T00:00:00"/>
    <x v="1"/>
    <x v="8"/>
    <x v="0"/>
    <x v="0"/>
    <n v="280003"/>
    <x v="9"/>
    <x v="13"/>
    <x v="1"/>
    <x v="5"/>
    <n v="636"/>
  </r>
  <r>
    <n v="3800807"/>
    <n v="4"/>
    <x v="2"/>
    <d v="2022-05-10T00:00:00"/>
    <x v="2"/>
    <x v="2"/>
    <x v="2"/>
    <x v="1"/>
    <n v="280010"/>
    <x v="1"/>
    <x v="4"/>
    <x v="3"/>
    <x v="3"/>
    <n v="1704"/>
  </r>
  <r>
    <n v="3800808"/>
    <n v="1"/>
    <x v="3"/>
    <d v="2021-09-25T00:00:00"/>
    <x v="0"/>
    <x v="10"/>
    <x v="2"/>
    <x v="1"/>
    <n v="280019"/>
    <x v="4"/>
    <x v="15"/>
    <x v="0"/>
    <x v="6"/>
    <n v="3864"/>
  </r>
  <r>
    <n v="3800809"/>
    <n v="4"/>
    <x v="2"/>
    <d v="2021-04-28T00:00:00"/>
    <x v="0"/>
    <x v="4"/>
    <x v="5"/>
    <x v="3"/>
    <n v="280019"/>
    <x v="4"/>
    <x v="15"/>
    <x v="0"/>
    <x v="6"/>
    <n v="1977"/>
  </r>
  <r>
    <n v="3800810"/>
    <n v="2"/>
    <x v="0"/>
    <d v="2023-08-04T00:00:00"/>
    <x v="1"/>
    <x v="1"/>
    <x v="1"/>
    <x v="1"/>
    <n v="280016"/>
    <x v="13"/>
    <x v="9"/>
    <x v="0"/>
    <x v="0"/>
    <n v="449"/>
  </r>
  <r>
    <n v="3800811"/>
    <n v="4"/>
    <x v="2"/>
    <d v="2022-01-22T00:00:00"/>
    <x v="2"/>
    <x v="8"/>
    <x v="4"/>
    <x v="3"/>
    <n v="280004"/>
    <x v="2"/>
    <x v="12"/>
    <x v="1"/>
    <x v="1"/>
    <n v="2235"/>
  </r>
  <r>
    <n v="3800812"/>
    <n v="1"/>
    <x v="3"/>
    <d v="2023-10-03T00:00:00"/>
    <x v="1"/>
    <x v="11"/>
    <x v="0"/>
    <x v="0"/>
    <n v="280009"/>
    <x v="15"/>
    <x v="13"/>
    <x v="1"/>
    <x v="5"/>
    <n v="1901"/>
  </r>
  <r>
    <n v="3800813"/>
    <n v="3"/>
    <x v="1"/>
    <d v="2023-02-18T00:00:00"/>
    <x v="1"/>
    <x v="5"/>
    <x v="1"/>
    <x v="1"/>
    <n v="280005"/>
    <x v="3"/>
    <x v="18"/>
    <x v="2"/>
    <x v="4"/>
    <n v="2289"/>
  </r>
  <r>
    <n v="3800814"/>
    <n v="1"/>
    <x v="3"/>
    <d v="2021-11-10T00:00:00"/>
    <x v="0"/>
    <x v="7"/>
    <x v="1"/>
    <x v="1"/>
    <n v="280016"/>
    <x v="13"/>
    <x v="27"/>
    <x v="1"/>
    <x v="1"/>
    <n v="528"/>
  </r>
  <r>
    <n v="3800815"/>
    <n v="2"/>
    <x v="0"/>
    <d v="2022-07-19T00:00:00"/>
    <x v="2"/>
    <x v="9"/>
    <x v="4"/>
    <x v="3"/>
    <n v="280006"/>
    <x v="7"/>
    <x v="21"/>
    <x v="1"/>
    <x v="5"/>
    <n v="921"/>
  </r>
  <r>
    <n v="3800816"/>
    <n v="4"/>
    <x v="2"/>
    <d v="2022-04-13T00:00:00"/>
    <x v="2"/>
    <x v="4"/>
    <x v="0"/>
    <x v="0"/>
    <n v="280015"/>
    <x v="18"/>
    <x v="20"/>
    <x v="2"/>
    <x v="4"/>
    <n v="5895"/>
  </r>
  <r>
    <n v="3800817"/>
    <n v="1"/>
    <x v="3"/>
    <d v="2023-12-06T00:00:00"/>
    <x v="1"/>
    <x v="0"/>
    <x v="0"/>
    <x v="0"/>
    <n v="280016"/>
    <x v="13"/>
    <x v="21"/>
    <x v="1"/>
    <x v="5"/>
    <n v="744"/>
  </r>
  <r>
    <n v="3800818"/>
    <n v="3"/>
    <x v="1"/>
    <d v="2023-07-26T00:00:00"/>
    <x v="1"/>
    <x v="9"/>
    <x v="3"/>
    <x v="2"/>
    <n v="280010"/>
    <x v="1"/>
    <x v="4"/>
    <x v="3"/>
    <x v="3"/>
    <n v="5426"/>
  </r>
  <r>
    <n v="3800819"/>
    <n v="1"/>
    <x v="3"/>
    <d v="2022-02-09T00:00:00"/>
    <x v="2"/>
    <x v="5"/>
    <x v="6"/>
    <x v="0"/>
    <n v="280014"/>
    <x v="0"/>
    <x v="18"/>
    <x v="2"/>
    <x v="4"/>
    <n v="1768"/>
  </r>
  <r>
    <n v="3800820"/>
    <n v="2"/>
    <x v="0"/>
    <d v="2023-07-27T00:00:00"/>
    <x v="1"/>
    <x v="9"/>
    <x v="0"/>
    <x v="0"/>
    <n v="280015"/>
    <x v="18"/>
    <x v="22"/>
    <x v="2"/>
    <x v="4"/>
    <n v="672"/>
  </r>
  <r>
    <n v="3800821"/>
    <n v="3"/>
    <x v="1"/>
    <d v="2021-02-23T00:00:00"/>
    <x v="0"/>
    <x v="5"/>
    <x v="6"/>
    <x v="0"/>
    <n v="280007"/>
    <x v="17"/>
    <x v="12"/>
    <x v="1"/>
    <x v="1"/>
    <n v="4745"/>
  </r>
  <r>
    <n v="3800822"/>
    <n v="3"/>
    <x v="1"/>
    <d v="2022-10-18T00:00:00"/>
    <x v="2"/>
    <x v="11"/>
    <x v="4"/>
    <x v="3"/>
    <n v="280008"/>
    <x v="16"/>
    <x v="1"/>
    <x v="1"/>
    <x v="1"/>
    <n v="4946"/>
  </r>
  <r>
    <n v="3800823"/>
    <n v="3"/>
    <x v="1"/>
    <d v="2023-04-28T00:00:00"/>
    <x v="1"/>
    <x v="4"/>
    <x v="6"/>
    <x v="0"/>
    <n v="280019"/>
    <x v="4"/>
    <x v="9"/>
    <x v="0"/>
    <x v="0"/>
    <n v="2693"/>
  </r>
  <r>
    <n v="3800824"/>
    <n v="2"/>
    <x v="0"/>
    <d v="2023-11-25T00:00:00"/>
    <x v="1"/>
    <x v="7"/>
    <x v="1"/>
    <x v="1"/>
    <n v="280007"/>
    <x v="17"/>
    <x v="17"/>
    <x v="2"/>
    <x v="2"/>
    <n v="329"/>
  </r>
  <r>
    <n v="3800825"/>
    <n v="1"/>
    <x v="3"/>
    <d v="2022-09-06T00:00:00"/>
    <x v="2"/>
    <x v="10"/>
    <x v="4"/>
    <x v="3"/>
    <n v="280014"/>
    <x v="0"/>
    <x v="17"/>
    <x v="2"/>
    <x v="2"/>
    <n v="2560"/>
  </r>
  <r>
    <n v="3800826"/>
    <n v="3"/>
    <x v="1"/>
    <d v="2022-07-23T00:00:00"/>
    <x v="2"/>
    <x v="9"/>
    <x v="1"/>
    <x v="1"/>
    <n v="280009"/>
    <x v="15"/>
    <x v="22"/>
    <x v="2"/>
    <x v="4"/>
    <n v="2178"/>
  </r>
  <r>
    <n v="3800827"/>
    <n v="1"/>
    <x v="3"/>
    <d v="2022-08-12T00:00:00"/>
    <x v="2"/>
    <x v="1"/>
    <x v="6"/>
    <x v="0"/>
    <n v="280006"/>
    <x v="7"/>
    <x v="16"/>
    <x v="3"/>
    <x v="3"/>
    <n v="1000"/>
  </r>
  <r>
    <n v="3800828"/>
    <n v="3"/>
    <x v="1"/>
    <d v="2021-01-16T00:00:00"/>
    <x v="0"/>
    <x v="8"/>
    <x v="2"/>
    <x v="1"/>
    <n v="280017"/>
    <x v="12"/>
    <x v="7"/>
    <x v="2"/>
    <x v="2"/>
    <n v="4101"/>
  </r>
  <r>
    <n v="3800829"/>
    <n v="3"/>
    <x v="1"/>
    <d v="2023-11-08T00:00:00"/>
    <x v="1"/>
    <x v="7"/>
    <x v="3"/>
    <x v="2"/>
    <n v="280004"/>
    <x v="2"/>
    <x v="10"/>
    <x v="3"/>
    <x v="3"/>
    <n v="5286"/>
  </r>
  <r>
    <n v="3800830"/>
    <n v="1"/>
    <x v="3"/>
    <d v="2021-04-24T00:00:00"/>
    <x v="0"/>
    <x v="4"/>
    <x v="5"/>
    <x v="3"/>
    <n v="280003"/>
    <x v="9"/>
    <x v="6"/>
    <x v="3"/>
    <x v="3"/>
    <n v="2613"/>
  </r>
  <r>
    <n v="3800831"/>
    <n v="3"/>
    <x v="1"/>
    <d v="2021-09-10T00:00:00"/>
    <x v="0"/>
    <x v="10"/>
    <x v="0"/>
    <x v="0"/>
    <n v="280013"/>
    <x v="5"/>
    <x v="4"/>
    <x v="3"/>
    <x v="3"/>
    <n v="5214"/>
  </r>
  <r>
    <n v="3800832"/>
    <n v="1"/>
    <x v="3"/>
    <d v="2023-02-17T00:00:00"/>
    <x v="1"/>
    <x v="5"/>
    <x v="1"/>
    <x v="1"/>
    <n v="280003"/>
    <x v="9"/>
    <x v="19"/>
    <x v="0"/>
    <x v="6"/>
    <n v="2549"/>
  </r>
  <r>
    <n v="3800833"/>
    <n v="1"/>
    <x v="3"/>
    <d v="2022-02-03T00:00:00"/>
    <x v="2"/>
    <x v="5"/>
    <x v="1"/>
    <x v="1"/>
    <n v="280003"/>
    <x v="9"/>
    <x v="20"/>
    <x v="2"/>
    <x v="4"/>
    <n v="4457"/>
  </r>
  <r>
    <n v="3800834"/>
    <n v="3"/>
    <x v="1"/>
    <d v="2023-06-19T00:00:00"/>
    <x v="1"/>
    <x v="3"/>
    <x v="6"/>
    <x v="0"/>
    <n v="280012"/>
    <x v="19"/>
    <x v="1"/>
    <x v="1"/>
    <x v="1"/>
    <n v="335"/>
  </r>
  <r>
    <n v="3800835"/>
    <n v="1"/>
    <x v="3"/>
    <d v="2022-04-03T00:00:00"/>
    <x v="2"/>
    <x v="4"/>
    <x v="5"/>
    <x v="3"/>
    <n v="280004"/>
    <x v="2"/>
    <x v="6"/>
    <x v="3"/>
    <x v="3"/>
    <n v="1992"/>
  </r>
  <r>
    <n v="3800836"/>
    <n v="2"/>
    <x v="0"/>
    <d v="2023-04-07T00:00:00"/>
    <x v="1"/>
    <x v="4"/>
    <x v="0"/>
    <x v="0"/>
    <n v="280016"/>
    <x v="13"/>
    <x v="1"/>
    <x v="1"/>
    <x v="1"/>
    <n v="2084"/>
  </r>
  <r>
    <n v="3800837"/>
    <n v="3"/>
    <x v="1"/>
    <d v="2021-07-13T00:00:00"/>
    <x v="0"/>
    <x v="9"/>
    <x v="2"/>
    <x v="1"/>
    <n v="280012"/>
    <x v="19"/>
    <x v="22"/>
    <x v="2"/>
    <x v="4"/>
    <n v="1123"/>
  </r>
  <r>
    <n v="3800838"/>
    <n v="4"/>
    <x v="2"/>
    <d v="2022-04-24T00:00:00"/>
    <x v="2"/>
    <x v="4"/>
    <x v="6"/>
    <x v="0"/>
    <n v="280011"/>
    <x v="6"/>
    <x v="7"/>
    <x v="2"/>
    <x v="2"/>
    <n v="1025"/>
  </r>
  <r>
    <n v="3800839"/>
    <n v="1"/>
    <x v="3"/>
    <d v="2021-09-10T00:00:00"/>
    <x v="0"/>
    <x v="10"/>
    <x v="2"/>
    <x v="1"/>
    <n v="280016"/>
    <x v="13"/>
    <x v="24"/>
    <x v="2"/>
    <x v="2"/>
    <n v="3035"/>
  </r>
  <r>
    <n v="3800840"/>
    <n v="4"/>
    <x v="2"/>
    <d v="2021-10-21T00:00:00"/>
    <x v="0"/>
    <x v="11"/>
    <x v="5"/>
    <x v="3"/>
    <n v="280020"/>
    <x v="8"/>
    <x v="10"/>
    <x v="3"/>
    <x v="3"/>
    <n v="1888"/>
  </r>
  <r>
    <n v="3800841"/>
    <n v="3"/>
    <x v="1"/>
    <d v="2022-01-09T00:00:00"/>
    <x v="2"/>
    <x v="8"/>
    <x v="0"/>
    <x v="0"/>
    <n v="280020"/>
    <x v="8"/>
    <x v="23"/>
    <x v="3"/>
    <x v="3"/>
    <n v="4851"/>
  </r>
  <r>
    <n v="3800842"/>
    <n v="3"/>
    <x v="1"/>
    <d v="2021-04-27T00:00:00"/>
    <x v="0"/>
    <x v="4"/>
    <x v="1"/>
    <x v="1"/>
    <n v="280020"/>
    <x v="8"/>
    <x v="29"/>
    <x v="1"/>
    <x v="5"/>
    <n v="5200"/>
  </r>
  <r>
    <n v="3800843"/>
    <n v="3"/>
    <x v="1"/>
    <d v="2021-05-26T00:00:00"/>
    <x v="0"/>
    <x v="2"/>
    <x v="3"/>
    <x v="2"/>
    <n v="280012"/>
    <x v="19"/>
    <x v="24"/>
    <x v="2"/>
    <x v="2"/>
    <n v="5179"/>
  </r>
  <r>
    <n v="3800844"/>
    <n v="2"/>
    <x v="0"/>
    <d v="2021-01-21T00:00:00"/>
    <x v="0"/>
    <x v="8"/>
    <x v="3"/>
    <x v="2"/>
    <n v="280020"/>
    <x v="8"/>
    <x v="14"/>
    <x v="1"/>
    <x v="5"/>
    <n v="2921"/>
  </r>
  <r>
    <n v="3800845"/>
    <n v="4"/>
    <x v="2"/>
    <d v="2022-09-17T00:00:00"/>
    <x v="2"/>
    <x v="10"/>
    <x v="1"/>
    <x v="1"/>
    <n v="280019"/>
    <x v="4"/>
    <x v="14"/>
    <x v="1"/>
    <x v="5"/>
    <n v="4578"/>
  </r>
  <r>
    <n v="3800846"/>
    <n v="4"/>
    <x v="2"/>
    <d v="2023-03-25T00:00:00"/>
    <x v="1"/>
    <x v="6"/>
    <x v="0"/>
    <x v="0"/>
    <n v="280014"/>
    <x v="0"/>
    <x v="26"/>
    <x v="1"/>
    <x v="1"/>
    <n v="4706"/>
  </r>
  <r>
    <n v="3800847"/>
    <n v="2"/>
    <x v="0"/>
    <d v="2023-11-19T00:00:00"/>
    <x v="1"/>
    <x v="7"/>
    <x v="5"/>
    <x v="3"/>
    <n v="280019"/>
    <x v="4"/>
    <x v="29"/>
    <x v="1"/>
    <x v="5"/>
    <n v="3678"/>
  </r>
  <r>
    <n v="3800848"/>
    <n v="3"/>
    <x v="1"/>
    <d v="2021-06-16T00:00:00"/>
    <x v="0"/>
    <x v="3"/>
    <x v="6"/>
    <x v="0"/>
    <n v="280015"/>
    <x v="18"/>
    <x v="29"/>
    <x v="1"/>
    <x v="5"/>
    <n v="2410"/>
  </r>
  <r>
    <n v="3800849"/>
    <n v="1"/>
    <x v="3"/>
    <d v="2021-10-23T00:00:00"/>
    <x v="0"/>
    <x v="11"/>
    <x v="6"/>
    <x v="0"/>
    <n v="280002"/>
    <x v="14"/>
    <x v="22"/>
    <x v="2"/>
    <x v="4"/>
    <n v="5101"/>
  </r>
  <r>
    <n v="3800850"/>
    <n v="4"/>
    <x v="2"/>
    <d v="2023-09-01T00:00:00"/>
    <x v="1"/>
    <x v="10"/>
    <x v="4"/>
    <x v="3"/>
    <n v="280014"/>
    <x v="0"/>
    <x v="4"/>
    <x v="3"/>
    <x v="3"/>
    <n v="1719"/>
  </r>
  <r>
    <n v="3800851"/>
    <n v="4"/>
    <x v="2"/>
    <d v="2023-10-01T00:00:00"/>
    <x v="1"/>
    <x v="11"/>
    <x v="1"/>
    <x v="1"/>
    <n v="280020"/>
    <x v="8"/>
    <x v="1"/>
    <x v="1"/>
    <x v="1"/>
    <n v="5434"/>
  </r>
  <r>
    <n v="3800852"/>
    <n v="3"/>
    <x v="1"/>
    <d v="2023-08-24T00:00:00"/>
    <x v="1"/>
    <x v="1"/>
    <x v="1"/>
    <x v="1"/>
    <n v="280008"/>
    <x v="16"/>
    <x v="23"/>
    <x v="3"/>
    <x v="3"/>
    <n v="4504"/>
  </r>
  <r>
    <n v="3800853"/>
    <n v="2"/>
    <x v="0"/>
    <d v="2023-02-25T00:00:00"/>
    <x v="1"/>
    <x v="5"/>
    <x v="1"/>
    <x v="1"/>
    <n v="280002"/>
    <x v="14"/>
    <x v="25"/>
    <x v="1"/>
    <x v="1"/>
    <n v="577"/>
  </r>
  <r>
    <n v="3800854"/>
    <n v="3"/>
    <x v="1"/>
    <d v="2022-07-08T00:00:00"/>
    <x v="2"/>
    <x v="9"/>
    <x v="0"/>
    <x v="0"/>
    <n v="280007"/>
    <x v="17"/>
    <x v="1"/>
    <x v="1"/>
    <x v="1"/>
    <n v="5244"/>
  </r>
  <r>
    <n v="3800855"/>
    <n v="1"/>
    <x v="3"/>
    <d v="2023-05-01T00:00:00"/>
    <x v="1"/>
    <x v="2"/>
    <x v="4"/>
    <x v="3"/>
    <n v="280001"/>
    <x v="11"/>
    <x v="2"/>
    <x v="2"/>
    <x v="2"/>
    <n v="2702"/>
  </r>
  <r>
    <n v="3800856"/>
    <n v="2"/>
    <x v="0"/>
    <d v="2022-08-02T00:00:00"/>
    <x v="2"/>
    <x v="1"/>
    <x v="3"/>
    <x v="2"/>
    <n v="280005"/>
    <x v="3"/>
    <x v="17"/>
    <x v="2"/>
    <x v="2"/>
    <n v="2330"/>
  </r>
  <r>
    <n v="3800857"/>
    <n v="2"/>
    <x v="0"/>
    <d v="2022-11-12T00:00:00"/>
    <x v="2"/>
    <x v="7"/>
    <x v="6"/>
    <x v="0"/>
    <n v="280009"/>
    <x v="15"/>
    <x v="10"/>
    <x v="3"/>
    <x v="3"/>
    <n v="897"/>
  </r>
  <r>
    <n v="3800858"/>
    <n v="1"/>
    <x v="3"/>
    <d v="2023-09-10T00:00:00"/>
    <x v="1"/>
    <x v="10"/>
    <x v="2"/>
    <x v="1"/>
    <n v="280010"/>
    <x v="1"/>
    <x v="25"/>
    <x v="1"/>
    <x v="1"/>
    <n v="2223"/>
  </r>
  <r>
    <n v="3800859"/>
    <n v="1"/>
    <x v="3"/>
    <d v="2021-10-18T00:00:00"/>
    <x v="0"/>
    <x v="11"/>
    <x v="4"/>
    <x v="3"/>
    <n v="280003"/>
    <x v="9"/>
    <x v="3"/>
    <x v="0"/>
    <x v="0"/>
    <n v="5819"/>
  </r>
  <r>
    <n v="3800860"/>
    <n v="1"/>
    <x v="3"/>
    <d v="2021-08-06T00:00:00"/>
    <x v="0"/>
    <x v="1"/>
    <x v="1"/>
    <x v="1"/>
    <n v="280008"/>
    <x v="16"/>
    <x v="17"/>
    <x v="2"/>
    <x v="2"/>
    <n v="5640"/>
  </r>
  <r>
    <n v="3800861"/>
    <n v="4"/>
    <x v="2"/>
    <d v="2021-12-18T00:00:00"/>
    <x v="0"/>
    <x v="0"/>
    <x v="2"/>
    <x v="1"/>
    <n v="280005"/>
    <x v="3"/>
    <x v="15"/>
    <x v="0"/>
    <x v="6"/>
    <n v="730"/>
  </r>
  <r>
    <n v="3800862"/>
    <n v="2"/>
    <x v="0"/>
    <d v="2023-02-06T00:00:00"/>
    <x v="1"/>
    <x v="5"/>
    <x v="2"/>
    <x v="1"/>
    <n v="280019"/>
    <x v="4"/>
    <x v="21"/>
    <x v="1"/>
    <x v="5"/>
    <n v="304"/>
  </r>
  <r>
    <n v="3800863"/>
    <n v="4"/>
    <x v="2"/>
    <d v="2021-06-10T00:00:00"/>
    <x v="0"/>
    <x v="3"/>
    <x v="6"/>
    <x v="0"/>
    <n v="280017"/>
    <x v="12"/>
    <x v="1"/>
    <x v="1"/>
    <x v="1"/>
    <n v="4024"/>
  </r>
  <r>
    <n v="3800864"/>
    <n v="4"/>
    <x v="2"/>
    <d v="2021-06-16T00:00:00"/>
    <x v="0"/>
    <x v="3"/>
    <x v="1"/>
    <x v="1"/>
    <n v="280011"/>
    <x v="6"/>
    <x v="5"/>
    <x v="2"/>
    <x v="4"/>
    <n v="554"/>
  </r>
  <r>
    <n v="3800865"/>
    <n v="2"/>
    <x v="0"/>
    <d v="2023-12-18T00:00:00"/>
    <x v="1"/>
    <x v="0"/>
    <x v="4"/>
    <x v="3"/>
    <n v="280019"/>
    <x v="4"/>
    <x v="8"/>
    <x v="1"/>
    <x v="5"/>
    <n v="1547"/>
  </r>
  <r>
    <n v="3800866"/>
    <n v="3"/>
    <x v="1"/>
    <d v="2022-02-15T00:00:00"/>
    <x v="2"/>
    <x v="5"/>
    <x v="1"/>
    <x v="1"/>
    <n v="280019"/>
    <x v="4"/>
    <x v="12"/>
    <x v="1"/>
    <x v="1"/>
    <n v="5962"/>
  </r>
  <r>
    <n v="3800867"/>
    <n v="3"/>
    <x v="1"/>
    <d v="2022-09-26T00:00:00"/>
    <x v="2"/>
    <x v="10"/>
    <x v="6"/>
    <x v="0"/>
    <n v="280006"/>
    <x v="7"/>
    <x v="29"/>
    <x v="1"/>
    <x v="5"/>
    <n v="1099"/>
  </r>
  <r>
    <n v="3800868"/>
    <n v="1"/>
    <x v="3"/>
    <d v="2021-12-10T00:00:00"/>
    <x v="0"/>
    <x v="0"/>
    <x v="4"/>
    <x v="3"/>
    <n v="280015"/>
    <x v="18"/>
    <x v="24"/>
    <x v="2"/>
    <x v="2"/>
    <n v="4274"/>
  </r>
  <r>
    <n v="3800869"/>
    <n v="4"/>
    <x v="2"/>
    <d v="2021-05-07T00:00:00"/>
    <x v="0"/>
    <x v="2"/>
    <x v="4"/>
    <x v="3"/>
    <n v="280016"/>
    <x v="13"/>
    <x v="0"/>
    <x v="0"/>
    <x v="0"/>
    <n v="3072"/>
  </r>
  <r>
    <n v="3800870"/>
    <n v="4"/>
    <x v="2"/>
    <d v="2021-03-27T00:00:00"/>
    <x v="0"/>
    <x v="6"/>
    <x v="4"/>
    <x v="3"/>
    <n v="280016"/>
    <x v="13"/>
    <x v="4"/>
    <x v="3"/>
    <x v="3"/>
    <n v="4187"/>
  </r>
  <r>
    <n v="3800871"/>
    <n v="4"/>
    <x v="2"/>
    <d v="2023-04-17T00:00:00"/>
    <x v="1"/>
    <x v="4"/>
    <x v="3"/>
    <x v="2"/>
    <n v="280007"/>
    <x v="17"/>
    <x v="1"/>
    <x v="1"/>
    <x v="1"/>
    <n v="980"/>
  </r>
  <r>
    <n v="3800872"/>
    <n v="3"/>
    <x v="1"/>
    <d v="2023-10-13T00:00:00"/>
    <x v="1"/>
    <x v="11"/>
    <x v="6"/>
    <x v="0"/>
    <n v="280008"/>
    <x v="16"/>
    <x v="11"/>
    <x v="2"/>
    <x v="4"/>
    <n v="300"/>
  </r>
  <r>
    <n v="3800873"/>
    <n v="2"/>
    <x v="0"/>
    <d v="2023-06-08T00:00:00"/>
    <x v="1"/>
    <x v="3"/>
    <x v="0"/>
    <x v="0"/>
    <n v="280004"/>
    <x v="2"/>
    <x v="22"/>
    <x v="2"/>
    <x v="4"/>
    <n v="5059"/>
  </r>
  <r>
    <n v="3800874"/>
    <n v="1"/>
    <x v="3"/>
    <d v="2022-06-10T00:00:00"/>
    <x v="2"/>
    <x v="3"/>
    <x v="2"/>
    <x v="1"/>
    <n v="280012"/>
    <x v="19"/>
    <x v="20"/>
    <x v="2"/>
    <x v="4"/>
    <n v="1891"/>
  </r>
  <r>
    <n v="3800875"/>
    <n v="1"/>
    <x v="3"/>
    <d v="2022-08-26T00:00:00"/>
    <x v="2"/>
    <x v="1"/>
    <x v="2"/>
    <x v="1"/>
    <n v="280007"/>
    <x v="17"/>
    <x v="2"/>
    <x v="2"/>
    <x v="2"/>
    <n v="2681"/>
  </r>
  <r>
    <n v="3800876"/>
    <n v="2"/>
    <x v="0"/>
    <d v="2023-08-22T00:00:00"/>
    <x v="1"/>
    <x v="1"/>
    <x v="4"/>
    <x v="3"/>
    <n v="280019"/>
    <x v="4"/>
    <x v="10"/>
    <x v="3"/>
    <x v="3"/>
    <n v="1089"/>
  </r>
  <r>
    <n v="3800877"/>
    <n v="1"/>
    <x v="3"/>
    <d v="2022-12-02T00:00:00"/>
    <x v="2"/>
    <x v="0"/>
    <x v="4"/>
    <x v="3"/>
    <n v="280013"/>
    <x v="5"/>
    <x v="18"/>
    <x v="2"/>
    <x v="4"/>
    <n v="4613"/>
  </r>
  <r>
    <n v="3800878"/>
    <n v="3"/>
    <x v="1"/>
    <d v="2022-02-03T00:00:00"/>
    <x v="2"/>
    <x v="5"/>
    <x v="3"/>
    <x v="2"/>
    <n v="280019"/>
    <x v="4"/>
    <x v="8"/>
    <x v="1"/>
    <x v="5"/>
    <n v="604"/>
  </r>
  <r>
    <n v="3800879"/>
    <n v="3"/>
    <x v="1"/>
    <d v="2023-12-22T00:00:00"/>
    <x v="1"/>
    <x v="0"/>
    <x v="2"/>
    <x v="1"/>
    <n v="280003"/>
    <x v="9"/>
    <x v="1"/>
    <x v="1"/>
    <x v="1"/>
    <n v="1906"/>
  </r>
  <r>
    <n v="3800880"/>
    <n v="2"/>
    <x v="0"/>
    <d v="2021-09-06T00:00:00"/>
    <x v="0"/>
    <x v="10"/>
    <x v="0"/>
    <x v="0"/>
    <n v="280008"/>
    <x v="16"/>
    <x v="11"/>
    <x v="2"/>
    <x v="4"/>
    <n v="2828"/>
  </r>
  <r>
    <n v="3800881"/>
    <n v="1"/>
    <x v="3"/>
    <d v="2022-03-25T00:00:00"/>
    <x v="2"/>
    <x v="6"/>
    <x v="2"/>
    <x v="1"/>
    <n v="280010"/>
    <x v="1"/>
    <x v="21"/>
    <x v="1"/>
    <x v="5"/>
    <n v="5413"/>
  </r>
  <r>
    <n v="3800882"/>
    <n v="3"/>
    <x v="1"/>
    <d v="2023-02-23T00:00:00"/>
    <x v="1"/>
    <x v="5"/>
    <x v="1"/>
    <x v="1"/>
    <n v="280020"/>
    <x v="8"/>
    <x v="14"/>
    <x v="1"/>
    <x v="5"/>
    <n v="5067"/>
  </r>
  <r>
    <n v="3800883"/>
    <n v="4"/>
    <x v="2"/>
    <d v="2021-11-17T00:00:00"/>
    <x v="0"/>
    <x v="7"/>
    <x v="0"/>
    <x v="0"/>
    <n v="280016"/>
    <x v="13"/>
    <x v="15"/>
    <x v="0"/>
    <x v="6"/>
    <n v="4358"/>
  </r>
  <r>
    <n v="3800884"/>
    <n v="3"/>
    <x v="1"/>
    <d v="2022-02-22T00:00:00"/>
    <x v="2"/>
    <x v="5"/>
    <x v="5"/>
    <x v="3"/>
    <n v="280005"/>
    <x v="3"/>
    <x v="21"/>
    <x v="1"/>
    <x v="5"/>
    <n v="1639"/>
  </r>
  <r>
    <n v="3800885"/>
    <n v="4"/>
    <x v="2"/>
    <d v="2023-09-22T00:00:00"/>
    <x v="1"/>
    <x v="10"/>
    <x v="5"/>
    <x v="3"/>
    <n v="280007"/>
    <x v="17"/>
    <x v="17"/>
    <x v="2"/>
    <x v="2"/>
    <n v="2980"/>
  </r>
  <r>
    <n v="3800886"/>
    <n v="2"/>
    <x v="0"/>
    <d v="2021-09-20T00:00:00"/>
    <x v="0"/>
    <x v="10"/>
    <x v="5"/>
    <x v="3"/>
    <n v="280007"/>
    <x v="17"/>
    <x v="13"/>
    <x v="1"/>
    <x v="5"/>
    <n v="4734"/>
  </r>
  <r>
    <n v="3800887"/>
    <n v="1"/>
    <x v="3"/>
    <d v="2022-05-25T00:00:00"/>
    <x v="2"/>
    <x v="2"/>
    <x v="5"/>
    <x v="3"/>
    <n v="280013"/>
    <x v="5"/>
    <x v="26"/>
    <x v="1"/>
    <x v="1"/>
    <n v="5571"/>
  </r>
  <r>
    <n v="3800888"/>
    <n v="4"/>
    <x v="2"/>
    <d v="2023-04-25T00:00:00"/>
    <x v="1"/>
    <x v="4"/>
    <x v="0"/>
    <x v="0"/>
    <n v="280005"/>
    <x v="3"/>
    <x v="17"/>
    <x v="2"/>
    <x v="2"/>
    <n v="4384"/>
  </r>
  <r>
    <n v="3800889"/>
    <n v="1"/>
    <x v="3"/>
    <d v="2022-02-15T00:00:00"/>
    <x v="2"/>
    <x v="5"/>
    <x v="2"/>
    <x v="1"/>
    <n v="280018"/>
    <x v="10"/>
    <x v="25"/>
    <x v="1"/>
    <x v="1"/>
    <n v="5090"/>
  </r>
  <r>
    <n v="3800890"/>
    <n v="1"/>
    <x v="3"/>
    <d v="2022-04-08T00:00:00"/>
    <x v="2"/>
    <x v="4"/>
    <x v="4"/>
    <x v="3"/>
    <n v="280008"/>
    <x v="16"/>
    <x v="10"/>
    <x v="3"/>
    <x v="3"/>
    <n v="1207"/>
  </r>
  <r>
    <n v="3800891"/>
    <n v="2"/>
    <x v="0"/>
    <d v="2023-05-23T00:00:00"/>
    <x v="1"/>
    <x v="2"/>
    <x v="4"/>
    <x v="3"/>
    <n v="280011"/>
    <x v="6"/>
    <x v="19"/>
    <x v="0"/>
    <x v="6"/>
    <n v="3769"/>
  </r>
  <r>
    <n v="3800892"/>
    <n v="4"/>
    <x v="2"/>
    <d v="2023-02-10T00:00:00"/>
    <x v="1"/>
    <x v="5"/>
    <x v="0"/>
    <x v="0"/>
    <n v="280005"/>
    <x v="3"/>
    <x v="5"/>
    <x v="2"/>
    <x v="4"/>
    <n v="2092"/>
  </r>
  <r>
    <n v="3800893"/>
    <n v="1"/>
    <x v="3"/>
    <d v="2023-09-12T00:00:00"/>
    <x v="1"/>
    <x v="10"/>
    <x v="4"/>
    <x v="3"/>
    <n v="280007"/>
    <x v="17"/>
    <x v="8"/>
    <x v="1"/>
    <x v="5"/>
    <n v="5409"/>
  </r>
  <r>
    <n v="3800894"/>
    <n v="1"/>
    <x v="3"/>
    <d v="2023-05-05T00:00:00"/>
    <x v="1"/>
    <x v="2"/>
    <x v="6"/>
    <x v="0"/>
    <n v="280004"/>
    <x v="2"/>
    <x v="3"/>
    <x v="0"/>
    <x v="0"/>
    <n v="1225"/>
  </r>
  <r>
    <n v="3800895"/>
    <n v="2"/>
    <x v="0"/>
    <d v="2022-03-24T00:00:00"/>
    <x v="2"/>
    <x v="6"/>
    <x v="5"/>
    <x v="3"/>
    <n v="280001"/>
    <x v="11"/>
    <x v="4"/>
    <x v="3"/>
    <x v="3"/>
    <n v="2102"/>
  </r>
  <r>
    <n v="3800896"/>
    <n v="1"/>
    <x v="3"/>
    <d v="2023-02-24T00:00:00"/>
    <x v="1"/>
    <x v="5"/>
    <x v="6"/>
    <x v="0"/>
    <n v="280013"/>
    <x v="5"/>
    <x v="7"/>
    <x v="2"/>
    <x v="2"/>
    <n v="4601"/>
  </r>
  <r>
    <n v="3800897"/>
    <n v="2"/>
    <x v="0"/>
    <d v="2022-08-15T00:00:00"/>
    <x v="2"/>
    <x v="1"/>
    <x v="2"/>
    <x v="1"/>
    <n v="280001"/>
    <x v="11"/>
    <x v="17"/>
    <x v="2"/>
    <x v="2"/>
    <n v="4886"/>
  </r>
  <r>
    <n v="3800898"/>
    <n v="3"/>
    <x v="1"/>
    <d v="2022-12-14T00:00:00"/>
    <x v="2"/>
    <x v="0"/>
    <x v="0"/>
    <x v="0"/>
    <n v="280003"/>
    <x v="9"/>
    <x v="8"/>
    <x v="1"/>
    <x v="5"/>
    <n v="650"/>
  </r>
  <r>
    <n v="3800899"/>
    <n v="1"/>
    <x v="3"/>
    <d v="2021-01-05T00:00:00"/>
    <x v="0"/>
    <x v="8"/>
    <x v="4"/>
    <x v="3"/>
    <n v="280020"/>
    <x v="8"/>
    <x v="29"/>
    <x v="1"/>
    <x v="5"/>
    <n v="2851"/>
  </r>
  <r>
    <n v="3800900"/>
    <n v="2"/>
    <x v="0"/>
    <d v="2023-10-06T00:00:00"/>
    <x v="1"/>
    <x v="11"/>
    <x v="3"/>
    <x v="2"/>
    <n v="280012"/>
    <x v="19"/>
    <x v="11"/>
    <x v="2"/>
    <x v="4"/>
    <n v="3412"/>
  </r>
  <r>
    <n v="3800901"/>
    <n v="3"/>
    <x v="1"/>
    <d v="2022-04-14T00:00:00"/>
    <x v="2"/>
    <x v="4"/>
    <x v="1"/>
    <x v="1"/>
    <n v="280020"/>
    <x v="8"/>
    <x v="24"/>
    <x v="2"/>
    <x v="2"/>
    <n v="1015"/>
  </r>
  <r>
    <n v="3800902"/>
    <n v="4"/>
    <x v="2"/>
    <d v="2022-02-25T00:00:00"/>
    <x v="2"/>
    <x v="5"/>
    <x v="1"/>
    <x v="1"/>
    <n v="280008"/>
    <x v="16"/>
    <x v="10"/>
    <x v="3"/>
    <x v="3"/>
    <n v="4253"/>
  </r>
  <r>
    <n v="3800903"/>
    <n v="1"/>
    <x v="3"/>
    <d v="2022-04-25T00:00:00"/>
    <x v="2"/>
    <x v="4"/>
    <x v="3"/>
    <x v="2"/>
    <n v="280001"/>
    <x v="11"/>
    <x v="24"/>
    <x v="2"/>
    <x v="2"/>
    <n v="2734"/>
  </r>
  <r>
    <n v="3800904"/>
    <n v="3"/>
    <x v="1"/>
    <d v="2021-05-22T00:00:00"/>
    <x v="0"/>
    <x v="2"/>
    <x v="5"/>
    <x v="3"/>
    <n v="280010"/>
    <x v="1"/>
    <x v="13"/>
    <x v="1"/>
    <x v="5"/>
    <n v="5298"/>
  </r>
  <r>
    <n v="3800905"/>
    <n v="4"/>
    <x v="2"/>
    <d v="2023-04-24T00:00:00"/>
    <x v="1"/>
    <x v="4"/>
    <x v="4"/>
    <x v="3"/>
    <n v="280012"/>
    <x v="19"/>
    <x v="27"/>
    <x v="1"/>
    <x v="1"/>
    <n v="5414"/>
  </r>
  <r>
    <n v="3800906"/>
    <n v="2"/>
    <x v="0"/>
    <d v="2023-07-07T00:00:00"/>
    <x v="1"/>
    <x v="9"/>
    <x v="1"/>
    <x v="1"/>
    <n v="280002"/>
    <x v="14"/>
    <x v="29"/>
    <x v="1"/>
    <x v="5"/>
    <n v="1441"/>
  </r>
  <r>
    <n v="3800907"/>
    <n v="3"/>
    <x v="1"/>
    <d v="2022-10-19T00:00:00"/>
    <x v="2"/>
    <x v="11"/>
    <x v="4"/>
    <x v="3"/>
    <n v="280003"/>
    <x v="9"/>
    <x v="0"/>
    <x v="0"/>
    <x v="0"/>
    <n v="2019"/>
  </r>
  <r>
    <n v="3800908"/>
    <n v="1"/>
    <x v="3"/>
    <d v="2023-03-11T00:00:00"/>
    <x v="1"/>
    <x v="6"/>
    <x v="6"/>
    <x v="0"/>
    <n v="280013"/>
    <x v="5"/>
    <x v="3"/>
    <x v="0"/>
    <x v="0"/>
    <n v="5230"/>
  </r>
  <r>
    <n v="3800909"/>
    <n v="4"/>
    <x v="2"/>
    <d v="2021-08-18T00:00:00"/>
    <x v="0"/>
    <x v="1"/>
    <x v="3"/>
    <x v="2"/>
    <n v="280016"/>
    <x v="13"/>
    <x v="25"/>
    <x v="1"/>
    <x v="1"/>
    <n v="3856"/>
  </r>
  <r>
    <n v="3800910"/>
    <n v="4"/>
    <x v="2"/>
    <d v="2021-10-21T00:00:00"/>
    <x v="0"/>
    <x v="11"/>
    <x v="2"/>
    <x v="1"/>
    <n v="280018"/>
    <x v="10"/>
    <x v="23"/>
    <x v="3"/>
    <x v="3"/>
    <n v="3878"/>
  </r>
  <r>
    <n v="3800911"/>
    <n v="3"/>
    <x v="1"/>
    <d v="2021-03-06T00:00:00"/>
    <x v="0"/>
    <x v="6"/>
    <x v="1"/>
    <x v="1"/>
    <n v="280005"/>
    <x v="3"/>
    <x v="11"/>
    <x v="2"/>
    <x v="4"/>
    <n v="5314"/>
  </r>
  <r>
    <n v="3800912"/>
    <n v="3"/>
    <x v="1"/>
    <d v="2022-05-15T00:00:00"/>
    <x v="2"/>
    <x v="2"/>
    <x v="5"/>
    <x v="3"/>
    <n v="280001"/>
    <x v="11"/>
    <x v="3"/>
    <x v="0"/>
    <x v="0"/>
    <n v="2485"/>
  </r>
  <r>
    <n v="3800913"/>
    <n v="1"/>
    <x v="3"/>
    <d v="2023-08-10T00:00:00"/>
    <x v="1"/>
    <x v="1"/>
    <x v="4"/>
    <x v="3"/>
    <n v="280004"/>
    <x v="2"/>
    <x v="5"/>
    <x v="2"/>
    <x v="4"/>
    <n v="2859"/>
  </r>
  <r>
    <n v="3800914"/>
    <n v="4"/>
    <x v="2"/>
    <d v="2022-10-23T00:00:00"/>
    <x v="2"/>
    <x v="11"/>
    <x v="4"/>
    <x v="3"/>
    <n v="280013"/>
    <x v="5"/>
    <x v="20"/>
    <x v="2"/>
    <x v="4"/>
    <n v="702"/>
  </r>
  <r>
    <n v="3800915"/>
    <n v="2"/>
    <x v="0"/>
    <d v="2023-08-03T00:00:00"/>
    <x v="1"/>
    <x v="1"/>
    <x v="2"/>
    <x v="1"/>
    <n v="280015"/>
    <x v="18"/>
    <x v="18"/>
    <x v="2"/>
    <x v="4"/>
    <n v="5199"/>
  </r>
  <r>
    <n v="3800916"/>
    <n v="4"/>
    <x v="2"/>
    <d v="2023-11-15T00:00:00"/>
    <x v="1"/>
    <x v="7"/>
    <x v="2"/>
    <x v="1"/>
    <n v="280007"/>
    <x v="17"/>
    <x v="23"/>
    <x v="3"/>
    <x v="3"/>
    <n v="5455"/>
  </r>
  <r>
    <n v="3800917"/>
    <n v="2"/>
    <x v="0"/>
    <d v="2023-05-16T00:00:00"/>
    <x v="1"/>
    <x v="2"/>
    <x v="4"/>
    <x v="3"/>
    <n v="280015"/>
    <x v="18"/>
    <x v="28"/>
    <x v="2"/>
    <x v="4"/>
    <n v="1328"/>
  </r>
  <r>
    <n v="3800918"/>
    <n v="2"/>
    <x v="0"/>
    <d v="2022-02-17T00:00:00"/>
    <x v="2"/>
    <x v="5"/>
    <x v="3"/>
    <x v="2"/>
    <n v="280011"/>
    <x v="6"/>
    <x v="22"/>
    <x v="2"/>
    <x v="4"/>
    <n v="358"/>
  </r>
  <r>
    <n v="3800919"/>
    <n v="4"/>
    <x v="2"/>
    <d v="2021-08-12T00:00:00"/>
    <x v="0"/>
    <x v="1"/>
    <x v="3"/>
    <x v="2"/>
    <n v="280004"/>
    <x v="2"/>
    <x v="14"/>
    <x v="1"/>
    <x v="5"/>
    <n v="4411"/>
  </r>
  <r>
    <n v="3800920"/>
    <n v="4"/>
    <x v="2"/>
    <d v="2021-10-12T00:00:00"/>
    <x v="0"/>
    <x v="11"/>
    <x v="1"/>
    <x v="1"/>
    <n v="280016"/>
    <x v="13"/>
    <x v="7"/>
    <x v="2"/>
    <x v="2"/>
    <n v="5544"/>
  </r>
  <r>
    <n v="3800921"/>
    <n v="3"/>
    <x v="1"/>
    <d v="2021-03-13T00:00:00"/>
    <x v="0"/>
    <x v="6"/>
    <x v="2"/>
    <x v="1"/>
    <n v="280006"/>
    <x v="7"/>
    <x v="9"/>
    <x v="0"/>
    <x v="0"/>
    <n v="1889"/>
  </r>
  <r>
    <n v="3800922"/>
    <n v="4"/>
    <x v="2"/>
    <d v="2023-04-07T00:00:00"/>
    <x v="1"/>
    <x v="4"/>
    <x v="0"/>
    <x v="0"/>
    <n v="280014"/>
    <x v="0"/>
    <x v="16"/>
    <x v="3"/>
    <x v="3"/>
    <n v="2903"/>
  </r>
  <r>
    <n v="3800923"/>
    <n v="2"/>
    <x v="0"/>
    <d v="2023-09-15T00:00:00"/>
    <x v="1"/>
    <x v="10"/>
    <x v="6"/>
    <x v="0"/>
    <n v="280004"/>
    <x v="2"/>
    <x v="18"/>
    <x v="2"/>
    <x v="4"/>
    <n v="1580"/>
  </r>
  <r>
    <n v="3800924"/>
    <n v="2"/>
    <x v="0"/>
    <d v="2023-03-23T00:00:00"/>
    <x v="1"/>
    <x v="6"/>
    <x v="2"/>
    <x v="1"/>
    <n v="280002"/>
    <x v="14"/>
    <x v="24"/>
    <x v="2"/>
    <x v="2"/>
    <n v="4440"/>
  </r>
  <r>
    <n v="3800925"/>
    <n v="4"/>
    <x v="2"/>
    <d v="2023-07-22T00:00:00"/>
    <x v="1"/>
    <x v="9"/>
    <x v="5"/>
    <x v="3"/>
    <n v="280006"/>
    <x v="7"/>
    <x v="2"/>
    <x v="2"/>
    <x v="2"/>
    <n v="5790"/>
  </r>
  <r>
    <n v="3800926"/>
    <n v="2"/>
    <x v="0"/>
    <d v="2022-02-20T00:00:00"/>
    <x v="2"/>
    <x v="5"/>
    <x v="2"/>
    <x v="1"/>
    <n v="280013"/>
    <x v="5"/>
    <x v="3"/>
    <x v="0"/>
    <x v="0"/>
    <n v="3737"/>
  </r>
  <r>
    <n v="3800927"/>
    <n v="4"/>
    <x v="2"/>
    <d v="2022-11-10T00:00:00"/>
    <x v="2"/>
    <x v="7"/>
    <x v="0"/>
    <x v="0"/>
    <n v="280005"/>
    <x v="3"/>
    <x v="28"/>
    <x v="2"/>
    <x v="4"/>
    <n v="2303"/>
  </r>
  <r>
    <n v="3800928"/>
    <n v="2"/>
    <x v="0"/>
    <d v="2021-08-16T00:00:00"/>
    <x v="0"/>
    <x v="1"/>
    <x v="1"/>
    <x v="1"/>
    <n v="280005"/>
    <x v="3"/>
    <x v="6"/>
    <x v="3"/>
    <x v="3"/>
    <n v="2767"/>
  </r>
  <r>
    <n v="3800929"/>
    <n v="4"/>
    <x v="2"/>
    <d v="2022-12-03T00:00:00"/>
    <x v="2"/>
    <x v="0"/>
    <x v="6"/>
    <x v="0"/>
    <n v="280008"/>
    <x v="16"/>
    <x v="14"/>
    <x v="1"/>
    <x v="5"/>
    <n v="1596"/>
  </r>
  <r>
    <n v="3800930"/>
    <n v="3"/>
    <x v="1"/>
    <d v="2023-06-19T00:00:00"/>
    <x v="1"/>
    <x v="3"/>
    <x v="4"/>
    <x v="3"/>
    <n v="280019"/>
    <x v="4"/>
    <x v="5"/>
    <x v="2"/>
    <x v="4"/>
    <n v="366"/>
  </r>
  <r>
    <n v="3800931"/>
    <n v="1"/>
    <x v="3"/>
    <d v="2023-06-12T00:00:00"/>
    <x v="1"/>
    <x v="3"/>
    <x v="1"/>
    <x v="1"/>
    <n v="280013"/>
    <x v="5"/>
    <x v="22"/>
    <x v="2"/>
    <x v="4"/>
    <n v="3543"/>
  </r>
  <r>
    <n v="3800932"/>
    <n v="2"/>
    <x v="0"/>
    <d v="2022-01-08T00:00:00"/>
    <x v="2"/>
    <x v="8"/>
    <x v="5"/>
    <x v="3"/>
    <n v="280001"/>
    <x v="11"/>
    <x v="28"/>
    <x v="2"/>
    <x v="4"/>
    <n v="3028"/>
  </r>
  <r>
    <n v="3800933"/>
    <n v="2"/>
    <x v="0"/>
    <d v="2022-04-11T00:00:00"/>
    <x v="2"/>
    <x v="4"/>
    <x v="5"/>
    <x v="3"/>
    <n v="280019"/>
    <x v="4"/>
    <x v="18"/>
    <x v="2"/>
    <x v="4"/>
    <n v="3626"/>
  </r>
  <r>
    <n v="3800934"/>
    <n v="1"/>
    <x v="3"/>
    <d v="2023-07-06T00:00:00"/>
    <x v="1"/>
    <x v="9"/>
    <x v="1"/>
    <x v="1"/>
    <n v="280017"/>
    <x v="12"/>
    <x v="22"/>
    <x v="2"/>
    <x v="4"/>
    <n v="1232"/>
  </r>
  <r>
    <n v="3800935"/>
    <n v="2"/>
    <x v="0"/>
    <d v="2021-11-09T00:00:00"/>
    <x v="0"/>
    <x v="7"/>
    <x v="2"/>
    <x v="1"/>
    <n v="280012"/>
    <x v="19"/>
    <x v="28"/>
    <x v="2"/>
    <x v="4"/>
    <n v="3430"/>
  </r>
  <r>
    <n v="3800936"/>
    <n v="3"/>
    <x v="1"/>
    <d v="2022-06-20T00:00:00"/>
    <x v="2"/>
    <x v="3"/>
    <x v="3"/>
    <x v="2"/>
    <n v="280017"/>
    <x v="12"/>
    <x v="29"/>
    <x v="1"/>
    <x v="5"/>
    <n v="4102"/>
  </r>
  <r>
    <n v="3800937"/>
    <n v="4"/>
    <x v="2"/>
    <d v="2021-03-12T00:00:00"/>
    <x v="0"/>
    <x v="6"/>
    <x v="6"/>
    <x v="0"/>
    <n v="280008"/>
    <x v="16"/>
    <x v="29"/>
    <x v="1"/>
    <x v="5"/>
    <n v="5950"/>
  </r>
  <r>
    <n v="3800938"/>
    <n v="3"/>
    <x v="1"/>
    <d v="2022-06-27T00:00:00"/>
    <x v="2"/>
    <x v="3"/>
    <x v="2"/>
    <x v="1"/>
    <n v="280019"/>
    <x v="4"/>
    <x v="18"/>
    <x v="2"/>
    <x v="4"/>
    <n v="294"/>
  </r>
  <r>
    <n v="3800939"/>
    <n v="1"/>
    <x v="3"/>
    <d v="2022-01-15T00:00:00"/>
    <x v="2"/>
    <x v="8"/>
    <x v="1"/>
    <x v="1"/>
    <n v="280002"/>
    <x v="14"/>
    <x v="12"/>
    <x v="1"/>
    <x v="1"/>
    <n v="2278"/>
  </r>
  <r>
    <n v="3800940"/>
    <n v="4"/>
    <x v="2"/>
    <d v="2023-01-04T00:00:00"/>
    <x v="1"/>
    <x v="8"/>
    <x v="1"/>
    <x v="1"/>
    <n v="280008"/>
    <x v="16"/>
    <x v="21"/>
    <x v="1"/>
    <x v="5"/>
    <n v="5163"/>
  </r>
  <r>
    <n v="3800941"/>
    <n v="4"/>
    <x v="2"/>
    <d v="2021-01-16T00:00:00"/>
    <x v="0"/>
    <x v="8"/>
    <x v="1"/>
    <x v="1"/>
    <n v="280008"/>
    <x v="16"/>
    <x v="13"/>
    <x v="1"/>
    <x v="5"/>
    <n v="5544"/>
  </r>
  <r>
    <n v="3800942"/>
    <n v="4"/>
    <x v="2"/>
    <d v="2021-06-27T00:00:00"/>
    <x v="0"/>
    <x v="3"/>
    <x v="5"/>
    <x v="3"/>
    <n v="280001"/>
    <x v="11"/>
    <x v="6"/>
    <x v="3"/>
    <x v="3"/>
    <n v="2846"/>
  </r>
  <r>
    <n v="3800943"/>
    <n v="4"/>
    <x v="2"/>
    <d v="2023-04-16T00:00:00"/>
    <x v="1"/>
    <x v="4"/>
    <x v="1"/>
    <x v="1"/>
    <n v="280003"/>
    <x v="9"/>
    <x v="0"/>
    <x v="0"/>
    <x v="0"/>
    <n v="1600"/>
  </r>
  <r>
    <n v="3800944"/>
    <n v="3"/>
    <x v="1"/>
    <d v="2023-01-10T00:00:00"/>
    <x v="1"/>
    <x v="8"/>
    <x v="6"/>
    <x v="0"/>
    <n v="280010"/>
    <x v="1"/>
    <x v="7"/>
    <x v="2"/>
    <x v="2"/>
    <n v="2432"/>
  </r>
  <r>
    <n v="3800945"/>
    <n v="3"/>
    <x v="1"/>
    <d v="2023-12-18T00:00:00"/>
    <x v="1"/>
    <x v="0"/>
    <x v="2"/>
    <x v="1"/>
    <n v="280015"/>
    <x v="18"/>
    <x v="17"/>
    <x v="2"/>
    <x v="2"/>
    <n v="5249"/>
  </r>
  <r>
    <n v="3800946"/>
    <n v="2"/>
    <x v="0"/>
    <d v="2023-07-11T00:00:00"/>
    <x v="1"/>
    <x v="9"/>
    <x v="2"/>
    <x v="1"/>
    <n v="280013"/>
    <x v="5"/>
    <x v="27"/>
    <x v="1"/>
    <x v="1"/>
    <n v="2523"/>
  </r>
  <r>
    <n v="3800947"/>
    <n v="2"/>
    <x v="0"/>
    <d v="2021-03-07T00:00:00"/>
    <x v="0"/>
    <x v="6"/>
    <x v="1"/>
    <x v="1"/>
    <n v="280020"/>
    <x v="8"/>
    <x v="0"/>
    <x v="0"/>
    <x v="0"/>
    <n v="2776"/>
  </r>
  <r>
    <n v="3800948"/>
    <n v="2"/>
    <x v="0"/>
    <d v="2021-04-01T00:00:00"/>
    <x v="0"/>
    <x v="4"/>
    <x v="2"/>
    <x v="1"/>
    <n v="280017"/>
    <x v="12"/>
    <x v="29"/>
    <x v="1"/>
    <x v="5"/>
    <n v="1294"/>
  </r>
  <r>
    <n v="3800949"/>
    <n v="3"/>
    <x v="1"/>
    <d v="2021-10-01T00:00:00"/>
    <x v="0"/>
    <x v="11"/>
    <x v="4"/>
    <x v="3"/>
    <n v="280006"/>
    <x v="7"/>
    <x v="6"/>
    <x v="3"/>
    <x v="3"/>
    <n v="5604"/>
  </r>
  <r>
    <n v="3800950"/>
    <n v="1"/>
    <x v="3"/>
    <d v="2023-04-07T00:00:00"/>
    <x v="1"/>
    <x v="4"/>
    <x v="6"/>
    <x v="0"/>
    <n v="280003"/>
    <x v="9"/>
    <x v="6"/>
    <x v="3"/>
    <x v="3"/>
    <n v="4531"/>
  </r>
  <r>
    <n v="3800951"/>
    <n v="4"/>
    <x v="2"/>
    <d v="2023-10-01T00:00:00"/>
    <x v="1"/>
    <x v="11"/>
    <x v="6"/>
    <x v="0"/>
    <n v="280004"/>
    <x v="2"/>
    <x v="0"/>
    <x v="0"/>
    <x v="0"/>
    <n v="1541"/>
  </r>
  <r>
    <n v="3800952"/>
    <n v="3"/>
    <x v="1"/>
    <d v="2021-01-23T00:00:00"/>
    <x v="0"/>
    <x v="8"/>
    <x v="2"/>
    <x v="1"/>
    <n v="280017"/>
    <x v="12"/>
    <x v="28"/>
    <x v="2"/>
    <x v="4"/>
    <n v="4911"/>
  </r>
  <r>
    <n v="3800953"/>
    <n v="2"/>
    <x v="0"/>
    <d v="2022-09-18T00:00:00"/>
    <x v="2"/>
    <x v="10"/>
    <x v="6"/>
    <x v="0"/>
    <n v="280008"/>
    <x v="16"/>
    <x v="19"/>
    <x v="0"/>
    <x v="6"/>
    <n v="2012"/>
  </r>
  <r>
    <n v="3800954"/>
    <n v="1"/>
    <x v="3"/>
    <d v="2021-09-09T00:00:00"/>
    <x v="0"/>
    <x v="10"/>
    <x v="0"/>
    <x v="0"/>
    <n v="280004"/>
    <x v="2"/>
    <x v="0"/>
    <x v="0"/>
    <x v="0"/>
    <n v="2422"/>
  </r>
  <r>
    <n v="3800955"/>
    <n v="1"/>
    <x v="3"/>
    <d v="2023-09-12T00:00:00"/>
    <x v="1"/>
    <x v="10"/>
    <x v="6"/>
    <x v="0"/>
    <n v="280001"/>
    <x v="11"/>
    <x v="22"/>
    <x v="2"/>
    <x v="4"/>
    <n v="5390"/>
  </r>
  <r>
    <n v="3800956"/>
    <n v="1"/>
    <x v="3"/>
    <d v="2021-11-18T00:00:00"/>
    <x v="0"/>
    <x v="7"/>
    <x v="1"/>
    <x v="1"/>
    <n v="280002"/>
    <x v="14"/>
    <x v="9"/>
    <x v="0"/>
    <x v="0"/>
    <n v="5214"/>
  </r>
  <r>
    <n v="3800957"/>
    <n v="2"/>
    <x v="0"/>
    <d v="2021-08-03T00:00:00"/>
    <x v="0"/>
    <x v="1"/>
    <x v="6"/>
    <x v="0"/>
    <n v="280003"/>
    <x v="9"/>
    <x v="29"/>
    <x v="1"/>
    <x v="5"/>
    <n v="4309"/>
  </r>
  <r>
    <n v="3800958"/>
    <n v="1"/>
    <x v="3"/>
    <d v="2023-02-27T00:00:00"/>
    <x v="1"/>
    <x v="5"/>
    <x v="2"/>
    <x v="1"/>
    <n v="280010"/>
    <x v="1"/>
    <x v="4"/>
    <x v="3"/>
    <x v="3"/>
    <n v="3860"/>
  </r>
  <r>
    <n v="3800959"/>
    <n v="4"/>
    <x v="2"/>
    <d v="2023-06-12T00:00:00"/>
    <x v="1"/>
    <x v="3"/>
    <x v="4"/>
    <x v="3"/>
    <n v="280008"/>
    <x v="16"/>
    <x v="28"/>
    <x v="2"/>
    <x v="4"/>
    <n v="3163"/>
  </r>
  <r>
    <n v="3800960"/>
    <n v="3"/>
    <x v="1"/>
    <d v="2021-07-05T00:00:00"/>
    <x v="0"/>
    <x v="9"/>
    <x v="1"/>
    <x v="1"/>
    <n v="280019"/>
    <x v="4"/>
    <x v="17"/>
    <x v="2"/>
    <x v="2"/>
    <n v="4790"/>
  </r>
  <r>
    <n v="3800961"/>
    <n v="1"/>
    <x v="3"/>
    <d v="2022-02-05T00:00:00"/>
    <x v="2"/>
    <x v="5"/>
    <x v="4"/>
    <x v="3"/>
    <n v="280007"/>
    <x v="17"/>
    <x v="11"/>
    <x v="2"/>
    <x v="4"/>
    <n v="5680"/>
  </r>
  <r>
    <n v="3800962"/>
    <n v="1"/>
    <x v="3"/>
    <d v="2022-10-12T00:00:00"/>
    <x v="2"/>
    <x v="11"/>
    <x v="2"/>
    <x v="1"/>
    <n v="280002"/>
    <x v="14"/>
    <x v="4"/>
    <x v="3"/>
    <x v="3"/>
    <n v="529"/>
  </r>
  <r>
    <n v="3800963"/>
    <n v="2"/>
    <x v="0"/>
    <d v="2022-08-04T00:00:00"/>
    <x v="2"/>
    <x v="1"/>
    <x v="0"/>
    <x v="0"/>
    <n v="280008"/>
    <x v="16"/>
    <x v="21"/>
    <x v="1"/>
    <x v="5"/>
    <n v="5481"/>
  </r>
  <r>
    <n v="3800964"/>
    <n v="1"/>
    <x v="3"/>
    <d v="2021-11-07T00:00:00"/>
    <x v="0"/>
    <x v="7"/>
    <x v="1"/>
    <x v="1"/>
    <n v="280020"/>
    <x v="8"/>
    <x v="29"/>
    <x v="1"/>
    <x v="5"/>
    <n v="1260"/>
  </r>
  <r>
    <n v="3800965"/>
    <n v="3"/>
    <x v="1"/>
    <d v="2023-07-06T00:00:00"/>
    <x v="1"/>
    <x v="9"/>
    <x v="5"/>
    <x v="3"/>
    <n v="280020"/>
    <x v="8"/>
    <x v="28"/>
    <x v="2"/>
    <x v="4"/>
    <n v="5123"/>
  </r>
  <r>
    <n v="3800966"/>
    <n v="3"/>
    <x v="1"/>
    <d v="2021-04-14T00:00:00"/>
    <x v="0"/>
    <x v="4"/>
    <x v="0"/>
    <x v="0"/>
    <n v="280018"/>
    <x v="10"/>
    <x v="8"/>
    <x v="1"/>
    <x v="5"/>
    <n v="891"/>
  </r>
  <r>
    <n v="3800967"/>
    <n v="3"/>
    <x v="1"/>
    <d v="2021-05-14T00:00:00"/>
    <x v="0"/>
    <x v="2"/>
    <x v="1"/>
    <x v="1"/>
    <n v="280002"/>
    <x v="14"/>
    <x v="17"/>
    <x v="2"/>
    <x v="2"/>
    <n v="345"/>
  </r>
  <r>
    <n v="3800968"/>
    <n v="4"/>
    <x v="2"/>
    <d v="2021-01-11T00:00:00"/>
    <x v="0"/>
    <x v="8"/>
    <x v="1"/>
    <x v="1"/>
    <n v="280018"/>
    <x v="10"/>
    <x v="16"/>
    <x v="3"/>
    <x v="3"/>
    <n v="2958"/>
  </r>
  <r>
    <n v="3800969"/>
    <n v="3"/>
    <x v="1"/>
    <d v="2022-08-20T00:00:00"/>
    <x v="2"/>
    <x v="1"/>
    <x v="6"/>
    <x v="0"/>
    <n v="280003"/>
    <x v="9"/>
    <x v="26"/>
    <x v="1"/>
    <x v="1"/>
    <n v="3654"/>
  </r>
  <r>
    <n v="3800970"/>
    <n v="4"/>
    <x v="2"/>
    <d v="2022-12-13T00:00:00"/>
    <x v="2"/>
    <x v="0"/>
    <x v="0"/>
    <x v="0"/>
    <n v="280020"/>
    <x v="8"/>
    <x v="3"/>
    <x v="0"/>
    <x v="0"/>
    <n v="2417"/>
  </r>
  <r>
    <n v="3800971"/>
    <n v="2"/>
    <x v="0"/>
    <d v="2021-08-16T00:00:00"/>
    <x v="0"/>
    <x v="1"/>
    <x v="1"/>
    <x v="1"/>
    <n v="280016"/>
    <x v="13"/>
    <x v="20"/>
    <x v="2"/>
    <x v="4"/>
    <n v="3514"/>
  </r>
  <r>
    <n v="3800972"/>
    <n v="1"/>
    <x v="3"/>
    <d v="2021-09-09T00:00:00"/>
    <x v="0"/>
    <x v="10"/>
    <x v="1"/>
    <x v="1"/>
    <n v="280019"/>
    <x v="4"/>
    <x v="28"/>
    <x v="2"/>
    <x v="4"/>
    <n v="3886"/>
  </r>
  <r>
    <n v="3800973"/>
    <n v="4"/>
    <x v="2"/>
    <d v="2021-06-26T00:00:00"/>
    <x v="0"/>
    <x v="3"/>
    <x v="5"/>
    <x v="3"/>
    <n v="280008"/>
    <x v="16"/>
    <x v="12"/>
    <x v="1"/>
    <x v="1"/>
    <n v="2133"/>
  </r>
  <r>
    <n v="3800974"/>
    <n v="2"/>
    <x v="0"/>
    <d v="2022-09-23T00:00:00"/>
    <x v="2"/>
    <x v="10"/>
    <x v="6"/>
    <x v="0"/>
    <n v="280007"/>
    <x v="17"/>
    <x v="1"/>
    <x v="1"/>
    <x v="1"/>
    <n v="4372"/>
  </r>
  <r>
    <n v="3800975"/>
    <n v="3"/>
    <x v="1"/>
    <d v="2023-08-12T00:00:00"/>
    <x v="1"/>
    <x v="1"/>
    <x v="4"/>
    <x v="3"/>
    <n v="280015"/>
    <x v="18"/>
    <x v="29"/>
    <x v="1"/>
    <x v="5"/>
    <n v="2805"/>
  </r>
  <r>
    <n v="3800976"/>
    <n v="4"/>
    <x v="2"/>
    <d v="2023-06-10T00:00:00"/>
    <x v="1"/>
    <x v="3"/>
    <x v="3"/>
    <x v="2"/>
    <n v="280020"/>
    <x v="8"/>
    <x v="16"/>
    <x v="3"/>
    <x v="3"/>
    <n v="2880"/>
  </r>
  <r>
    <n v="3800977"/>
    <n v="1"/>
    <x v="3"/>
    <d v="2023-02-21T00:00:00"/>
    <x v="1"/>
    <x v="5"/>
    <x v="2"/>
    <x v="1"/>
    <n v="280014"/>
    <x v="0"/>
    <x v="23"/>
    <x v="3"/>
    <x v="3"/>
    <n v="5388"/>
  </r>
  <r>
    <n v="3800978"/>
    <n v="4"/>
    <x v="2"/>
    <d v="2021-10-03T00:00:00"/>
    <x v="0"/>
    <x v="11"/>
    <x v="3"/>
    <x v="2"/>
    <n v="280015"/>
    <x v="18"/>
    <x v="29"/>
    <x v="1"/>
    <x v="5"/>
    <n v="4166"/>
  </r>
  <r>
    <n v="3800979"/>
    <n v="2"/>
    <x v="0"/>
    <d v="2021-10-24T00:00:00"/>
    <x v="0"/>
    <x v="11"/>
    <x v="2"/>
    <x v="1"/>
    <n v="280003"/>
    <x v="9"/>
    <x v="16"/>
    <x v="3"/>
    <x v="3"/>
    <n v="1548"/>
  </r>
  <r>
    <n v="3800980"/>
    <n v="1"/>
    <x v="3"/>
    <d v="2023-06-19T00:00:00"/>
    <x v="1"/>
    <x v="3"/>
    <x v="1"/>
    <x v="1"/>
    <n v="280008"/>
    <x v="16"/>
    <x v="11"/>
    <x v="2"/>
    <x v="4"/>
    <n v="3895"/>
  </r>
  <r>
    <n v="3800981"/>
    <n v="2"/>
    <x v="0"/>
    <d v="2021-02-27T00:00:00"/>
    <x v="0"/>
    <x v="5"/>
    <x v="6"/>
    <x v="0"/>
    <n v="280016"/>
    <x v="13"/>
    <x v="29"/>
    <x v="1"/>
    <x v="5"/>
    <n v="2192"/>
  </r>
  <r>
    <n v="3800982"/>
    <n v="4"/>
    <x v="2"/>
    <d v="2021-12-20T00:00:00"/>
    <x v="0"/>
    <x v="0"/>
    <x v="4"/>
    <x v="3"/>
    <n v="280015"/>
    <x v="18"/>
    <x v="19"/>
    <x v="0"/>
    <x v="6"/>
    <n v="5862"/>
  </r>
  <r>
    <n v="3800983"/>
    <n v="2"/>
    <x v="0"/>
    <d v="2023-07-22T00:00:00"/>
    <x v="1"/>
    <x v="9"/>
    <x v="4"/>
    <x v="3"/>
    <n v="280013"/>
    <x v="5"/>
    <x v="21"/>
    <x v="1"/>
    <x v="5"/>
    <n v="2951"/>
  </r>
  <r>
    <n v="3800984"/>
    <n v="2"/>
    <x v="0"/>
    <d v="2022-02-17T00:00:00"/>
    <x v="2"/>
    <x v="5"/>
    <x v="0"/>
    <x v="0"/>
    <n v="280016"/>
    <x v="13"/>
    <x v="21"/>
    <x v="1"/>
    <x v="5"/>
    <n v="1486"/>
  </r>
  <r>
    <n v="3800985"/>
    <n v="1"/>
    <x v="3"/>
    <d v="2022-08-05T00:00:00"/>
    <x v="2"/>
    <x v="1"/>
    <x v="4"/>
    <x v="3"/>
    <n v="280019"/>
    <x v="4"/>
    <x v="15"/>
    <x v="0"/>
    <x v="6"/>
    <n v="2778"/>
  </r>
  <r>
    <n v="3800986"/>
    <n v="4"/>
    <x v="2"/>
    <d v="2021-01-08T00:00:00"/>
    <x v="0"/>
    <x v="8"/>
    <x v="6"/>
    <x v="0"/>
    <n v="280003"/>
    <x v="9"/>
    <x v="4"/>
    <x v="3"/>
    <x v="3"/>
    <n v="5170"/>
  </r>
  <r>
    <n v="3800987"/>
    <n v="4"/>
    <x v="2"/>
    <d v="2023-06-27T00:00:00"/>
    <x v="1"/>
    <x v="3"/>
    <x v="2"/>
    <x v="1"/>
    <n v="280018"/>
    <x v="10"/>
    <x v="25"/>
    <x v="1"/>
    <x v="1"/>
    <n v="5567"/>
  </r>
  <r>
    <n v="3800988"/>
    <n v="4"/>
    <x v="2"/>
    <d v="2022-12-20T00:00:00"/>
    <x v="2"/>
    <x v="0"/>
    <x v="1"/>
    <x v="1"/>
    <n v="280014"/>
    <x v="0"/>
    <x v="10"/>
    <x v="3"/>
    <x v="3"/>
    <n v="3332"/>
  </r>
  <r>
    <n v="3800989"/>
    <n v="2"/>
    <x v="0"/>
    <d v="2023-12-08T00:00:00"/>
    <x v="1"/>
    <x v="0"/>
    <x v="1"/>
    <x v="1"/>
    <n v="280012"/>
    <x v="19"/>
    <x v="1"/>
    <x v="1"/>
    <x v="1"/>
    <n v="3005"/>
  </r>
  <r>
    <n v="3800990"/>
    <n v="3"/>
    <x v="1"/>
    <d v="2022-02-06T00:00:00"/>
    <x v="2"/>
    <x v="5"/>
    <x v="1"/>
    <x v="1"/>
    <n v="280002"/>
    <x v="14"/>
    <x v="0"/>
    <x v="0"/>
    <x v="0"/>
    <n v="5586"/>
  </r>
  <r>
    <n v="3800991"/>
    <n v="2"/>
    <x v="0"/>
    <d v="2022-07-02T00:00:00"/>
    <x v="2"/>
    <x v="9"/>
    <x v="0"/>
    <x v="0"/>
    <n v="280007"/>
    <x v="17"/>
    <x v="27"/>
    <x v="1"/>
    <x v="1"/>
    <n v="904"/>
  </r>
  <r>
    <n v="3800992"/>
    <n v="4"/>
    <x v="2"/>
    <d v="2022-08-18T00:00:00"/>
    <x v="2"/>
    <x v="1"/>
    <x v="5"/>
    <x v="3"/>
    <n v="280004"/>
    <x v="2"/>
    <x v="22"/>
    <x v="2"/>
    <x v="4"/>
    <n v="1277"/>
  </r>
  <r>
    <n v="3800993"/>
    <n v="2"/>
    <x v="0"/>
    <d v="2021-04-01T00:00:00"/>
    <x v="0"/>
    <x v="4"/>
    <x v="2"/>
    <x v="1"/>
    <n v="280005"/>
    <x v="3"/>
    <x v="15"/>
    <x v="0"/>
    <x v="6"/>
    <n v="4765"/>
  </r>
  <r>
    <n v="3800994"/>
    <n v="4"/>
    <x v="2"/>
    <d v="2021-04-26T00:00:00"/>
    <x v="0"/>
    <x v="4"/>
    <x v="4"/>
    <x v="3"/>
    <n v="280004"/>
    <x v="2"/>
    <x v="21"/>
    <x v="1"/>
    <x v="5"/>
    <n v="245"/>
  </r>
  <r>
    <n v="3800995"/>
    <n v="4"/>
    <x v="2"/>
    <d v="2023-02-13T00:00:00"/>
    <x v="1"/>
    <x v="5"/>
    <x v="6"/>
    <x v="0"/>
    <n v="280004"/>
    <x v="2"/>
    <x v="11"/>
    <x v="2"/>
    <x v="4"/>
    <n v="1632"/>
  </r>
  <r>
    <n v="3800996"/>
    <n v="2"/>
    <x v="0"/>
    <d v="2021-07-19T00:00:00"/>
    <x v="0"/>
    <x v="9"/>
    <x v="0"/>
    <x v="0"/>
    <n v="280007"/>
    <x v="17"/>
    <x v="1"/>
    <x v="1"/>
    <x v="1"/>
    <n v="4790"/>
  </r>
  <r>
    <n v="3800997"/>
    <n v="2"/>
    <x v="0"/>
    <d v="2023-12-27T00:00:00"/>
    <x v="1"/>
    <x v="0"/>
    <x v="2"/>
    <x v="1"/>
    <n v="280010"/>
    <x v="1"/>
    <x v="6"/>
    <x v="3"/>
    <x v="3"/>
    <n v="2314"/>
  </r>
  <r>
    <n v="3800998"/>
    <n v="3"/>
    <x v="1"/>
    <d v="2022-01-12T00:00:00"/>
    <x v="2"/>
    <x v="8"/>
    <x v="2"/>
    <x v="1"/>
    <n v="280011"/>
    <x v="6"/>
    <x v="3"/>
    <x v="0"/>
    <x v="0"/>
    <n v="5807"/>
  </r>
  <r>
    <n v="3800999"/>
    <n v="2"/>
    <x v="0"/>
    <d v="2021-09-15T00:00:00"/>
    <x v="0"/>
    <x v="10"/>
    <x v="5"/>
    <x v="3"/>
    <n v="280005"/>
    <x v="3"/>
    <x v="15"/>
    <x v="0"/>
    <x v="6"/>
    <n v="4632"/>
  </r>
  <r>
    <n v="3801000"/>
    <n v="1"/>
    <x v="3"/>
    <d v="2023-09-17T00:00:00"/>
    <x v="1"/>
    <x v="10"/>
    <x v="5"/>
    <x v="3"/>
    <n v="280005"/>
    <x v="3"/>
    <x v="10"/>
    <x v="3"/>
    <x v="3"/>
    <n v="2515"/>
  </r>
  <r>
    <n v="3801001"/>
    <n v="1"/>
    <x v="3"/>
    <d v="2021-12-22T00:00:00"/>
    <x v="0"/>
    <x v="0"/>
    <x v="2"/>
    <x v="1"/>
    <n v="280002"/>
    <x v="14"/>
    <x v="9"/>
    <x v="0"/>
    <x v="0"/>
    <n v="5169"/>
  </r>
  <r>
    <n v="3801002"/>
    <n v="3"/>
    <x v="1"/>
    <d v="2022-03-16T00:00:00"/>
    <x v="2"/>
    <x v="6"/>
    <x v="6"/>
    <x v="0"/>
    <n v="280007"/>
    <x v="17"/>
    <x v="24"/>
    <x v="2"/>
    <x v="2"/>
    <n v="1884"/>
  </r>
  <r>
    <n v="3801003"/>
    <n v="4"/>
    <x v="2"/>
    <d v="2023-10-15T00:00:00"/>
    <x v="1"/>
    <x v="11"/>
    <x v="5"/>
    <x v="3"/>
    <n v="280003"/>
    <x v="9"/>
    <x v="3"/>
    <x v="0"/>
    <x v="0"/>
    <n v="1866"/>
  </r>
  <r>
    <n v="3801004"/>
    <n v="1"/>
    <x v="3"/>
    <d v="2021-02-08T00:00:00"/>
    <x v="0"/>
    <x v="5"/>
    <x v="4"/>
    <x v="3"/>
    <n v="280015"/>
    <x v="18"/>
    <x v="5"/>
    <x v="2"/>
    <x v="4"/>
    <n v="4032"/>
  </r>
  <r>
    <n v="3801005"/>
    <n v="3"/>
    <x v="1"/>
    <d v="2022-11-22T00:00:00"/>
    <x v="2"/>
    <x v="7"/>
    <x v="3"/>
    <x v="2"/>
    <n v="280015"/>
    <x v="18"/>
    <x v="2"/>
    <x v="2"/>
    <x v="2"/>
    <n v="1988"/>
  </r>
  <r>
    <n v="3801006"/>
    <n v="3"/>
    <x v="1"/>
    <d v="2023-04-18T00:00:00"/>
    <x v="1"/>
    <x v="4"/>
    <x v="6"/>
    <x v="0"/>
    <n v="280011"/>
    <x v="6"/>
    <x v="3"/>
    <x v="0"/>
    <x v="0"/>
    <n v="3502"/>
  </r>
  <r>
    <n v="3801007"/>
    <n v="2"/>
    <x v="0"/>
    <d v="2021-01-14T00:00:00"/>
    <x v="0"/>
    <x v="8"/>
    <x v="5"/>
    <x v="3"/>
    <n v="280002"/>
    <x v="14"/>
    <x v="13"/>
    <x v="1"/>
    <x v="5"/>
    <n v="400"/>
  </r>
  <r>
    <n v="3801008"/>
    <n v="1"/>
    <x v="3"/>
    <d v="2023-10-16T00:00:00"/>
    <x v="1"/>
    <x v="11"/>
    <x v="2"/>
    <x v="1"/>
    <n v="280015"/>
    <x v="18"/>
    <x v="12"/>
    <x v="1"/>
    <x v="1"/>
    <n v="568"/>
  </r>
  <r>
    <n v="3801009"/>
    <n v="2"/>
    <x v="0"/>
    <d v="2021-03-18T00:00:00"/>
    <x v="0"/>
    <x v="6"/>
    <x v="0"/>
    <x v="0"/>
    <n v="280018"/>
    <x v="10"/>
    <x v="0"/>
    <x v="0"/>
    <x v="0"/>
    <n v="2333"/>
  </r>
  <r>
    <n v="3801010"/>
    <n v="2"/>
    <x v="0"/>
    <d v="2021-12-05T00:00:00"/>
    <x v="0"/>
    <x v="0"/>
    <x v="4"/>
    <x v="3"/>
    <n v="280005"/>
    <x v="3"/>
    <x v="21"/>
    <x v="1"/>
    <x v="5"/>
    <n v="5364"/>
  </r>
  <r>
    <n v="3801011"/>
    <n v="4"/>
    <x v="2"/>
    <d v="2023-12-23T00:00:00"/>
    <x v="1"/>
    <x v="0"/>
    <x v="2"/>
    <x v="1"/>
    <n v="280008"/>
    <x v="16"/>
    <x v="8"/>
    <x v="1"/>
    <x v="5"/>
    <n v="2471"/>
  </r>
  <r>
    <n v="3801012"/>
    <n v="3"/>
    <x v="1"/>
    <d v="2022-11-20T00:00:00"/>
    <x v="2"/>
    <x v="7"/>
    <x v="1"/>
    <x v="1"/>
    <n v="280013"/>
    <x v="5"/>
    <x v="27"/>
    <x v="1"/>
    <x v="1"/>
    <n v="338"/>
  </r>
  <r>
    <n v="3801013"/>
    <n v="3"/>
    <x v="1"/>
    <d v="2022-03-27T00:00:00"/>
    <x v="2"/>
    <x v="6"/>
    <x v="5"/>
    <x v="3"/>
    <n v="280004"/>
    <x v="2"/>
    <x v="11"/>
    <x v="2"/>
    <x v="4"/>
    <n v="1504"/>
  </r>
  <r>
    <n v="3801014"/>
    <n v="4"/>
    <x v="2"/>
    <d v="2021-09-24T00:00:00"/>
    <x v="0"/>
    <x v="10"/>
    <x v="2"/>
    <x v="1"/>
    <n v="280019"/>
    <x v="4"/>
    <x v="14"/>
    <x v="1"/>
    <x v="5"/>
    <n v="1407"/>
  </r>
  <r>
    <n v="3801015"/>
    <n v="1"/>
    <x v="3"/>
    <d v="2022-10-24T00:00:00"/>
    <x v="2"/>
    <x v="11"/>
    <x v="0"/>
    <x v="0"/>
    <n v="280015"/>
    <x v="18"/>
    <x v="16"/>
    <x v="3"/>
    <x v="3"/>
    <n v="5958"/>
  </r>
  <r>
    <n v="3801016"/>
    <n v="3"/>
    <x v="1"/>
    <d v="2022-02-08T00:00:00"/>
    <x v="2"/>
    <x v="5"/>
    <x v="1"/>
    <x v="1"/>
    <n v="280012"/>
    <x v="19"/>
    <x v="7"/>
    <x v="2"/>
    <x v="2"/>
    <n v="3437"/>
  </r>
  <r>
    <n v="3801017"/>
    <n v="4"/>
    <x v="2"/>
    <d v="2023-11-09T00:00:00"/>
    <x v="1"/>
    <x v="7"/>
    <x v="6"/>
    <x v="0"/>
    <n v="280016"/>
    <x v="13"/>
    <x v="24"/>
    <x v="2"/>
    <x v="2"/>
    <n v="2811"/>
  </r>
  <r>
    <n v="3801018"/>
    <n v="2"/>
    <x v="0"/>
    <d v="2022-11-04T00:00:00"/>
    <x v="2"/>
    <x v="7"/>
    <x v="0"/>
    <x v="0"/>
    <n v="280005"/>
    <x v="3"/>
    <x v="12"/>
    <x v="1"/>
    <x v="1"/>
    <n v="544"/>
  </r>
  <r>
    <n v="3801019"/>
    <n v="2"/>
    <x v="0"/>
    <d v="2023-12-28T00:00:00"/>
    <x v="1"/>
    <x v="0"/>
    <x v="2"/>
    <x v="1"/>
    <n v="280006"/>
    <x v="7"/>
    <x v="12"/>
    <x v="1"/>
    <x v="1"/>
    <n v="5258"/>
  </r>
  <r>
    <n v="3801020"/>
    <n v="3"/>
    <x v="1"/>
    <d v="2021-01-02T00:00:00"/>
    <x v="0"/>
    <x v="8"/>
    <x v="6"/>
    <x v="0"/>
    <n v="280007"/>
    <x v="17"/>
    <x v="25"/>
    <x v="1"/>
    <x v="1"/>
    <n v="2206"/>
  </r>
  <r>
    <n v="3801021"/>
    <n v="2"/>
    <x v="0"/>
    <d v="2022-08-03T00:00:00"/>
    <x v="2"/>
    <x v="1"/>
    <x v="1"/>
    <x v="1"/>
    <n v="280015"/>
    <x v="18"/>
    <x v="4"/>
    <x v="3"/>
    <x v="3"/>
    <n v="4855"/>
  </r>
  <r>
    <n v="3801022"/>
    <n v="3"/>
    <x v="1"/>
    <d v="2021-07-16T00:00:00"/>
    <x v="0"/>
    <x v="9"/>
    <x v="2"/>
    <x v="1"/>
    <n v="280004"/>
    <x v="2"/>
    <x v="4"/>
    <x v="3"/>
    <x v="3"/>
    <n v="773"/>
  </r>
  <r>
    <n v="3801023"/>
    <n v="2"/>
    <x v="0"/>
    <d v="2023-12-26T00:00:00"/>
    <x v="1"/>
    <x v="0"/>
    <x v="0"/>
    <x v="0"/>
    <n v="280012"/>
    <x v="19"/>
    <x v="14"/>
    <x v="1"/>
    <x v="5"/>
    <n v="751"/>
  </r>
  <r>
    <n v="3801024"/>
    <n v="3"/>
    <x v="1"/>
    <d v="2021-10-15T00:00:00"/>
    <x v="0"/>
    <x v="11"/>
    <x v="4"/>
    <x v="3"/>
    <n v="280013"/>
    <x v="5"/>
    <x v="28"/>
    <x v="2"/>
    <x v="4"/>
    <n v="5711"/>
  </r>
  <r>
    <n v="3801025"/>
    <n v="1"/>
    <x v="3"/>
    <d v="2023-12-01T00:00:00"/>
    <x v="1"/>
    <x v="0"/>
    <x v="6"/>
    <x v="0"/>
    <n v="280009"/>
    <x v="15"/>
    <x v="27"/>
    <x v="1"/>
    <x v="1"/>
    <n v="1751"/>
  </r>
  <r>
    <n v="3801026"/>
    <n v="2"/>
    <x v="0"/>
    <d v="2021-04-01T00:00:00"/>
    <x v="0"/>
    <x v="4"/>
    <x v="0"/>
    <x v="0"/>
    <n v="280010"/>
    <x v="1"/>
    <x v="6"/>
    <x v="3"/>
    <x v="3"/>
    <n v="3582"/>
  </r>
  <r>
    <n v="3801027"/>
    <n v="3"/>
    <x v="1"/>
    <d v="2022-12-24T00:00:00"/>
    <x v="2"/>
    <x v="0"/>
    <x v="5"/>
    <x v="3"/>
    <n v="280016"/>
    <x v="13"/>
    <x v="14"/>
    <x v="1"/>
    <x v="5"/>
    <n v="1593"/>
  </r>
  <r>
    <n v="3801028"/>
    <n v="1"/>
    <x v="3"/>
    <d v="2021-10-07T00:00:00"/>
    <x v="0"/>
    <x v="11"/>
    <x v="1"/>
    <x v="1"/>
    <n v="280005"/>
    <x v="3"/>
    <x v="1"/>
    <x v="1"/>
    <x v="1"/>
    <n v="1534"/>
  </r>
  <r>
    <n v="3801029"/>
    <n v="2"/>
    <x v="0"/>
    <d v="2021-09-01T00:00:00"/>
    <x v="0"/>
    <x v="10"/>
    <x v="2"/>
    <x v="1"/>
    <n v="280019"/>
    <x v="4"/>
    <x v="1"/>
    <x v="1"/>
    <x v="1"/>
    <n v="3338"/>
  </r>
  <r>
    <n v="3801030"/>
    <n v="1"/>
    <x v="3"/>
    <d v="2021-02-21T00:00:00"/>
    <x v="0"/>
    <x v="5"/>
    <x v="0"/>
    <x v="0"/>
    <n v="280008"/>
    <x v="16"/>
    <x v="24"/>
    <x v="2"/>
    <x v="2"/>
    <n v="556"/>
  </r>
  <r>
    <n v="3801031"/>
    <n v="1"/>
    <x v="3"/>
    <d v="2021-04-04T00:00:00"/>
    <x v="0"/>
    <x v="4"/>
    <x v="5"/>
    <x v="3"/>
    <n v="280010"/>
    <x v="1"/>
    <x v="20"/>
    <x v="2"/>
    <x v="4"/>
    <n v="271"/>
  </r>
  <r>
    <n v="3801032"/>
    <n v="3"/>
    <x v="1"/>
    <d v="2022-03-17T00:00:00"/>
    <x v="2"/>
    <x v="6"/>
    <x v="6"/>
    <x v="0"/>
    <n v="280004"/>
    <x v="2"/>
    <x v="11"/>
    <x v="2"/>
    <x v="4"/>
    <n v="4396"/>
  </r>
  <r>
    <n v="3801033"/>
    <n v="1"/>
    <x v="3"/>
    <d v="2021-05-10T00:00:00"/>
    <x v="0"/>
    <x v="2"/>
    <x v="1"/>
    <x v="1"/>
    <n v="280001"/>
    <x v="11"/>
    <x v="4"/>
    <x v="3"/>
    <x v="3"/>
    <n v="5974"/>
  </r>
  <r>
    <n v="3801034"/>
    <n v="1"/>
    <x v="3"/>
    <d v="2022-02-13T00:00:00"/>
    <x v="2"/>
    <x v="5"/>
    <x v="1"/>
    <x v="1"/>
    <n v="280018"/>
    <x v="10"/>
    <x v="3"/>
    <x v="0"/>
    <x v="0"/>
    <n v="1525"/>
  </r>
  <r>
    <n v="3801035"/>
    <n v="2"/>
    <x v="0"/>
    <d v="2022-04-24T00:00:00"/>
    <x v="2"/>
    <x v="4"/>
    <x v="5"/>
    <x v="3"/>
    <n v="280005"/>
    <x v="3"/>
    <x v="0"/>
    <x v="0"/>
    <x v="0"/>
    <n v="1582"/>
  </r>
  <r>
    <n v="3801036"/>
    <n v="2"/>
    <x v="0"/>
    <d v="2022-09-23T00:00:00"/>
    <x v="2"/>
    <x v="10"/>
    <x v="2"/>
    <x v="1"/>
    <n v="280007"/>
    <x v="17"/>
    <x v="0"/>
    <x v="0"/>
    <x v="0"/>
    <n v="458"/>
  </r>
  <r>
    <n v="3801037"/>
    <n v="1"/>
    <x v="3"/>
    <d v="2023-12-26T00:00:00"/>
    <x v="1"/>
    <x v="0"/>
    <x v="2"/>
    <x v="1"/>
    <n v="280010"/>
    <x v="1"/>
    <x v="19"/>
    <x v="0"/>
    <x v="6"/>
    <n v="1117"/>
  </r>
  <r>
    <n v="3801038"/>
    <n v="3"/>
    <x v="1"/>
    <d v="2022-10-16T00:00:00"/>
    <x v="2"/>
    <x v="11"/>
    <x v="3"/>
    <x v="2"/>
    <n v="280005"/>
    <x v="3"/>
    <x v="5"/>
    <x v="2"/>
    <x v="4"/>
    <n v="3105"/>
  </r>
  <r>
    <n v="3801039"/>
    <n v="4"/>
    <x v="2"/>
    <d v="2023-06-01T00:00:00"/>
    <x v="1"/>
    <x v="3"/>
    <x v="6"/>
    <x v="0"/>
    <n v="280005"/>
    <x v="3"/>
    <x v="26"/>
    <x v="1"/>
    <x v="1"/>
    <n v="762"/>
  </r>
  <r>
    <n v="3801040"/>
    <n v="1"/>
    <x v="3"/>
    <d v="2022-07-26T00:00:00"/>
    <x v="2"/>
    <x v="9"/>
    <x v="6"/>
    <x v="0"/>
    <n v="280002"/>
    <x v="14"/>
    <x v="7"/>
    <x v="2"/>
    <x v="2"/>
    <n v="1974"/>
  </r>
  <r>
    <n v="3801041"/>
    <n v="4"/>
    <x v="2"/>
    <d v="2021-04-19T00:00:00"/>
    <x v="0"/>
    <x v="4"/>
    <x v="4"/>
    <x v="3"/>
    <n v="280009"/>
    <x v="15"/>
    <x v="16"/>
    <x v="3"/>
    <x v="3"/>
    <n v="389"/>
  </r>
  <r>
    <n v="3801042"/>
    <n v="2"/>
    <x v="0"/>
    <d v="2023-10-19T00:00:00"/>
    <x v="1"/>
    <x v="11"/>
    <x v="3"/>
    <x v="2"/>
    <n v="280012"/>
    <x v="19"/>
    <x v="24"/>
    <x v="2"/>
    <x v="2"/>
    <n v="280"/>
  </r>
  <r>
    <n v="3801043"/>
    <n v="1"/>
    <x v="3"/>
    <d v="2021-11-27T00:00:00"/>
    <x v="0"/>
    <x v="7"/>
    <x v="6"/>
    <x v="0"/>
    <n v="280015"/>
    <x v="18"/>
    <x v="25"/>
    <x v="1"/>
    <x v="1"/>
    <n v="5511"/>
  </r>
  <r>
    <n v="3801044"/>
    <n v="3"/>
    <x v="1"/>
    <d v="2023-05-12T00:00:00"/>
    <x v="1"/>
    <x v="2"/>
    <x v="1"/>
    <x v="1"/>
    <n v="280017"/>
    <x v="12"/>
    <x v="13"/>
    <x v="1"/>
    <x v="5"/>
    <n v="4339"/>
  </r>
  <r>
    <n v="3801045"/>
    <n v="2"/>
    <x v="0"/>
    <d v="2023-11-26T00:00:00"/>
    <x v="1"/>
    <x v="7"/>
    <x v="2"/>
    <x v="1"/>
    <n v="280005"/>
    <x v="3"/>
    <x v="22"/>
    <x v="2"/>
    <x v="4"/>
    <n v="4646"/>
  </r>
  <r>
    <n v="3801046"/>
    <n v="4"/>
    <x v="2"/>
    <d v="2022-03-17T00:00:00"/>
    <x v="2"/>
    <x v="6"/>
    <x v="6"/>
    <x v="0"/>
    <n v="280019"/>
    <x v="4"/>
    <x v="19"/>
    <x v="0"/>
    <x v="6"/>
    <n v="3383"/>
  </r>
  <r>
    <n v="3801047"/>
    <n v="1"/>
    <x v="3"/>
    <d v="2021-08-07T00:00:00"/>
    <x v="0"/>
    <x v="1"/>
    <x v="5"/>
    <x v="3"/>
    <n v="280019"/>
    <x v="4"/>
    <x v="14"/>
    <x v="1"/>
    <x v="5"/>
    <n v="309"/>
  </r>
  <r>
    <n v="3801048"/>
    <n v="3"/>
    <x v="1"/>
    <d v="2021-04-21T00:00:00"/>
    <x v="0"/>
    <x v="4"/>
    <x v="6"/>
    <x v="0"/>
    <n v="280012"/>
    <x v="19"/>
    <x v="12"/>
    <x v="1"/>
    <x v="1"/>
    <n v="5559"/>
  </r>
  <r>
    <n v="3801049"/>
    <n v="2"/>
    <x v="0"/>
    <d v="2021-01-07T00:00:00"/>
    <x v="0"/>
    <x v="8"/>
    <x v="0"/>
    <x v="0"/>
    <n v="280017"/>
    <x v="12"/>
    <x v="11"/>
    <x v="2"/>
    <x v="4"/>
    <n v="4534"/>
  </r>
  <r>
    <n v="3801050"/>
    <n v="1"/>
    <x v="3"/>
    <d v="2023-01-01T00:00:00"/>
    <x v="1"/>
    <x v="8"/>
    <x v="2"/>
    <x v="1"/>
    <n v="280018"/>
    <x v="10"/>
    <x v="28"/>
    <x v="2"/>
    <x v="4"/>
    <n v="5927"/>
  </r>
  <r>
    <n v="3801051"/>
    <n v="1"/>
    <x v="3"/>
    <d v="2023-05-10T00:00:00"/>
    <x v="1"/>
    <x v="2"/>
    <x v="2"/>
    <x v="1"/>
    <n v="280001"/>
    <x v="11"/>
    <x v="8"/>
    <x v="1"/>
    <x v="5"/>
    <n v="5868"/>
  </r>
  <r>
    <n v="3801052"/>
    <n v="4"/>
    <x v="2"/>
    <d v="2021-05-17T00:00:00"/>
    <x v="0"/>
    <x v="2"/>
    <x v="2"/>
    <x v="1"/>
    <n v="280016"/>
    <x v="13"/>
    <x v="16"/>
    <x v="3"/>
    <x v="3"/>
    <n v="3541"/>
  </r>
  <r>
    <n v="3801053"/>
    <n v="2"/>
    <x v="0"/>
    <d v="2021-05-26T00:00:00"/>
    <x v="0"/>
    <x v="2"/>
    <x v="5"/>
    <x v="3"/>
    <n v="280015"/>
    <x v="18"/>
    <x v="4"/>
    <x v="3"/>
    <x v="3"/>
    <n v="3195"/>
  </r>
  <r>
    <n v="3801054"/>
    <n v="4"/>
    <x v="2"/>
    <d v="2023-11-25T00:00:00"/>
    <x v="1"/>
    <x v="7"/>
    <x v="2"/>
    <x v="1"/>
    <n v="280004"/>
    <x v="2"/>
    <x v="4"/>
    <x v="3"/>
    <x v="3"/>
    <n v="1267"/>
  </r>
  <r>
    <n v="3801055"/>
    <n v="3"/>
    <x v="1"/>
    <d v="2023-01-17T00:00:00"/>
    <x v="1"/>
    <x v="8"/>
    <x v="5"/>
    <x v="3"/>
    <n v="280016"/>
    <x v="13"/>
    <x v="0"/>
    <x v="0"/>
    <x v="0"/>
    <n v="5173"/>
  </r>
  <r>
    <n v="3801056"/>
    <n v="4"/>
    <x v="2"/>
    <d v="2022-05-11T00:00:00"/>
    <x v="2"/>
    <x v="2"/>
    <x v="5"/>
    <x v="3"/>
    <n v="280009"/>
    <x v="15"/>
    <x v="6"/>
    <x v="3"/>
    <x v="3"/>
    <n v="4054"/>
  </r>
  <r>
    <n v="3801057"/>
    <n v="2"/>
    <x v="0"/>
    <d v="2023-02-01T00:00:00"/>
    <x v="1"/>
    <x v="5"/>
    <x v="4"/>
    <x v="3"/>
    <n v="280009"/>
    <x v="15"/>
    <x v="29"/>
    <x v="1"/>
    <x v="5"/>
    <n v="3442"/>
  </r>
  <r>
    <n v="3801058"/>
    <n v="1"/>
    <x v="3"/>
    <d v="2023-02-18T00:00:00"/>
    <x v="1"/>
    <x v="5"/>
    <x v="5"/>
    <x v="3"/>
    <n v="280013"/>
    <x v="5"/>
    <x v="18"/>
    <x v="2"/>
    <x v="4"/>
    <n v="5569"/>
  </r>
  <r>
    <n v="3801059"/>
    <n v="3"/>
    <x v="1"/>
    <d v="2022-04-28T00:00:00"/>
    <x v="2"/>
    <x v="4"/>
    <x v="1"/>
    <x v="1"/>
    <n v="280001"/>
    <x v="11"/>
    <x v="25"/>
    <x v="1"/>
    <x v="1"/>
    <n v="4404"/>
  </r>
  <r>
    <n v="3801060"/>
    <n v="2"/>
    <x v="0"/>
    <d v="2023-04-14T00:00:00"/>
    <x v="1"/>
    <x v="4"/>
    <x v="3"/>
    <x v="2"/>
    <n v="280012"/>
    <x v="19"/>
    <x v="12"/>
    <x v="1"/>
    <x v="1"/>
    <n v="5381"/>
  </r>
  <r>
    <n v="3801061"/>
    <n v="1"/>
    <x v="3"/>
    <d v="2023-03-09T00:00:00"/>
    <x v="1"/>
    <x v="6"/>
    <x v="0"/>
    <x v="0"/>
    <n v="280011"/>
    <x v="6"/>
    <x v="4"/>
    <x v="3"/>
    <x v="3"/>
    <n v="5591"/>
  </r>
  <r>
    <n v="3801062"/>
    <n v="4"/>
    <x v="2"/>
    <d v="2021-10-05T00:00:00"/>
    <x v="0"/>
    <x v="11"/>
    <x v="2"/>
    <x v="1"/>
    <n v="280017"/>
    <x v="12"/>
    <x v="7"/>
    <x v="2"/>
    <x v="2"/>
    <n v="1485"/>
  </r>
  <r>
    <n v="3801063"/>
    <n v="3"/>
    <x v="1"/>
    <d v="2023-05-19T00:00:00"/>
    <x v="1"/>
    <x v="2"/>
    <x v="2"/>
    <x v="1"/>
    <n v="280014"/>
    <x v="0"/>
    <x v="11"/>
    <x v="2"/>
    <x v="4"/>
    <n v="865"/>
  </r>
  <r>
    <n v="3801064"/>
    <n v="2"/>
    <x v="0"/>
    <d v="2023-05-18T00:00:00"/>
    <x v="1"/>
    <x v="2"/>
    <x v="5"/>
    <x v="3"/>
    <n v="280009"/>
    <x v="15"/>
    <x v="16"/>
    <x v="3"/>
    <x v="3"/>
    <n v="3664"/>
  </r>
  <r>
    <n v="3801065"/>
    <n v="2"/>
    <x v="0"/>
    <d v="2022-07-06T00:00:00"/>
    <x v="2"/>
    <x v="9"/>
    <x v="1"/>
    <x v="1"/>
    <n v="280020"/>
    <x v="8"/>
    <x v="17"/>
    <x v="2"/>
    <x v="2"/>
    <n v="5649"/>
  </r>
  <r>
    <n v="3801066"/>
    <n v="3"/>
    <x v="1"/>
    <d v="2022-03-10T00:00:00"/>
    <x v="2"/>
    <x v="6"/>
    <x v="0"/>
    <x v="0"/>
    <n v="280007"/>
    <x v="17"/>
    <x v="11"/>
    <x v="2"/>
    <x v="4"/>
    <n v="3409"/>
  </r>
  <r>
    <n v="3801067"/>
    <n v="1"/>
    <x v="3"/>
    <d v="2021-08-13T00:00:00"/>
    <x v="0"/>
    <x v="1"/>
    <x v="3"/>
    <x v="2"/>
    <n v="280014"/>
    <x v="0"/>
    <x v="22"/>
    <x v="2"/>
    <x v="4"/>
    <n v="3851"/>
  </r>
  <r>
    <n v="3801068"/>
    <n v="1"/>
    <x v="3"/>
    <d v="2021-10-28T00:00:00"/>
    <x v="0"/>
    <x v="11"/>
    <x v="3"/>
    <x v="2"/>
    <n v="280001"/>
    <x v="11"/>
    <x v="22"/>
    <x v="2"/>
    <x v="4"/>
    <n v="600"/>
  </r>
  <r>
    <n v="3801069"/>
    <n v="1"/>
    <x v="3"/>
    <d v="2023-12-11T00:00:00"/>
    <x v="1"/>
    <x v="0"/>
    <x v="4"/>
    <x v="3"/>
    <n v="280002"/>
    <x v="14"/>
    <x v="4"/>
    <x v="3"/>
    <x v="3"/>
    <n v="3003"/>
  </r>
  <r>
    <n v="3801070"/>
    <n v="2"/>
    <x v="0"/>
    <d v="2021-10-08T00:00:00"/>
    <x v="0"/>
    <x v="11"/>
    <x v="6"/>
    <x v="0"/>
    <n v="280018"/>
    <x v="10"/>
    <x v="22"/>
    <x v="2"/>
    <x v="4"/>
    <n v="4284"/>
  </r>
  <r>
    <n v="3801071"/>
    <n v="3"/>
    <x v="1"/>
    <d v="2022-07-17T00:00:00"/>
    <x v="2"/>
    <x v="9"/>
    <x v="5"/>
    <x v="3"/>
    <n v="280004"/>
    <x v="2"/>
    <x v="14"/>
    <x v="1"/>
    <x v="5"/>
    <n v="203"/>
  </r>
  <r>
    <n v="3801072"/>
    <n v="2"/>
    <x v="0"/>
    <d v="2021-09-16T00:00:00"/>
    <x v="0"/>
    <x v="10"/>
    <x v="0"/>
    <x v="0"/>
    <n v="280018"/>
    <x v="10"/>
    <x v="12"/>
    <x v="1"/>
    <x v="1"/>
    <n v="5888"/>
  </r>
  <r>
    <n v="3801073"/>
    <n v="4"/>
    <x v="2"/>
    <d v="2021-08-01T00:00:00"/>
    <x v="0"/>
    <x v="1"/>
    <x v="5"/>
    <x v="3"/>
    <n v="280002"/>
    <x v="14"/>
    <x v="16"/>
    <x v="3"/>
    <x v="3"/>
    <n v="2873"/>
  </r>
  <r>
    <n v="3801074"/>
    <n v="1"/>
    <x v="3"/>
    <d v="2021-02-02T00:00:00"/>
    <x v="0"/>
    <x v="5"/>
    <x v="2"/>
    <x v="1"/>
    <n v="280018"/>
    <x v="10"/>
    <x v="12"/>
    <x v="1"/>
    <x v="1"/>
    <n v="4961"/>
  </r>
  <r>
    <n v="3801075"/>
    <n v="1"/>
    <x v="3"/>
    <d v="2022-04-02T00:00:00"/>
    <x v="2"/>
    <x v="4"/>
    <x v="1"/>
    <x v="1"/>
    <n v="280002"/>
    <x v="14"/>
    <x v="11"/>
    <x v="2"/>
    <x v="4"/>
    <n v="5251"/>
  </r>
  <r>
    <n v="3801076"/>
    <n v="4"/>
    <x v="2"/>
    <d v="2022-03-12T00:00:00"/>
    <x v="2"/>
    <x v="6"/>
    <x v="2"/>
    <x v="1"/>
    <n v="280006"/>
    <x v="7"/>
    <x v="25"/>
    <x v="1"/>
    <x v="1"/>
    <n v="3607"/>
  </r>
  <r>
    <n v="3801077"/>
    <n v="1"/>
    <x v="3"/>
    <d v="2022-09-02T00:00:00"/>
    <x v="2"/>
    <x v="10"/>
    <x v="6"/>
    <x v="0"/>
    <n v="280009"/>
    <x v="15"/>
    <x v="8"/>
    <x v="1"/>
    <x v="5"/>
    <n v="756"/>
  </r>
  <r>
    <n v="3801078"/>
    <n v="3"/>
    <x v="1"/>
    <d v="2023-05-15T00:00:00"/>
    <x v="1"/>
    <x v="2"/>
    <x v="0"/>
    <x v="0"/>
    <n v="280017"/>
    <x v="12"/>
    <x v="9"/>
    <x v="0"/>
    <x v="0"/>
    <n v="1123"/>
  </r>
  <r>
    <n v="3801079"/>
    <n v="2"/>
    <x v="0"/>
    <d v="2021-08-05T00:00:00"/>
    <x v="0"/>
    <x v="1"/>
    <x v="4"/>
    <x v="3"/>
    <n v="280015"/>
    <x v="18"/>
    <x v="4"/>
    <x v="3"/>
    <x v="3"/>
    <n v="5810"/>
  </r>
  <r>
    <n v="3801080"/>
    <n v="3"/>
    <x v="1"/>
    <d v="2022-11-09T00:00:00"/>
    <x v="2"/>
    <x v="7"/>
    <x v="1"/>
    <x v="1"/>
    <n v="280011"/>
    <x v="6"/>
    <x v="17"/>
    <x v="2"/>
    <x v="2"/>
    <n v="4872"/>
  </r>
  <r>
    <n v="3801081"/>
    <n v="4"/>
    <x v="2"/>
    <d v="2021-07-16T00:00:00"/>
    <x v="0"/>
    <x v="9"/>
    <x v="3"/>
    <x v="2"/>
    <n v="280003"/>
    <x v="9"/>
    <x v="29"/>
    <x v="1"/>
    <x v="5"/>
    <n v="1202"/>
  </r>
  <r>
    <n v="3801082"/>
    <n v="3"/>
    <x v="1"/>
    <d v="2022-10-13T00:00:00"/>
    <x v="2"/>
    <x v="11"/>
    <x v="3"/>
    <x v="2"/>
    <n v="280013"/>
    <x v="5"/>
    <x v="22"/>
    <x v="2"/>
    <x v="4"/>
    <n v="4507"/>
  </r>
  <r>
    <n v="3801083"/>
    <n v="4"/>
    <x v="2"/>
    <d v="2021-05-22T00:00:00"/>
    <x v="0"/>
    <x v="2"/>
    <x v="0"/>
    <x v="0"/>
    <n v="280008"/>
    <x v="16"/>
    <x v="2"/>
    <x v="2"/>
    <x v="2"/>
    <n v="4485"/>
  </r>
  <r>
    <n v="3801084"/>
    <n v="4"/>
    <x v="2"/>
    <d v="2023-03-05T00:00:00"/>
    <x v="1"/>
    <x v="6"/>
    <x v="3"/>
    <x v="2"/>
    <n v="280018"/>
    <x v="10"/>
    <x v="22"/>
    <x v="2"/>
    <x v="4"/>
    <n v="2089"/>
  </r>
  <r>
    <n v="3801085"/>
    <n v="4"/>
    <x v="2"/>
    <d v="2021-07-28T00:00:00"/>
    <x v="0"/>
    <x v="9"/>
    <x v="2"/>
    <x v="1"/>
    <n v="280017"/>
    <x v="12"/>
    <x v="23"/>
    <x v="3"/>
    <x v="3"/>
    <n v="698"/>
  </r>
  <r>
    <n v="3801086"/>
    <n v="2"/>
    <x v="0"/>
    <d v="2023-06-26T00:00:00"/>
    <x v="1"/>
    <x v="3"/>
    <x v="0"/>
    <x v="0"/>
    <n v="280010"/>
    <x v="1"/>
    <x v="24"/>
    <x v="2"/>
    <x v="2"/>
    <n v="3873"/>
  </r>
  <r>
    <n v="3801087"/>
    <n v="1"/>
    <x v="3"/>
    <d v="2023-06-27T00:00:00"/>
    <x v="1"/>
    <x v="3"/>
    <x v="6"/>
    <x v="0"/>
    <n v="280006"/>
    <x v="7"/>
    <x v="26"/>
    <x v="1"/>
    <x v="1"/>
    <n v="5446"/>
  </r>
  <r>
    <n v="3801088"/>
    <n v="3"/>
    <x v="1"/>
    <d v="2023-08-27T00:00:00"/>
    <x v="1"/>
    <x v="1"/>
    <x v="5"/>
    <x v="3"/>
    <n v="280006"/>
    <x v="7"/>
    <x v="14"/>
    <x v="1"/>
    <x v="5"/>
    <n v="4571"/>
  </r>
  <r>
    <n v="3801089"/>
    <n v="4"/>
    <x v="2"/>
    <d v="2022-03-06T00:00:00"/>
    <x v="2"/>
    <x v="6"/>
    <x v="1"/>
    <x v="1"/>
    <n v="280011"/>
    <x v="6"/>
    <x v="9"/>
    <x v="0"/>
    <x v="0"/>
    <n v="4946"/>
  </r>
  <r>
    <n v="3801090"/>
    <n v="1"/>
    <x v="3"/>
    <d v="2022-09-18T00:00:00"/>
    <x v="2"/>
    <x v="10"/>
    <x v="0"/>
    <x v="0"/>
    <n v="280019"/>
    <x v="4"/>
    <x v="17"/>
    <x v="2"/>
    <x v="2"/>
    <n v="645"/>
  </r>
  <r>
    <n v="3801091"/>
    <n v="4"/>
    <x v="2"/>
    <d v="2022-05-04T00:00:00"/>
    <x v="2"/>
    <x v="2"/>
    <x v="2"/>
    <x v="1"/>
    <n v="280004"/>
    <x v="2"/>
    <x v="9"/>
    <x v="0"/>
    <x v="0"/>
    <n v="1973"/>
  </r>
  <r>
    <n v="3801092"/>
    <n v="1"/>
    <x v="3"/>
    <d v="2021-01-04T00:00:00"/>
    <x v="0"/>
    <x v="8"/>
    <x v="5"/>
    <x v="3"/>
    <n v="280020"/>
    <x v="8"/>
    <x v="0"/>
    <x v="0"/>
    <x v="0"/>
    <n v="5251"/>
  </r>
  <r>
    <n v="3801093"/>
    <n v="1"/>
    <x v="3"/>
    <d v="2023-10-23T00:00:00"/>
    <x v="1"/>
    <x v="11"/>
    <x v="1"/>
    <x v="1"/>
    <n v="280013"/>
    <x v="5"/>
    <x v="11"/>
    <x v="2"/>
    <x v="4"/>
    <n v="5864"/>
  </r>
  <r>
    <n v="3801094"/>
    <n v="3"/>
    <x v="1"/>
    <d v="2021-01-23T00:00:00"/>
    <x v="0"/>
    <x v="8"/>
    <x v="0"/>
    <x v="0"/>
    <n v="280012"/>
    <x v="19"/>
    <x v="8"/>
    <x v="1"/>
    <x v="5"/>
    <n v="2388"/>
  </r>
  <r>
    <n v="3801095"/>
    <n v="1"/>
    <x v="3"/>
    <d v="2022-05-19T00:00:00"/>
    <x v="2"/>
    <x v="2"/>
    <x v="4"/>
    <x v="3"/>
    <n v="280005"/>
    <x v="3"/>
    <x v="21"/>
    <x v="1"/>
    <x v="5"/>
    <n v="4204"/>
  </r>
  <r>
    <n v="3801096"/>
    <n v="4"/>
    <x v="2"/>
    <d v="2023-03-24T00:00:00"/>
    <x v="1"/>
    <x v="6"/>
    <x v="1"/>
    <x v="1"/>
    <n v="280003"/>
    <x v="9"/>
    <x v="23"/>
    <x v="3"/>
    <x v="3"/>
    <n v="1090"/>
  </r>
  <r>
    <n v="3801097"/>
    <n v="4"/>
    <x v="2"/>
    <d v="2023-11-18T00:00:00"/>
    <x v="1"/>
    <x v="7"/>
    <x v="1"/>
    <x v="1"/>
    <n v="280007"/>
    <x v="17"/>
    <x v="18"/>
    <x v="2"/>
    <x v="4"/>
    <n v="4106"/>
  </r>
  <r>
    <n v="3801098"/>
    <n v="4"/>
    <x v="2"/>
    <d v="2021-05-18T00:00:00"/>
    <x v="0"/>
    <x v="2"/>
    <x v="5"/>
    <x v="3"/>
    <n v="280011"/>
    <x v="6"/>
    <x v="24"/>
    <x v="2"/>
    <x v="2"/>
    <n v="1304"/>
  </r>
  <r>
    <n v="3801099"/>
    <n v="3"/>
    <x v="1"/>
    <d v="2022-03-12T00:00:00"/>
    <x v="2"/>
    <x v="6"/>
    <x v="5"/>
    <x v="3"/>
    <n v="280018"/>
    <x v="10"/>
    <x v="29"/>
    <x v="1"/>
    <x v="5"/>
    <n v="628"/>
  </r>
  <r>
    <n v="3801100"/>
    <n v="3"/>
    <x v="1"/>
    <d v="2021-12-26T00:00:00"/>
    <x v="0"/>
    <x v="0"/>
    <x v="5"/>
    <x v="3"/>
    <n v="280008"/>
    <x v="16"/>
    <x v="19"/>
    <x v="0"/>
    <x v="6"/>
    <n v="5003"/>
  </r>
  <r>
    <n v="3801101"/>
    <n v="1"/>
    <x v="3"/>
    <d v="2021-03-09T00:00:00"/>
    <x v="0"/>
    <x v="6"/>
    <x v="4"/>
    <x v="3"/>
    <n v="280001"/>
    <x v="11"/>
    <x v="28"/>
    <x v="2"/>
    <x v="4"/>
    <n v="1800"/>
  </r>
  <r>
    <n v="3801102"/>
    <n v="2"/>
    <x v="0"/>
    <d v="2023-11-26T00:00:00"/>
    <x v="1"/>
    <x v="7"/>
    <x v="4"/>
    <x v="3"/>
    <n v="280003"/>
    <x v="9"/>
    <x v="15"/>
    <x v="0"/>
    <x v="6"/>
    <n v="1615"/>
  </r>
  <r>
    <n v="3801103"/>
    <n v="3"/>
    <x v="1"/>
    <d v="2022-04-01T00:00:00"/>
    <x v="2"/>
    <x v="4"/>
    <x v="4"/>
    <x v="3"/>
    <n v="280014"/>
    <x v="0"/>
    <x v="22"/>
    <x v="2"/>
    <x v="4"/>
    <n v="4267"/>
  </r>
  <r>
    <n v="3801104"/>
    <n v="1"/>
    <x v="3"/>
    <d v="2021-06-17T00:00:00"/>
    <x v="0"/>
    <x v="3"/>
    <x v="0"/>
    <x v="0"/>
    <n v="280020"/>
    <x v="8"/>
    <x v="11"/>
    <x v="2"/>
    <x v="4"/>
    <n v="3038"/>
  </r>
  <r>
    <n v="3801105"/>
    <n v="3"/>
    <x v="1"/>
    <d v="2023-09-24T00:00:00"/>
    <x v="1"/>
    <x v="10"/>
    <x v="6"/>
    <x v="0"/>
    <n v="280010"/>
    <x v="1"/>
    <x v="25"/>
    <x v="1"/>
    <x v="1"/>
    <n v="514"/>
  </r>
  <r>
    <n v="3801106"/>
    <n v="1"/>
    <x v="3"/>
    <d v="2023-04-21T00:00:00"/>
    <x v="1"/>
    <x v="4"/>
    <x v="1"/>
    <x v="1"/>
    <n v="280006"/>
    <x v="7"/>
    <x v="13"/>
    <x v="1"/>
    <x v="5"/>
    <n v="1298"/>
  </r>
  <r>
    <n v="3801107"/>
    <n v="1"/>
    <x v="3"/>
    <d v="2022-04-24T00:00:00"/>
    <x v="2"/>
    <x v="4"/>
    <x v="5"/>
    <x v="3"/>
    <n v="280013"/>
    <x v="5"/>
    <x v="2"/>
    <x v="2"/>
    <x v="2"/>
    <n v="1744"/>
  </r>
  <r>
    <n v="3801108"/>
    <n v="4"/>
    <x v="2"/>
    <d v="2021-08-02T00:00:00"/>
    <x v="0"/>
    <x v="1"/>
    <x v="1"/>
    <x v="1"/>
    <n v="280003"/>
    <x v="9"/>
    <x v="12"/>
    <x v="1"/>
    <x v="1"/>
    <n v="210"/>
  </r>
  <r>
    <n v="3801109"/>
    <n v="3"/>
    <x v="1"/>
    <d v="2023-12-15T00:00:00"/>
    <x v="1"/>
    <x v="0"/>
    <x v="2"/>
    <x v="1"/>
    <n v="280014"/>
    <x v="0"/>
    <x v="20"/>
    <x v="2"/>
    <x v="4"/>
    <n v="3458"/>
  </r>
  <r>
    <n v="3801110"/>
    <n v="3"/>
    <x v="1"/>
    <d v="2022-05-21T00:00:00"/>
    <x v="2"/>
    <x v="2"/>
    <x v="3"/>
    <x v="2"/>
    <n v="280009"/>
    <x v="15"/>
    <x v="7"/>
    <x v="2"/>
    <x v="2"/>
    <n v="1901"/>
  </r>
  <r>
    <n v="3801111"/>
    <n v="2"/>
    <x v="0"/>
    <d v="2021-03-03T00:00:00"/>
    <x v="0"/>
    <x v="6"/>
    <x v="2"/>
    <x v="1"/>
    <n v="280009"/>
    <x v="15"/>
    <x v="2"/>
    <x v="2"/>
    <x v="2"/>
    <n v="4450"/>
  </r>
  <r>
    <n v="3801112"/>
    <n v="4"/>
    <x v="2"/>
    <d v="2023-04-07T00:00:00"/>
    <x v="1"/>
    <x v="4"/>
    <x v="0"/>
    <x v="0"/>
    <n v="280011"/>
    <x v="6"/>
    <x v="3"/>
    <x v="0"/>
    <x v="0"/>
    <n v="2436"/>
  </r>
  <r>
    <n v="3801113"/>
    <n v="4"/>
    <x v="2"/>
    <d v="2022-12-15T00:00:00"/>
    <x v="2"/>
    <x v="0"/>
    <x v="2"/>
    <x v="1"/>
    <n v="280017"/>
    <x v="12"/>
    <x v="23"/>
    <x v="3"/>
    <x v="3"/>
    <n v="3514"/>
  </r>
  <r>
    <n v="3801114"/>
    <n v="1"/>
    <x v="3"/>
    <d v="2023-11-19T00:00:00"/>
    <x v="1"/>
    <x v="7"/>
    <x v="1"/>
    <x v="1"/>
    <n v="280010"/>
    <x v="1"/>
    <x v="6"/>
    <x v="3"/>
    <x v="3"/>
    <n v="2948"/>
  </r>
  <r>
    <n v="3801115"/>
    <n v="1"/>
    <x v="3"/>
    <d v="2021-12-23T00:00:00"/>
    <x v="0"/>
    <x v="0"/>
    <x v="5"/>
    <x v="3"/>
    <n v="280010"/>
    <x v="1"/>
    <x v="19"/>
    <x v="0"/>
    <x v="6"/>
    <n v="249"/>
  </r>
  <r>
    <n v="3801116"/>
    <n v="1"/>
    <x v="3"/>
    <d v="2022-11-02T00:00:00"/>
    <x v="2"/>
    <x v="7"/>
    <x v="0"/>
    <x v="0"/>
    <n v="280018"/>
    <x v="10"/>
    <x v="10"/>
    <x v="3"/>
    <x v="3"/>
    <n v="461"/>
  </r>
  <r>
    <n v="3801117"/>
    <n v="2"/>
    <x v="0"/>
    <d v="2022-02-19T00:00:00"/>
    <x v="2"/>
    <x v="5"/>
    <x v="0"/>
    <x v="0"/>
    <n v="280005"/>
    <x v="3"/>
    <x v="4"/>
    <x v="3"/>
    <x v="3"/>
    <n v="5465"/>
  </r>
  <r>
    <n v="3801118"/>
    <n v="4"/>
    <x v="2"/>
    <d v="2022-06-25T00:00:00"/>
    <x v="2"/>
    <x v="3"/>
    <x v="2"/>
    <x v="1"/>
    <n v="280010"/>
    <x v="1"/>
    <x v="27"/>
    <x v="1"/>
    <x v="1"/>
    <n v="4656"/>
  </r>
  <r>
    <n v="3801119"/>
    <n v="3"/>
    <x v="1"/>
    <d v="2022-01-19T00:00:00"/>
    <x v="2"/>
    <x v="8"/>
    <x v="4"/>
    <x v="3"/>
    <n v="280011"/>
    <x v="6"/>
    <x v="4"/>
    <x v="3"/>
    <x v="3"/>
    <n v="5405"/>
  </r>
  <r>
    <n v="3801120"/>
    <n v="1"/>
    <x v="3"/>
    <d v="2022-11-01T00:00:00"/>
    <x v="2"/>
    <x v="7"/>
    <x v="2"/>
    <x v="1"/>
    <n v="280019"/>
    <x v="4"/>
    <x v="1"/>
    <x v="1"/>
    <x v="1"/>
    <n v="5310"/>
  </r>
  <r>
    <n v="3801121"/>
    <n v="2"/>
    <x v="0"/>
    <d v="2023-12-25T00:00:00"/>
    <x v="1"/>
    <x v="0"/>
    <x v="6"/>
    <x v="0"/>
    <n v="280002"/>
    <x v="14"/>
    <x v="20"/>
    <x v="2"/>
    <x v="4"/>
    <n v="4269"/>
  </r>
  <r>
    <n v="3801122"/>
    <n v="1"/>
    <x v="3"/>
    <d v="2022-06-11T00:00:00"/>
    <x v="2"/>
    <x v="3"/>
    <x v="5"/>
    <x v="3"/>
    <n v="280003"/>
    <x v="9"/>
    <x v="18"/>
    <x v="2"/>
    <x v="4"/>
    <n v="5585"/>
  </r>
  <r>
    <n v="3801123"/>
    <n v="2"/>
    <x v="0"/>
    <d v="2022-11-26T00:00:00"/>
    <x v="2"/>
    <x v="7"/>
    <x v="0"/>
    <x v="0"/>
    <n v="280005"/>
    <x v="3"/>
    <x v="17"/>
    <x v="2"/>
    <x v="2"/>
    <n v="699"/>
  </r>
  <r>
    <n v="3801124"/>
    <n v="3"/>
    <x v="1"/>
    <d v="2023-11-05T00:00:00"/>
    <x v="1"/>
    <x v="7"/>
    <x v="4"/>
    <x v="3"/>
    <n v="280010"/>
    <x v="1"/>
    <x v="29"/>
    <x v="1"/>
    <x v="5"/>
    <n v="295"/>
  </r>
  <r>
    <n v="3801125"/>
    <n v="2"/>
    <x v="0"/>
    <d v="2023-05-05T00:00:00"/>
    <x v="1"/>
    <x v="2"/>
    <x v="5"/>
    <x v="3"/>
    <n v="280006"/>
    <x v="7"/>
    <x v="8"/>
    <x v="1"/>
    <x v="5"/>
    <n v="1304"/>
  </r>
  <r>
    <n v="3801126"/>
    <n v="4"/>
    <x v="2"/>
    <d v="2021-01-06T00:00:00"/>
    <x v="0"/>
    <x v="8"/>
    <x v="2"/>
    <x v="1"/>
    <n v="280001"/>
    <x v="11"/>
    <x v="19"/>
    <x v="0"/>
    <x v="6"/>
    <n v="1723"/>
  </r>
  <r>
    <n v="3801127"/>
    <n v="1"/>
    <x v="3"/>
    <d v="2022-06-09T00:00:00"/>
    <x v="2"/>
    <x v="3"/>
    <x v="6"/>
    <x v="0"/>
    <n v="280002"/>
    <x v="14"/>
    <x v="9"/>
    <x v="0"/>
    <x v="0"/>
    <n v="759"/>
  </r>
  <r>
    <n v="3801128"/>
    <n v="1"/>
    <x v="3"/>
    <d v="2022-03-14T00:00:00"/>
    <x v="2"/>
    <x v="6"/>
    <x v="5"/>
    <x v="3"/>
    <n v="280014"/>
    <x v="0"/>
    <x v="10"/>
    <x v="3"/>
    <x v="3"/>
    <n v="1855"/>
  </r>
  <r>
    <n v="3801129"/>
    <n v="4"/>
    <x v="2"/>
    <d v="2022-11-28T00:00:00"/>
    <x v="2"/>
    <x v="7"/>
    <x v="4"/>
    <x v="3"/>
    <n v="280004"/>
    <x v="2"/>
    <x v="26"/>
    <x v="1"/>
    <x v="1"/>
    <n v="1860"/>
  </r>
  <r>
    <n v="3801130"/>
    <n v="3"/>
    <x v="1"/>
    <d v="2023-10-27T00:00:00"/>
    <x v="1"/>
    <x v="11"/>
    <x v="5"/>
    <x v="3"/>
    <n v="280001"/>
    <x v="11"/>
    <x v="4"/>
    <x v="3"/>
    <x v="3"/>
    <n v="3055"/>
  </r>
  <r>
    <n v="3801131"/>
    <n v="4"/>
    <x v="2"/>
    <d v="2023-11-08T00:00:00"/>
    <x v="1"/>
    <x v="7"/>
    <x v="0"/>
    <x v="0"/>
    <n v="280016"/>
    <x v="13"/>
    <x v="8"/>
    <x v="1"/>
    <x v="5"/>
    <n v="3194"/>
  </r>
  <r>
    <n v="3801132"/>
    <n v="2"/>
    <x v="0"/>
    <d v="2023-04-13T00:00:00"/>
    <x v="1"/>
    <x v="4"/>
    <x v="2"/>
    <x v="1"/>
    <n v="280015"/>
    <x v="18"/>
    <x v="9"/>
    <x v="0"/>
    <x v="0"/>
    <n v="969"/>
  </r>
  <r>
    <n v="3801133"/>
    <n v="4"/>
    <x v="2"/>
    <d v="2021-06-06T00:00:00"/>
    <x v="0"/>
    <x v="3"/>
    <x v="5"/>
    <x v="3"/>
    <n v="280010"/>
    <x v="1"/>
    <x v="29"/>
    <x v="1"/>
    <x v="5"/>
    <n v="4194"/>
  </r>
  <r>
    <n v="3801134"/>
    <n v="4"/>
    <x v="2"/>
    <d v="2021-03-21T00:00:00"/>
    <x v="0"/>
    <x v="6"/>
    <x v="4"/>
    <x v="3"/>
    <n v="280020"/>
    <x v="8"/>
    <x v="21"/>
    <x v="1"/>
    <x v="5"/>
    <n v="3298"/>
  </r>
  <r>
    <n v="3801135"/>
    <n v="3"/>
    <x v="1"/>
    <d v="2021-10-04T00:00:00"/>
    <x v="0"/>
    <x v="11"/>
    <x v="1"/>
    <x v="1"/>
    <n v="280001"/>
    <x v="11"/>
    <x v="6"/>
    <x v="3"/>
    <x v="3"/>
    <n v="4401"/>
  </r>
  <r>
    <n v="3801136"/>
    <n v="3"/>
    <x v="1"/>
    <d v="2023-02-02T00:00:00"/>
    <x v="1"/>
    <x v="5"/>
    <x v="6"/>
    <x v="0"/>
    <n v="280003"/>
    <x v="9"/>
    <x v="10"/>
    <x v="3"/>
    <x v="3"/>
    <n v="1172"/>
  </r>
  <r>
    <n v="3801137"/>
    <n v="3"/>
    <x v="1"/>
    <d v="2021-04-26T00:00:00"/>
    <x v="0"/>
    <x v="4"/>
    <x v="1"/>
    <x v="1"/>
    <n v="280003"/>
    <x v="9"/>
    <x v="24"/>
    <x v="2"/>
    <x v="2"/>
    <n v="513"/>
  </r>
  <r>
    <n v="3801138"/>
    <n v="1"/>
    <x v="3"/>
    <d v="2023-07-28T00:00:00"/>
    <x v="1"/>
    <x v="9"/>
    <x v="4"/>
    <x v="3"/>
    <n v="280012"/>
    <x v="19"/>
    <x v="25"/>
    <x v="1"/>
    <x v="1"/>
    <n v="3117"/>
  </r>
  <r>
    <n v="3801139"/>
    <n v="3"/>
    <x v="1"/>
    <d v="2022-10-12T00:00:00"/>
    <x v="2"/>
    <x v="11"/>
    <x v="6"/>
    <x v="0"/>
    <n v="280011"/>
    <x v="6"/>
    <x v="3"/>
    <x v="0"/>
    <x v="0"/>
    <n v="3988"/>
  </r>
  <r>
    <n v="3801140"/>
    <n v="2"/>
    <x v="0"/>
    <d v="2021-10-07T00:00:00"/>
    <x v="0"/>
    <x v="11"/>
    <x v="3"/>
    <x v="2"/>
    <n v="280009"/>
    <x v="15"/>
    <x v="15"/>
    <x v="0"/>
    <x v="6"/>
    <n v="2526"/>
  </r>
  <r>
    <n v="3801141"/>
    <n v="2"/>
    <x v="0"/>
    <d v="2023-08-10T00:00:00"/>
    <x v="1"/>
    <x v="1"/>
    <x v="1"/>
    <x v="1"/>
    <n v="280017"/>
    <x v="12"/>
    <x v="18"/>
    <x v="2"/>
    <x v="4"/>
    <n v="3200"/>
  </r>
  <r>
    <n v="3801142"/>
    <n v="2"/>
    <x v="0"/>
    <d v="2023-04-02T00:00:00"/>
    <x v="1"/>
    <x v="4"/>
    <x v="0"/>
    <x v="0"/>
    <n v="280010"/>
    <x v="1"/>
    <x v="16"/>
    <x v="3"/>
    <x v="3"/>
    <n v="4639"/>
  </r>
  <r>
    <n v="3801143"/>
    <n v="2"/>
    <x v="0"/>
    <d v="2021-05-13T00:00:00"/>
    <x v="0"/>
    <x v="2"/>
    <x v="4"/>
    <x v="3"/>
    <n v="280017"/>
    <x v="12"/>
    <x v="15"/>
    <x v="0"/>
    <x v="6"/>
    <n v="5677"/>
  </r>
  <r>
    <n v="3801144"/>
    <n v="3"/>
    <x v="1"/>
    <d v="2022-04-03T00:00:00"/>
    <x v="2"/>
    <x v="4"/>
    <x v="3"/>
    <x v="2"/>
    <n v="280016"/>
    <x v="13"/>
    <x v="7"/>
    <x v="2"/>
    <x v="2"/>
    <n v="5488"/>
  </r>
  <r>
    <n v="3801145"/>
    <n v="4"/>
    <x v="2"/>
    <d v="2022-01-02T00:00:00"/>
    <x v="2"/>
    <x v="8"/>
    <x v="6"/>
    <x v="0"/>
    <n v="280009"/>
    <x v="15"/>
    <x v="6"/>
    <x v="3"/>
    <x v="3"/>
    <n v="2375"/>
  </r>
  <r>
    <n v="3801146"/>
    <n v="4"/>
    <x v="2"/>
    <d v="2023-09-12T00:00:00"/>
    <x v="1"/>
    <x v="10"/>
    <x v="4"/>
    <x v="3"/>
    <n v="280014"/>
    <x v="0"/>
    <x v="19"/>
    <x v="0"/>
    <x v="6"/>
    <n v="1871"/>
  </r>
  <r>
    <n v="3801147"/>
    <n v="3"/>
    <x v="1"/>
    <d v="2023-03-13T00:00:00"/>
    <x v="1"/>
    <x v="6"/>
    <x v="6"/>
    <x v="0"/>
    <n v="280008"/>
    <x v="16"/>
    <x v="22"/>
    <x v="2"/>
    <x v="4"/>
    <n v="5757"/>
  </r>
  <r>
    <n v="3801148"/>
    <n v="3"/>
    <x v="1"/>
    <d v="2021-04-21T00:00:00"/>
    <x v="0"/>
    <x v="4"/>
    <x v="1"/>
    <x v="1"/>
    <n v="280012"/>
    <x v="19"/>
    <x v="12"/>
    <x v="1"/>
    <x v="1"/>
    <n v="5604"/>
  </r>
  <r>
    <n v="3801149"/>
    <n v="4"/>
    <x v="2"/>
    <d v="2023-05-24T00:00:00"/>
    <x v="1"/>
    <x v="2"/>
    <x v="1"/>
    <x v="1"/>
    <n v="280013"/>
    <x v="5"/>
    <x v="14"/>
    <x v="1"/>
    <x v="5"/>
    <n v="3139"/>
  </r>
  <r>
    <n v="3801150"/>
    <n v="3"/>
    <x v="1"/>
    <d v="2022-11-14T00:00:00"/>
    <x v="2"/>
    <x v="7"/>
    <x v="5"/>
    <x v="3"/>
    <n v="280006"/>
    <x v="7"/>
    <x v="14"/>
    <x v="1"/>
    <x v="5"/>
    <n v="4358"/>
  </r>
  <r>
    <n v="3801151"/>
    <n v="2"/>
    <x v="0"/>
    <d v="2021-07-15T00:00:00"/>
    <x v="0"/>
    <x v="9"/>
    <x v="6"/>
    <x v="0"/>
    <n v="280018"/>
    <x v="10"/>
    <x v="13"/>
    <x v="1"/>
    <x v="5"/>
    <n v="3062"/>
  </r>
  <r>
    <n v="3801152"/>
    <n v="3"/>
    <x v="1"/>
    <d v="2021-10-26T00:00:00"/>
    <x v="0"/>
    <x v="11"/>
    <x v="3"/>
    <x v="2"/>
    <n v="280019"/>
    <x v="4"/>
    <x v="14"/>
    <x v="1"/>
    <x v="5"/>
    <n v="1559"/>
  </r>
  <r>
    <n v="3801153"/>
    <n v="2"/>
    <x v="0"/>
    <d v="2022-11-08T00:00:00"/>
    <x v="2"/>
    <x v="7"/>
    <x v="2"/>
    <x v="1"/>
    <n v="280017"/>
    <x v="12"/>
    <x v="29"/>
    <x v="1"/>
    <x v="5"/>
    <n v="4892"/>
  </r>
  <r>
    <n v="3801154"/>
    <n v="1"/>
    <x v="3"/>
    <d v="2022-10-21T00:00:00"/>
    <x v="2"/>
    <x v="11"/>
    <x v="3"/>
    <x v="2"/>
    <n v="280003"/>
    <x v="9"/>
    <x v="19"/>
    <x v="0"/>
    <x v="6"/>
    <n v="4553"/>
  </r>
  <r>
    <n v="3801155"/>
    <n v="3"/>
    <x v="1"/>
    <d v="2021-06-25T00:00:00"/>
    <x v="0"/>
    <x v="3"/>
    <x v="3"/>
    <x v="2"/>
    <n v="280003"/>
    <x v="9"/>
    <x v="12"/>
    <x v="1"/>
    <x v="1"/>
    <n v="483"/>
  </r>
  <r>
    <n v="3801156"/>
    <n v="1"/>
    <x v="3"/>
    <d v="2021-01-01T00:00:00"/>
    <x v="0"/>
    <x v="8"/>
    <x v="4"/>
    <x v="3"/>
    <n v="280009"/>
    <x v="15"/>
    <x v="4"/>
    <x v="3"/>
    <x v="3"/>
    <n v="3684"/>
  </r>
  <r>
    <n v="3801157"/>
    <n v="1"/>
    <x v="3"/>
    <d v="2023-05-28T00:00:00"/>
    <x v="1"/>
    <x v="2"/>
    <x v="3"/>
    <x v="2"/>
    <n v="280009"/>
    <x v="15"/>
    <x v="3"/>
    <x v="0"/>
    <x v="0"/>
    <n v="423"/>
  </r>
  <r>
    <n v="3801158"/>
    <n v="2"/>
    <x v="0"/>
    <d v="2021-09-03T00:00:00"/>
    <x v="0"/>
    <x v="10"/>
    <x v="1"/>
    <x v="1"/>
    <n v="280011"/>
    <x v="6"/>
    <x v="10"/>
    <x v="3"/>
    <x v="3"/>
    <n v="4409"/>
  </r>
  <r>
    <n v="3801159"/>
    <n v="4"/>
    <x v="2"/>
    <d v="2022-07-17T00:00:00"/>
    <x v="2"/>
    <x v="9"/>
    <x v="5"/>
    <x v="3"/>
    <n v="280012"/>
    <x v="19"/>
    <x v="14"/>
    <x v="1"/>
    <x v="5"/>
    <n v="3686"/>
  </r>
  <r>
    <n v="3801160"/>
    <n v="4"/>
    <x v="2"/>
    <d v="2021-05-08T00:00:00"/>
    <x v="0"/>
    <x v="2"/>
    <x v="6"/>
    <x v="0"/>
    <n v="280020"/>
    <x v="8"/>
    <x v="9"/>
    <x v="0"/>
    <x v="0"/>
    <n v="2825"/>
  </r>
  <r>
    <n v="3801161"/>
    <n v="4"/>
    <x v="2"/>
    <d v="2021-11-28T00:00:00"/>
    <x v="0"/>
    <x v="7"/>
    <x v="0"/>
    <x v="0"/>
    <n v="280011"/>
    <x v="6"/>
    <x v="9"/>
    <x v="0"/>
    <x v="0"/>
    <n v="3923"/>
  </r>
  <r>
    <n v="3801162"/>
    <n v="2"/>
    <x v="0"/>
    <d v="2022-06-26T00:00:00"/>
    <x v="2"/>
    <x v="3"/>
    <x v="1"/>
    <x v="1"/>
    <n v="280001"/>
    <x v="11"/>
    <x v="21"/>
    <x v="1"/>
    <x v="5"/>
    <n v="5895"/>
  </r>
  <r>
    <n v="3801163"/>
    <n v="3"/>
    <x v="1"/>
    <d v="2022-12-12T00:00:00"/>
    <x v="2"/>
    <x v="0"/>
    <x v="0"/>
    <x v="0"/>
    <n v="280019"/>
    <x v="4"/>
    <x v="18"/>
    <x v="2"/>
    <x v="4"/>
    <n v="418"/>
  </r>
  <r>
    <n v="3801164"/>
    <n v="2"/>
    <x v="0"/>
    <d v="2022-04-19T00:00:00"/>
    <x v="2"/>
    <x v="4"/>
    <x v="1"/>
    <x v="1"/>
    <n v="280016"/>
    <x v="13"/>
    <x v="1"/>
    <x v="1"/>
    <x v="1"/>
    <n v="3047"/>
  </r>
  <r>
    <n v="3801165"/>
    <n v="3"/>
    <x v="1"/>
    <d v="2022-08-10T00:00:00"/>
    <x v="2"/>
    <x v="1"/>
    <x v="5"/>
    <x v="3"/>
    <n v="280020"/>
    <x v="8"/>
    <x v="16"/>
    <x v="3"/>
    <x v="3"/>
    <n v="5543"/>
  </r>
  <r>
    <n v="3801166"/>
    <n v="1"/>
    <x v="3"/>
    <d v="2021-03-08T00:00:00"/>
    <x v="0"/>
    <x v="6"/>
    <x v="0"/>
    <x v="0"/>
    <n v="280009"/>
    <x v="15"/>
    <x v="26"/>
    <x v="1"/>
    <x v="1"/>
    <n v="5548"/>
  </r>
  <r>
    <n v="3801167"/>
    <n v="1"/>
    <x v="3"/>
    <d v="2023-11-17T00:00:00"/>
    <x v="1"/>
    <x v="7"/>
    <x v="4"/>
    <x v="3"/>
    <n v="280001"/>
    <x v="11"/>
    <x v="10"/>
    <x v="3"/>
    <x v="3"/>
    <n v="5620"/>
  </r>
  <r>
    <n v="3801168"/>
    <n v="3"/>
    <x v="1"/>
    <d v="2022-11-21T00:00:00"/>
    <x v="2"/>
    <x v="7"/>
    <x v="0"/>
    <x v="0"/>
    <n v="280013"/>
    <x v="5"/>
    <x v="5"/>
    <x v="2"/>
    <x v="4"/>
    <n v="5625"/>
  </r>
  <r>
    <n v="3801169"/>
    <n v="2"/>
    <x v="0"/>
    <d v="2021-04-12T00:00:00"/>
    <x v="0"/>
    <x v="4"/>
    <x v="5"/>
    <x v="3"/>
    <n v="280017"/>
    <x v="12"/>
    <x v="14"/>
    <x v="1"/>
    <x v="5"/>
    <n v="3213"/>
  </r>
  <r>
    <n v="3801170"/>
    <n v="2"/>
    <x v="0"/>
    <d v="2021-06-10T00:00:00"/>
    <x v="0"/>
    <x v="3"/>
    <x v="6"/>
    <x v="0"/>
    <n v="280017"/>
    <x v="12"/>
    <x v="7"/>
    <x v="2"/>
    <x v="2"/>
    <n v="4738"/>
  </r>
  <r>
    <n v="3801171"/>
    <n v="2"/>
    <x v="0"/>
    <d v="2023-01-02T00:00:00"/>
    <x v="1"/>
    <x v="8"/>
    <x v="6"/>
    <x v="0"/>
    <n v="280001"/>
    <x v="11"/>
    <x v="28"/>
    <x v="2"/>
    <x v="4"/>
    <n v="1904"/>
  </r>
  <r>
    <n v="3801172"/>
    <n v="3"/>
    <x v="1"/>
    <d v="2023-10-18T00:00:00"/>
    <x v="1"/>
    <x v="11"/>
    <x v="5"/>
    <x v="3"/>
    <n v="280011"/>
    <x v="6"/>
    <x v="16"/>
    <x v="3"/>
    <x v="3"/>
    <n v="4386"/>
  </r>
  <r>
    <n v="3801173"/>
    <n v="3"/>
    <x v="1"/>
    <d v="2022-05-04T00:00:00"/>
    <x v="2"/>
    <x v="2"/>
    <x v="0"/>
    <x v="0"/>
    <n v="280010"/>
    <x v="1"/>
    <x v="18"/>
    <x v="2"/>
    <x v="4"/>
    <n v="1952"/>
  </r>
  <r>
    <n v="3801174"/>
    <n v="3"/>
    <x v="1"/>
    <d v="2021-06-23T00:00:00"/>
    <x v="0"/>
    <x v="3"/>
    <x v="4"/>
    <x v="3"/>
    <n v="280013"/>
    <x v="5"/>
    <x v="0"/>
    <x v="0"/>
    <x v="0"/>
    <n v="5112"/>
  </r>
  <r>
    <n v="3801175"/>
    <n v="1"/>
    <x v="3"/>
    <d v="2023-04-16T00:00:00"/>
    <x v="1"/>
    <x v="4"/>
    <x v="5"/>
    <x v="3"/>
    <n v="280007"/>
    <x v="17"/>
    <x v="17"/>
    <x v="2"/>
    <x v="2"/>
    <n v="200"/>
  </r>
  <r>
    <n v="3801176"/>
    <n v="4"/>
    <x v="2"/>
    <d v="2023-06-19T00:00:00"/>
    <x v="1"/>
    <x v="3"/>
    <x v="1"/>
    <x v="1"/>
    <n v="280002"/>
    <x v="14"/>
    <x v="4"/>
    <x v="3"/>
    <x v="3"/>
    <n v="2859"/>
  </r>
  <r>
    <n v="3801177"/>
    <n v="4"/>
    <x v="2"/>
    <d v="2021-05-19T00:00:00"/>
    <x v="0"/>
    <x v="2"/>
    <x v="3"/>
    <x v="2"/>
    <n v="280005"/>
    <x v="3"/>
    <x v="21"/>
    <x v="1"/>
    <x v="5"/>
    <n v="4000"/>
  </r>
  <r>
    <n v="3801178"/>
    <n v="1"/>
    <x v="3"/>
    <d v="2023-02-03T00:00:00"/>
    <x v="1"/>
    <x v="5"/>
    <x v="3"/>
    <x v="2"/>
    <n v="280008"/>
    <x v="16"/>
    <x v="16"/>
    <x v="3"/>
    <x v="3"/>
    <n v="2291"/>
  </r>
  <r>
    <n v="3801179"/>
    <n v="1"/>
    <x v="3"/>
    <d v="2021-07-17T00:00:00"/>
    <x v="0"/>
    <x v="9"/>
    <x v="0"/>
    <x v="0"/>
    <n v="280004"/>
    <x v="2"/>
    <x v="9"/>
    <x v="0"/>
    <x v="0"/>
    <n v="453"/>
  </r>
  <r>
    <n v="3801180"/>
    <n v="1"/>
    <x v="3"/>
    <d v="2023-03-01T00:00:00"/>
    <x v="1"/>
    <x v="6"/>
    <x v="4"/>
    <x v="3"/>
    <n v="280014"/>
    <x v="0"/>
    <x v="10"/>
    <x v="3"/>
    <x v="3"/>
    <n v="4293"/>
  </r>
  <r>
    <n v="3801181"/>
    <n v="4"/>
    <x v="2"/>
    <d v="2023-04-20T00:00:00"/>
    <x v="1"/>
    <x v="4"/>
    <x v="1"/>
    <x v="1"/>
    <n v="280020"/>
    <x v="8"/>
    <x v="17"/>
    <x v="2"/>
    <x v="2"/>
    <n v="3843"/>
  </r>
  <r>
    <n v="3801182"/>
    <n v="3"/>
    <x v="1"/>
    <d v="2022-06-05T00:00:00"/>
    <x v="2"/>
    <x v="3"/>
    <x v="4"/>
    <x v="3"/>
    <n v="280020"/>
    <x v="8"/>
    <x v="25"/>
    <x v="1"/>
    <x v="1"/>
    <n v="4954"/>
  </r>
  <r>
    <n v="3801183"/>
    <n v="4"/>
    <x v="2"/>
    <d v="2023-09-17T00:00:00"/>
    <x v="1"/>
    <x v="10"/>
    <x v="6"/>
    <x v="0"/>
    <n v="280003"/>
    <x v="9"/>
    <x v="23"/>
    <x v="3"/>
    <x v="3"/>
    <n v="5887"/>
  </r>
  <r>
    <n v="3801184"/>
    <n v="2"/>
    <x v="0"/>
    <d v="2023-04-05T00:00:00"/>
    <x v="1"/>
    <x v="4"/>
    <x v="1"/>
    <x v="1"/>
    <n v="280012"/>
    <x v="19"/>
    <x v="27"/>
    <x v="1"/>
    <x v="1"/>
    <n v="4508"/>
  </r>
  <r>
    <n v="3801185"/>
    <n v="4"/>
    <x v="2"/>
    <d v="2023-06-05T00:00:00"/>
    <x v="1"/>
    <x v="3"/>
    <x v="3"/>
    <x v="2"/>
    <n v="280012"/>
    <x v="19"/>
    <x v="23"/>
    <x v="3"/>
    <x v="3"/>
    <n v="295"/>
  </r>
  <r>
    <n v="3801186"/>
    <n v="3"/>
    <x v="1"/>
    <d v="2022-03-02T00:00:00"/>
    <x v="2"/>
    <x v="6"/>
    <x v="5"/>
    <x v="3"/>
    <n v="280012"/>
    <x v="19"/>
    <x v="26"/>
    <x v="1"/>
    <x v="1"/>
    <n v="3358"/>
  </r>
  <r>
    <n v="3801187"/>
    <n v="3"/>
    <x v="1"/>
    <d v="2023-10-06T00:00:00"/>
    <x v="1"/>
    <x v="11"/>
    <x v="0"/>
    <x v="0"/>
    <n v="280003"/>
    <x v="9"/>
    <x v="8"/>
    <x v="1"/>
    <x v="5"/>
    <n v="3143"/>
  </r>
  <r>
    <n v="3801188"/>
    <n v="2"/>
    <x v="0"/>
    <d v="2022-10-08T00:00:00"/>
    <x v="2"/>
    <x v="11"/>
    <x v="3"/>
    <x v="2"/>
    <n v="280017"/>
    <x v="12"/>
    <x v="16"/>
    <x v="3"/>
    <x v="3"/>
    <n v="1013"/>
  </r>
  <r>
    <n v="3801189"/>
    <n v="2"/>
    <x v="0"/>
    <d v="2022-02-15T00:00:00"/>
    <x v="2"/>
    <x v="5"/>
    <x v="5"/>
    <x v="3"/>
    <n v="280012"/>
    <x v="19"/>
    <x v="27"/>
    <x v="1"/>
    <x v="1"/>
    <n v="3508"/>
  </r>
  <r>
    <n v="3801190"/>
    <n v="4"/>
    <x v="2"/>
    <d v="2022-11-06T00:00:00"/>
    <x v="2"/>
    <x v="7"/>
    <x v="5"/>
    <x v="3"/>
    <n v="280010"/>
    <x v="1"/>
    <x v="27"/>
    <x v="1"/>
    <x v="1"/>
    <n v="5175"/>
  </r>
  <r>
    <n v="3801191"/>
    <n v="2"/>
    <x v="0"/>
    <d v="2021-08-12T00:00:00"/>
    <x v="0"/>
    <x v="1"/>
    <x v="3"/>
    <x v="2"/>
    <n v="280004"/>
    <x v="2"/>
    <x v="15"/>
    <x v="0"/>
    <x v="6"/>
    <n v="1623"/>
  </r>
  <r>
    <n v="3801192"/>
    <n v="4"/>
    <x v="2"/>
    <d v="2022-06-23T00:00:00"/>
    <x v="2"/>
    <x v="3"/>
    <x v="3"/>
    <x v="2"/>
    <n v="280002"/>
    <x v="14"/>
    <x v="15"/>
    <x v="0"/>
    <x v="6"/>
    <n v="1264"/>
  </r>
  <r>
    <n v="3801193"/>
    <n v="4"/>
    <x v="2"/>
    <d v="2021-03-28T00:00:00"/>
    <x v="0"/>
    <x v="6"/>
    <x v="4"/>
    <x v="3"/>
    <n v="280018"/>
    <x v="10"/>
    <x v="22"/>
    <x v="2"/>
    <x v="4"/>
    <n v="2719"/>
  </r>
  <r>
    <n v="3801194"/>
    <n v="1"/>
    <x v="3"/>
    <d v="2022-09-09T00:00:00"/>
    <x v="2"/>
    <x v="10"/>
    <x v="3"/>
    <x v="2"/>
    <n v="280019"/>
    <x v="4"/>
    <x v="4"/>
    <x v="3"/>
    <x v="3"/>
    <n v="3743"/>
  </r>
  <r>
    <n v="3801195"/>
    <n v="1"/>
    <x v="3"/>
    <d v="2022-10-19T00:00:00"/>
    <x v="2"/>
    <x v="11"/>
    <x v="1"/>
    <x v="1"/>
    <n v="280007"/>
    <x v="17"/>
    <x v="29"/>
    <x v="1"/>
    <x v="5"/>
    <n v="4270"/>
  </r>
  <r>
    <n v="3801196"/>
    <n v="3"/>
    <x v="1"/>
    <d v="2021-12-02T00:00:00"/>
    <x v="0"/>
    <x v="0"/>
    <x v="5"/>
    <x v="3"/>
    <n v="280003"/>
    <x v="9"/>
    <x v="19"/>
    <x v="0"/>
    <x v="6"/>
    <n v="901"/>
  </r>
  <r>
    <n v="3801197"/>
    <n v="2"/>
    <x v="0"/>
    <d v="2021-05-08T00:00:00"/>
    <x v="0"/>
    <x v="2"/>
    <x v="5"/>
    <x v="3"/>
    <n v="280007"/>
    <x v="17"/>
    <x v="10"/>
    <x v="3"/>
    <x v="3"/>
    <n v="5265"/>
  </r>
  <r>
    <n v="3801198"/>
    <n v="4"/>
    <x v="2"/>
    <d v="2023-10-05T00:00:00"/>
    <x v="1"/>
    <x v="11"/>
    <x v="4"/>
    <x v="3"/>
    <n v="280012"/>
    <x v="19"/>
    <x v="28"/>
    <x v="2"/>
    <x v="4"/>
    <n v="427"/>
  </r>
  <r>
    <n v="3801199"/>
    <n v="2"/>
    <x v="0"/>
    <d v="2023-05-17T00:00:00"/>
    <x v="1"/>
    <x v="2"/>
    <x v="6"/>
    <x v="0"/>
    <n v="280012"/>
    <x v="19"/>
    <x v="4"/>
    <x v="3"/>
    <x v="3"/>
    <n v="244"/>
  </r>
  <r>
    <n v="3801200"/>
    <n v="2"/>
    <x v="0"/>
    <d v="2022-02-05T00:00:00"/>
    <x v="2"/>
    <x v="5"/>
    <x v="1"/>
    <x v="1"/>
    <n v="280019"/>
    <x v="4"/>
    <x v="18"/>
    <x v="2"/>
    <x v="4"/>
    <n v="446"/>
  </r>
  <r>
    <n v="3801201"/>
    <n v="4"/>
    <x v="2"/>
    <d v="2022-02-04T00:00:00"/>
    <x v="2"/>
    <x v="5"/>
    <x v="4"/>
    <x v="3"/>
    <n v="280018"/>
    <x v="10"/>
    <x v="5"/>
    <x v="2"/>
    <x v="4"/>
    <n v="215"/>
  </r>
  <r>
    <n v="3801202"/>
    <n v="1"/>
    <x v="3"/>
    <d v="2022-01-21T00:00:00"/>
    <x v="2"/>
    <x v="8"/>
    <x v="3"/>
    <x v="2"/>
    <n v="280014"/>
    <x v="0"/>
    <x v="1"/>
    <x v="1"/>
    <x v="1"/>
    <n v="2251"/>
  </r>
  <r>
    <n v="3801203"/>
    <n v="2"/>
    <x v="0"/>
    <d v="2021-08-16T00:00:00"/>
    <x v="0"/>
    <x v="1"/>
    <x v="3"/>
    <x v="2"/>
    <n v="280005"/>
    <x v="3"/>
    <x v="4"/>
    <x v="3"/>
    <x v="3"/>
    <n v="4149"/>
  </r>
  <r>
    <n v="3801204"/>
    <n v="1"/>
    <x v="3"/>
    <d v="2022-04-14T00:00:00"/>
    <x v="2"/>
    <x v="4"/>
    <x v="2"/>
    <x v="1"/>
    <n v="280012"/>
    <x v="19"/>
    <x v="19"/>
    <x v="0"/>
    <x v="6"/>
    <n v="4304"/>
  </r>
  <r>
    <n v="3801205"/>
    <n v="1"/>
    <x v="3"/>
    <d v="2023-02-28T00:00:00"/>
    <x v="1"/>
    <x v="5"/>
    <x v="3"/>
    <x v="2"/>
    <n v="280019"/>
    <x v="4"/>
    <x v="2"/>
    <x v="2"/>
    <x v="2"/>
    <n v="5278"/>
  </r>
  <r>
    <n v="3801206"/>
    <n v="3"/>
    <x v="1"/>
    <d v="2022-03-03T00:00:00"/>
    <x v="2"/>
    <x v="6"/>
    <x v="1"/>
    <x v="1"/>
    <n v="280010"/>
    <x v="1"/>
    <x v="17"/>
    <x v="2"/>
    <x v="2"/>
    <n v="2491"/>
  </r>
  <r>
    <n v="3801207"/>
    <n v="1"/>
    <x v="3"/>
    <d v="2023-11-18T00:00:00"/>
    <x v="1"/>
    <x v="7"/>
    <x v="3"/>
    <x v="2"/>
    <n v="280011"/>
    <x v="6"/>
    <x v="28"/>
    <x v="2"/>
    <x v="4"/>
    <n v="962"/>
  </r>
  <r>
    <n v="3801208"/>
    <n v="3"/>
    <x v="1"/>
    <d v="2021-12-21T00:00:00"/>
    <x v="0"/>
    <x v="0"/>
    <x v="3"/>
    <x v="2"/>
    <n v="280018"/>
    <x v="10"/>
    <x v="5"/>
    <x v="2"/>
    <x v="4"/>
    <n v="5841"/>
  </r>
  <r>
    <n v="3801209"/>
    <n v="3"/>
    <x v="1"/>
    <d v="2022-06-28T00:00:00"/>
    <x v="2"/>
    <x v="3"/>
    <x v="3"/>
    <x v="2"/>
    <n v="280005"/>
    <x v="3"/>
    <x v="25"/>
    <x v="1"/>
    <x v="1"/>
    <n v="4190"/>
  </r>
  <r>
    <n v="3801210"/>
    <n v="4"/>
    <x v="2"/>
    <d v="2021-09-17T00:00:00"/>
    <x v="0"/>
    <x v="10"/>
    <x v="0"/>
    <x v="0"/>
    <n v="280019"/>
    <x v="4"/>
    <x v="5"/>
    <x v="2"/>
    <x v="4"/>
    <n v="913"/>
  </r>
  <r>
    <n v="3801211"/>
    <n v="4"/>
    <x v="2"/>
    <d v="2021-08-09T00:00:00"/>
    <x v="0"/>
    <x v="1"/>
    <x v="4"/>
    <x v="3"/>
    <n v="280008"/>
    <x v="16"/>
    <x v="1"/>
    <x v="1"/>
    <x v="1"/>
    <n v="3262"/>
  </r>
  <r>
    <n v="3801212"/>
    <n v="1"/>
    <x v="3"/>
    <d v="2023-08-27T00:00:00"/>
    <x v="1"/>
    <x v="1"/>
    <x v="5"/>
    <x v="3"/>
    <n v="280020"/>
    <x v="8"/>
    <x v="9"/>
    <x v="0"/>
    <x v="0"/>
    <n v="3480"/>
  </r>
  <r>
    <n v="3801213"/>
    <n v="2"/>
    <x v="0"/>
    <d v="2023-05-25T00:00:00"/>
    <x v="1"/>
    <x v="2"/>
    <x v="6"/>
    <x v="0"/>
    <n v="280007"/>
    <x v="17"/>
    <x v="27"/>
    <x v="1"/>
    <x v="1"/>
    <n v="2359"/>
  </r>
  <r>
    <n v="3801214"/>
    <n v="2"/>
    <x v="0"/>
    <d v="2022-08-17T00:00:00"/>
    <x v="2"/>
    <x v="1"/>
    <x v="2"/>
    <x v="1"/>
    <n v="280014"/>
    <x v="0"/>
    <x v="21"/>
    <x v="1"/>
    <x v="5"/>
    <n v="4008"/>
  </r>
  <r>
    <n v="3801215"/>
    <n v="2"/>
    <x v="0"/>
    <d v="2022-12-08T00:00:00"/>
    <x v="2"/>
    <x v="0"/>
    <x v="2"/>
    <x v="1"/>
    <n v="280009"/>
    <x v="15"/>
    <x v="5"/>
    <x v="2"/>
    <x v="4"/>
    <n v="659"/>
  </r>
  <r>
    <n v="3801216"/>
    <n v="2"/>
    <x v="0"/>
    <d v="2023-11-14T00:00:00"/>
    <x v="1"/>
    <x v="7"/>
    <x v="1"/>
    <x v="1"/>
    <n v="280020"/>
    <x v="8"/>
    <x v="5"/>
    <x v="2"/>
    <x v="4"/>
    <n v="5823"/>
  </r>
  <r>
    <n v="3801217"/>
    <n v="2"/>
    <x v="0"/>
    <d v="2023-11-19T00:00:00"/>
    <x v="1"/>
    <x v="7"/>
    <x v="2"/>
    <x v="1"/>
    <n v="280005"/>
    <x v="3"/>
    <x v="22"/>
    <x v="2"/>
    <x v="4"/>
    <n v="3358"/>
  </r>
  <r>
    <n v="3801218"/>
    <n v="1"/>
    <x v="3"/>
    <d v="2023-07-04T00:00:00"/>
    <x v="1"/>
    <x v="9"/>
    <x v="5"/>
    <x v="3"/>
    <n v="280019"/>
    <x v="4"/>
    <x v="6"/>
    <x v="3"/>
    <x v="3"/>
    <n v="5979"/>
  </r>
  <r>
    <n v="3801219"/>
    <n v="4"/>
    <x v="2"/>
    <d v="2022-03-13T00:00:00"/>
    <x v="2"/>
    <x v="6"/>
    <x v="1"/>
    <x v="1"/>
    <n v="280009"/>
    <x v="15"/>
    <x v="26"/>
    <x v="1"/>
    <x v="1"/>
    <n v="1636"/>
  </r>
  <r>
    <n v="3801220"/>
    <n v="2"/>
    <x v="0"/>
    <d v="2021-06-11T00:00:00"/>
    <x v="0"/>
    <x v="3"/>
    <x v="3"/>
    <x v="2"/>
    <n v="280010"/>
    <x v="1"/>
    <x v="14"/>
    <x v="1"/>
    <x v="5"/>
    <n v="3273"/>
  </r>
  <r>
    <n v="3801221"/>
    <n v="4"/>
    <x v="2"/>
    <d v="2021-06-07T00:00:00"/>
    <x v="0"/>
    <x v="3"/>
    <x v="6"/>
    <x v="0"/>
    <n v="280017"/>
    <x v="12"/>
    <x v="24"/>
    <x v="2"/>
    <x v="2"/>
    <n v="1890"/>
  </r>
  <r>
    <n v="3801222"/>
    <n v="2"/>
    <x v="0"/>
    <d v="2021-02-15T00:00:00"/>
    <x v="0"/>
    <x v="5"/>
    <x v="4"/>
    <x v="3"/>
    <n v="280003"/>
    <x v="9"/>
    <x v="20"/>
    <x v="2"/>
    <x v="4"/>
    <n v="1572"/>
  </r>
  <r>
    <n v="3801223"/>
    <n v="4"/>
    <x v="2"/>
    <d v="2021-04-21T00:00:00"/>
    <x v="0"/>
    <x v="4"/>
    <x v="2"/>
    <x v="1"/>
    <n v="280018"/>
    <x v="10"/>
    <x v="4"/>
    <x v="3"/>
    <x v="3"/>
    <n v="4760"/>
  </r>
  <r>
    <n v="3801224"/>
    <n v="4"/>
    <x v="2"/>
    <d v="2021-05-07T00:00:00"/>
    <x v="0"/>
    <x v="2"/>
    <x v="5"/>
    <x v="3"/>
    <n v="280014"/>
    <x v="0"/>
    <x v="1"/>
    <x v="1"/>
    <x v="1"/>
    <n v="2460"/>
  </r>
  <r>
    <n v="3801225"/>
    <n v="2"/>
    <x v="0"/>
    <d v="2023-08-07T00:00:00"/>
    <x v="1"/>
    <x v="1"/>
    <x v="5"/>
    <x v="3"/>
    <n v="280001"/>
    <x v="11"/>
    <x v="22"/>
    <x v="2"/>
    <x v="4"/>
    <n v="214"/>
  </r>
  <r>
    <n v="3801226"/>
    <n v="1"/>
    <x v="3"/>
    <d v="2021-04-24T00:00:00"/>
    <x v="0"/>
    <x v="4"/>
    <x v="4"/>
    <x v="3"/>
    <n v="280015"/>
    <x v="18"/>
    <x v="26"/>
    <x v="1"/>
    <x v="1"/>
    <n v="3709"/>
  </r>
  <r>
    <n v="3801227"/>
    <n v="2"/>
    <x v="0"/>
    <d v="2022-06-12T00:00:00"/>
    <x v="2"/>
    <x v="3"/>
    <x v="2"/>
    <x v="1"/>
    <n v="280010"/>
    <x v="1"/>
    <x v="15"/>
    <x v="0"/>
    <x v="6"/>
    <n v="1204"/>
  </r>
  <r>
    <n v="3801228"/>
    <n v="4"/>
    <x v="2"/>
    <d v="2021-02-09T00:00:00"/>
    <x v="0"/>
    <x v="5"/>
    <x v="2"/>
    <x v="1"/>
    <n v="280006"/>
    <x v="7"/>
    <x v="19"/>
    <x v="0"/>
    <x v="6"/>
    <n v="4973"/>
  </r>
  <r>
    <n v="3801229"/>
    <n v="2"/>
    <x v="0"/>
    <d v="2022-10-17T00:00:00"/>
    <x v="2"/>
    <x v="11"/>
    <x v="4"/>
    <x v="3"/>
    <n v="280013"/>
    <x v="5"/>
    <x v="1"/>
    <x v="1"/>
    <x v="1"/>
    <n v="2940"/>
  </r>
  <r>
    <n v="3801230"/>
    <n v="1"/>
    <x v="3"/>
    <d v="2023-10-24T00:00:00"/>
    <x v="1"/>
    <x v="11"/>
    <x v="5"/>
    <x v="3"/>
    <n v="280002"/>
    <x v="14"/>
    <x v="4"/>
    <x v="3"/>
    <x v="3"/>
    <n v="2190"/>
  </r>
  <r>
    <n v="3801231"/>
    <n v="4"/>
    <x v="2"/>
    <d v="2021-09-22T00:00:00"/>
    <x v="0"/>
    <x v="10"/>
    <x v="4"/>
    <x v="3"/>
    <n v="280018"/>
    <x v="10"/>
    <x v="25"/>
    <x v="1"/>
    <x v="1"/>
    <n v="3992"/>
  </r>
  <r>
    <n v="3801232"/>
    <n v="3"/>
    <x v="1"/>
    <d v="2023-05-27T00:00:00"/>
    <x v="1"/>
    <x v="2"/>
    <x v="6"/>
    <x v="0"/>
    <n v="280006"/>
    <x v="7"/>
    <x v="16"/>
    <x v="3"/>
    <x v="3"/>
    <n v="5506"/>
  </r>
  <r>
    <n v="3801233"/>
    <n v="3"/>
    <x v="1"/>
    <d v="2022-10-07T00:00:00"/>
    <x v="2"/>
    <x v="11"/>
    <x v="6"/>
    <x v="0"/>
    <n v="280016"/>
    <x v="13"/>
    <x v="27"/>
    <x v="1"/>
    <x v="1"/>
    <n v="5710"/>
  </r>
  <r>
    <n v="3801234"/>
    <n v="3"/>
    <x v="1"/>
    <d v="2021-07-19T00:00:00"/>
    <x v="0"/>
    <x v="9"/>
    <x v="1"/>
    <x v="1"/>
    <n v="280007"/>
    <x v="17"/>
    <x v="1"/>
    <x v="1"/>
    <x v="1"/>
    <n v="5242"/>
  </r>
  <r>
    <n v="3801235"/>
    <n v="2"/>
    <x v="0"/>
    <d v="2021-06-24T00:00:00"/>
    <x v="0"/>
    <x v="3"/>
    <x v="5"/>
    <x v="3"/>
    <n v="280005"/>
    <x v="3"/>
    <x v="1"/>
    <x v="1"/>
    <x v="1"/>
    <n v="4125"/>
  </r>
  <r>
    <n v="3801236"/>
    <n v="2"/>
    <x v="0"/>
    <d v="2023-10-19T00:00:00"/>
    <x v="1"/>
    <x v="11"/>
    <x v="0"/>
    <x v="0"/>
    <n v="280001"/>
    <x v="11"/>
    <x v="10"/>
    <x v="3"/>
    <x v="3"/>
    <n v="3625"/>
  </r>
  <r>
    <n v="3801237"/>
    <n v="4"/>
    <x v="2"/>
    <d v="2021-10-03T00:00:00"/>
    <x v="0"/>
    <x v="11"/>
    <x v="6"/>
    <x v="0"/>
    <n v="280010"/>
    <x v="1"/>
    <x v="10"/>
    <x v="3"/>
    <x v="3"/>
    <n v="3367"/>
  </r>
  <r>
    <n v="3801238"/>
    <n v="1"/>
    <x v="3"/>
    <d v="2021-01-15T00:00:00"/>
    <x v="0"/>
    <x v="8"/>
    <x v="1"/>
    <x v="1"/>
    <n v="280017"/>
    <x v="12"/>
    <x v="12"/>
    <x v="1"/>
    <x v="1"/>
    <n v="904"/>
  </r>
  <r>
    <n v="3801239"/>
    <n v="2"/>
    <x v="0"/>
    <d v="2022-05-08T00:00:00"/>
    <x v="2"/>
    <x v="2"/>
    <x v="3"/>
    <x v="2"/>
    <n v="280006"/>
    <x v="7"/>
    <x v="13"/>
    <x v="1"/>
    <x v="5"/>
    <n v="5726"/>
  </r>
  <r>
    <n v="3801240"/>
    <n v="3"/>
    <x v="1"/>
    <d v="2021-03-14T00:00:00"/>
    <x v="0"/>
    <x v="6"/>
    <x v="0"/>
    <x v="0"/>
    <n v="280015"/>
    <x v="18"/>
    <x v="19"/>
    <x v="0"/>
    <x v="6"/>
    <n v="2007"/>
  </r>
  <r>
    <n v="3801241"/>
    <n v="1"/>
    <x v="3"/>
    <d v="2021-06-10T00:00:00"/>
    <x v="0"/>
    <x v="3"/>
    <x v="3"/>
    <x v="2"/>
    <n v="280005"/>
    <x v="3"/>
    <x v="28"/>
    <x v="2"/>
    <x v="4"/>
    <n v="1958"/>
  </r>
  <r>
    <n v="3801242"/>
    <n v="2"/>
    <x v="0"/>
    <d v="2023-10-18T00:00:00"/>
    <x v="1"/>
    <x v="11"/>
    <x v="4"/>
    <x v="3"/>
    <n v="280011"/>
    <x v="6"/>
    <x v="21"/>
    <x v="1"/>
    <x v="5"/>
    <n v="331"/>
  </r>
  <r>
    <n v="3801243"/>
    <n v="4"/>
    <x v="2"/>
    <d v="2023-03-12T00:00:00"/>
    <x v="1"/>
    <x v="6"/>
    <x v="1"/>
    <x v="1"/>
    <n v="280006"/>
    <x v="7"/>
    <x v="12"/>
    <x v="1"/>
    <x v="1"/>
    <n v="3008"/>
  </r>
  <r>
    <n v="3801244"/>
    <n v="4"/>
    <x v="2"/>
    <d v="2023-03-13T00:00:00"/>
    <x v="1"/>
    <x v="6"/>
    <x v="6"/>
    <x v="0"/>
    <n v="280018"/>
    <x v="10"/>
    <x v="6"/>
    <x v="3"/>
    <x v="3"/>
    <n v="789"/>
  </r>
  <r>
    <n v="3801245"/>
    <n v="4"/>
    <x v="2"/>
    <d v="2021-06-21T00:00:00"/>
    <x v="0"/>
    <x v="3"/>
    <x v="3"/>
    <x v="2"/>
    <n v="280003"/>
    <x v="9"/>
    <x v="16"/>
    <x v="3"/>
    <x v="3"/>
    <n v="1829"/>
  </r>
  <r>
    <n v="3801246"/>
    <n v="2"/>
    <x v="0"/>
    <d v="2021-03-26T00:00:00"/>
    <x v="0"/>
    <x v="6"/>
    <x v="5"/>
    <x v="3"/>
    <n v="280005"/>
    <x v="3"/>
    <x v="24"/>
    <x v="2"/>
    <x v="2"/>
    <n v="4367"/>
  </r>
  <r>
    <n v="3801247"/>
    <n v="4"/>
    <x v="2"/>
    <d v="2023-07-16T00:00:00"/>
    <x v="1"/>
    <x v="9"/>
    <x v="6"/>
    <x v="0"/>
    <n v="280004"/>
    <x v="2"/>
    <x v="17"/>
    <x v="2"/>
    <x v="2"/>
    <n v="5120"/>
  </r>
  <r>
    <n v="3801248"/>
    <n v="4"/>
    <x v="2"/>
    <d v="2023-02-01T00:00:00"/>
    <x v="1"/>
    <x v="5"/>
    <x v="6"/>
    <x v="0"/>
    <n v="280006"/>
    <x v="7"/>
    <x v="15"/>
    <x v="0"/>
    <x v="6"/>
    <n v="3603"/>
  </r>
  <r>
    <n v="3801249"/>
    <n v="4"/>
    <x v="2"/>
    <d v="2023-05-22T00:00:00"/>
    <x v="1"/>
    <x v="2"/>
    <x v="2"/>
    <x v="1"/>
    <n v="280015"/>
    <x v="18"/>
    <x v="5"/>
    <x v="2"/>
    <x v="4"/>
    <n v="3560"/>
  </r>
  <r>
    <n v="3801250"/>
    <n v="1"/>
    <x v="3"/>
    <d v="2021-06-16T00:00:00"/>
    <x v="0"/>
    <x v="3"/>
    <x v="5"/>
    <x v="3"/>
    <n v="280008"/>
    <x v="16"/>
    <x v="22"/>
    <x v="2"/>
    <x v="4"/>
    <n v="5216"/>
  </r>
  <r>
    <n v="3801251"/>
    <n v="3"/>
    <x v="1"/>
    <d v="2021-03-10T00:00:00"/>
    <x v="0"/>
    <x v="6"/>
    <x v="1"/>
    <x v="1"/>
    <n v="280016"/>
    <x v="13"/>
    <x v="8"/>
    <x v="1"/>
    <x v="5"/>
    <n v="894"/>
  </r>
  <r>
    <n v="3801252"/>
    <n v="4"/>
    <x v="2"/>
    <d v="2022-10-16T00:00:00"/>
    <x v="2"/>
    <x v="11"/>
    <x v="3"/>
    <x v="2"/>
    <n v="280002"/>
    <x v="14"/>
    <x v="11"/>
    <x v="2"/>
    <x v="4"/>
    <n v="3236"/>
  </r>
  <r>
    <n v="3801253"/>
    <n v="1"/>
    <x v="3"/>
    <d v="2022-11-17T00:00:00"/>
    <x v="2"/>
    <x v="7"/>
    <x v="4"/>
    <x v="3"/>
    <n v="280001"/>
    <x v="11"/>
    <x v="7"/>
    <x v="2"/>
    <x v="2"/>
    <n v="1493"/>
  </r>
  <r>
    <n v="3801254"/>
    <n v="2"/>
    <x v="0"/>
    <d v="2023-04-21T00:00:00"/>
    <x v="1"/>
    <x v="4"/>
    <x v="1"/>
    <x v="1"/>
    <n v="280018"/>
    <x v="10"/>
    <x v="5"/>
    <x v="2"/>
    <x v="4"/>
    <n v="3936"/>
  </r>
  <r>
    <n v="3801255"/>
    <n v="4"/>
    <x v="2"/>
    <d v="2021-12-09T00:00:00"/>
    <x v="0"/>
    <x v="0"/>
    <x v="3"/>
    <x v="2"/>
    <n v="280001"/>
    <x v="11"/>
    <x v="4"/>
    <x v="3"/>
    <x v="3"/>
    <n v="2633"/>
  </r>
  <r>
    <n v="3801256"/>
    <n v="4"/>
    <x v="2"/>
    <d v="2022-11-14T00:00:00"/>
    <x v="2"/>
    <x v="7"/>
    <x v="3"/>
    <x v="2"/>
    <n v="280012"/>
    <x v="19"/>
    <x v="8"/>
    <x v="1"/>
    <x v="5"/>
    <n v="5064"/>
  </r>
  <r>
    <n v="3801257"/>
    <n v="4"/>
    <x v="2"/>
    <d v="2022-04-25T00:00:00"/>
    <x v="2"/>
    <x v="4"/>
    <x v="3"/>
    <x v="2"/>
    <n v="280011"/>
    <x v="6"/>
    <x v="18"/>
    <x v="2"/>
    <x v="4"/>
    <n v="3884"/>
  </r>
  <r>
    <n v="3801258"/>
    <n v="4"/>
    <x v="2"/>
    <d v="2022-08-20T00:00:00"/>
    <x v="2"/>
    <x v="1"/>
    <x v="6"/>
    <x v="0"/>
    <n v="280002"/>
    <x v="14"/>
    <x v="12"/>
    <x v="1"/>
    <x v="1"/>
    <n v="5157"/>
  </r>
  <r>
    <n v="3801259"/>
    <n v="2"/>
    <x v="0"/>
    <d v="2021-11-28T00:00:00"/>
    <x v="0"/>
    <x v="7"/>
    <x v="6"/>
    <x v="0"/>
    <n v="280015"/>
    <x v="18"/>
    <x v="23"/>
    <x v="3"/>
    <x v="3"/>
    <n v="4513"/>
  </r>
  <r>
    <n v="3801260"/>
    <n v="3"/>
    <x v="1"/>
    <d v="2021-06-22T00:00:00"/>
    <x v="0"/>
    <x v="3"/>
    <x v="3"/>
    <x v="2"/>
    <n v="280020"/>
    <x v="8"/>
    <x v="28"/>
    <x v="2"/>
    <x v="4"/>
    <n v="3954"/>
  </r>
  <r>
    <n v="3801261"/>
    <n v="4"/>
    <x v="2"/>
    <d v="2023-11-16T00:00:00"/>
    <x v="1"/>
    <x v="7"/>
    <x v="1"/>
    <x v="1"/>
    <n v="280002"/>
    <x v="14"/>
    <x v="27"/>
    <x v="1"/>
    <x v="1"/>
    <n v="5658"/>
  </r>
  <r>
    <n v="3801262"/>
    <n v="3"/>
    <x v="1"/>
    <d v="2022-02-03T00:00:00"/>
    <x v="2"/>
    <x v="5"/>
    <x v="5"/>
    <x v="3"/>
    <n v="280016"/>
    <x v="13"/>
    <x v="14"/>
    <x v="1"/>
    <x v="5"/>
    <n v="1970"/>
  </r>
  <r>
    <n v="3801263"/>
    <n v="2"/>
    <x v="0"/>
    <d v="2023-10-06T00:00:00"/>
    <x v="1"/>
    <x v="11"/>
    <x v="0"/>
    <x v="0"/>
    <n v="280004"/>
    <x v="2"/>
    <x v="8"/>
    <x v="1"/>
    <x v="5"/>
    <n v="2058"/>
  </r>
  <r>
    <n v="3801264"/>
    <n v="2"/>
    <x v="0"/>
    <d v="2021-12-24T00:00:00"/>
    <x v="0"/>
    <x v="0"/>
    <x v="2"/>
    <x v="1"/>
    <n v="280013"/>
    <x v="5"/>
    <x v="16"/>
    <x v="3"/>
    <x v="3"/>
    <n v="1508"/>
  </r>
  <r>
    <n v="3801265"/>
    <n v="3"/>
    <x v="1"/>
    <d v="2021-05-24T00:00:00"/>
    <x v="0"/>
    <x v="2"/>
    <x v="6"/>
    <x v="0"/>
    <n v="280019"/>
    <x v="4"/>
    <x v="5"/>
    <x v="2"/>
    <x v="4"/>
    <n v="1820"/>
  </r>
  <r>
    <n v="3801266"/>
    <n v="4"/>
    <x v="2"/>
    <d v="2023-12-03T00:00:00"/>
    <x v="1"/>
    <x v="0"/>
    <x v="0"/>
    <x v="0"/>
    <n v="280020"/>
    <x v="8"/>
    <x v="17"/>
    <x v="2"/>
    <x v="2"/>
    <n v="4275"/>
  </r>
  <r>
    <n v="3801267"/>
    <n v="3"/>
    <x v="1"/>
    <d v="2021-12-27T00:00:00"/>
    <x v="0"/>
    <x v="0"/>
    <x v="6"/>
    <x v="0"/>
    <n v="280009"/>
    <x v="15"/>
    <x v="1"/>
    <x v="1"/>
    <x v="1"/>
    <n v="4263"/>
  </r>
  <r>
    <n v="3801268"/>
    <n v="1"/>
    <x v="3"/>
    <d v="2021-11-04T00:00:00"/>
    <x v="0"/>
    <x v="7"/>
    <x v="6"/>
    <x v="0"/>
    <n v="280015"/>
    <x v="18"/>
    <x v="11"/>
    <x v="2"/>
    <x v="4"/>
    <n v="2439"/>
  </r>
  <r>
    <n v="3801269"/>
    <n v="4"/>
    <x v="2"/>
    <d v="2022-04-13T00:00:00"/>
    <x v="2"/>
    <x v="4"/>
    <x v="1"/>
    <x v="1"/>
    <n v="280017"/>
    <x v="12"/>
    <x v="3"/>
    <x v="0"/>
    <x v="0"/>
    <n v="2356"/>
  </r>
  <r>
    <n v="3801270"/>
    <n v="4"/>
    <x v="2"/>
    <d v="2021-05-09T00:00:00"/>
    <x v="0"/>
    <x v="2"/>
    <x v="0"/>
    <x v="0"/>
    <n v="280003"/>
    <x v="9"/>
    <x v="2"/>
    <x v="2"/>
    <x v="2"/>
    <n v="4108"/>
  </r>
  <r>
    <n v="3801271"/>
    <n v="3"/>
    <x v="1"/>
    <d v="2022-02-02T00:00:00"/>
    <x v="2"/>
    <x v="5"/>
    <x v="6"/>
    <x v="0"/>
    <n v="280018"/>
    <x v="10"/>
    <x v="13"/>
    <x v="1"/>
    <x v="5"/>
    <n v="5686"/>
  </r>
  <r>
    <n v="3801272"/>
    <n v="4"/>
    <x v="2"/>
    <d v="2021-11-13T00:00:00"/>
    <x v="0"/>
    <x v="7"/>
    <x v="4"/>
    <x v="3"/>
    <n v="280014"/>
    <x v="0"/>
    <x v="9"/>
    <x v="0"/>
    <x v="0"/>
    <n v="2218"/>
  </r>
  <r>
    <n v="3801273"/>
    <n v="3"/>
    <x v="1"/>
    <d v="2021-10-10T00:00:00"/>
    <x v="0"/>
    <x v="11"/>
    <x v="0"/>
    <x v="0"/>
    <n v="280005"/>
    <x v="3"/>
    <x v="5"/>
    <x v="2"/>
    <x v="4"/>
    <n v="4081"/>
  </r>
  <r>
    <n v="3801274"/>
    <n v="3"/>
    <x v="1"/>
    <d v="2021-05-10T00:00:00"/>
    <x v="0"/>
    <x v="2"/>
    <x v="1"/>
    <x v="1"/>
    <n v="280016"/>
    <x v="13"/>
    <x v="28"/>
    <x v="2"/>
    <x v="4"/>
    <n v="4043"/>
  </r>
  <r>
    <n v="3801275"/>
    <n v="4"/>
    <x v="2"/>
    <d v="2021-03-11T00:00:00"/>
    <x v="0"/>
    <x v="6"/>
    <x v="3"/>
    <x v="2"/>
    <n v="280010"/>
    <x v="1"/>
    <x v="26"/>
    <x v="1"/>
    <x v="1"/>
    <n v="1687"/>
  </r>
  <r>
    <n v="3801276"/>
    <n v="3"/>
    <x v="1"/>
    <d v="2021-04-11T00:00:00"/>
    <x v="0"/>
    <x v="4"/>
    <x v="1"/>
    <x v="1"/>
    <n v="280014"/>
    <x v="0"/>
    <x v="22"/>
    <x v="2"/>
    <x v="4"/>
    <n v="720"/>
  </r>
  <r>
    <n v="3801277"/>
    <n v="2"/>
    <x v="0"/>
    <d v="2022-01-24T00:00:00"/>
    <x v="2"/>
    <x v="8"/>
    <x v="2"/>
    <x v="1"/>
    <n v="280017"/>
    <x v="12"/>
    <x v="6"/>
    <x v="3"/>
    <x v="3"/>
    <n v="1180"/>
  </r>
  <r>
    <n v="3801278"/>
    <n v="2"/>
    <x v="0"/>
    <d v="2023-04-03T00:00:00"/>
    <x v="1"/>
    <x v="4"/>
    <x v="5"/>
    <x v="3"/>
    <n v="280019"/>
    <x v="4"/>
    <x v="5"/>
    <x v="2"/>
    <x v="4"/>
    <n v="3986"/>
  </r>
  <r>
    <n v="3801279"/>
    <n v="2"/>
    <x v="0"/>
    <d v="2021-02-27T00:00:00"/>
    <x v="0"/>
    <x v="5"/>
    <x v="2"/>
    <x v="1"/>
    <n v="280002"/>
    <x v="14"/>
    <x v="26"/>
    <x v="1"/>
    <x v="1"/>
    <n v="4313"/>
  </r>
  <r>
    <n v="3801280"/>
    <n v="1"/>
    <x v="3"/>
    <d v="2022-12-16T00:00:00"/>
    <x v="2"/>
    <x v="0"/>
    <x v="4"/>
    <x v="3"/>
    <n v="280015"/>
    <x v="18"/>
    <x v="13"/>
    <x v="1"/>
    <x v="5"/>
    <n v="3279"/>
  </r>
  <r>
    <n v="3801281"/>
    <n v="2"/>
    <x v="0"/>
    <d v="2021-11-27T00:00:00"/>
    <x v="0"/>
    <x v="7"/>
    <x v="1"/>
    <x v="1"/>
    <n v="280018"/>
    <x v="10"/>
    <x v="22"/>
    <x v="2"/>
    <x v="4"/>
    <n v="5353"/>
  </r>
  <r>
    <n v="3801282"/>
    <n v="1"/>
    <x v="3"/>
    <d v="2021-11-19T00:00:00"/>
    <x v="0"/>
    <x v="7"/>
    <x v="5"/>
    <x v="3"/>
    <n v="280004"/>
    <x v="2"/>
    <x v="0"/>
    <x v="0"/>
    <x v="0"/>
    <n v="1919"/>
  </r>
  <r>
    <n v="3801283"/>
    <n v="1"/>
    <x v="3"/>
    <d v="2021-04-28T00:00:00"/>
    <x v="0"/>
    <x v="4"/>
    <x v="2"/>
    <x v="1"/>
    <n v="280006"/>
    <x v="7"/>
    <x v="26"/>
    <x v="1"/>
    <x v="1"/>
    <n v="2457"/>
  </r>
  <r>
    <n v="3801284"/>
    <n v="2"/>
    <x v="0"/>
    <d v="2022-06-17T00:00:00"/>
    <x v="2"/>
    <x v="3"/>
    <x v="2"/>
    <x v="1"/>
    <n v="280006"/>
    <x v="7"/>
    <x v="17"/>
    <x v="2"/>
    <x v="2"/>
    <n v="555"/>
  </r>
  <r>
    <n v="3801285"/>
    <n v="3"/>
    <x v="1"/>
    <d v="2023-06-15T00:00:00"/>
    <x v="1"/>
    <x v="3"/>
    <x v="6"/>
    <x v="0"/>
    <n v="280003"/>
    <x v="9"/>
    <x v="18"/>
    <x v="2"/>
    <x v="4"/>
    <n v="591"/>
  </r>
  <r>
    <n v="3801286"/>
    <n v="4"/>
    <x v="2"/>
    <d v="2023-01-24T00:00:00"/>
    <x v="1"/>
    <x v="8"/>
    <x v="1"/>
    <x v="1"/>
    <n v="280019"/>
    <x v="4"/>
    <x v="9"/>
    <x v="0"/>
    <x v="0"/>
    <n v="796"/>
  </r>
  <r>
    <n v="3801287"/>
    <n v="3"/>
    <x v="1"/>
    <d v="2023-03-10T00:00:00"/>
    <x v="1"/>
    <x v="6"/>
    <x v="6"/>
    <x v="0"/>
    <n v="280020"/>
    <x v="8"/>
    <x v="17"/>
    <x v="2"/>
    <x v="2"/>
    <n v="4196"/>
  </r>
  <r>
    <n v="3801288"/>
    <n v="3"/>
    <x v="1"/>
    <d v="2022-06-07T00:00:00"/>
    <x v="2"/>
    <x v="3"/>
    <x v="5"/>
    <x v="3"/>
    <n v="280006"/>
    <x v="7"/>
    <x v="9"/>
    <x v="0"/>
    <x v="0"/>
    <n v="536"/>
  </r>
  <r>
    <n v="3801289"/>
    <n v="2"/>
    <x v="0"/>
    <d v="2021-07-13T00:00:00"/>
    <x v="0"/>
    <x v="9"/>
    <x v="0"/>
    <x v="0"/>
    <n v="280007"/>
    <x v="17"/>
    <x v="6"/>
    <x v="3"/>
    <x v="3"/>
    <n v="5671"/>
  </r>
  <r>
    <n v="3801290"/>
    <n v="3"/>
    <x v="1"/>
    <d v="2023-05-01T00:00:00"/>
    <x v="1"/>
    <x v="2"/>
    <x v="5"/>
    <x v="3"/>
    <n v="280014"/>
    <x v="0"/>
    <x v="28"/>
    <x v="2"/>
    <x v="4"/>
    <n v="2536"/>
  </r>
  <r>
    <n v="3801291"/>
    <n v="2"/>
    <x v="0"/>
    <d v="2023-10-19T00:00:00"/>
    <x v="1"/>
    <x v="11"/>
    <x v="4"/>
    <x v="3"/>
    <n v="280013"/>
    <x v="5"/>
    <x v="6"/>
    <x v="3"/>
    <x v="3"/>
    <n v="1236"/>
  </r>
  <r>
    <n v="3801292"/>
    <n v="1"/>
    <x v="3"/>
    <d v="2023-11-27T00:00:00"/>
    <x v="1"/>
    <x v="7"/>
    <x v="5"/>
    <x v="3"/>
    <n v="280002"/>
    <x v="14"/>
    <x v="14"/>
    <x v="1"/>
    <x v="5"/>
    <n v="1087"/>
  </r>
  <r>
    <n v="3801293"/>
    <n v="1"/>
    <x v="3"/>
    <d v="2021-01-18T00:00:00"/>
    <x v="0"/>
    <x v="8"/>
    <x v="5"/>
    <x v="3"/>
    <n v="280020"/>
    <x v="8"/>
    <x v="21"/>
    <x v="1"/>
    <x v="5"/>
    <n v="2739"/>
  </r>
  <r>
    <n v="3801294"/>
    <n v="1"/>
    <x v="3"/>
    <d v="2023-04-03T00:00:00"/>
    <x v="1"/>
    <x v="4"/>
    <x v="2"/>
    <x v="1"/>
    <n v="280018"/>
    <x v="10"/>
    <x v="6"/>
    <x v="3"/>
    <x v="3"/>
    <n v="2867"/>
  </r>
  <r>
    <n v="3801295"/>
    <n v="3"/>
    <x v="1"/>
    <d v="2023-06-25T00:00:00"/>
    <x v="1"/>
    <x v="3"/>
    <x v="0"/>
    <x v="0"/>
    <n v="280004"/>
    <x v="2"/>
    <x v="12"/>
    <x v="1"/>
    <x v="1"/>
    <n v="2142"/>
  </r>
  <r>
    <n v="3801296"/>
    <n v="4"/>
    <x v="2"/>
    <d v="2022-04-17T00:00:00"/>
    <x v="2"/>
    <x v="4"/>
    <x v="1"/>
    <x v="1"/>
    <n v="280020"/>
    <x v="8"/>
    <x v="14"/>
    <x v="1"/>
    <x v="5"/>
    <n v="2390"/>
  </r>
  <r>
    <n v="3801297"/>
    <n v="1"/>
    <x v="3"/>
    <d v="2023-10-11T00:00:00"/>
    <x v="1"/>
    <x v="11"/>
    <x v="2"/>
    <x v="1"/>
    <n v="280001"/>
    <x v="11"/>
    <x v="22"/>
    <x v="2"/>
    <x v="4"/>
    <n v="626"/>
  </r>
  <r>
    <n v="3801298"/>
    <n v="2"/>
    <x v="0"/>
    <d v="2021-05-24T00:00:00"/>
    <x v="0"/>
    <x v="2"/>
    <x v="5"/>
    <x v="3"/>
    <n v="280016"/>
    <x v="13"/>
    <x v="8"/>
    <x v="1"/>
    <x v="5"/>
    <n v="5878"/>
  </r>
  <r>
    <n v="3801299"/>
    <n v="2"/>
    <x v="0"/>
    <d v="2023-11-09T00:00:00"/>
    <x v="1"/>
    <x v="7"/>
    <x v="0"/>
    <x v="0"/>
    <n v="280015"/>
    <x v="18"/>
    <x v="27"/>
    <x v="1"/>
    <x v="1"/>
    <n v="5210"/>
  </r>
  <r>
    <n v="3801300"/>
    <n v="4"/>
    <x v="2"/>
    <d v="2023-02-14T00:00:00"/>
    <x v="1"/>
    <x v="5"/>
    <x v="4"/>
    <x v="3"/>
    <n v="280013"/>
    <x v="5"/>
    <x v="8"/>
    <x v="1"/>
    <x v="5"/>
    <n v="5189"/>
  </r>
  <r>
    <n v="3801301"/>
    <n v="4"/>
    <x v="2"/>
    <d v="2021-11-07T00:00:00"/>
    <x v="0"/>
    <x v="7"/>
    <x v="5"/>
    <x v="3"/>
    <n v="280019"/>
    <x v="4"/>
    <x v="17"/>
    <x v="2"/>
    <x v="2"/>
    <n v="5634"/>
  </r>
  <r>
    <n v="3801302"/>
    <n v="4"/>
    <x v="2"/>
    <d v="2021-04-03T00:00:00"/>
    <x v="0"/>
    <x v="4"/>
    <x v="1"/>
    <x v="1"/>
    <n v="280013"/>
    <x v="5"/>
    <x v="18"/>
    <x v="2"/>
    <x v="4"/>
    <n v="1250"/>
  </r>
  <r>
    <n v="3801303"/>
    <n v="1"/>
    <x v="3"/>
    <d v="2021-05-27T00:00:00"/>
    <x v="0"/>
    <x v="2"/>
    <x v="3"/>
    <x v="2"/>
    <n v="280003"/>
    <x v="9"/>
    <x v="10"/>
    <x v="3"/>
    <x v="3"/>
    <n v="1940"/>
  </r>
  <r>
    <n v="3801304"/>
    <n v="1"/>
    <x v="3"/>
    <d v="2022-12-01T00:00:00"/>
    <x v="2"/>
    <x v="0"/>
    <x v="4"/>
    <x v="3"/>
    <n v="280004"/>
    <x v="2"/>
    <x v="19"/>
    <x v="0"/>
    <x v="6"/>
    <n v="5450"/>
  </r>
  <r>
    <n v="3801305"/>
    <n v="1"/>
    <x v="3"/>
    <d v="2023-11-02T00:00:00"/>
    <x v="1"/>
    <x v="7"/>
    <x v="1"/>
    <x v="1"/>
    <n v="280015"/>
    <x v="18"/>
    <x v="1"/>
    <x v="1"/>
    <x v="1"/>
    <n v="2329"/>
  </r>
  <r>
    <n v="3801306"/>
    <n v="2"/>
    <x v="0"/>
    <d v="2023-04-27T00:00:00"/>
    <x v="1"/>
    <x v="4"/>
    <x v="3"/>
    <x v="2"/>
    <n v="280010"/>
    <x v="1"/>
    <x v="10"/>
    <x v="3"/>
    <x v="3"/>
    <n v="2817"/>
  </r>
  <r>
    <n v="3801307"/>
    <n v="3"/>
    <x v="1"/>
    <d v="2021-01-01T00:00:00"/>
    <x v="0"/>
    <x v="8"/>
    <x v="3"/>
    <x v="2"/>
    <n v="280014"/>
    <x v="0"/>
    <x v="28"/>
    <x v="2"/>
    <x v="4"/>
    <n v="5929"/>
  </r>
  <r>
    <n v="3801308"/>
    <n v="2"/>
    <x v="0"/>
    <d v="2022-08-08T00:00:00"/>
    <x v="2"/>
    <x v="1"/>
    <x v="3"/>
    <x v="2"/>
    <n v="280019"/>
    <x v="4"/>
    <x v="3"/>
    <x v="0"/>
    <x v="0"/>
    <n v="4784"/>
  </r>
  <r>
    <n v="3801309"/>
    <n v="2"/>
    <x v="0"/>
    <d v="2023-07-20T00:00:00"/>
    <x v="1"/>
    <x v="9"/>
    <x v="3"/>
    <x v="2"/>
    <n v="280004"/>
    <x v="2"/>
    <x v="23"/>
    <x v="3"/>
    <x v="3"/>
    <n v="2977"/>
  </r>
  <r>
    <n v="3801310"/>
    <n v="4"/>
    <x v="2"/>
    <d v="2023-11-23T00:00:00"/>
    <x v="1"/>
    <x v="7"/>
    <x v="5"/>
    <x v="3"/>
    <n v="280002"/>
    <x v="14"/>
    <x v="22"/>
    <x v="2"/>
    <x v="4"/>
    <n v="4762"/>
  </r>
  <r>
    <n v="3801311"/>
    <n v="3"/>
    <x v="1"/>
    <d v="2023-01-04T00:00:00"/>
    <x v="1"/>
    <x v="8"/>
    <x v="6"/>
    <x v="0"/>
    <n v="280015"/>
    <x v="18"/>
    <x v="7"/>
    <x v="2"/>
    <x v="2"/>
    <n v="3848"/>
  </r>
  <r>
    <n v="3801312"/>
    <n v="4"/>
    <x v="2"/>
    <d v="2022-04-05T00:00:00"/>
    <x v="2"/>
    <x v="4"/>
    <x v="5"/>
    <x v="3"/>
    <n v="280001"/>
    <x v="11"/>
    <x v="27"/>
    <x v="1"/>
    <x v="1"/>
    <n v="4709"/>
  </r>
  <r>
    <n v="3801313"/>
    <n v="2"/>
    <x v="0"/>
    <d v="2023-06-10T00:00:00"/>
    <x v="1"/>
    <x v="3"/>
    <x v="6"/>
    <x v="0"/>
    <n v="280009"/>
    <x v="15"/>
    <x v="18"/>
    <x v="2"/>
    <x v="4"/>
    <n v="4065"/>
  </r>
  <r>
    <n v="3801314"/>
    <n v="1"/>
    <x v="3"/>
    <d v="2021-01-15T00:00:00"/>
    <x v="0"/>
    <x v="8"/>
    <x v="6"/>
    <x v="0"/>
    <n v="280002"/>
    <x v="14"/>
    <x v="15"/>
    <x v="0"/>
    <x v="6"/>
    <n v="2673"/>
  </r>
  <r>
    <n v="3801315"/>
    <n v="1"/>
    <x v="3"/>
    <d v="2021-10-08T00:00:00"/>
    <x v="0"/>
    <x v="11"/>
    <x v="3"/>
    <x v="2"/>
    <n v="280002"/>
    <x v="14"/>
    <x v="23"/>
    <x v="3"/>
    <x v="3"/>
    <n v="1733"/>
  </r>
  <r>
    <n v="3801316"/>
    <n v="1"/>
    <x v="3"/>
    <d v="2022-01-22T00:00:00"/>
    <x v="2"/>
    <x v="8"/>
    <x v="2"/>
    <x v="1"/>
    <n v="280002"/>
    <x v="14"/>
    <x v="23"/>
    <x v="3"/>
    <x v="3"/>
    <n v="313"/>
  </r>
  <r>
    <n v="3801317"/>
    <n v="2"/>
    <x v="0"/>
    <d v="2021-10-18T00:00:00"/>
    <x v="0"/>
    <x v="11"/>
    <x v="5"/>
    <x v="3"/>
    <n v="280015"/>
    <x v="18"/>
    <x v="5"/>
    <x v="2"/>
    <x v="4"/>
    <n v="4722"/>
  </r>
  <r>
    <n v="3801318"/>
    <n v="1"/>
    <x v="3"/>
    <d v="2021-02-17T00:00:00"/>
    <x v="0"/>
    <x v="5"/>
    <x v="4"/>
    <x v="3"/>
    <n v="280004"/>
    <x v="2"/>
    <x v="0"/>
    <x v="0"/>
    <x v="0"/>
    <n v="3703"/>
  </r>
  <r>
    <n v="3801319"/>
    <n v="3"/>
    <x v="1"/>
    <d v="2021-02-07T00:00:00"/>
    <x v="0"/>
    <x v="5"/>
    <x v="5"/>
    <x v="3"/>
    <n v="280019"/>
    <x v="4"/>
    <x v="5"/>
    <x v="2"/>
    <x v="4"/>
    <n v="1742"/>
  </r>
  <r>
    <n v="3801320"/>
    <n v="4"/>
    <x v="2"/>
    <d v="2021-03-18T00:00:00"/>
    <x v="0"/>
    <x v="6"/>
    <x v="2"/>
    <x v="1"/>
    <n v="280008"/>
    <x v="16"/>
    <x v="17"/>
    <x v="2"/>
    <x v="2"/>
    <n v="2944"/>
  </r>
  <r>
    <n v="3801321"/>
    <n v="1"/>
    <x v="3"/>
    <d v="2023-02-16T00:00:00"/>
    <x v="1"/>
    <x v="5"/>
    <x v="0"/>
    <x v="0"/>
    <n v="280007"/>
    <x v="17"/>
    <x v="15"/>
    <x v="0"/>
    <x v="6"/>
    <n v="2905"/>
  </r>
  <r>
    <n v="3801322"/>
    <n v="1"/>
    <x v="3"/>
    <d v="2022-05-06T00:00:00"/>
    <x v="2"/>
    <x v="2"/>
    <x v="1"/>
    <x v="1"/>
    <n v="280013"/>
    <x v="5"/>
    <x v="7"/>
    <x v="2"/>
    <x v="2"/>
    <n v="4352"/>
  </r>
  <r>
    <n v="3801323"/>
    <n v="4"/>
    <x v="2"/>
    <d v="2021-08-03T00:00:00"/>
    <x v="0"/>
    <x v="1"/>
    <x v="1"/>
    <x v="1"/>
    <n v="280004"/>
    <x v="2"/>
    <x v="15"/>
    <x v="0"/>
    <x v="6"/>
    <n v="249"/>
  </r>
  <r>
    <n v="3801324"/>
    <n v="1"/>
    <x v="3"/>
    <d v="2022-01-06T00:00:00"/>
    <x v="2"/>
    <x v="8"/>
    <x v="1"/>
    <x v="1"/>
    <n v="280004"/>
    <x v="2"/>
    <x v="26"/>
    <x v="1"/>
    <x v="1"/>
    <n v="775"/>
  </r>
  <r>
    <n v="3801325"/>
    <n v="4"/>
    <x v="2"/>
    <d v="2021-06-08T00:00:00"/>
    <x v="0"/>
    <x v="3"/>
    <x v="6"/>
    <x v="0"/>
    <n v="280010"/>
    <x v="1"/>
    <x v="27"/>
    <x v="1"/>
    <x v="1"/>
    <n v="2793"/>
  </r>
  <r>
    <n v="3801326"/>
    <n v="1"/>
    <x v="3"/>
    <d v="2022-01-02T00:00:00"/>
    <x v="2"/>
    <x v="8"/>
    <x v="3"/>
    <x v="2"/>
    <n v="280015"/>
    <x v="18"/>
    <x v="7"/>
    <x v="2"/>
    <x v="2"/>
    <n v="853"/>
  </r>
  <r>
    <n v="3801327"/>
    <n v="1"/>
    <x v="3"/>
    <d v="2022-07-17T00:00:00"/>
    <x v="2"/>
    <x v="9"/>
    <x v="3"/>
    <x v="2"/>
    <n v="280013"/>
    <x v="5"/>
    <x v="13"/>
    <x v="1"/>
    <x v="5"/>
    <n v="5073"/>
  </r>
  <r>
    <n v="3801328"/>
    <n v="2"/>
    <x v="0"/>
    <d v="2021-05-15T00:00:00"/>
    <x v="0"/>
    <x v="2"/>
    <x v="5"/>
    <x v="3"/>
    <n v="280009"/>
    <x v="15"/>
    <x v="20"/>
    <x v="2"/>
    <x v="4"/>
    <n v="4315"/>
  </r>
  <r>
    <n v="3801329"/>
    <n v="1"/>
    <x v="3"/>
    <d v="2022-11-23T00:00:00"/>
    <x v="2"/>
    <x v="7"/>
    <x v="5"/>
    <x v="3"/>
    <n v="280012"/>
    <x v="19"/>
    <x v="17"/>
    <x v="2"/>
    <x v="2"/>
    <n v="1559"/>
  </r>
  <r>
    <n v="3801330"/>
    <n v="4"/>
    <x v="2"/>
    <d v="2022-11-10T00:00:00"/>
    <x v="2"/>
    <x v="7"/>
    <x v="4"/>
    <x v="3"/>
    <n v="280008"/>
    <x v="16"/>
    <x v="20"/>
    <x v="2"/>
    <x v="4"/>
    <n v="3712"/>
  </r>
  <r>
    <n v="3801331"/>
    <n v="4"/>
    <x v="2"/>
    <d v="2023-03-21T00:00:00"/>
    <x v="1"/>
    <x v="6"/>
    <x v="6"/>
    <x v="0"/>
    <n v="280018"/>
    <x v="10"/>
    <x v="17"/>
    <x v="2"/>
    <x v="2"/>
    <n v="5846"/>
  </r>
  <r>
    <n v="3801332"/>
    <n v="2"/>
    <x v="0"/>
    <d v="2022-05-21T00:00:00"/>
    <x v="2"/>
    <x v="2"/>
    <x v="3"/>
    <x v="2"/>
    <n v="280017"/>
    <x v="12"/>
    <x v="17"/>
    <x v="2"/>
    <x v="2"/>
    <n v="3998"/>
  </r>
  <r>
    <n v="3801333"/>
    <n v="3"/>
    <x v="1"/>
    <d v="2022-08-10T00:00:00"/>
    <x v="2"/>
    <x v="1"/>
    <x v="6"/>
    <x v="0"/>
    <n v="280006"/>
    <x v="7"/>
    <x v="19"/>
    <x v="0"/>
    <x v="6"/>
    <n v="5316"/>
  </r>
  <r>
    <n v="3801334"/>
    <n v="1"/>
    <x v="3"/>
    <d v="2021-07-01T00:00:00"/>
    <x v="0"/>
    <x v="9"/>
    <x v="1"/>
    <x v="1"/>
    <n v="280011"/>
    <x v="6"/>
    <x v="29"/>
    <x v="1"/>
    <x v="5"/>
    <n v="2860"/>
  </r>
  <r>
    <n v="3801335"/>
    <n v="1"/>
    <x v="3"/>
    <d v="2021-07-06T00:00:00"/>
    <x v="0"/>
    <x v="9"/>
    <x v="2"/>
    <x v="1"/>
    <n v="280006"/>
    <x v="7"/>
    <x v="11"/>
    <x v="2"/>
    <x v="4"/>
    <n v="4408"/>
  </r>
  <r>
    <n v="3801336"/>
    <n v="2"/>
    <x v="0"/>
    <d v="2023-05-12T00:00:00"/>
    <x v="1"/>
    <x v="2"/>
    <x v="2"/>
    <x v="1"/>
    <n v="280007"/>
    <x v="17"/>
    <x v="29"/>
    <x v="1"/>
    <x v="5"/>
    <n v="944"/>
  </r>
  <r>
    <n v="3801337"/>
    <n v="1"/>
    <x v="3"/>
    <d v="2022-08-19T00:00:00"/>
    <x v="2"/>
    <x v="1"/>
    <x v="2"/>
    <x v="1"/>
    <n v="280007"/>
    <x v="17"/>
    <x v="7"/>
    <x v="2"/>
    <x v="2"/>
    <n v="318"/>
  </r>
  <r>
    <n v="3801338"/>
    <n v="3"/>
    <x v="1"/>
    <d v="2021-08-04T00:00:00"/>
    <x v="0"/>
    <x v="1"/>
    <x v="5"/>
    <x v="3"/>
    <n v="280007"/>
    <x v="17"/>
    <x v="6"/>
    <x v="3"/>
    <x v="3"/>
    <n v="708"/>
  </r>
  <r>
    <n v="3801339"/>
    <n v="3"/>
    <x v="1"/>
    <d v="2023-01-28T00:00:00"/>
    <x v="1"/>
    <x v="8"/>
    <x v="4"/>
    <x v="3"/>
    <n v="280015"/>
    <x v="18"/>
    <x v="15"/>
    <x v="0"/>
    <x v="6"/>
    <n v="3643"/>
  </r>
  <r>
    <n v="3801340"/>
    <n v="3"/>
    <x v="1"/>
    <d v="2023-01-19T00:00:00"/>
    <x v="1"/>
    <x v="8"/>
    <x v="5"/>
    <x v="3"/>
    <n v="280003"/>
    <x v="9"/>
    <x v="10"/>
    <x v="3"/>
    <x v="3"/>
    <n v="5522"/>
  </r>
  <r>
    <n v="3801341"/>
    <n v="3"/>
    <x v="1"/>
    <d v="2022-08-18T00:00:00"/>
    <x v="2"/>
    <x v="1"/>
    <x v="5"/>
    <x v="3"/>
    <n v="280011"/>
    <x v="6"/>
    <x v="8"/>
    <x v="1"/>
    <x v="5"/>
    <n v="2892"/>
  </r>
  <r>
    <n v="3801342"/>
    <n v="3"/>
    <x v="1"/>
    <d v="2022-03-13T00:00:00"/>
    <x v="2"/>
    <x v="6"/>
    <x v="2"/>
    <x v="1"/>
    <n v="280011"/>
    <x v="6"/>
    <x v="7"/>
    <x v="2"/>
    <x v="2"/>
    <n v="5124"/>
  </r>
  <r>
    <n v="3801343"/>
    <n v="4"/>
    <x v="2"/>
    <d v="2022-03-07T00:00:00"/>
    <x v="2"/>
    <x v="6"/>
    <x v="2"/>
    <x v="1"/>
    <n v="280001"/>
    <x v="11"/>
    <x v="6"/>
    <x v="3"/>
    <x v="3"/>
    <n v="5232"/>
  </r>
  <r>
    <n v="3801344"/>
    <n v="4"/>
    <x v="2"/>
    <d v="2023-04-09T00:00:00"/>
    <x v="1"/>
    <x v="4"/>
    <x v="2"/>
    <x v="1"/>
    <n v="280011"/>
    <x v="6"/>
    <x v="13"/>
    <x v="1"/>
    <x v="5"/>
    <n v="2306"/>
  </r>
  <r>
    <n v="3801345"/>
    <n v="1"/>
    <x v="3"/>
    <d v="2021-12-16T00:00:00"/>
    <x v="0"/>
    <x v="0"/>
    <x v="4"/>
    <x v="3"/>
    <n v="280013"/>
    <x v="5"/>
    <x v="15"/>
    <x v="0"/>
    <x v="6"/>
    <n v="1979"/>
  </r>
  <r>
    <n v="3801346"/>
    <n v="1"/>
    <x v="3"/>
    <d v="2021-09-14T00:00:00"/>
    <x v="0"/>
    <x v="10"/>
    <x v="6"/>
    <x v="0"/>
    <n v="280001"/>
    <x v="11"/>
    <x v="11"/>
    <x v="2"/>
    <x v="4"/>
    <n v="2710"/>
  </r>
  <r>
    <n v="3801347"/>
    <n v="1"/>
    <x v="3"/>
    <d v="2021-03-22T00:00:00"/>
    <x v="0"/>
    <x v="6"/>
    <x v="6"/>
    <x v="0"/>
    <n v="280003"/>
    <x v="9"/>
    <x v="20"/>
    <x v="2"/>
    <x v="4"/>
    <n v="1273"/>
  </r>
  <r>
    <n v="3801348"/>
    <n v="4"/>
    <x v="2"/>
    <d v="2022-12-09T00:00:00"/>
    <x v="2"/>
    <x v="0"/>
    <x v="3"/>
    <x v="2"/>
    <n v="280001"/>
    <x v="11"/>
    <x v="23"/>
    <x v="3"/>
    <x v="3"/>
    <n v="5378"/>
  </r>
  <r>
    <n v="3801349"/>
    <n v="1"/>
    <x v="3"/>
    <d v="2021-04-19T00:00:00"/>
    <x v="0"/>
    <x v="4"/>
    <x v="2"/>
    <x v="1"/>
    <n v="280020"/>
    <x v="8"/>
    <x v="4"/>
    <x v="3"/>
    <x v="3"/>
    <n v="4378"/>
  </r>
  <r>
    <n v="3801350"/>
    <n v="1"/>
    <x v="3"/>
    <d v="2023-03-19T00:00:00"/>
    <x v="1"/>
    <x v="6"/>
    <x v="3"/>
    <x v="2"/>
    <n v="280019"/>
    <x v="4"/>
    <x v="26"/>
    <x v="1"/>
    <x v="1"/>
    <n v="5758"/>
  </r>
  <r>
    <n v="3801351"/>
    <n v="1"/>
    <x v="3"/>
    <d v="2023-12-14T00:00:00"/>
    <x v="1"/>
    <x v="0"/>
    <x v="2"/>
    <x v="1"/>
    <n v="280008"/>
    <x v="16"/>
    <x v="6"/>
    <x v="3"/>
    <x v="3"/>
    <n v="3405"/>
  </r>
  <r>
    <n v="3801352"/>
    <n v="2"/>
    <x v="0"/>
    <d v="2021-12-24T00:00:00"/>
    <x v="0"/>
    <x v="0"/>
    <x v="6"/>
    <x v="0"/>
    <n v="280004"/>
    <x v="2"/>
    <x v="14"/>
    <x v="1"/>
    <x v="5"/>
    <n v="5862"/>
  </r>
  <r>
    <n v="3801353"/>
    <n v="4"/>
    <x v="2"/>
    <d v="2021-03-02T00:00:00"/>
    <x v="0"/>
    <x v="6"/>
    <x v="0"/>
    <x v="0"/>
    <n v="280004"/>
    <x v="2"/>
    <x v="21"/>
    <x v="1"/>
    <x v="5"/>
    <n v="1381"/>
  </r>
  <r>
    <n v="3801354"/>
    <n v="3"/>
    <x v="1"/>
    <d v="2023-12-17T00:00:00"/>
    <x v="1"/>
    <x v="0"/>
    <x v="1"/>
    <x v="1"/>
    <n v="280006"/>
    <x v="7"/>
    <x v="9"/>
    <x v="0"/>
    <x v="0"/>
    <n v="5806"/>
  </r>
  <r>
    <n v="3801355"/>
    <n v="4"/>
    <x v="2"/>
    <d v="2023-02-04T00:00:00"/>
    <x v="1"/>
    <x v="5"/>
    <x v="1"/>
    <x v="1"/>
    <n v="280006"/>
    <x v="7"/>
    <x v="24"/>
    <x v="2"/>
    <x v="2"/>
    <n v="3630"/>
  </r>
  <r>
    <n v="3801356"/>
    <n v="3"/>
    <x v="1"/>
    <d v="2023-02-24T00:00:00"/>
    <x v="1"/>
    <x v="5"/>
    <x v="3"/>
    <x v="2"/>
    <n v="280012"/>
    <x v="19"/>
    <x v="3"/>
    <x v="0"/>
    <x v="0"/>
    <n v="4877"/>
  </r>
  <r>
    <n v="3801357"/>
    <n v="3"/>
    <x v="1"/>
    <d v="2023-01-14T00:00:00"/>
    <x v="1"/>
    <x v="8"/>
    <x v="2"/>
    <x v="1"/>
    <n v="280002"/>
    <x v="14"/>
    <x v="19"/>
    <x v="0"/>
    <x v="6"/>
    <n v="346"/>
  </r>
  <r>
    <n v="3801358"/>
    <n v="1"/>
    <x v="3"/>
    <d v="2021-08-09T00:00:00"/>
    <x v="0"/>
    <x v="1"/>
    <x v="0"/>
    <x v="0"/>
    <n v="280017"/>
    <x v="12"/>
    <x v="18"/>
    <x v="2"/>
    <x v="4"/>
    <n v="4717"/>
  </r>
  <r>
    <n v="3801359"/>
    <n v="3"/>
    <x v="1"/>
    <d v="2022-05-19T00:00:00"/>
    <x v="2"/>
    <x v="2"/>
    <x v="3"/>
    <x v="2"/>
    <n v="280015"/>
    <x v="18"/>
    <x v="16"/>
    <x v="3"/>
    <x v="3"/>
    <n v="2857"/>
  </r>
  <r>
    <n v="3801360"/>
    <n v="3"/>
    <x v="1"/>
    <d v="2022-08-01T00:00:00"/>
    <x v="2"/>
    <x v="1"/>
    <x v="3"/>
    <x v="2"/>
    <n v="280012"/>
    <x v="19"/>
    <x v="6"/>
    <x v="3"/>
    <x v="3"/>
    <n v="5422"/>
  </r>
  <r>
    <n v="3801361"/>
    <n v="4"/>
    <x v="2"/>
    <d v="2023-07-08T00:00:00"/>
    <x v="1"/>
    <x v="9"/>
    <x v="5"/>
    <x v="3"/>
    <n v="280018"/>
    <x v="10"/>
    <x v="12"/>
    <x v="1"/>
    <x v="1"/>
    <n v="2883"/>
  </r>
  <r>
    <n v="3801362"/>
    <n v="2"/>
    <x v="0"/>
    <d v="2022-09-21T00:00:00"/>
    <x v="2"/>
    <x v="10"/>
    <x v="1"/>
    <x v="1"/>
    <n v="280007"/>
    <x v="17"/>
    <x v="3"/>
    <x v="0"/>
    <x v="0"/>
    <n v="3690"/>
  </r>
  <r>
    <n v="3801363"/>
    <n v="4"/>
    <x v="2"/>
    <d v="2021-06-14T00:00:00"/>
    <x v="0"/>
    <x v="3"/>
    <x v="1"/>
    <x v="1"/>
    <n v="280018"/>
    <x v="10"/>
    <x v="11"/>
    <x v="2"/>
    <x v="4"/>
    <n v="5716"/>
  </r>
  <r>
    <n v="3801364"/>
    <n v="1"/>
    <x v="3"/>
    <d v="2022-02-28T00:00:00"/>
    <x v="2"/>
    <x v="5"/>
    <x v="4"/>
    <x v="3"/>
    <n v="280001"/>
    <x v="11"/>
    <x v="2"/>
    <x v="2"/>
    <x v="2"/>
    <n v="5948"/>
  </r>
  <r>
    <n v="3801365"/>
    <n v="2"/>
    <x v="0"/>
    <d v="2023-02-24T00:00:00"/>
    <x v="1"/>
    <x v="5"/>
    <x v="6"/>
    <x v="0"/>
    <n v="280005"/>
    <x v="3"/>
    <x v="17"/>
    <x v="2"/>
    <x v="2"/>
    <n v="3750"/>
  </r>
  <r>
    <n v="3801366"/>
    <n v="4"/>
    <x v="2"/>
    <d v="2023-11-01T00:00:00"/>
    <x v="1"/>
    <x v="7"/>
    <x v="5"/>
    <x v="3"/>
    <n v="280016"/>
    <x v="13"/>
    <x v="16"/>
    <x v="3"/>
    <x v="3"/>
    <n v="2863"/>
  </r>
  <r>
    <n v="3801367"/>
    <n v="2"/>
    <x v="0"/>
    <d v="2023-10-10T00:00:00"/>
    <x v="1"/>
    <x v="11"/>
    <x v="3"/>
    <x v="2"/>
    <n v="280011"/>
    <x v="6"/>
    <x v="19"/>
    <x v="0"/>
    <x v="6"/>
    <n v="604"/>
  </r>
  <r>
    <n v="3801368"/>
    <n v="4"/>
    <x v="2"/>
    <d v="2021-01-10T00:00:00"/>
    <x v="0"/>
    <x v="8"/>
    <x v="5"/>
    <x v="3"/>
    <n v="280018"/>
    <x v="10"/>
    <x v="22"/>
    <x v="2"/>
    <x v="4"/>
    <n v="1144"/>
  </r>
  <r>
    <n v="3801369"/>
    <n v="4"/>
    <x v="2"/>
    <d v="2022-05-21T00:00:00"/>
    <x v="2"/>
    <x v="2"/>
    <x v="0"/>
    <x v="0"/>
    <n v="280009"/>
    <x v="15"/>
    <x v="23"/>
    <x v="3"/>
    <x v="3"/>
    <n v="2293"/>
  </r>
  <r>
    <n v="3801370"/>
    <n v="4"/>
    <x v="2"/>
    <d v="2021-10-09T00:00:00"/>
    <x v="0"/>
    <x v="11"/>
    <x v="2"/>
    <x v="1"/>
    <n v="280004"/>
    <x v="2"/>
    <x v="18"/>
    <x v="2"/>
    <x v="4"/>
    <n v="1105"/>
  </r>
  <r>
    <n v="3801371"/>
    <n v="3"/>
    <x v="1"/>
    <d v="2022-07-14T00:00:00"/>
    <x v="2"/>
    <x v="9"/>
    <x v="6"/>
    <x v="0"/>
    <n v="280012"/>
    <x v="19"/>
    <x v="6"/>
    <x v="3"/>
    <x v="3"/>
    <n v="3262"/>
  </r>
  <r>
    <n v="3801372"/>
    <n v="4"/>
    <x v="2"/>
    <d v="2021-06-02T00:00:00"/>
    <x v="0"/>
    <x v="3"/>
    <x v="1"/>
    <x v="1"/>
    <n v="280019"/>
    <x v="4"/>
    <x v="16"/>
    <x v="3"/>
    <x v="3"/>
    <n v="3121"/>
  </r>
  <r>
    <n v="3801373"/>
    <n v="4"/>
    <x v="2"/>
    <d v="2022-02-06T00:00:00"/>
    <x v="2"/>
    <x v="5"/>
    <x v="5"/>
    <x v="3"/>
    <n v="280002"/>
    <x v="14"/>
    <x v="13"/>
    <x v="1"/>
    <x v="5"/>
    <n v="5951"/>
  </r>
  <r>
    <n v="3801374"/>
    <n v="3"/>
    <x v="1"/>
    <d v="2021-05-05T00:00:00"/>
    <x v="0"/>
    <x v="2"/>
    <x v="3"/>
    <x v="2"/>
    <n v="280013"/>
    <x v="5"/>
    <x v="7"/>
    <x v="2"/>
    <x v="2"/>
    <n v="5835"/>
  </r>
  <r>
    <n v="3801375"/>
    <n v="1"/>
    <x v="3"/>
    <d v="2023-03-23T00:00:00"/>
    <x v="1"/>
    <x v="6"/>
    <x v="5"/>
    <x v="3"/>
    <n v="280006"/>
    <x v="7"/>
    <x v="6"/>
    <x v="3"/>
    <x v="3"/>
    <n v="1668"/>
  </r>
  <r>
    <n v="3801376"/>
    <n v="2"/>
    <x v="0"/>
    <d v="2022-11-10T00:00:00"/>
    <x v="2"/>
    <x v="7"/>
    <x v="2"/>
    <x v="1"/>
    <n v="280001"/>
    <x v="11"/>
    <x v="0"/>
    <x v="0"/>
    <x v="0"/>
    <n v="4732"/>
  </r>
  <r>
    <n v="3801377"/>
    <n v="4"/>
    <x v="2"/>
    <d v="2021-04-18T00:00:00"/>
    <x v="0"/>
    <x v="4"/>
    <x v="5"/>
    <x v="3"/>
    <n v="280011"/>
    <x v="6"/>
    <x v="14"/>
    <x v="1"/>
    <x v="5"/>
    <n v="5069"/>
  </r>
  <r>
    <n v="3801378"/>
    <n v="2"/>
    <x v="0"/>
    <d v="2022-12-10T00:00:00"/>
    <x v="2"/>
    <x v="0"/>
    <x v="5"/>
    <x v="3"/>
    <n v="280003"/>
    <x v="9"/>
    <x v="10"/>
    <x v="3"/>
    <x v="3"/>
    <n v="2044"/>
  </r>
  <r>
    <n v="3801379"/>
    <n v="3"/>
    <x v="1"/>
    <d v="2022-12-12T00:00:00"/>
    <x v="2"/>
    <x v="0"/>
    <x v="1"/>
    <x v="1"/>
    <n v="280008"/>
    <x v="16"/>
    <x v="1"/>
    <x v="1"/>
    <x v="1"/>
    <n v="4734"/>
  </r>
  <r>
    <n v="3801380"/>
    <n v="1"/>
    <x v="3"/>
    <d v="2021-05-11T00:00:00"/>
    <x v="0"/>
    <x v="2"/>
    <x v="1"/>
    <x v="1"/>
    <n v="280020"/>
    <x v="8"/>
    <x v="9"/>
    <x v="0"/>
    <x v="0"/>
    <n v="2871"/>
  </r>
  <r>
    <n v="3801381"/>
    <n v="3"/>
    <x v="1"/>
    <d v="2023-01-02T00:00:00"/>
    <x v="1"/>
    <x v="8"/>
    <x v="5"/>
    <x v="3"/>
    <n v="280014"/>
    <x v="0"/>
    <x v="18"/>
    <x v="2"/>
    <x v="4"/>
    <n v="5841"/>
  </r>
  <r>
    <n v="3801382"/>
    <n v="2"/>
    <x v="0"/>
    <d v="2021-12-06T00:00:00"/>
    <x v="0"/>
    <x v="0"/>
    <x v="4"/>
    <x v="3"/>
    <n v="280018"/>
    <x v="10"/>
    <x v="9"/>
    <x v="0"/>
    <x v="0"/>
    <n v="2533"/>
  </r>
  <r>
    <n v="3801383"/>
    <n v="1"/>
    <x v="3"/>
    <d v="2021-05-02T00:00:00"/>
    <x v="0"/>
    <x v="2"/>
    <x v="3"/>
    <x v="2"/>
    <n v="280012"/>
    <x v="19"/>
    <x v="4"/>
    <x v="3"/>
    <x v="3"/>
    <n v="5826"/>
  </r>
  <r>
    <n v="3801384"/>
    <n v="1"/>
    <x v="3"/>
    <d v="2022-07-15T00:00:00"/>
    <x v="2"/>
    <x v="9"/>
    <x v="5"/>
    <x v="3"/>
    <n v="280002"/>
    <x v="14"/>
    <x v="18"/>
    <x v="2"/>
    <x v="4"/>
    <n v="1137"/>
  </r>
  <r>
    <n v="3801385"/>
    <n v="3"/>
    <x v="1"/>
    <d v="2021-08-27T00:00:00"/>
    <x v="0"/>
    <x v="1"/>
    <x v="3"/>
    <x v="2"/>
    <n v="280020"/>
    <x v="8"/>
    <x v="16"/>
    <x v="3"/>
    <x v="3"/>
    <n v="1783"/>
  </r>
  <r>
    <n v="3801386"/>
    <n v="3"/>
    <x v="1"/>
    <d v="2023-04-04T00:00:00"/>
    <x v="1"/>
    <x v="4"/>
    <x v="0"/>
    <x v="0"/>
    <n v="280020"/>
    <x v="8"/>
    <x v="17"/>
    <x v="2"/>
    <x v="2"/>
    <n v="1114"/>
  </r>
  <r>
    <n v="3801387"/>
    <n v="2"/>
    <x v="0"/>
    <d v="2022-02-25T00:00:00"/>
    <x v="2"/>
    <x v="5"/>
    <x v="0"/>
    <x v="0"/>
    <n v="280018"/>
    <x v="10"/>
    <x v="7"/>
    <x v="2"/>
    <x v="2"/>
    <n v="2595"/>
  </r>
  <r>
    <n v="3801388"/>
    <n v="4"/>
    <x v="2"/>
    <d v="2022-10-01T00:00:00"/>
    <x v="2"/>
    <x v="11"/>
    <x v="3"/>
    <x v="2"/>
    <n v="280016"/>
    <x v="13"/>
    <x v="8"/>
    <x v="1"/>
    <x v="5"/>
    <n v="4817"/>
  </r>
  <r>
    <n v="3801389"/>
    <n v="2"/>
    <x v="0"/>
    <d v="2021-06-05T00:00:00"/>
    <x v="0"/>
    <x v="3"/>
    <x v="4"/>
    <x v="3"/>
    <n v="280018"/>
    <x v="10"/>
    <x v="28"/>
    <x v="2"/>
    <x v="4"/>
    <n v="5578"/>
  </r>
  <r>
    <n v="3801390"/>
    <n v="4"/>
    <x v="2"/>
    <d v="2021-07-14T00:00:00"/>
    <x v="0"/>
    <x v="9"/>
    <x v="4"/>
    <x v="3"/>
    <n v="280016"/>
    <x v="13"/>
    <x v="22"/>
    <x v="2"/>
    <x v="4"/>
    <n v="5497"/>
  </r>
  <r>
    <n v="3801391"/>
    <n v="2"/>
    <x v="0"/>
    <d v="2023-07-19T00:00:00"/>
    <x v="1"/>
    <x v="9"/>
    <x v="1"/>
    <x v="1"/>
    <n v="280019"/>
    <x v="4"/>
    <x v="16"/>
    <x v="3"/>
    <x v="3"/>
    <n v="3813"/>
  </r>
  <r>
    <n v="3801392"/>
    <n v="3"/>
    <x v="1"/>
    <d v="2021-04-26T00:00:00"/>
    <x v="0"/>
    <x v="4"/>
    <x v="5"/>
    <x v="3"/>
    <n v="280003"/>
    <x v="9"/>
    <x v="1"/>
    <x v="1"/>
    <x v="1"/>
    <n v="428"/>
  </r>
  <r>
    <n v="3801393"/>
    <n v="4"/>
    <x v="2"/>
    <d v="2023-10-23T00:00:00"/>
    <x v="1"/>
    <x v="11"/>
    <x v="6"/>
    <x v="0"/>
    <n v="280006"/>
    <x v="7"/>
    <x v="3"/>
    <x v="0"/>
    <x v="0"/>
    <n v="4933"/>
  </r>
  <r>
    <n v="3801394"/>
    <n v="2"/>
    <x v="0"/>
    <d v="2021-01-17T00:00:00"/>
    <x v="0"/>
    <x v="8"/>
    <x v="2"/>
    <x v="1"/>
    <n v="280014"/>
    <x v="0"/>
    <x v="20"/>
    <x v="2"/>
    <x v="4"/>
    <n v="959"/>
  </r>
  <r>
    <n v="3801395"/>
    <n v="1"/>
    <x v="3"/>
    <d v="2022-02-07T00:00:00"/>
    <x v="2"/>
    <x v="5"/>
    <x v="3"/>
    <x v="2"/>
    <n v="280006"/>
    <x v="7"/>
    <x v="16"/>
    <x v="3"/>
    <x v="3"/>
    <n v="3717"/>
  </r>
  <r>
    <n v="3801396"/>
    <n v="3"/>
    <x v="1"/>
    <d v="2021-11-10T00:00:00"/>
    <x v="0"/>
    <x v="7"/>
    <x v="6"/>
    <x v="0"/>
    <n v="280012"/>
    <x v="19"/>
    <x v="6"/>
    <x v="3"/>
    <x v="3"/>
    <n v="5912"/>
  </r>
  <r>
    <n v="3801397"/>
    <n v="1"/>
    <x v="3"/>
    <d v="2022-04-18T00:00:00"/>
    <x v="2"/>
    <x v="4"/>
    <x v="4"/>
    <x v="3"/>
    <n v="280020"/>
    <x v="8"/>
    <x v="28"/>
    <x v="2"/>
    <x v="4"/>
    <n v="2681"/>
  </r>
  <r>
    <n v="3801398"/>
    <n v="4"/>
    <x v="2"/>
    <d v="2021-01-07T00:00:00"/>
    <x v="0"/>
    <x v="8"/>
    <x v="5"/>
    <x v="3"/>
    <n v="280010"/>
    <x v="1"/>
    <x v="21"/>
    <x v="1"/>
    <x v="5"/>
    <n v="5983"/>
  </r>
  <r>
    <n v="3801399"/>
    <n v="2"/>
    <x v="0"/>
    <d v="2023-12-09T00:00:00"/>
    <x v="1"/>
    <x v="0"/>
    <x v="1"/>
    <x v="1"/>
    <n v="280001"/>
    <x v="11"/>
    <x v="24"/>
    <x v="2"/>
    <x v="2"/>
    <n v="3616"/>
  </r>
  <r>
    <n v="3801400"/>
    <n v="3"/>
    <x v="1"/>
    <d v="2021-09-23T00:00:00"/>
    <x v="0"/>
    <x v="10"/>
    <x v="3"/>
    <x v="2"/>
    <n v="280001"/>
    <x v="11"/>
    <x v="11"/>
    <x v="2"/>
    <x v="4"/>
    <n v="1175"/>
  </r>
  <r>
    <n v="3801401"/>
    <n v="3"/>
    <x v="1"/>
    <d v="2022-07-12T00:00:00"/>
    <x v="2"/>
    <x v="9"/>
    <x v="3"/>
    <x v="2"/>
    <n v="280018"/>
    <x v="10"/>
    <x v="23"/>
    <x v="3"/>
    <x v="3"/>
    <n v="5564"/>
  </r>
  <r>
    <n v="3801402"/>
    <n v="1"/>
    <x v="3"/>
    <d v="2023-05-05T00:00:00"/>
    <x v="1"/>
    <x v="2"/>
    <x v="1"/>
    <x v="1"/>
    <n v="280005"/>
    <x v="3"/>
    <x v="25"/>
    <x v="1"/>
    <x v="1"/>
    <n v="2333"/>
  </r>
  <r>
    <n v="3801403"/>
    <n v="1"/>
    <x v="3"/>
    <d v="2022-05-11T00:00:00"/>
    <x v="2"/>
    <x v="2"/>
    <x v="4"/>
    <x v="3"/>
    <n v="280005"/>
    <x v="3"/>
    <x v="6"/>
    <x v="3"/>
    <x v="3"/>
    <n v="1200"/>
  </r>
  <r>
    <n v="3801404"/>
    <n v="1"/>
    <x v="3"/>
    <d v="2022-11-02T00:00:00"/>
    <x v="2"/>
    <x v="7"/>
    <x v="4"/>
    <x v="3"/>
    <n v="280005"/>
    <x v="3"/>
    <x v="13"/>
    <x v="1"/>
    <x v="5"/>
    <n v="3371"/>
  </r>
  <r>
    <n v="3801405"/>
    <n v="2"/>
    <x v="0"/>
    <d v="2022-05-16T00:00:00"/>
    <x v="2"/>
    <x v="2"/>
    <x v="2"/>
    <x v="1"/>
    <n v="280005"/>
    <x v="3"/>
    <x v="9"/>
    <x v="0"/>
    <x v="0"/>
    <n v="439"/>
  </r>
  <r>
    <n v="3801406"/>
    <n v="2"/>
    <x v="0"/>
    <d v="2023-04-06T00:00:00"/>
    <x v="1"/>
    <x v="4"/>
    <x v="6"/>
    <x v="0"/>
    <n v="280019"/>
    <x v="4"/>
    <x v="12"/>
    <x v="1"/>
    <x v="1"/>
    <n v="1235"/>
  </r>
  <r>
    <n v="3801407"/>
    <n v="1"/>
    <x v="3"/>
    <d v="2023-06-24T00:00:00"/>
    <x v="1"/>
    <x v="3"/>
    <x v="1"/>
    <x v="1"/>
    <n v="280019"/>
    <x v="4"/>
    <x v="16"/>
    <x v="3"/>
    <x v="3"/>
    <n v="4159"/>
  </r>
  <r>
    <n v="3801408"/>
    <n v="4"/>
    <x v="2"/>
    <d v="2021-06-11T00:00:00"/>
    <x v="0"/>
    <x v="3"/>
    <x v="3"/>
    <x v="2"/>
    <n v="280001"/>
    <x v="11"/>
    <x v="25"/>
    <x v="1"/>
    <x v="1"/>
    <n v="1407"/>
  </r>
  <r>
    <n v="3801409"/>
    <n v="4"/>
    <x v="2"/>
    <d v="2022-05-07T00:00:00"/>
    <x v="2"/>
    <x v="2"/>
    <x v="2"/>
    <x v="1"/>
    <n v="280012"/>
    <x v="19"/>
    <x v="4"/>
    <x v="3"/>
    <x v="3"/>
    <n v="326"/>
  </r>
  <r>
    <n v="3801410"/>
    <n v="3"/>
    <x v="1"/>
    <d v="2022-06-11T00:00:00"/>
    <x v="2"/>
    <x v="3"/>
    <x v="0"/>
    <x v="0"/>
    <n v="280004"/>
    <x v="2"/>
    <x v="28"/>
    <x v="2"/>
    <x v="4"/>
    <n v="2635"/>
  </r>
  <r>
    <n v="3801411"/>
    <n v="3"/>
    <x v="1"/>
    <d v="2021-09-03T00:00:00"/>
    <x v="0"/>
    <x v="10"/>
    <x v="5"/>
    <x v="3"/>
    <n v="280020"/>
    <x v="8"/>
    <x v="20"/>
    <x v="2"/>
    <x v="4"/>
    <n v="616"/>
  </r>
  <r>
    <n v="3801412"/>
    <n v="3"/>
    <x v="1"/>
    <d v="2022-09-17T00:00:00"/>
    <x v="2"/>
    <x v="10"/>
    <x v="3"/>
    <x v="2"/>
    <n v="280004"/>
    <x v="2"/>
    <x v="21"/>
    <x v="1"/>
    <x v="5"/>
    <n v="4367"/>
  </r>
  <r>
    <n v="3801413"/>
    <n v="4"/>
    <x v="2"/>
    <d v="2023-03-27T00:00:00"/>
    <x v="1"/>
    <x v="6"/>
    <x v="2"/>
    <x v="1"/>
    <n v="280013"/>
    <x v="5"/>
    <x v="27"/>
    <x v="1"/>
    <x v="1"/>
    <n v="3973"/>
  </r>
  <r>
    <n v="3801414"/>
    <n v="3"/>
    <x v="1"/>
    <d v="2023-03-23T00:00:00"/>
    <x v="1"/>
    <x v="6"/>
    <x v="1"/>
    <x v="1"/>
    <n v="280002"/>
    <x v="14"/>
    <x v="19"/>
    <x v="0"/>
    <x v="6"/>
    <n v="4702"/>
  </r>
  <r>
    <n v="3801415"/>
    <n v="2"/>
    <x v="0"/>
    <d v="2022-08-17T00:00:00"/>
    <x v="2"/>
    <x v="1"/>
    <x v="3"/>
    <x v="2"/>
    <n v="280007"/>
    <x v="17"/>
    <x v="11"/>
    <x v="2"/>
    <x v="4"/>
    <n v="2230"/>
  </r>
  <r>
    <n v="3801416"/>
    <n v="2"/>
    <x v="0"/>
    <d v="2021-06-09T00:00:00"/>
    <x v="0"/>
    <x v="3"/>
    <x v="0"/>
    <x v="0"/>
    <n v="280019"/>
    <x v="4"/>
    <x v="17"/>
    <x v="2"/>
    <x v="2"/>
    <n v="2127"/>
  </r>
  <r>
    <n v="3801417"/>
    <n v="3"/>
    <x v="1"/>
    <d v="2023-09-02T00:00:00"/>
    <x v="1"/>
    <x v="10"/>
    <x v="2"/>
    <x v="1"/>
    <n v="280001"/>
    <x v="11"/>
    <x v="0"/>
    <x v="0"/>
    <x v="0"/>
    <n v="3784"/>
  </r>
  <r>
    <n v="3801418"/>
    <n v="1"/>
    <x v="3"/>
    <d v="2021-06-23T00:00:00"/>
    <x v="0"/>
    <x v="3"/>
    <x v="5"/>
    <x v="3"/>
    <n v="280008"/>
    <x v="16"/>
    <x v="28"/>
    <x v="2"/>
    <x v="4"/>
    <n v="4121"/>
  </r>
  <r>
    <n v="3801419"/>
    <n v="1"/>
    <x v="3"/>
    <d v="2021-04-27T00:00:00"/>
    <x v="0"/>
    <x v="4"/>
    <x v="3"/>
    <x v="2"/>
    <n v="280004"/>
    <x v="2"/>
    <x v="15"/>
    <x v="0"/>
    <x v="6"/>
    <n v="4891"/>
  </r>
  <r>
    <n v="3801420"/>
    <n v="2"/>
    <x v="0"/>
    <d v="2023-02-09T00:00:00"/>
    <x v="1"/>
    <x v="5"/>
    <x v="2"/>
    <x v="1"/>
    <n v="280005"/>
    <x v="3"/>
    <x v="16"/>
    <x v="3"/>
    <x v="3"/>
    <n v="1437"/>
  </r>
  <r>
    <n v="3801421"/>
    <n v="4"/>
    <x v="2"/>
    <d v="2021-07-20T00:00:00"/>
    <x v="0"/>
    <x v="9"/>
    <x v="2"/>
    <x v="1"/>
    <n v="280010"/>
    <x v="1"/>
    <x v="20"/>
    <x v="2"/>
    <x v="4"/>
    <n v="3846"/>
  </r>
  <r>
    <n v="3801422"/>
    <n v="1"/>
    <x v="3"/>
    <d v="2022-06-19T00:00:00"/>
    <x v="2"/>
    <x v="3"/>
    <x v="3"/>
    <x v="2"/>
    <n v="280015"/>
    <x v="18"/>
    <x v="15"/>
    <x v="0"/>
    <x v="6"/>
    <n v="4560"/>
  </r>
  <r>
    <n v="3801423"/>
    <n v="3"/>
    <x v="1"/>
    <d v="2023-04-25T00:00:00"/>
    <x v="1"/>
    <x v="4"/>
    <x v="5"/>
    <x v="3"/>
    <n v="280011"/>
    <x v="6"/>
    <x v="19"/>
    <x v="0"/>
    <x v="6"/>
    <n v="4263"/>
  </r>
  <r>
    <n v="3801424"/>
    <n v="1"/>
    <x v="3"/>
    <d v="2021-12-01T00:00:00"/>
    <x v="0"/>
    <x v="0"/>
    <x v="5"/>
    <x v="3"/>
    <n v="280008"/>
    <x v="16"/>
    <x v="5"/>
    <x v="2"/>
    <x v="4"/>
    <n v="2266"/>
  </r>
  <r>
    <n v="3801425"/>
    <n v="2"/>
    <x v="0"/>
    <d v="2021-12-06T00:00:00"/>
    <x v="0"/>
    <x v="0"/>
    <x v="5"/>
    <x v="3"/>
    <n v="280004"/>
    <x v="2"/>
    <x v="21"/>
    <x v="1"/>
    <x v="5"/>
    <n v="4727"/>
  </r>
  <r>
    <n v="3801426"/>
    <n v="4"/>
    <x v="2"/>
    <d v="2023-03-19T00:00:00"/>
    <x v="1"/>
    <x v="6"/>
    <x v="6"/>
    <x v="0"/>
    <n v="280020"/>
    <x v="8"/>
    <x v="10"/>
    <x v="3"/>
    <x v="3"/>
    <n v="1495"/>
  </r>
  <r>
    <n v="3801427"/>
    <n v="4"/>
    <x v="2"/>
    <d v="2022-09-04T00:00:00"/>
    <x v="2"/>
    <x v="10"/>
    <x v="5"/>
    <x v="3"/>
    <n v="280003"/>
    <x v="9"/>
    <x v="3"/>
    <x v="0"/>
    <x v="0"/>
    <n v="3149"/>
  </r>
  <r>
    <n v="3801428"/>
    <n v="1"/>
    <x v="3"/>
    <d v="2023-07-07T00:00:00"/>
    <x v="1"/>
    <x v="9"/>
    <x v="6"/>
    <x v="0"/>
    <n v="280014"/>
    <x v="0"/>
    <x v="25"/>
    <x v="1"/>
    <x v="1"/>
    <n v="5497"/>
  </r>
  <r>
    <n v="3801429"/>
    <n v="4"/>
    <x v="2"/>
    <d v="2022-08-14T00:00:00"/>
    <x v="2"/>
    <x v="1"/>
    <x v="0"/>
    <x v="0"/>
    <n v="280018"/>
    <x v="10"/>
    <x v="5"/>
    <x v="2"/>
    <x v="4"/>
    <n v="2333"/>
  </r>
  <r>
    <n v="3801430"/>
    <n v="4"/>
    <x v="2"/>
    <d v="2023-12-14T00:00:00"/>
    <x v="1"/>
    <x v="0"/>
    <x v="4"/>
    <x v="3"/>
    <n v="280006"/>
    <x v="7"/>
    <x v="10"/>
    <x v="3"/>
    <x v="3"/>
    <n v="2997"/>
  </r>
  <r>
    <n v="3801431"/>
    <n v="1"/>
    <x v="3"/>
    <d v="2021-09-21T00:00:00"/>
    <x v="0"/>
    <x v="10"/>
    <x v="2"/>
    <x v="1"/>
    <n v="280013"/>
    <x v="5"/>
    <x v="28"/>
    <x v="2"/>
    <x v="4"/>
    <n v="4378"/>
  </r>
  <r>
    <n v="3801432"/>
    <n v="2"/>
    <x v="0"/>
    <d v="2021-02-10T00:00:00"/>
    <x v="0"/>
    <x v="5"/>
    <x v="5"/>
    <x v="3"/>
    <n v="280020"/>
    <x v="8"/>
    <x v="14"/>
    <x v="1"/>
    <x v="5"/>
    <n v="2686"/>
  </r>
  <r>
    <n v="3801433"/>
    <n v="4"/>
    <x v="2"/>
    <d v="2023-05-23T00:00:00"/>
    <x v="1"/>
    <x v="2"/>
    <x v="0"/>
    <x v="0"/>
    <n v="280016"/>
    <x v="13"/>
    <x v="25"/>
    <x v="1"/>
    <x v="1"/>
    <n v="1543"/>
  </r>
  <r>
    <n v="3801434"/>
    <n v="1"/>
    <x v="3"/>
    <d v="2021-06-12T00:00:00"/>
    <x v="0"/>
    <x v="3"/>
    <x v="2"/>
    <x v="1"/>
    <n v="280018"/>
    <x v="10"/>
    <x v="10"/>
    <x v="3"/>
    <x v="3"/>
    <n v="1528"/>
  </r>
  <r>
    <n v="3801435"/>
    <n v="3"/>
    <x v="1"/>
    <d v="2023-06-19T00:00:00"/>
    <x v="1"/>
    <x v="3"/>
    <x v="4"/>
    <x v="3"/>
    <n v="280002"/>
    <x v="14"/>
    <x v="0"/>
    <x v="0"/>
    <x v="0"/>
    <n v="2207"/>
  </r>
  <r>
    <n v="3801436"/>
    <n v="4"/>
    <x v="2"/>
    <d v="2021-02-13T00:00:00"/>
    <x v="0"/>
    <x v="5"/>
    <x v="6"/>
    <x v="0"/>
    <n v="280010"/>
    <x v="1"/>
    <x v="4"/>
    <x v="3"/>
    <x v="3"/>
    <n v="4703"/>
  </r>
  <r>
    <n v="3801437"/>
    <n v="4"/>
    <x v="2"/>
    <d v="2023-11-23T00:00:00"/>
    <x v="1"/>
    <x v="7"/>
    <x v="4"/>
    <x v="3"/>
    <n v="280011"/>
    <x v="6"/>
    <x v="27"/>
    <x v="1"/>
    <x v="1"/>
    <n v="4315"/>
  </r>
  <r>
    <n v="3801438"/>
    <n v="3"/>
    <x v="1"/>
    <d v="2022-12-19T00:00:00"/>
    <x v="2"/>
    <x v="0"/>
    <x v="4"/>
    <x v="3"/>
    <n v="280005"/>
    <x v="3"/>
    <x v="23"/>
    <x v="3"/>
    <x v="3"/>
    <n v="3656"/>
  </r>
  <r>
    <n v="3801439"/>
    <n v="1"/>
    <x v="3"/>
    <d v="2022-07-23T00:00:00"/>
    <x v="2"/>
    <x v="9"/>
    <x v="1"/>
    <x v="1"/>
    <n v="280012"/>
    <x v="19"/>
    <x v="29"/>
    <x v="1"/>
    <x v="5"/>
    <n v="1570"/>
  </r>
  <r>
    <n v="3801440"/>
    <n v="1"/>
    <x v="3"/>
    <d v="2023-07-28T00:00:00"/>
    <x v="1"/>
    <x v="9"/>
    <x v="4"/>
    <x v="3"/>
    <n v="280007"/>
    <x v="17"/>
    <x v="17"/>
    <x v="2"/>
    <x v="2"/>
    <n v="4529"/>
  </r>
  <r>
    <n v="3801441"/>
    <n v="1"/>
    <x v="3"/>
    <d v="2023-10-23T00:00:00"/>
    <x v="1"/>
    <x v="11"/>
    <x v="1"/>
    <x v="1"/>
    <n v="280003"/>
    <x v="9"/>
    <x v="8"/>
    <x v="1"/>
    <x v="5"/>
    <n v="3435"/>
  </r>
  <r>
    <n v="3801442"/>
    <n v="2"/>
    <x v="0"/>
    <d v="2023-10-22T00:00:00"/>
    <x v="1"/>
    <x v="11"/>
    <x v="4"/>
    <x v="3"/>
    <n v="280013"/>
    <x v="5"/>
    <x v="19"/>
    <x v="0"/>
    <x v="6"/>
    <n v="5476"/>
  </r>
  <r>
    <n v="3801443"/>
    <n v="4"/>
    <x v="2"/>
    <d v="2023-10-15T00:00:00"/>
    <x v="1"/>
    <x v="11"/>
    <x v="2"/>
    <x v="1"/>
    <n v="280002"/>
    <x v="14"/>
    <x v="15"/>
    <x v="0"/>
    <x v="6"/>
    <n v="1429"/>
  </r>
  <r>
    <n v="3801444"/>
    <n v="1"/>
    <x v="3"/>
    <d v="2021-03-07T00:00:00"/>
    <x v="0"/>
    <x v="6"/>
    <x v="0"/>
    <x v="0"/>
    <n v="280016"/>
    <x v="13"/>
    <x v="18"/>
    <x v="2"/>
    <x v="4"/>
    <n v="1300"/>
  </r>
  <r>
    <n v="3801445"/>
    <n v="3"/>
    <x v="1"/>
    <d v="2023-03-21T00:00:00"/>
    <x v="1"/>
    <x v="6"/>
    <x v="2"/>
    <x v="1"/>
    <n v="280008"/>
    <x v="16"/>
    <x v="17"/>
    <x v="2"/>
    <x v="2"/>
    <n v="3501"/>
  </r>
  <r>
    <n v="3801446"/>
    <n v="2"/>
    <x v="0"/>
    <d v="2023-04-05T00:00:00"/>
    <x v="1"/>
    <x v="4"/>
    <x v="5"/>
    <x v="3"/>
    <n v="280015"/>
    <x v="18"/>
    <x v="18"/>
    <x v="2"/>
    <x v="4"/>
    <n v="5150"/>
  </r>
  <r>
    <n v="3801447"/>
    <n v="4"/>
    <x v="2"/>
    <d v="2022-04-25T00:00:00"/>
    <x v="2"/>
    <x v="4"/>
    <x v="2"/>
    <x v="1"/>
    <n v="280003"/>
    <x v="9"/>
    <x v="17"/>
    <x v="2"/>
    <x v="2"/>
    <n v="3536"/>
  </r>
  <r>
    <n v="3801448"/>
    <n v="2"/>
    <x v="0"/>
    <d v="2023-11-09T00:00:00"/>
    <x v="1"/>
    <x v="7"/>
    <x v="5"/>
    <x v="3"/>
    <n v="280003"/>
    <x v="9"/>
    <x v="8"/>
    <x v="1"/>
    <x v="5"/>
    <n v="2948"/>
  </r>
  <r>
    <n v="3801449"/>
    <n v="2"/>
    <x v="0"/>
    <d v="2023-12-03T00:00:00"/>
    <x v="1"/>
    <x v="0"/>
    <x v="1"/>
    <x v="1"/>
    <n v="280020"/>
    <x v="8"/>
    <x v="4"/>
    <x v="3"/>
    <x v="3"/>
    <n v="4799"/>
  </r>
  <r>
    <n v="3801450"/>
    <n v="2"/>
    <x v="0"/>
    <d v="2021-07-11T00:00:00"/>
    <x v="0"/>
    <x v="9"/>
    <x v="0"/>
    <x v="0"/>
    <n v="280005"/>
    <x v="3"/>
    <x v="19"/>
    <x v="0"/>
    <x v="6"/>
    <n v="2168"/>
  </r>
  <r>
    <n v="3801451"/>
    <n v="3"/>
    <x v="1"/>
    <d v="2023-01-19T00:00:00"/>
    <x v="1"/>
    <x v="8"/>
    <x v="0"/>
    <x v="0"/>
    <n v="280013"/>
    <x v="5"/>
    <x v="17"/>
    <x v="2"/>
    <x v="2"/>
    <n v="4334"/>
  </r>
  <r>
    <n v="3801452"/>
    <n v="2"/>
    <x v="0"/>
    <d v="2023-12-16T00:00:00"/>
    <x v="1"/>
    <x v="0"/>
    <x v="5"/>
    <x v="3"/>
    <n v="280001"/>
    <x v="11"/>
    <x v="18"/>
    <x v="2"/>
    <x v="4"/>
    <n v="376"/>
  </r>
  <r>
    <n v="3801453"/>
    <n v="4"/>
    <x v="2"/>
    <d v="2023-07-18T00:00:00"/>
    <x v="1"/>
    <x v="9"/>
    <x v="6"/>
    <x v="0"/>
    <n v="280010"/>
    <x v="1"/>
    <x v="24"/>
    <x v="2"/>
    <x v="2"/>
    <n v="3986"/>
  </r>
  <r>
    <n v="3801454"/>
    <n v="1"/>
    <x v="3"/>
    <d v="2021-10-15T00:00:00"/>
    <x v="0"/>
    <x v="11"/>
    <x v="4"/>
    <x v="3"/>
    <n v="280013"/>
    <x v="5"/>
    <x v="23"/>
    <x v="3"/>
    <x v="3"/>
    <n v="1661"/>
  </r>
  <r>
    <n v="3801455"/>
    <n v="3"/>
    <x v="1"/>
    <d v="2021-12-05T00:00:00"/>
    <x v="0"/>
    <x v="0"/>
    <x v="0"/>
    <x v="0"/>
    <n v="280016"/>
    <x v="13"/>
    <x v="4"/>
    <x v="3"/>
    <x v="3"/>
    <n v="240"/>
  </r>
  <r>
    <n v="3801456"/>
    <n v="2"/>
    <x v="0"/>
    <d v="2023-08-23T00:00:00"/>
    <x v="1"/>
    <x v="1"/>
    <x v="1"/>
    <x v="1"/>
    <n v="280006"/>
    <x v="7"/>
    <x v="11"/>
    <x v="2"/>
    <x v="4"/>
    <n v="4958"/>
  </r>
  <r>
    <n v="3801457"/>
    <n v="4"/>
    <x v="2"/>
    <d v="2023-06-15T00:00:00"/>
    <x v="1"/>
    <x v="3"/>
    <x v="0"/>
    <x v="0"/>
    <n v="280009"/>
    <x v="15"/>
    <x v="4"/>
    <x v="3"/>
    <x v="3"/>
    <n v="2897"/>
  </r>
  <r>
    <n v="3801458"/>
    <n v="3"/>
    <x v="1"/>
    <d v="2022-03-26T00:00:00"/>
    <x v="2"/>
    <x v="6"/>
    <x v="2"/>
    <x v="1"/>
    <n v="280008"/>
    <x v="16"/>
    <x v="16"/>
    <x v="3"/>
    <x v="3"/>
    <n v="3005"/>
  </r>
  <r>
    <n v="3801459"/>
    <n v="4"/>
    <x v="2"/>
    <d v="2021-11-23T00:00:00"/>
    <x v="0"/>
    <x v="7"/>
    <x v="6"/>
    <x v="0"/>
    <n v="280001"/>
    <x v="11"/>
    <x v="20"/>
    <x v="2"/>
    <x v="4"/>
    <n v="4047"/>
  </r>
  <r>
    <n v="3801460"/>
    <n v="2"/>
    <x v="0"/>
    <d v="2021-09-15T00:00:00"/>
    <x v="0"/>
    <x v="10"/>
    <x v="0"/>
    <x v="0"/>
    <n v="280006"/>
    <x v="7"/>
    <x v="14"/>
    <x v="1"/>
    <x v="5"/>
    <n v="1013"/>
  </r>
  <r>
    <n v="3801461"/>
    <n v="1"/>
    <x v="3"/>
    <d v="2021-10-26T00:00:00"/>
    <x v="0"/>
    <x v="11"/>
    <x v="5"/>
    <x v="3"/>
    <n v="280010"/>
    <x v="1"/>
    <x v="4"/>
    <x v="3"/>
    <x v="3"/>
    <n v="2510"/>
  </r>
  <r>
    <n v="3801462"/>
    <n v="1"/>
    <x v="3"/>
    <d v="2021-03-23T00:00:00"/>
    <x v="0"/>
    <x v="6"/>
    <x v="3"/>
    <x v="2"/>
    <n v="280011"/>
    <x v="6"/>
    <x v="0"/>
    <x v="0"/>
    <x v="0"/>
    <n v="1688"/>
  </r>
  <r>
    <n v="3801463"/>
    <n v="4"/>
    <x v="2"/>
    <d v="2023-05-01T00:00:00"/>
    <x v="1"/>
    <x v="2"/>
    <x v="0"/>
    <x v="0"/>
    <n v="280001"/>
    <x v="11"/>
    <x v="3"/>
    <x v="0"/>
    <x v="0"/>
    <n v="666"/>
  </r>
  <r>
    <n v="3801464"/>
    <n v="4"/>
    <x v="2"/>
    <d v="2023-11-20T00:00:00"/>
    <x v="1"/>
    <x v="7"/>
    <x v="0"/>
    <x v="0"/>
    <n v="280004"/>
    <x v="2"/>
    <x v="8"/>
    <x v="1"/>
    <x v="5"/>
    <n v="3752"/>
  </r>
  <r>
    <n v="3801465"/>
    <n v="4"/>
    <x v="2"/>
    <d v="2021-08-27T00:00:00"/>
    <x v="0"/>
    <x v="1"/>
    <x v="0"/>
    <x v="0"/>
    <n v="280011"/>
    <x v="6"/>
    <x v="7"/>
    <x v="2"/>
    <x v="2"/>
    <n v="1865"/>
  </r>
  <r>
    <n v="3801466"/>
    <n v="2"/>
    <x v="0"/>
    <d v="2021-04-28T00:00:00"/>
    <x v="0"/>
    <x v="4"/>
    <x v="0"/>
    <x v="0"/>
    <n v="280014"/>
    <x v="0"/>
    <x v="8"/>
    <x v="1"/>
    <x v="5"/>
    <n v="5721"/>
  </r>
  <r>
    <n v="3801467"/>
    <n v="4"/>
    <x v="2"/>
    <d v="2022-05-09T00:00:00"/>
    <x v="2"/>
    <x v="2"/>
    <x v="3"/>
    <x v="2"/>
    <n v="280016"/>
    <x v="13"/>
    <x v="18"/>
    <x v="2"/>
    <x v="4"/>
    <n v="1134"/>
  </r>
  <r>
    <n v="3801468"/>
    <n v="1"/>
    <x v="3"/>
    <d v="2021-01-26T00:00:00"/>
    <x v="0"/>
    <x v="8"/>
    <x v="5"/>
    <x v="3"/>
    <n v="280012"/>
    <x v="19"/>
    <x v="13"/>
    <x v="1"/>
    <x v="5"/>
    <n v="5493"/>
  </r>
  <r>
    <n v="3801469"/>
    <n v="3"/>
    <x v="1"/>
    <d v="2023-11-28T00:00:00"/>
    <x v="1"/>
    <x v="7"/>
    <x v="1"/>
    <x v="1"/>
    <n v="280016"/>
    <x v="13"/>
    <x v="20"/>
    <x v="2"/>
    <x v="4"/>
    <n v="3517"/>
  </r>
  <r>
    <n v="3801470"/>
    <n v="2"/>
    <x v="0"/>
    <d v="2023-09-07T00:00:00"/>
    <x v="1"/>
    <x v="10"/>
    <x v="4"/>
    <x v="3"/>
    <n v="280004"/>
    <x v="2"/>
    <x v="6"/>
    <x v="3"/>
    <x v="3"/>
    <n v="3010"/>
  </r>
  <r>
    <n v="3801471"/>
    <n v="3"/>
    <x v="1"/>
    <d v="2023-03-02T00:00:00"/>
    <x v="1"/>
    <x v="6"/>
    <x v="4"/>
    <x v="3"/>
    <n v="280008"/>
    <x v="16"/>
    <x v="15"/>
    <x v="0"/>
    <x v="6"/>
    <n v="3849"/>
  </r>
  <r>
    <n v="3801472"/>
    <n v="2"/>
    <x v="0"/>
    <d v="2021-11-13T00:00:00"/>
    <x v="0"/>
    <x v="7"/>
    <x v="5"/>
    <x v="3"/>
    <n v="280006"/>
    <x v="7"/>
    <x v="22"/>
    <x v="2"/>
    <x v="4"/>
    <n v="3838"/>
  </r>
  <r>
    <n v="3801473"/>
    <n v="1"/>
    <x v="3"/>
    <d v="2021-02-03T00:00:00"/>
    <x v="0"/>
    <x v="5"/>
    <x v="5"/>
    <x v="3"/>
    <n v="280016"/>
    <x v="13"/>
    <x v="0"/>
    <x v="0"/>
    <x v="0"/>
    <n v="4836"/>
  </r>
  <r>
    <n v="3801474"/>
    <n v="3"/>
    <x v="1"/>
    <d v="2022-08-24T00:00:00"/>
    <x v="2"/>
    <x v="1"/>
    <x v="3"/>
    <x v="2"/>
    <n v="280005"/>
    <x v="3"/>
    <x v="5"/>
    <x v="2"/>
    <x v="4"/>
    <n v="5382"/>
  </r>
  <r>
    <n v="3801475"/>
    <n v="1"/>
    <x v="3"/>
    <d v="2023-11-17T00:00:00"/>
    <x v="1"/>
    <x v="7"/>
    <x v="0"/>
    <x v="0"/>
    <n v="280014"/>
    <x v="0"/>
    <x v="26"/>
    <x v="1"/>
    <x v="1"/>
    <n v="4614"/>
  </r>
  <r>
    <n v="3801476"/>
    <n v="2"/>
    <x v="0"/>
    <d v="2022-07-28T00:00:00"/>
    <x v="2"/>
    <x v="9"/>
    <x v="1"/>
    <x v="1"/>
    <n v="280009"/>
    <x v="15"/>
    <x v="10"/>
    <x v="3"/>
    <x v="3"/>
    <n v="4037"/>
  </r>
  <r>
    <n v="3801477"/>
    <n v="2"/>
    <x v="0"/>
    <d v="2023-03-15T00:00:00"/>
    <x v="1"/>
    <x v="6"/>
    <x v="5"/>
    <x v="3"/>
    <n v="280020"/>
    <x v="8"/>
    <x v="4"/>
    <x v="3"/>
    <x v="3"/>
    <n v="3094"/>
  </r>
  <r>
    <n v="3801478"/>
    <n v="4"/>
    <x v="2"/>
    <d v="2023-08-19T00:00:00"/>
    <x v="1"/>
    <x v="1"/>
    <x v="2"/>
    <x v="1"/>
    <n v="280010"/>
    <x v="1"/>
    <x v="13"/>
    <x v="1"/>
    <x v="5"/>
    <n v="3185"/>
  </r>
  <r>
    <n v="3801479"/>
    <n v="1"/>
    <x v="3"/>
    <d v="2023-08-18T00:00:00"/>
    <x v="1"/>
    <x v="1"/>
    <x v="4"/>
    <x v="3"/>
    <n v="280008"/>
    <x v="16"/>
    <x v="27"/>
    <x v="1"/>
    <x v="1"/>
    <n v="4715"/>
  </r>
  <r>
    <n v="3801480"/>
    <n v="4"/>
    <x v="2"/>
    <d v="2022-06-12T00:00:00"/>
    <x v="2"/>
    <x v="3"/>
    <x v="5"/>
    <x v="3"/>
    <n v="280010"/>
    <x v="1"/>
    <x v="17"/>
    <x v="2"/>
    <x v="2"/>
    <n v="2520"/>
  </r>
  <r>
    <n v="3801481"/>
    <n v="4"/>
    <x v="2"/>
    <d v="2021-12-19T00:00:00"/>
    <x v="0"/>
    <x v="0"/>
    <x v="0"/>
    <x v="0"/>
    <n v="280007"/>
    <x v="17"/>
    <x v="25"/>
    <x v="1"/>
    <x v="1"/>
    <n v="3166"/>
  </r>
  <r>
    <n v="3801482"/>
    <n v="3"/>
    <x v="1"/>
    <d v="2023-07-06T00:00:00"/>
    <x v="1"/>
    <x v="9"/>
    <x v="1"/>
    <x v="1"/>
    <n v="280008"/>
    <x v="16"/>
    <x v="4"/>
    <x v="3"/>
    <x v="3"/>
    <n v="4880"/>
  </r>
  <r>
    <n v="3801483"/>
    <n v="4"/>
    <x v="2"/>
    <d v="2021-07-07T00:00:00"/>
    <x v="0"/>
    <x v="9"/>
    <x v="0"/>
    <x v="0"/>
    <n v="280002"/>
    <x v="14"/>
    <x v="13"/>
    <x v="1"/>
    <x v="5"/>
    <n v="5596"/>
  </r>
  <r>
    <n v="3801484"/>
    <n v="3"/>
    <x v="1"/>
    <d v="2023-01-22T00:00:00"/>
    <x v="1"/>
    <x v="8"/>
    <x v="0"/>
    <x v="0"/>
    <n v="280008"/>
    <x v="16"/>
    <x v="24"/>
    <x v="2"/>
    <x v="2"/>
    <n v="4814"/>
  </r>
  <r>
    <n v="3801485"/>
    <n v="2"/>
    <x v="0"/>
    <d v="2022-01-17T00:00:00"/>
    <x v="2"/>
    <x v="8"/>
    <x v="0"/>
    <x v="0"/>
    <n v="280005"/>
    <x v="3"/>
    <x v="17"/>
    <x v="2"/>
    <x v="2"/>
    <n v="2624"/>
  </r>
  <r>
    <n v="3801486"/>
    <n v="3"/>
    <x v="1"/>
    <d v="2023-05-04T00:00:00"/>
    <x v="1"/>
    <x v="2"/>
    <x v="1"/>
    <x v="1"/>
    <n v="280011"/>
    <x v="6"/>
    <x v="18"/>
    <x v="2"/>
    <x v="4"/>
    <n v="3661"/>
  </r>
  <r>
    <n v="3801487"/>
    <n v="3"/>
    <x v="1"/>
    <d v="2022-05-06T00:00:00"/>
    <x v="2"/>
    <x v="2"/>
    <x v="0"/>
    <x v="0"/>
    <n v="280005"/>
    <x v="3"/>
    <x v="27"/>
    <x v="1"/>
    <x v="1"/>
    <n v="2008"/>
  </r>
  <r>
    <n v="3801488"/>
    <n v="4"/>
    <x v="2"/>
    <d v="2023-02-05T00:00:00"/>
    <x v="1"/>
    <x v="5"/>
    <x v="6"/>
    <x v="0"/>
    <n v="280007"/>
    <x v="17"/>
    <x v="1"/>
    <x v="1"/>
    <x v="1"/>
    <n v="1825"/>
  </r>
  <r>
    <n v="3801489"/>
    <n v="4"/>
    <x v="2"/>
    <d v="2022-04-04T00:00:00"/>
    <x v="2"/>
    <x v="4"/>
    <x v="4"/>
    <x v="3"/>
    <n v="280011"/>
    <x v="6"/>
    <x v="23"/>
    <x v="3"/>
    <x v="3"/>
    <n v="3971"/>
  </r>
  <r>
    <n v="3801490"/>
    <n v="1"/>
    <x v="3"/>
    <d v="2021-01-26T00:00:00"/>
    <x v="0"/>
    <x v="8"/>
    <x v="4"/>
    <x v="3"/>
    <n v="280020"/>
    <x v="8"/>
    <x v="17"/>
    <x v="2"/>
    <x v="2"/>
    <n v="3062"/>
  </r>
  <r>
    <n v="3801491"/>
    <n v="1"/>
    <x v="3"/>
    <d v="2022-04-19T00:00:00"/>
    <x v="2"/>
    <x v="4"/>
    <x v="6"/>
    <x v="0"/>
    <n v="280014"/>
    <x v="0"/>
    <x v="14"/>
    <x v="1"/>
    <x v="5"/>
    <n v="3712"/>
  </r>
  <r>
    <n v="3801492"/>
    <n v="3"/>
    <x v="1"/>
    <d v="2021-07-20T00:00:00"/>
    <x v="0"/>
    <x v="9"/>
    <x v="4"/>
    <x v="3"/>
    <n v="280009"/>
    <x v="15"/>
    <x v="19"/>
    <x v="0"/>
    <x v="6"/>
    <n v="3369"/>
  </r>
  <r>
    <n v="3801493"/>
    <n v="2"/>
    <x v="0"/>
    <d v="2021-11-11T00:00:00"/>
    <x v="0"/>
    <x v="7"/>
    <x v="1"/>
    <x v="1"/>
    <n v="280020"/>
    <x v="8"/>
    <x v="17"/>
    <x v="2"/>
    <x v="2"/>
    <n v="2655"/>
  </r>
  <r>
    <n v="3801494"/>
    <n v="3"/>
    <x v="1"/>
    <d v="2023-01-23T00:00:00"/>
    <x v="1"/>
    <x v="8"/>
    <x v="0"/>
    <x v="0"/>
    <n v="280006"/>
    <x v="7"/>
    <x v="28"/>
    <x v="2"/>
    <x v="4"/>
    <n v="255"/>
  </r>
  <r>
    <n v="3801495"/>
    <n v="1"/>
    <x v="3"/>
    <d v="2023-09-17T00:00:00"/>
    <x v="1"/>
    <x v="10"/>
    <x v="2"/>
    <x v="1"/>
    <n v="280018"/>
    <x v="10"/>
    <x v="25"/>
    <x v="1"/>
    <x v="1"/>
    <n v="3619"/>
  </r>
  <r>
    <n v="3801496"/>
    <n v="1"/>
    <x v="3"/>
    <d v="2022-05-04T00:00:00"/>
    <x v="2"/>
    <x v="2"/>
    <x v="4"/>
    <x v="3"/>
    <n v="280020"/>
    <x v="8"/>
    <x v="18"/>
    <x v="2"/>
    <x v="4"/>
    <n v="354"/>
  </r>
  <r>
    <n v="3801497"/>
    <n v="1"/>
    <x v="3"/>
    <d v="2023-03-03T00:00:00"/>
    <x v="1"/>
    <x v="6"/>
    <x v="6"/>
    <x v="0"/>
    <n v="280011"/>
    <x v="6"/>
    <x v="19"/>
    <x v="0"/>
    <x v="6"/>
    <n v="1323"/>
  </r>
  <r>
    <n v="3801498"/>
    <n v="2"/>
    <x v="0"/>
    <d v="2023-01-06T00:00:00"/>
    <x v="1"/>
    <x v="8"/>
    <x v="6"/>
    <x v="0"/>
    <n v="280019"/>
    <x v="4"/>
    <x v="17"/>
    <x v="2"/>
    <x v="2"/>
    <n v="5481"/>
  </r>
  <r>
    <n v="3801499"/>
    <n v="1"/>
    <x v="3"/>
    <d v="2023-01-12T00:00:00"/>
    <x v="1"/>
    <x v="8"/>
    <x v="1"/>
    <x v="1"/>
    <n v="280011"/>
    <x v="6"/>
    <x v="29"/>
    <x v="1"/>
    <x v="5"/>
    <n v="5121"/>
  </r>
  <r>
    <n v="3801500"/>
    <n v="4"/>
    <x v="2"/>
    <d v="2021-12-25T00:00:00"/>
    <x v="0"/>
    <x v="0"/>
    <x v="2"/>
    <x v="1"/>
    <n v="280016"/>
    <x v="13"/>
    <x v="22"/>
    <x v="2"/>
    <x v="4"/>
    <n v="732"/>
  </r>
  <r>
    <n v="3801501"/>
    <n v="2"/>
    <x v="0"/>
    <d v="2022-05-17T00:00:00"/>
    <x v="2"/>
    <x v="2"/>
    <x v="3"/>
    <x v="2"/>
    <n v="280018"/>
    <x v="10"/>
    <x v="2"/>
    <x v="2"/>
    <x v="2"/>
    <n v="2302"/>
  </r>
  <r>
    <n v="3801502"/>
    <n v="2"/>
    <x v="0"/>
    <d v="2021-01-24T00:00:00"/>
    <x v="0"/>
    <x v="8"/>
    <x v="6"/>
    <x v="0"/>
    <n v="280006"/>
    <x v="7"/>
    <x v="15"/>
    <x v="0"/>
    <x v="6"/>
    <n v="2525"/>
  </r>
  <r>
    <n v="3801503"/>
    <n v="2"/>
    <x v="0"/>
    <d v="2022-09-21T00:00:00"/>
    <x v="2"/>
    <x v="10"/>
    <x v="6"/>
    <x v="0"/>
    <n v="280020"/>
    <x v="8"/>
    <x v="0"/>
    <x v="0"/>
    <x v="0"/>
    <n v="3237"/>
  </r>
  <r>
    <n v="3801504"/>
    <n v="3"/>
    <x v="1"/>
    <d v="2023-11-20T00:00:00"/>
    <x v="1"/>
    <x v="7"/>
    <x v="5"/>
    <x v="3"/>
    <n v="280014"/>
    <x v="0"/>
    <x v="9"/>
    <x v="0"/>
    <x v="0"/>
    <n v="698"/>
  </r>
  <r>
    <n v="3801505"/>
    <n v="2"/>
    <x v="0"/>
    <d v="2022-04-24T00:00:00"/>
    <x v="2"/>
    <x v="4"/>
    <x v="0"/>
    <x v="0"/>
    <n v="280017"/>
    <x v="12"/>
    <x v="0"/>
    <x v="0"/>
    <x v="0"/>
    <n v="1425"/>
  </r>
  <r>
    <n v="3801506"/>
    <n v="3"/>
    <x v="1"/>
    <d v="2021-05-22T00:00:00"/>
    <x v="0"/>
    <x v="2"/>
    <x v="1"/>
    <x v="1"/>
    <n v="280004"/>
    <x v="2"/>
    <x v="26"/>
    <x v="1"/>
    <x v="1"/>
    <n v="5812"/>
  </r>
  <r>
    <n v="3801507"/>
    <n v="2"/>
    <x v="0"/>
    <d v="2023-11-24T00:00:00"/>
    <x v="1"/>
    <x v="7"/>
    <x v="0"/>
    <x v="0"/>
    <n v="280016"/>
    <x v="13"/>
    <x v="10"/>
    <x v="3"/>
    <x v="3"/>
    <n v="3659"/>
  </r>
  <r>
    <n v="3801508"/>
    <n v="4"/>
    <x v="2"/>
    <d v="2023-07-22T00:00:00"/>
    <x v="1"/>
    <x v="9"/>
    <x v="4"/>
    <x v="3"/>
    <n v="280017"/>
    <x v="12"/>
    <x v="13"/>
    <x v="1"/>
    <x v="5"/>
    <n v="3471"/>
  </r>
  <r>
    <n v="3801509"/>
    <n v="2"/>
    <x v="0"/>
    <d v="2023-05-16T00:00:00"/>
    <x v="1"/>
    <x v="2"/>
    <x v="2"/>
    <x v="1"/>
    <n v="280009"/>
    <x v="15"/>
    <x v="7"/>
    <x v="2"/>
    <x v="2"/>
    <n v="5609"/>
  </r>
  <r>
    <n v="3801510"/>
    <n v="3"/>
    <x v="1"/>
    <d v="2021-11-27T00:00:00"/>
    <x v="0"/>
    <x v="7"/>
    <x v="1"/>
    <x v="1"/>
    <n v="280005"/>
    <x v="3"/>
    <x v="5"/>
    <x v="2"/>
    <x v="4"/>
    <n v="4943"/>
  </r>
  <r>
    <n v="3801511"/>
    <n v="2"/>
    <x v="0"/>
    <d v="2023-12-10T00:00:00"/>
    <x v="1"/>
    <x v="0"/>
    <x v="3"/>
    <x v="2"/>
    <n v="280002"/>
    <x v="14"/>
    <x v="1"/>
    <x v="1"/>
    <x v="1"/>
    <n v="5225"/>
  </r>
  <r>
    <n v="3801512"/>
    <n v="4"/>
    <x v="2"/>
    <d v="2022-10-01T00:00:00"/>
    <x v="2"/>
    <x v="11"/>
    <x v="0"/>
    <x v="0"/>
    <n v="280009"/>
    <x v="15"/>
    <x v="18"/>
    <x v="2"/>
    <x v="4"/>
    <n v="713"/>
  </r>
  <r>
    <n v="3801513"/>
    <n v="2"/>
    <x v="0"/>
    <d v="2021-01-04T00:00:00"/>
    <x v="0"/>
    <x v="8"/>
    <x v="0"/>
    <x v="0"/>
    <n v="280015"/>
    <x v="18"/>
    <x v="14"/>
    <x v="1"/>
    <x v="5"/>
    <n v="2934"/>
  </r>
  <r>
    <n v="3801514"/>
    <n v="1"/>
    <x v="3"/>
    <d v="2023-04-18T00:00:00"/>
    <x v="1"/>
    <x v="4"/>
    <x v="2"/>
    <x v="1"/>
    <n v="280011"/>
    <x v="6"/>
    <x v="6"/>
    <x v="3"/>
    <x v="3"/>
    <n v="3805"/>
  </r>
  <r>
    <n v="3801515"/>
    <n v="4"/>
    <x v="2"/>
    <d v="2023-01-22T00:00:00"/>
    <x v="1"/>
    <x v="8"/>
    <x v="4"/>
    <x v="3"/>
    <n v="280010"/>
    <x v="1"/>
    <x v="10"/>
    <x v="3"/>
    <x v="3"/>
    <n v="3578"/>
  </r>
  <r>
    <n v="3801516"/>
    <n v="2"/>
    <x v="0"/>
    <d v="2022-12-16T00:00:00"/>
    <x v="2"/>
    <x v="0"/>
    <x v="3"/>
    <x v="2"/>
    <n v="280007"/>
    <x v="17"/>
    <x v="1"/>
    <x v="1"/>
    <x v="1"/>
    <n v="1395"/>
  </r>
  <r>
    <n v="3801517"/>
    <n v="2"/>
    <x v="0"/>
    <d v="2023-11-15T00:00:00"/>
    <x v="1"/>
    <x v="7"/>
    <x v="3"/>
    <x v="2"/>
    <n v="280020"/>
    <x v="8"/>
    <x v="13"/>
    <x v="1"/>
    <x v="5"/>
    <n v="3966"/>
  </r>
  <r>
    <n v="3801518"/>
    <n v="4"/>
    <x v="2"/>
    <d v="2023-02-09T00:00:00"/>
    <x v="1"/>
    <x v="5"/>
    <x v="6"/>
    <x v="0"/>
    <n v="280017"/>
    <x v="12"/>
    <x v="24"/>
    <x v="2"/>
    <x v="2"/>
    <n v="236"/>
  </r>
  <r>
    <n v="3801519"/>
    <n v="3"/>
    <x v="1"/>
    <d v="2021-07-25T00:00:00"/>
    <x v="0"/>
    <x v="9"/>
    <x v="1"/>
    <x v="1"/>
    <n v="280006"/>
    <x v="7"/>
    <x v="24"/>
    <x v="2"/>
    <x v="2"/>
    <n v="1438"/>
  </r>
  <r>
    <n v="3801520"/>
    <n v="2"/>
    <x v="0"/>
    <d v="2021-01-03T00:00:00"/>
    <x v="0"/>
    <x v="8"/>
    <x v="1"/>
    <x v="1"/>
    <n v="280006"/>
    <x v="7"/>
    <x v="22"/>
    <x v="2"/>
    <x v="4"/>
    <n v="1162"/>
  </r>
  <r>
    <n v="3801521"/>
    <n v="1"/>
    <x v="3"/>
    <d v="2022-05-15T00:00:00"/>
    <x v="2"/>
    <x v="2"/>
    <x v="4"/>
    <x v="3"/>
    <n v="280014"/>
    <x v="0"/>
    <x v="22"/>
    <x v="2"/>
    <x v="4"/>
    <n v="1286"/>
  </r>
  <r>
    <n v="3801522"/>
    <n v="3"/>
    <x v="1"/>
    <d v="2023-11-15T00:00:00"/>
    <x v="1"/>
    <x v="7"/>
    <x v="2"/>
    <x v="1"/>
    <n v="280015"/>
    <x v="18"/>
    <x v="1"/>
    <x v="1"/>
    <x v="1"/>
    <n v="3438"/>
  </r>
  <r>
    <n v="3801523"/>
    <n v="4"/>
    <x v="2"/>
    <d v="2022-08-26T00:00:00"/>
    <x v="2"/>
    <x v="1"/>
    <x v="1"/>
    <x v="1"/>
    <n v="280003"/>
    <x v="9"/>
    <x v="5"/>
    <x v="2"/>
    <x v="4"/>
    <n v="1226"/>
  </r>
  <r>
    <n v="3801524"/>
    <n v="1"/>
    <x v="3"/>
    <d v="2023-06-13T00:00:00"/>
    <x v="1"/>
    <x v="3"/>
    <x v="4"/>
    <x v="3"/>
    <n v="280014"/>
    <x v="0"/>
    <x v="22"/>
    <x v="2"/>
    <x v="4"/>
    <n v="3018"/>
  </r>
  <r>
    <n v="3801525"/>
    <n v="1"/>
    <x v="3"/>
    <d v="2021-11-05T00:00:00"/>
    <x v="0"/>
    <x v="7"/>
    <x v="5"/>
    <x v="3"/>
    <n v="280016"/>
    <x v="13"/>
    <x v="20"/>
    <x v="2"/>
    <x v="4"/>
    <n v="2094"/>
  </r>
  <r>
    <n v="3801526"/>
    <n v="3"/>
    <x v="1"/>
    <d v="2022-01-14T00:00:00"/>
    <x v="2"/>
    <x v="8"/>
    <x v="0"/>
    <x v="0"/>
    <n v="280019"/>
    <x v="4"/>
    <x v="26"/>
    <x v="1"/>
    <x v="1"/>
    <n v="301"/>
  </r>
  <r>
    <n v="3801527"/>
    <n v="2"/>
    <x v="0"/>
    <d v="2022-02-27T00:00:00"/>
    <x v="2"/>
    <x v="5"/>
    <x v="4"/>
    <x v="3"/>
    <n v="280008"/>
    <x v="16"/>
    <x v="28"/>
    <x v="2"/>
    <x v="4"/>
    <n v="1902"/>
  </r>
  <r>
    <n v="3801528"/>
    <n v="4"/>
    <x v="2"/>
    <d v="2022-07-17T00:00:00"/>
    <x v="2"/>
    <x v="9"/>
    <x v="0"/>
    <x v="0"/>
    <n v="280019"/>
    <x v="4"/>
    <x v="6"/>
    <x v="3"/>
    <x v="3"/>
    <n v="4795"/>
  </r>
  <r>
    <n v="3801529"/>
    <n v="4"/>
    <x v="2"/>
    <d v="2023-10-06T00:00:00"/>
    <x v="1"/>
    <x v="11"/>
    <x v="1"/>
    <x v="1"/>
    <n v="280011"/>
    <x v="6"/>
    <x v="23"/>
    <x v="3"/>
    <x v="3"/>
    <n v="2623"/>
  </r>
  <r>
    <n v="3801530"/>
    <n v="1"/>
    <x v="3"/>
    <d v="2023-08-27T00:00:00"/>
    <x v="1"/>
    <x v="1"/>
    <x v="6"/>
    <x v="0"/>
    <n v="280017"/>
    <x v="12"/>
    <x v="22"/>
    <x v="2"/>
    <x v="4"/>
    <n v="4772"/>
  </r>
  <r>
    <n v="3801531"/>
    <n v="1"/>
    <x v="3"/>
    <d v="2022-03-10T00:00:00"/>
    <x v="2"/>
    <x v="6"/>
    <x v="4"/>
    <x v="3"/>
    <n v="280011"/>
    <x v="6"/>
    <x v="18"/>
    <x v="2"/>
    <x v="4"/>
    <n v="2600"/>
  </r>
  <r>
    <n v="3801532"/>
    <n v="4"/>
    <x v="2"/>
    <d v="2023-10-14T00:00:00"/>
    <x v="1"/>
    <x v="11"/>
    <x v="1"/>
    <x v="1"/>
    <n v="280013"/>
    <x v="5"/>
    <x v="9"/>
    <x v="0"/>
    <x v="0"/>
    <n v="1456"/>
  </r>
  <r>
    <n v="3801533"/>
    <n v="2"/>
    <x v="0"/>
    <d v="2021-03-23T00:00:00"/>
    <x v="0"/>
    <x v="6"/>
    <x v="3"/>
    <x v="2"/>
    <n v="280011"/>
    <x v="6"/>
    <x v="6"/>
    <x v="3"/>
    <x v="3"/>
    <n v="5560"/>
  </r>
  <r>
    <n v="3801534"/>
    <n v="3"/>
    <x v="1"/>
    <d v="2023-10-20T00:00:00"/>
    <x v="1"/>
    <x v="11"/>
    <x v="3"/>
    <x v="2"/>
    <n v="280013"/>
    <x v="5"/>
    <x v="14"/>
    <x v="1"/>
    <x v="5"/>
    <n v="4405"/>
  </r>
  <r>
    <n v="3801535"/>
    <n v="3"/>
    <x v="1"/>
    <d v="2022-07-07T00:00:00"/>
    <x v="2"/>
    <x v="9"/>
    <x v="6"/>
    <x v="0"/>
    <n v="280011"/>
    <x v="6"/>
    <x v="3"/>
    <x v="0"/>
    <x v="0"/>
    <n v="2191"/>
  </r>
  <r>
    <n v="3801536"/>
    <n v="3"/>
    <x v="1"/>
    <d v="2023-10-19T00:00:00"/>
    <x v="1"/>
    <x v="11"/>
    <x v="3"/>
    <x v="2"/>
    <n v="280018"/>
    <x v="10"/>
    <x v="27"/>
    <x v="1"/>
    <x v="1"/>
    <n v="2119"/>
  </r>
  <r>
    <n v="3801537"/>
    <n v="4"/>
    <x v="2"/>
    <d v="2021-11-07T00:00:00"/>
    <x v="0"/>
    <x v="7"/>
    <x v="1"/>
    <x v="1"/>
    <n v="280009"/>
    <x v="15"/>
    <x v="29"/>
    <x v="1"/>
    <x v="5"/>
    <n v="3026"/>
  </r>
  <r>
    <n v="3801538"/>
    <n v="3"/>
    <x v="1"/>
    <d v="2022-01-01T00:00:00"/>
    <x v="2"/>
    <x v="8"/>
    <x v="2"/>
    <x v="1"/>
    <n v="280004"/>
    <x v="2"/>
    <x v="25"/>
    <x v="1"/>
    <x v="1"/>
    <n v="2970"/>
  </r>
  <r>
    <n v="3801539"/>
    <n v="4"/>
    <x v="2"/>
    <d v="2021-02-12T00:00:00"/>
    <x v="0"/>
    <x v="5"/>
    <x v="6"/>
    <x v="0"/>
    <n v="280016"/>
    <x v="13"/>
    <x v="2"/>
    <x v="2"/>
    <x v="2"/>
    <n v="1694"/>
  </r>
  <r>
    <n v="3801540"/>
    <n v="3"/>
    <x v="1"/>
    <d v="2021-04-01T00:00:00"/>
    <x v="0"/>
    <x v="4"/>
    <x v="5"/>
    <x v="3"/>
    <n v="280007"/>
    <x v="17"/>
    <x v="24"/>
    <x v="2"/>
    <x v="2"/>
    <n v="5573"/>
  </r>
  <r>
    <n v="3801541"/>
    <n v="1"/>
    <x v="3"/>
    <d v="2021-12-10T00:00:00"/>
    <x v="0"/>
    <x v="0"/>
    <x v="0"/>
    <x v="0"/>
    <n v="280016"/>
    <x v="13"/>
    <x v="6"/>
    <x v="3"/>
    <x v="3"/>
    <n v="3625"/>
  </r>
  <r>
    <n v="3801542"/>
    <n v="2"/>
    <x v="0"/>
    <d v="2023-09-19T00:00:00"/>
    <x v="1"/>
    <x v="10"/>
    <x v="5"/>
    <x v="3"/>
    <n v="280009"/>
    <x v="15"/>
    <x v="24"/>
    <x v="2"/>
    <x v="2"/>
    <n v="711"/>
  </r>
  <r>
    <n v="3801543"/>
    <n v="2"/>
    <x v="0"/>
    <d v="2023-10-18T00:00:00"/>
    <x v="1"/>
    <x v="11"/>
    <x v="5"/>
    <x v="3"/>
    <n v="280016"/>
    <x v="13"/>
    <x v="19"/>
    <x v="0"/>
    <x v="6"/>
    <n v="3687"/>
  </r>
  <r>
    <n v="3801544"/>
    <n v="4"/>
    <x v="2"/>
    <d v="2023-11-26T00:00:00"/>
    <x v="1"/>
    <x v="7"/>
    <x v="2"/>
    <x v="1"/>
    <n v="280007"/>
    <x v="17"/>
    <x v="5"/>
    <x v="2"/>
    <x v="4"/>
    <n v="4877"/>
  </r>
  <r>
    <n v="3801545"/>
    <n v="2"/>
    <x v="0"/>
    <d v="2023-03-23T00:00:00"/>
    <x v="1"/>
    <x v="6"/>
    <x v="6"/>
    <x v="0"/>
    <n v="280005"/>
    <x v="3"/>
    <x v="15"/>
    <x v="0"/>
    <x v="6"/>
    <n v="5223"/>
  </r>
  <r>
    <n v="3801546"/>
    <n v="4"/>
    <x v="2"/>
    <d v="2023-05-14T00:00:00"/>
    <x v="1"/>
    <x v="2"/>
    <x v="3"/>
    <x v="2"/>
    <n v="280009"/>
    <x v="15"/>
    <x v="14"/>
    <x v="1"/>
    <x v="5"/>
    <n v="486"/>
  </r>
  <r>
    <n v="3801547"/>
    <n v="4"/>
    <x v="2"/>
    <d v="2023-05-06T00:00:00"/>
    <x v="1"/>
    <x v="2"/>
    <x v="0"/>
    <x v="0"/>
    <n v="280007"/>
    <x v="17"/>
    <x v="6"/>
    <x v="3"/>
    <x v="3"/>
    <n v="5391"/>
  </r>
  <r>
    <n v="3801548"/>
    <n v="2"/>
    <x v="0"/>
    <d v="2021-06-28T00:00:00"/>
    <x v="0"/>
    <x v="3"/>
    <x v="2"/>
    <x v="1"/>
    <n v="280011"/>
    <x v="6"/>
    <x v="20"/>
    <x v="2"/>
    <x v="4"/>
    <n v="5878"/>
  </r>
  <r>
    <n v="3801549"/>
    <n v="2"/>
    <x v="0"/>
    <d v="2021-12-17T00:00:00"/>
    <x v="0"/>
    <x v="0"/>
    <x v="5"/>
    <x v="3"/>
    <n v="280014"/>
    <x v="0"/>
    <x v="15"/>
    <x v="0"/>
    <x v="6"/>
    <n v="5570"/>
  </r>
  <r>
    <n v="3801550"/>
    <n v="2"/>
    <x v="0"/>
    <d v="2021-03-28T00:00:00"/>
    <x v="0"/>
    <x v="6"/>
    <x v="5"/>
    <x v="3"/>
    <n v="280018"/>
    <x v="10"/>
    <x v="17"/>
    <x v="2"/>
    <x v="2"/>
    <n v="630"/>
  </r>
  <r>
    <n v="3801551"/>
    <n v="1"/>
    <x v="3"/>
    <d v="2023-01-14T00:00:00"/>
    <x v="1"/>
    <x v="8"/>
    <x v="1"/>
    <x v="1"/>
    <n v="280020"/>
    <x v="8"/>
    <x v="0"/>
    <x v="0"/>
    <x v="0"/>
    <n v="4578"/>
  </r>
  <r>
    <n v="3801552"/>
    <n v="2"/>
    <x v="0"/>
    <d v="2022-12-07T00:00:00"/>
    <x v="2"/>
    <x v="0"/>
    <x v="3"/>
    <x v="2"/>
    <n v="280007"/>
    <x v="17"/>
    <x v="20"/>
    <x v="2"/>
    <x v="4"/>
    <n v="4718"/>
  </r>
  <r>
    <n v="3801553"/>
    <n v="3"/>
    <x v="1"/>
    <d v="2023-11-16T00:00:00"/>
    <x v="1"/>
    <x v="7"/>
    <x v="6"/>
    <x v="0"/>
    <n v="280020"/>
    <x v="8"/>
    <x v="27"/>
    <x v="1"/>
    <x v="1"/>
    <n v="462"/>
  </r>
  <r>
    <n v="3801554"/>
    <n v="2"/>
    <x v="0"/>
    <d v="2023-12-10T00:00:00"/>
    <x v="1"/>
    <x v="0"/>
    <x v="0"/>
    <x v="0"/>
    <n v="280015"/>
    <x v="18"/>
    <x v="24"/>
    <x v="2"/>
    <x v="2"/>
    <n v="5712"/>
  </r>
  <r>
    <n v="3801555"/>
    <n v="4"/>
    <x v="2"/>
    <d v="2023-04-22T00:00:00"/>
    <x v="1"/>
    <x v="4"/>
    <x v="4"/>
    <x v="3"/>
    <n v="280004"/>
    <x v="2"/>
    <x v="4"/>
    <x v="3"/>
    <x v="3"/>
    <n v="3978"/>
  </r>
  <r>
    <n v="3801556"/>
    <n v="3"/>
    <x v="1"/>
    <d v="2021-07-03T00:00:00"/>
    <x v="0"/>
    <x v="9"/>
    <x v="5"/>
    <x v="3"/>
    <n v="280009"/>
    <x v="15"/>
    <x v="14"/>
    <x v="1"/>
    <x v="5"/>
    <n v="2600"/>
  </r>
  <r>
    <n v="3801557"/>
    <n v="2"/>
    <x v="0"/>
    <d v="2023-03-26T00:00:00"/>
    <x v="1"/>
    <x v="6"/>
    <x v="0"/>
    <x v="0"/>
    <n v="280009"/>
    <x v="15"/>
    <x v="19"/>
    <x v="0"/>
    <x v="6"/>
    <n v="2065"/>
  </r>
  <r>
    <n v="3801558"/>
    <n v="3"/>
    <x v="1"/>
    <d v="2021-06-14T00:00:00"/>
    <x v="0"/>
    <x v="3"/>
    <x v="0"/>
    <x v="0"/>
    <n v="280016"/>
    <x v="13"/>
    <x v="28"/>
    <x v="2"/>
    <x v="4"/>
    <n v="3470"/>
  </r>
  <r>
    <n v="3801559"/>
    <n v="1"/>
    <x v="3"/>
    <d v="2022-05-11T00:00:00"/>
    <x v="2"/>
    <x v="2"/>
    <x v="2"/>
    <x v="1"/>
    <n v="280008"/>
    <x v="16"/>
    <x v="9"/>
    <x v="0"/>
    <x v="0"/>
    <n v="5778"/>
  </r>
  <r>
    <n v="3801560"/>
    <n v="1"/>
    <x v="3"/>
    <d v="2021-03-27T00:00:00"/>
    <x v="0"/>
    <x v="6"/>
    <x v="3"/>
    <x v="2"/>
    <n v="280005"/>
    <x v="3"/>
    <x v="0"/>
    <x v="0"/>
    <x v="0"/>
    <n v="4533"/>
  </r>
  <r>
    <n v="3801561"/>
    <n v="1"/>
    <x v="3"/>
    <d v="2022-09-03T00:00:00"/>
    <x v="2"/>
    <x v="10"/>
    <x v="0"/>
    <x v="0"/>
    <n v="280015"/>
    <x v="18"/>
    <x v="24"/>
    <x v="2"/>
    <x v="2"/>
    <n v="1703"/>
  </r>
  <r>
    <n v="3801562"/>
    <n v="4"/>
    <x v="2"/>
    <d v="2022-04-26T00:00:00"/>
    <x v="2"/>
    <x v="4"/>
    <x v="1"/>
    <x v="1"/>
    <n v="280012"/>
    <x v="19"/>
    <x v="25"/>
    <x v="1"/>
    <x v="1"/>
    <n v="3580"/>
  </r>
  <r>
    <n v="3801563"/>
    <n v="3"/>
    <x v="1"/>
    <d v="2023-12-20T00:00:00"/>
    <x v="1"/>
    <x v="0"/>
    <x v="4"/>
    <x v="3"/>
    <n v="280003"/>
    <x v="9"/>
    <x v="9"/>
    <x v="0"/>
    <x v="0"/>
    <n v="1456"/>
  </r>
  <r>
    <n v="3801564"/>
    <n v="1"/>
    <x v="3"/>
    <d v="2021-06-17T00:00:00"/>
    <x v="0"/>
    <x v="3"/>
    <x v="6"/>
    <x v="0"/>
    <n v="280012"/>
    <x v="19"/>
    <x v="4"/>
    <x v="3"/>
    <x v="3"/>
    <n v="2990"/>
  </r>
  <r>
    <n v="3801565"/>
    <n v="1"/>
    <x v="3"/>
    <d v="2023-09-20T00:00:00"/>
    <x v="1"/>
    <x v="10"/>
    <x v="3"/>
    <x v="2"/>
    <n v="280010"/>
    <x v="1"/>
    <x v="1"/>
    <x v="1"/>
    <x v="1"/>
    <n v="3872"/>
  </r>
  <r>
    <n v="3801566"/>
    <n v="3"/>
    <x v="1"/>
    <d v="2023-07-25T00:00:00"/>
    <x v="1"/>
    <x v="9"/>
    <x v="0"/>
    <x v="0"/>
    <n v="280020"/>
    <x v="8"/>
    <x v="4"/>
    <x v="3"/>
    <x v="3"/>
    <n v="2478"/>
  </r>
  <r>
    <n v="3801567"/>
    <n v="2"/>
    <x v="0"/>
    <d v="2023-06-23T00:00:00"/>
    <x v="1"/>
    <x v="3"/>
    <x v="5"/>
    <x v="3"/>
    <n v="280015"/>
    <x v="18"/>
    <x v="1"/>
    <x v="1"/>
    <x v="1"/>
    <n v="5754"/>
  </r>
  <r>
    <n v="3801568"/>
    <n v="1"/>
    <x v="3"/>
    <d v="2022-05-26T00:00:00"/>
    <x v="2"/>
    <x v="2"/>
    <x v="2"/>
    <x v="1"/>
    <n v="280018"/>
    <x v="10"/>
    <x v="24"/>
    <x v="2"/>
    <x v="2"/>
    <n v="2775"/>
  </r>
  <r>
    <n v="3801569"/>
    <n v="3"/>
    <x v="1"/>
    <d v="2022-02-12T00:00:00"/>
    <x v="2"/>
    <x v="5"/>
    <x v="0"/>
    <x v="0"/>
    <n v="280014"/>
    <x v="0"/>
    <x v="3"/>
    <x v="0"/>
    <x v="0"/>
    <n v="2275"/>
  </r>
  <r>
    <n v="3801570"/>
    <n v="1"/>
    <x v="3"/>
    <d v="2023-12-11T00:00:00"/>
    <x v="1"/>
    <x v="0"/>
    <x v="0"/>
    <x v="0"/>
    <n v="280006"/>
    <x v="7"/>
    <x v="13"/>
    <x v="1"/>
    <x v="5"/>
    <n v="1566"/>
  </r>
  <r>
    <n v="3801571"/>
    <n v="4"/>
    <x v="2"/>
    <d v="2022-01-10T00:00:00"/>
    <x v="2"/>
    <x v="8"/>
    <x v="6"/>
    <x v="0"/>
    <n v="280006"/>
    <x v="7"/>
    <x v="13"/>
    <x v="1"/>
    <x v="5"/>
    <n v="5787"/>
  </r>
  <r>
    <n v="3801572"/>
    <n v="4"/>
    <x v="2"/>
    <d v="2021-05-07T00:00:00"/>
    <x v="0"/>
    <x v="2"/>
    <x v="3"/>
    <x v="2"/>
    <n v="280005"/>
    <x v="3"/>
    <x v="7"/>
    <x v="2"/>
    <x v="2"/>
    <n v="621"/>
  </r>
  <r>
    <n v="3801573"/>
    <n v="2"/>
    <x v="0"/>
    <d v="2023-02-14T00:00:00"/>
    <x v="1"/>
    <x v="5"/>
    <x v="2"/>
    <x v="1"/>
    <n v="280015"/>
    <x v="18"/>
    <x v="0"/>
    <x v="0"/>
    <x v="0"/>
    <n v="395"/>
  </r>
  <r>
    <n v="3801574"/>
    <n v="3"/>
    <x v="1"/>
    <d v="2022-07-23T00:00:00"/>
    <x v="2"/>
    <x v="9"/>
    <x v="0"/>
    <x v="0"/>
    <n v="280014"/>
    <x v="0"/>
    <x v="0"/>
    <x v="0"/>
    <x v="0"/>
    <n v="4618"/>
  </r>
  <r>
    <n v="3801575"/>
    <n v="1"/>
    <x v="3"/>
    <d v="2023-01-01T00:00:00"/>
    <x v="1"/>
    <x v="8"/>
    <x v="0"/>
    <x v="0"/>
    <n v="280016"/>
    <x v="13"/>
    <x v="15"/>
    <x v="0"/>
    <x v="6"/>
    <n v="5734"/>
  </r>
  <r>
    <n v="3801576"/>
    <n v="1"/>
    <x v="3"/>
    <d v="2023-10-28T00:00:00"/>
    <x v="1"/>
    <x v="11"/>
    <x v="1"/>
    <x v="1"/>
    <n v="280008"/>
    <x v="16"/>
    <x v="9"/>
    <x v="0"/>
    <x v="0"/>
    <n v="1828"/>
  </r>
  <r>
    <n v="3801577"/>
    <n v="2"/>
    <x v="0"/>
    <d v="2023-09-13T00:00:00"/>
    <x v="1"/>
    <x v="10"/>
    <x v="2"/>
    <x v="1"/>
    <n v="280003"/>
    <x v="9"/>
    <x v="10"/>
    <x v="3"/>
    <x v="3"/>
    <n v="1631"/>
  </r>
  <r>
    <n v="3801578"/>
    <n v="2"/>
    <x v="0"/>
    <d v="2023-02-03T00:00:00"/>
    <x v="1"/>
    <x v="5"/>
    <x v="6"/>
    <x v="0"/>
    <n v="280017"/>
    <x v="12"/>
    <x v="12"/>
    <x v="1"/>
    <x v="1"/>
    <n v="3461"/>
  </r>
  <r>
    <n v="3801579"/>
    <n v="2"/>
    <x v="0"/>
    <d v="2021-10-14T00:00:00"/>
    <x v="0"/>
    <x v="11"/>
    <x v="0"/>
    <x v="0"/>
    <n v="280014"/>
    <x v="0"/>
    <x v="23"/>
    <x v="3"/>
    <x v="3"/>
    <n v="1428"/>
  </r>
  <r>
    <n v="3801580"/>
    <n v="1"/>
    <x v="3"/>
    <d v="2022-12-04T00:00:00"/>
    <x v="2"/>
    <x v="0"/>
    <x v="1"/>
    <x v="1"/>
    <n v="280007"/>
    <x v="17"/>
    <x v="6"/>
    <x v="3"/>
    <x v="3"/>
    <n v="322"/>
  </r>
  <r>
    <n v="3801581"/>
    <n v="4"/>
    <x v="2"/>
    <d v="2023-12-04T00:00:00"/>
    <x v="1"/>
    <x v="0"/>
    <x v="4"/>
    <x v="3"/>
    <n v="280004"/>
    <x v="2"/>
    <x v="20"/>
    <x v="2"/>
    <x v="4"/>
    <n v="4100"/>
  </r>
  <r>
    <n v="3801582"/>
    <n v="1"/>
    <x v="3"/>
    <d v="2023-08-28T00:00:00"/>
    <x v="1"/>
    <x v="1"/>
    <x v="5"/>
    <x v="3"/>
    <n v="280001"/>
    <x v="11"/>
    <x v="28"/>
    <x v="2"/>
    <x v="4"/>
    <n v="3982"/>
  </r>
  <r>
    <n v="3801583"/>
    <n v="3"/>
    <x v="1"/>
    <d v="2023-02-02T00:00:00"/>
    <x v="1"/>
    <x v="5"/>
    <x v="6"/>
    <x v="0"/>
    <n v="280001"/>
    <x v="11"/>
    <x v="15"/>
    <x v="0"/>
    <x v="6"/>
    <n v="3089"/>
  </r>
  <r>
    <n v="3801584"/>
    <n v="4"/>
    <x v="2"/>
    <d v="2023-04-11T00:00:00"/>
    <x v="1"/>
    <x v="4"/>
    <x v="2"/>
    <x v="1"/>
    <n v="280003"/>
    <x v="9"/>
    <x v="21"/>
    <x v="1"/>
    <x v="5"/>
    <n v="5139"/>
  </r>
  <r>
    <n v="3801585"/>
    <n v="4"/>
    <x v="2"/>
    <d v="2022-06-14T00:00:00"/>
    <x v="2"/>
    <x v="3"/>
    <x v="4"/>
    <x v="3"/>
    <n v="280002"/>
    <x v="14"/>
    <x v="15"/>
    <x v="0"/>
    <x v="6"/>
    <n v="1542"/>
  </r>
  <r>
    <n v="3801586"/>
    <n v="3"/>
    <x v="1"/>
    <d v="2022-03-12T00:00:00"/>
    <x v="2"/>
    <x v="6"/>
    <x v="1"/>
    <x v="1"/>
    <n v="280019"/>
    <x v="4"/>
    <x v="19"/>
    <x v="0"/>
    <x v="6"/>
    <n v="5795"/>
  </r>
  <r>
    <n v="3801587"/>
    <n v="1"/>
    <x v="3"/>
    <d v="2023-09-20T00:00:00"/>
    <x v="1"/>
    <x v="10"/>
    <x v="1"/>
    <x v="1"/>
    <n v="280003"/>
    <x v="9"/>
    <x v="28"/>
    <x v="2"/>
    <x v="4"/>
    <n v="4660"/>
  </r>
  <r>
    <n v="3801588"/>
    <n v="3"/>
    <x v="1"/>
    <d v="2023-05-28T00:00:00"/>
    <x v="1"/>
    <x v="2"/>
    <x v="0"/>
    <x v="0"/>
    <n v="280001"/>
    <x v="11"/>
    <x v="15"/>
    <x v="0"/>
    <x v="6"/>
    <n v="5015"/>
  </r>
  <r>
    <n v="3801589"/>
    <n v="4"/>
    <x v="2"/>
    <d v="2021-10-19T00:00:00"/>
    <x v="0"/>
    <x v="11"/>
    <x v="0"/>
    <x v="0"/>
    <n v="280006"/>
    <x v="7"/>
    <x v="19"/>
    <x v="0"/>
    <x v="6"/>
    <n v="533"/>
  </r>
  <r>
    <n v="3801590"/>
    <n v="2"/>
    <x v="0"/>
    <d v="2023-12-22T00:00:00"/>
    <x v="1"/>
    <x v="0"/>
    <x v="6"/>
    <x v="0"/>
    <n v="280013"/>
    <x v="5"/>
    <x v="8"/>
    <x v="1"/>
    <x v="5"/>
    <n v="869"/>
  </r>
  <r>
    <n v="3801591"/>
    <n v="1"/>
    <x v="3"/>
    <d v="2022-08-03T00:00:00"/>
    <x v="2"/>
    <x v="1"/>
    <x v="4"/>
    <x v="3"/>
    <n v="280002"/>
    <x v="14"/>
    <x v="22"/>
    <x v="2"/>
    <x v="4"/>
    <n v="1307"/>
  </r>
  <r>
    <n v="3801592"/>
    <n v="4"/>
    <x v="2"/>
    <d v="2022-01-09T00:00:00"/>
    <x v="2"/>
    <x v="8"/>
    <x v="1"/>
    <x v="1"/>
    <n v="280004"/>
    <x v="2"/>
    <x v="20"/>
    <x v="2"/>
    <x v="4"/>
    <n v="1986"/>
  </r>
  <r>
    <n v="3801593"/>
    <n v="3"/>
    <x v="1"/>
    <d v="2023-02-08T00:00:00"/>
    <x v="1"/>
    <x v="5"/>
    <x v="4"/>
    <x v="3"/>
    <n v="280009"/>
    <x v="15"/>
    <x v="2"/>
    <x v="2"/>
    <x v="2"/>
    <n v="615"/>
  </r>
  <r>
    <n v="3801594"/>
    <n v="3"/>
    <x v="1"/>
    <d v="2021-07-05T00:00:00"/>
    <x v="0"/>
    <x v="9"/>
    <x v="0"/>
    <x v="0"/>
    <n v="280008"/>
    <x v="16"/>
    <x v="18"/>
    <x v="2"/>
    <x v="4"/>
    <n v="2056"/>
  </r>
  <r>
    <n v="3801595"/>
    <n v="3"/>
    <x v="1"/>
    <d v="2023-03-21T00:00:00"/>
    <x v="1"/>
    <x v="6"/>
    <x v="3"/>
    <x v="2"/>
    <n v="280009"/>
    <x v="15"/>
    <x v="19"/>
    <x v="0"/>
    <x v="6"/>
    <n v="1352"/>
  </r>
  <r>
    <n v="3801596"/>
    <n v="1"/>
    <x v="3"/>
    <d v="2023-08-07T00:00:00"/>
    <x v="1"/>
    <x v="1"/>
    <x v="0"/>
    <x v="0"/>
    <n v="280017"/>
    <x v="12"/>
    <x v="7"/>
    <x v="2"/>
    <x v="2"/>
    <n v="1608"/>
  </r>
  <r>
    <n v="3801597"/>
    <n v="2"/>
    <x v="0"/>
    <d v="2022-10-14T00:00:00"/>
    <x v="2"/>
    <x v="11"/>
    <x v="6"/>
    <x v="0"/>
    <n v="280007"/>
    <x v="17"/>
    <x v="22"/>
    <x v="2"/>
    <x v="4"/>
    <n v="1615"/>
  </r>
  <r>
    <n v="3801598"/>
    <n v="3"/>
    <x v="1"/>
    <d v="2021-12-16T00:00:00"/>
    <x v="0"/>
    <x v="0"/>
    <x v="6"/>
    <x v="0"/>
    <n v="280002"/>
    <x v="14"/>
    <x v="9"/>
    <x v="0"/>
    <x v="0"/>
    <n v="1585"/>
  </r>
  <r>
    <n v="3801599"/>
    <n v="3"/>
    <x v="1"/>
    <d v="2021-12-25T00:00:00"/>
    <x v="0"/>
    <x v="0"/>
    <x v="0"/>
    <x v="0"/>
    <n v="280019"/>
    <x v="4"/>
    <x v="16"/>
    <x v="3"/>
    <x v="3"/>
    <n v="4731"/>
  </r>
  <r>
    <n v="3801600"/>
    <n v="2"/>
    <x v="0"/>
    <d v="2022-01-20T00:00:00"/>
    <x v="2"/>
    <x v="8"/>
    <x v="3"/>
    <x v="2"/>
    <n v="280010"/>
    <x v="1"/>
    <x v="2"/>
    <x v="2"/>
    <x v="2"/>
    <n v="2449"/>
  </r>
  <r>
    <n v="3801601"/>
    <n v="3"/>
    <x v="1"/>
    <d v="2023-04-01T00:00:00"/>
    <x v="1"/>
    <x v="4"/>
    <x v="5"/>
    <x v="3"/>
    <n v="280002"/>
    <x v="14"/>
    <x v="25"/>
    <x v="1"/>
    <x v="1"/>
    <n v="2798"/>
  </r>
  <r>
    <n v="3801602"/>
    <n v="2"/>
    <x v="0"/>
    <d v="2022-06-11T00:00:00"/>
    <x v="2"/>
    <x v="3"/>
    <x v="2"/>
    <x v="1"/>
    <n v="280011"/>
    <x v="6"/>
    <x v="7"/>
    <x v="2"/>
    <x v="2"/>
    <n v="1600"/>
  </r>
  <r>
    <n v="3801603"/>
    <n v="1"/>
    <x v="3"/>
    <d v="2023-06-21T00:00:00"/>
    <x v="1"/>
    <x v="3"/>
    <x v="0"/>
    <x v="0"/>
    <n v="280005"/>
    <x v="3"/>
    <x v="0"/>
    <x v="0"/>
    <x v="0"/>
    <n v="5165"/>
  </r>
  <r>
    <n v="3801604"/>
    <n v="2"/>
    <x v="0"/>
    <d v="2021-12-13T00:00:00"/>
    <x v="0"/>
    <x v="0"/>
    <x v="3"/>
    <x v="2"/>
    <n v="280005"/>
    <x v="3"/>
    <x v="10"/>
    <x v="3"/>
    <x v="3"/>
    <n v="3382"/>
  </r>
  <r>
    <n v="3801605"/>
    <n v="2"/>
    <x v="0"/>
    <d v="2021-09-07T00:00:00"/>
    <x v="0"/>
    <x v="10"/>
    <x v="4"/>
    <x v="3"/>
    <n v="280010"/>
    <x v="1"/>
    <x v="21"/>
    <x v="1"/>
    <x v="5"/>
    <n v="4321"/>
  </r>
  <r>
    <n v="3801606"/>
    <n v="2"/>
    <x v="0"/>
    <d v="2021-10-11T00:00:00"/>
    <x v="0"/>
    <x v="11"/>
    <x v="6"/>
    <x v="0"/>
    <n v="280017"/>
    <x v="12"/>
    <x v="11"/>
    <x v="2"/>
    <x v="4"/>
    <n v="847"/>
  </r>
  <r>
    <n v="3801607"/>
    <n v="3"/>
    <x v="1"/>
    <d v="2023-10-26T00:00:00"/>
    <x v="1"/>
    <x v="11"/>
    <x v="2"/>
    <x v="1"/>
    <n v="280019"/>
    <x v="4"/>
    <x v="15"/>
    <x v="0"/>
    <x v="6"/>
    <n v="3840"/>
  </r>
  <r>
    <n v="3801608"/>
    <n v="1"/>
    <x v="3"/>
    <d v="2023-03-02T00:00:00"/>
    <x v="1"/>
    <x v="6"/>
    <x v="1"/>
    <x v="1"/>
    <n v="280002"/>
    <x v="14"/>
    <x v="24"/>
    <x v="2"/>
    <x v="2"/>
    <n v="707"/>
  </r>
  <r>
    <n v="3801609"/>
    <n v="3"/>
    <x v="1"/>
    <d v="2021-11-07T00:00:00"/>
    <x v="0"/>
    <x v="7"/>
    <x v="5"/>
    <x v="3"/>
    <n v="280020"/>
    <x v="8"/>
    <x v="24"/>
    <x v="2"/>
    <x v="2"/>
    <n v="2954"/>
  </r>
  <r>
    <n v="3801610"/>
    <n v="3"/>
    <x v="1"/>
    <d v="2021-02-17T00:00:00"/>
    <x v="0"/>
    <x v="5"/>
    <x v="6"/>
    <x v="0"/>
    <n v="280009"/>
    <x v="15"/>
    <x v="1"/>
    <x v="1"/>
    <x v="1"/>
    <n v="877"/>
  </r>
  <r>
    <n v="3801611"/>
    <n v="4"/>
    <x v="2"/>
    <d v="2022-11-18T00:00:00"/>
    <x v="2"/>
    <x v="7"/>
    <x v="4"/>
    <x v="3"/>
    <n v="280004"/>
    <x v="2"/>
    <x v="26"/>
    <x v="1"/>
    <x v="1"/>
    <n v="4955"/>
  </r>
  <r>
    <n v="3801612"/>
    <n v="2"/>
    <x v="0"/>
    <d v="2023-06-02T00:00:00"/>
    <x v="1"/>
    <x v="3"/>
    <x v="5"/>
    <x v="3"/>
    <n v="280001"/>
    <x v="11"/>
    <x v="9"/>
    <x v="0"/>
    <x v="0"/>
    <n v="4116"/>
  </r>
  <r>
    <n v="3801613"/>
    <n v="2"/>
    <x v="0"/>
    <d v="2022-08-01T00:00:00"/>
    <x v="2"/>
    <x v="1"/>
    <x v="1"/>
    <x v="1"/>
    <n v="280012"/>
    <x v="19"/>
    <x v="25"/>
    <x v="1"/>
    <x v="1"/>
    <n v="2756"/>
  </r>
  <r>
    <n v="3801614"/>
    <n v="3"/>
    <x v="1"/>
    <d v="2021-10-24T00:00:00"/>
    <x v="0"/>
    <x v="11"/>
    <x v="5"/>
    <x v="3"/>
    <n v="280009"/>
    <x v="15"/>
    <x v="16"/>
    <x v="3"/>
    <x v="3"/>
    <n v="5732"/>
  </r>
  <r>
    <n v="3801615"/>
    <n v="4"/>
    <x v="2"/>
    <d v="2023-06-13T00:00:00"/>
    <x v="1"/>
    <x v="3"/>
    <x v="4"/>
    <x v="3"/>
    <n v="280019"/>
    <x v="4"/>
    <x v="0"/>
    <x v="0"/>
    <x v="0"/>
    <n v="2281"/>
  </r>
  <r>
    <n v="3801616"/>
    <n v="4"/>
    <x v="2"/>
    <d v="2021-09-07T00:00:00"/>
    <x v="0"/>
    <x v="10"/>
    <x v="0"/>
    <x v="0"/>
    <n v="280019"/>
    <x v="4"/>
    <x v="7"/>
    <x v="2"/>
    <x v="2"/>
    <n v="2369"/>
  </r>
  <r>
    <n v="3801617"/>
    <n v="1"/>
    <x v="3"/>
    <d v="2022-06-14T00:00:00"/>
    <x v="2"/>
    <x v="3"/>
    <x v="3"/>
    <x v="2"/>
    <n v="280016"/>
    <x v="13"/>
    <x v="12"/>
    <x v="1"/>
    <x v="1"/>
    <n v="3104"/>
  </r>
  <r>
    <n v="3801618"/>
    <n v="3"/>
    <x v="1"/>
    <d v="2022-11-25T00:00:00"/>
    <x v="2"/>
    <x v="7"/>
    <x v="2"/>
    <x v="1"/>
    <n v="280002"/>
    <x v="14"/>
    <x v="5"/>
    <x v="2"/>
    <x v="4"/>
    <n v="4308"/>
  </r>
  <r>
    <n v="3801619"/>
    <n v="4"/>
    <x v="2"/>
    <d v="2023-09-20T00:00:00"/>
    <x v="1"/>
    <x v="10"/>
    <x v="1"/>
    <x v="1"/>
    <n v="280015"/>
    <x v="18"/>
    <x v="19"/>
    <x v="0"/>
    <x v="6"/>
    <n v="5896"/>
  </r>
  <r>
    <n v="3801620"/>
    <n v="4"/>
    <x v="2"/>
    <d v="2021-09-07T00:00:00"/>
    <x v="0"/>
    <x v="10"/>
    <x v="3"/>
    <x v="2"/>
    <n v="280001"/>
    <x v="11"/>
    <x v="14"/>
    <x v="1"/>
    <x v="5"/>
    <n v="5871"/>
  </r>
  <r>
    <n v="3801621"/>
    <n v="3"/>
    <x v="1"/>
    <d v="2023-08-05T00:00:00"/>
    <x v="1"/>
    <x v="1"/>
    <x v="0"/>
    <x v="0"/>
    <n v="280012"/>
    <x v="19"/>
    <x v="12"/>
    <x v="1"/>
    <x v="1"/>
    <n v="1973"/>
  </r>
  <r>
    <n v="3801622"/>
    <n v="3"/>
    <x v="1"/>
    <d v="2022-07-03T00:00:00"/>
    <x v="2"/>
    <x v="9"/>
    <x v="2"/>
    <x v="1"/>
    <n v="280016"/>
    <x v="13"/>
    <x v="6"/>
    <x v="3"/>
    <x v="3"/>
    <n v="1234"/>
  </r>
  <r>
    <n v="3801623"/>
    <n v="2"/>
    <x v="0"/>
    <d v="2022-12-25T00:00:00"/>
    <x v="2"/>
    <x v="0"/>
    <x v="4"/>
    <x v="3"/>
    <n v="280002"/>
    <x v="14"/>
    <x v="14"/>
    <x v="1"/>
    <x v="5"/>
    <n v="3367"/>
  </r>
  <r>
    <n v="3801624"/>
    <n v="1"/>
    <x v="3"/>
    <d v="2021-04-14T00:00:00"/>
    <x v="0"/>
    <x v="4"/>
    <x v="0"/>
    <x v="0"/>
    <n v="280004"/>
    <x v="2"/>
    <x v="8"/>
    <x v="1"/>
    <x v="5"/>
    <n v="4053"/>
  </r>
  <r>
    <n v="3801625"/>
    <n v="1"/>
    <x v="3"/>
    <d v="2022-09-15T00:00:00"/>
    <x v="2"/>
    <x v="10"/>
    <x v="2"/>
    <x v="1"/>
    <n v="280002"/>
    <x v="14"/>
    <x v="29"/>
    <x v="1"/>
    <x v="5"/>
    <n v="4014"/>
  </r>
  <r>
    <n v="3801626"/>
    <n v="1"/>
    <x v="3"/>
    <d v="2022-03-26T00:00:00"/>
    <x v="2"/>
    <x v="6"/>
    <x v="4"/>
    <x v="3"/>
    <n v="280015"/>
    <x v="18"/>
    <x v="27"/>
    <x v="1"/>
    <x v="1"/>
    <n v="2818"/>
  </r>
  <r>
    <n v="3801627"/>
    <n v="3"/>
    <x v="1"/>
    <d v="2021-06-09T00:00:00"/>
    <x v="0"/>
    <x v="3"/>
    <x v="4"/>
    <x v="3"/>
    <n v="280001"/>
    <x v="11"/>
    <x v="2"/>
    <x v="2"/>
    <x v="2"/>
    <n v="3943"/>
  </r>
  <r>
    <n v="3801628"/>
    <n v="1"/>
    <x v="3"/>
    <d v="2023-03-07T00:00:00"/>
    <x v="1"/>
    <x v="6"/>
    <x v="3"/>
    <x v="2"/>
    <n v="280011"/>
    <x v="6"/>
    <x v="16"/>
    <x v="3"/>
    <x v="3"/>
    <n v="5021"/>
  </r>
  <r>
    <n v="3801629"/>
    <n v="1"/>
    <x v="3"/>
    <d v="2021-07-12T00:00:00"/>
    <x v="0"/>
    <x v="9"/>
    <x v="2"/>
    <x v="1"/>
    <n v="280003"/>
    <x v="9"/>
    <x v="27"/>
    <x v="1"/>
    <x v="1"/>
    <n v="1968"/>
  </r>
  <r>
    <n v="3801630"/>
    <n v="1"/>
    <x v="3"/>
    <d v="2021-02-12T00:00:00"/>
    <x v="0"/>
    <x v="5"/>
    <x v="1"/>
    <x v="1"/>
    <n v="280013"/>
    <x v="5"/>
    <x v="21"/>
    <x v="1"/>
    <x v="5"/>
    <n v="3471"/>
  </r>
  <r>
    <n v="3801631"/>
    <n v="3"/>
    <x v="1"/>
    <d v="2021-02-02T00:00:00"/>
    <x v="0"/>
    <x v="5"/>
    <x v="6"/>
    <x v="0"/>
    <n v="280020"/>
    <x v="8"/>
    <x v="15"/>
    <x v="0"/>
    <x v="6"/>
    <n v="466"/>
  </r>
  <r>
    <n v="3801632"/>
    <n v="3"/>
    <x v="1"/>
    <d v="2023-11-03T00:00:00"/>
    <x v="1"/>
    <x v="7"/>
    <x v="5"/>
    <x v="3"/>
    <n v="280009"/>
    <x v="15"/>
    <x v="17"/>
    <x v="2"/>
    <x v="2"/>
    <n v="1662"/>
  </r>
  <r>
    <n v="3801633"/>
    <n v="1"/>
    <x v="3"/>
    <d v="2022-06-02T00:00:00"/>
    <x v="2"/>
    <x v="3"/>
    <x v="3"/>
    <x v="2"/>
    <n v="280014"/>
    <x v="0"/>
    <x v="0"/>
    <x v="0"/>
    <x v="0"/>
    <n v="3939"/>
  </r>
  <r>
    <n v="3801634"/>
    <n v="1"/>
    <x v="3"/>
    <d v="2022-06-18T00:00:00"/>
    <x v="2"/>
    <x v="3"/>
    <x v="4"/>
    <x v="3"/>
    <n v="280010"/>
    <x v="1"/>
    <x v="6"/>
    <x v="3"/>
    <x v="3"/>
    <n v="4163"/>
  </r>
  <r>
    <n v="3801635"/>
    <n v="2"/>
    <x v="0"/>
    <d v="2023-05-09T00:00:00"/>
    <x v="1"/>
    <x v="2"/>
    <x v="0"/>
    <x v="0"/>
    <n v="280015"/>
    <x v="18"/>
    <x v="3"/>
    <x v="0"/>
    <x v="0"/>
    <n v="4244"/>
  </r>
  <r>
    <n v="3801636"/>
    <n v="3"/>
    <x v="1"/>
    <d v="2021-02-11T00:00:00"/>
    <x v="0"/>
    <x v="5"/>
    <x v="0"/>
    <x v="0"/>
    <n v="280010"/>
    <x v="1"/>
    <x v="12"/>
    <x v="1"/>
    <x v="1"/>
    <n v="1861"/>
  </r>
  <r>
    <n v="3801637"/>
    <n v="2"/>
    <x v="0"/>
    <d v="2023-09-14T00:00:00"/>
    <x v="1"/>
    <x v="10"/>
    <x v="3"/>
    <x v="2"/>
    <n v="280011"/>
    <x v="6"/>
    <x v="14"/>
    <x v="1"/>
    <x v="5"/>
    <n v="2316"/>
  </r>
  <r>
    <n v="3801638"/>
    <n v="2"/>
    <x v="0"/>
    <d v="2021-02-15T00:00:00"/>
    <x v="0"/>
    <x v="5"/>
    <x v="2"/>
    <x v="1"/>
    <n v="280015"/>
    <x v="18"/>
    <x v="28"/>
    <x v="2"/>
    <x v="4"/>
    <n v="5338"/>
  </r>
  <r>
    <n v="3801639"/>
    <n v="4"/>
    <x v="2"/>
    <d v="2021-04-16T00:00:00"/>
    <x v="0"/>
    <x v="4"/>
    <x v="6"/>
    <x v="0"/>
    <n v="280013"/>
    <x v="5"/>
    <x v="11"/>
    <x v="2"/>
    <x v="4"/>
    <n v="2209"/>
  </r>
  <r>
    <n v="3801640"/>
    <n v="3"/>
    <x v="1"/>
    <d v="2022-11-28T00:00:00"/>
    <x v="2"/>
    <x v="7"/>
    <x v="2"/>
    <x v="1"/>
    <n v="280003"/>
    <x v="9"/>
    <x v="25"/>
    <x v="1"/>
    <x v="1"/>
    <n v="4577"/>
  </r>
  <r>
    <n v="3801641"/>
    <n v="2"/>
    <x v="0"/>
    <d v="2021-10-28T00:00:00"/>
    <x v="0"/>
    <x v="11"/>
    <x v="1"/>
    <x v="1"/>
    <n v="280013"/>
    <x v="5"/>
    <x v="20"/>
    <x v="2"/>
    <x v="4"/>
    <n v="2524"/>
  </r>
  <r>
    <n v="3801642"/>
    <n v="3"/>
    <x v="1"/>
    <d v="2021-02-11T00:00:00"/>
    <x v="0"/>
    <x v="5"/>
    <x v="2"/>
    <x v="1"/>
    <n v="280018"/>
    <x v="10"/>
    <x v="16"/>
    <x v="3"/>
    <x v="3"/>
    <n v="1242"/>
  </r>
  <r>
    <n v="3801643"/>
    <n v="2"/>
    <x v="0"/>
    <d v="2023-12-23T00:00:00"/>
    <x v="1"/>
    <x v="0"/>
    <x v="0"/>
    <x v="0"/>
    <n v="280003"/>
    <x v="9"/>
    <x v="24"/>
    <x v="2"/>
    <x v="2"/>
    <n v="2763"/>
  </r>
  <r>
    <n v="3801644"/>
    <n v="4"/>
    <x v="2"/>
    <d v="2021-03-08T00:00:00"/>
    <x v="0"/>
    <x v="6"/>
    <x v="1"/>
    <x v="1"/>
    <n v="280002"/>
    <x v="14"/>
    <x v="1"/>
    <x v="1"/>
    <x v="1"/>
    <n v="1309"/>
  </r>
  <r>
    <n v="3801645"/>
    <n v="3"/>
    <x v="1"/>
    <d v="2021-01-02T00:00:00"/>
    <x v="0"/>
    <x v="8"/>
    <x v="2"/>
    <x v="1"/>
    <n v="280005"/>
    <x v="3"/>
    <x v="17"/>
    <x v="2"/>
    <x v="2"/>
    <n v="1561"/>
  </r>
  <r>
    <n v="3801646"/>
    <n v="3"/>
    <x v="1"/>
    <d v="2023-06-01T00:00:00"/>
    <x v="1"/>
    <x v="3"/>
    <x v="5"/>
    <x v="3"/>
    <n v="280007"/>
    <x v="17"/>
    <x v="16"/>
    <x v="3"/>
    <x v="3"/>
    <n v="4899"/>
  </r>
  <r>
    <n v="3801647"/>
    <n v="3"/>
    <x v="1"/>
    <d v="2023-05-20T00:00:00"/>
    <x v="1"/>
    <x v="2"/>
    <x v="1"/>
    <x v="1"/>
    <n v="280004"/>
    <x v="2"/>
    <x v="22"/>
    <x v="2"/>
    <x v="4"/>
    <n v="4505"/>
  </r>
  <r>
    <n v="3801648"/>
    <n v="2"/>
    <x v="0"/>
    <d v="2023-12-12T00:00:00"/>
    <x v="1"/>
    <x v="0"/>
    <x v="6"/>
    <x v="0"/>
    <n v="280006"/>
    <x v="7"/>
    <x v="3"/>
    <x v="0"/>
    <x v="0"/>
    <n v="377"/>
  </r>
  <r>
    <n v="3801649"/>
    <n v="4"/>
    <x v="2"/>
    <d v="2022-07-26T00:00:00"/>
    <x v="2"/>
    <x v="9"/>
    <x v="4"/>
    <x v="3"/>
    <n v="280008"/>
    <x v="16"/>
    <x v="27"/>
    <x v="1"/>
    <x v="1"/>
    <n v="5878"/>
  </r>
  <r>
    <n v="3801650"/>
    <n v="2"/>
    <x v="0"/>
    <d v="2022-03-25T00:00:00"/>
    <x v="2"/>
    <x v="6"/>
    <x v="5"/>
    <x v="3"/>
    <n v="280018"/>
    <x v="10"/>
    <x v="15"/>
    <x v="0"/>
    <x v="6"/>
    <n v="4053"/>
  </r>
  <r>
    <n v="3801651"/>
    <n v="2"/>
    <x v="0"/>
    <d v="2023-07-20T00:00:00"/>
    <x v="1"/>
    <x v="9"/>
    <x v="4"/>
    <x v="3"/>
    <n v="280020"/>
    <x v="8"/>
    <x v="7"/>
    <x v="2"/>
    <x v="2"/>
    <n v="5267"/>
  </r>
  <r>
    <n v="3801652"/>
    <n v="1"/>
    <x v="3"/>
    <d v="2022-05-12T00:00:00"/>
    <x v="2"/>
    <x v="2"/>
    <x v="0"/>
    <x v="0"/>
    <n v="280011"/>
    <x v="6"/>
    <x v="23"/>
    <x v="3"/>
    <x v="3"/>
    <n v="1038"/>
  </r>
  <r>
    <n v="3801653"/>
    <n v="4"/>
    <x v="2"/>
    <d v="2023-11-13T00:00:00"/>
    <x v="1"/>
    <x v="7"/>
    <x v="2"/>
    <x v="1"/>
    <n v="280003"/>
    <x v="9"/>
    <x v="9"/>
    <x v="0"/>
    <x v="0"/>
    <n v="2321"/>
  </r>
  <r>
    <n v="3801654"/>
    <n v="4"/>
    <x v="2"/>
    <d v="2023-07-12T00:00:00"/>
    <x v="1"/>
    <x v="9"/>
    <x v="6"/>
    <x v="0"/>
    <n v="280012"/>
    <x v="19"/>
    <x v="23"/>
    <x v="3"/>
    <x v="3"/>
    <n v="5018"/>
  </r>
  <r>
    <n v="3801655"/>
    <n v="3"/>
    <x v="1"/>
    <d v="2022-07-17T00:00:00"/>
    <x v="2"/>
    <x v="9"/>
    <x v="0"/>
    <x v="0"/>
    <n v="280016"/>
    <x v="13"/>
    <x v="10"/>
    <x v="3"/>
    <x v="3"/>
    <n v="3148"/>
  </r>
  <r>
    <n v="3801656"/>
    <n v="4"/>
    <x v="2"/>
    <d v="2022-05-22T00:00:00"/>
    <x v="2"/>
    <x v="2"/>
    <x v="6"/>
    <x v="0"/>
    <n v="280011"/>
    <x v="6"/>
    <x v="16"/>
    <x v="3"/>
    <x v="3"/>
    <n v="3513"/>
  </r>
  <r>
    <n v="3801657"/>
    <n v="1"/>
    <x v="3"/>
    <d v="2023-04-21T00:00:00"/>
    <x v="1"/>
    <x v="4"/>
    <x v="4"/>
    <x v="3"/>
    <n v="280003"/>
    <x v="9"/>
    <x v="11"/>
    <x v="2"/>
    <x v="4"/>
    <n v="2146"/>
  </r>
  <r>
    <n v="3801658"/>
    <n v="2"/>
    <x v="0"/>
    <d v="2022-07-12T00:00:00"/>
    <x v="2"/>
    <x v="9"/>
    <x v="5"/>
    <x v="3"/>
    <n v="280001"/>
    <x v="11"/>
    <x v="29"/>
    <x v="1"/>
    <x v="5"/>
    <n v="358"/>
  </r>
  <r>
    <n v="3801659"/>
    <n v="3"/>
    <x v="1"/>
    <d v="2023-03-02T00:00:00"/>
    <x v="1"/>
    <x v="6"/>
    <x v="4"/>
    <x v="3"/>
    <n v="280015"/>
    <x v="18"/>
    <x v="18"/>
    <x v="2"/>
    <x v="4"/>
    <n v="4937"/>
  </r>
  <r>
    <n v="3801660"/>
    <n v="1"/>
    <x v="3"/>
    <d v="2021-06-19T00:00:00"/>
    <x v="0"/>
    <x v="3"/>
    <x v="4"/>
    <x v="3"/>
    <n v="280012"/>
    <x v="19"/>
    <x v="19"/>
    <x v="0"/>
    <x v="6"/>
    <n v="3463"/>
  </r>
  <r>
    <n v="3801661"/>
    <n v="3"/>
    <x v="1"/>
    <d v="2021-01-21T00:00:00"/>
    <x v="0"/>
    <x v="8"/>
    <x v="4"/>
    <x v="3"/>
    <n v="280005"/>
    <x v="3"/>
    <x v="25"/>
    <x v="1"/>
    <x v="1"/>
    <n v="1008"/>
  </r>
  <r>
    <n v="3801662"/>
    <n v="3"/>
    <x v="1"/>
    <d v="2021-09-15T00:00:00"/>
    <x v="0"/>
    <x v="10"/>
    <x v="5"/>
    <x v="3"/>
    <n v="280014"/>
    <x v="0"/>
    <x v="18"/>
    <x v="2"/>
    <x v="4"/>
    <n v="2586"/>
  </r>
  <r>
    <n v="3801663"/>
    <n v="4"/>
    <x v="2"/>
    <d v="2023-06-08T00:00:00"/>
    <x v="1"/>
    <x v="3"/>
    <x v="5"/>
    <x v="3"/>
    <n v="280014"/>
    <x v="0"/>
    <x v="14"/>
    <x v="1"/>
    <x v="5"/>
    <n v="5407"/>
  </r>
  <r>
    <n v="3801664"/>
    <n v="3"/>
    <x v="1"/>
    <d v="2023-05-15T00:00:00"/>
    <x v="1"/>
    <x v="2"/>
    <x v="1"/>
    <x v="1"/>
    <n v="280013"/>
    <x v="5"/>
    <x v="1"/>
    <x v="1"/>
    <x v="1"/>
    <n v="1886"/>
  </r>
  <r>
    <n v="3801665"/>
    <n v="1"/>
    <x v="3"/>
    <d v="2023-05-03T00:00:00"/>
    <x v="1"/>
    <x v="2"/>
    <x v="4"/>
    <x v="3"/>
    <n v="280008"/>
    <x v="16"/>
    <x v="29"/>
    <x v="1"/>
    <x v="5"/>
    <n v="1429"/>
  </r>
  <r>
    <n v="3801666"/>
    <n v="1"/>
    <x v="3"/>
    <d v="2021-12-07T00:00:00"/>
    <x v="0"/>
    <x v="0"/>
    <x v="1"/>
    <x v="1"/>
    <n v="280010"/>
    <x v="1"/>
    <x v="18"/>
    <x v="2"/>
    <x v="4"/>
    <n v="5421"/>
  </r>
  <r>
    <n v="3801667"/>
    <n v="4"/>
    <x v="2"/>
    <d v="2021-11-19T00:00:00"/>
    <x v="0"/>
    <x v="7"/>
    <x v="1"/>
    <x v="1"/>
    <n v="280014"/>
    <x v="0"/>
    <x v="4"/>
    <x v="3"/>
    <x v="3"/>
    <n v="1337"/>
  </r>
  <r>
    <n v="3801668"/>
    <n v="1"/>
    <x v="3"/>
    <d v="2023-10-12T00:00:00"/>
    <x v="1"/>
    <x v="11"/>
    <x v="6"/>
    <x v="0"/>
    <n v="280016"/>
    <x v="13"/>
    <x v="22"/>
    <x v="2"/>
    <x v="4"/>
    <n v="2600"/>
  </r>
  <r>
    <n v="3801669"/>
    <n v="2"/>
    <x v="0"/>
    <d v="2021-10-04T00:00:00"/>
    <x v="0"/>
    <x v="11"/>
    <x v="4"/>
    <x v="3"/>
    <n v="280013"/>
    <x v="5"/>
    <x v="25"/>
    <x v="1"/>
    <x v="1"/>
    <n v="2715"/>
  </r>
  <r>
    <n v="3801670"/>
    <n v="3"/>
    <x v="1"/>
    <d v="2022-07-15T00:00:00"/>
    <x v="2"/>
    <x v="9"/>
    <x v="3"/>
    <x v="2"/>
    <n v="280005"/>
    <x v="3"/>
    <x v="17"/>
    <x v="2"/>
    <x v="2"/>
    <n v="602"/>
  </r>
  <r>
    <n v="3801671"/>
    <n v="4"/>
    <x v="2"/>
    <d v="2021-12-28T00:00:00"/>
    <x v="0"/>
    <x v="0"/>
    <x v="0"/>
    <x v="0"/>
    <n v="280002"/>
    <x v="14"/>
    <x v="22"/>
    <x v="2"/>
    <x v="4"/>
    <n v="5356"/>
  </r>
  <r>
    <n v="3801672"/>
    <n v="3"/>
    <x v="1"/>
    <d v="2021-07-08T00:00:00"/>
    <x v="0"/>
    <x v="9"/>
    <x v="2"/>
    <x v="1"/>
    <n v="280012"/>
    <x v="19"/>
    <x v="26"/>
    <x v="1"/>
    <x v="1"/>
    <n v="3768"/>
  </r>
  <r>
    <n v="3801673"/>
    <n v="3"/>
    <x v="1"/>
    <d v="2021-02-11T00:00:00"/>
    <x v="0"/>
    <x v="5"/>
    <x v="6"/>
    <x v="0"/>
    <n v="280004"/>
    <x v="2"/>
    <x v="5"/>
    <x v="2"/>
    <x v="4"/>
    <n v="4394"/>
  </r>
  <r>
    <n v="3801674"/>
    <n v="1"/>
    <x v="3"/>
    <d v="2023-11-24T00:00:00"/>
    <x v="1"/>
    <x v="7"/>
    <x v="1"/>
    <x v="1"/>
    <n v="280015"/>
    <x v="18"/>
    <x v="27"/>
    <x v="1"/>
    <x v="1"/>
    <n v="1361"/>
  </r>
  <r>
    <n v="3801675"/>
    <n v="3"/>
    <x v="1"/>
    <d v="2023-10-23T00:00:00"/>
    <x v="1"/>
    <x v="11"/>
    <x v="0"/>
    <x v="0"/>
    <n v="280020"/>
    <x v="8"/>
    <x v="11"/>
    <x v="2"/>
    <x v="4"/>
    <n v="4055"/>
  </r>
  <r>
    <n v="3801676"/>
    <n v="2"/>
    <x v="0"/>
    <d v="2021-12-01T00:00:00"/>
    <x v="0"/>
    <x v="0"/>
    <x v="1"/>
    <x v="1"/>
    <n v="280016"/>
    <x v="13"/>
    <x v="5"/>
    <x v="2"/>
    <x v="4"/>
    <n v="1043"/>
  </r>
  <r>
    <n v="3801677"/>
    <n v="3"/>
    <x v="1"/>
    <d v="2023-04-13T00:00:00"/>
    <x v="1"/>
    <x v="4"/>
    <x v="5"/>
    <x v="3"/>
    <n v="280015"/>
    <x v="18"/>
    <x v="12"/>
    <x v="1"/>
    <x v="1"/>
    <n v="3104"/>
  </r>
  <r>
    <n v="3801678"/>
    <n v="3"/>
    <x v="1"/>
    <d v="2021-10-10T00:00:00"/>
    <x v="0"/>
    <x v="11"/>
    <x v="2"/>
    <x v="1"/>
    <n v="280008"/>
    <x v="16"/>
    <x v="22"/>
    <x v="2"/>
    <x v="4"/>
    <n v="4260"/>
  </r>
  <r>
    <n v="3801679"/>
    <n v="2"/>
    <x v="0"/>
    <d v="2021-07-08T00:00:00"/>
    <x v="0"/>
    <x v="9"/>
    <x v="6"/>
    <x v="0"/>
    <n v="280009"/>
    <x v="15"/>
    <x v="2"/>
    <x v="2"/>
    <x v="2"/>
    <n v="5047"/>
  </r>
  <r>
    <n v="3801680"/>
    <n v="2"/>
    <x v="0"/>
    <d v="2021-01-16T00:00:00"/>
    <x v="0"/>
    <x v="8"/>
    <x v="1"/>
    <x v="1"/>
    <n v="280005"/>
    <x v="3"/>
    <x v="12"/>
    <x v="1"/>
    <x v="1"/>
    <n v="4581"/>
  </r>
  <r>
    <n v="3801681"/>
    <n v="4"/>
    <x v="2"/>
    <d v="2023-02-02T00:00:00"/>
    <x v="1"/>
    <x v="5"/>
    <x v="0"/>
    <x v="0"/>
    <n v="280004"/>
    <x v="2"/>
    <x v="17"/>
    <x v="2"/>
    <x v="2"/>
    <n v="5599"/>
  </r>
  <r>
    <n v="3801682"/>
    <n v="4"/>
    <x v="2"/>
    <d v="2021-11-23T00:00:00"/>
    <x v="0"/>
    <x v="7"/>
    <x v="0"/>
    <x v="0"/>
    <n v="280001"/>
    <x v="11"/>
    <x v="2"/>
    <x v="2"/>
    <x v="2"/>
    <n v="1993"/>
  </r>
  <r>
    <n v="3801683"/>
    <n v="4"/>
    <x v="2"/>
    <d v="2021-04-04T00:00:00"/>
    <x v="0"/>
    <x v="4"/>
    <x v="3"/>
    <x v="2"/>
    <n v="280007"/>
    <x v="17"/>
    <x v="11"/>
    <x v="2"/>
    <x v="4"/>
    <n v="1168"/>
  </r>
  <r>
    <n v="3801684"/>
    <n v="4"/>
    <x v="2"/>
    <d v="2022-11-22T00:00:00"/>
    <x v="2"/>
    <x v="7"/>
    <x v="2"/>
    <x v="1"/>
    <n v="280008"/>
    <x v="16"/>
    <x v="18"/>
    <x v="2"/>
    <x v="4"/>
    <n v="4416"/>
  </r>
  <r>
    <n v="3801685"/>
    <n v="2"/>
    <x v="0"/>
    <d v="2021-08-23T00:00:00"/>
    <x v="0"/>
    <x v="1"/>
    <x v="6"/>
    <x v="0"/>
    <n v="280020"/>
    <x v="8"/>
    <x v="17"/>
    <x v="2"/>
    <x v="2"/>
    <n v="1138"/>
  </r>
  <r>
    <n v="3801686"/>
    <n v="3"/>
    <x v="1"/>
    <d v="2022-09-02T00:00:00"/>
    <x v="2"/>
    <x v="10"/>
    <x v="3"/>
    <x v="2"/>
    <n v="280017"/>
    <x v="12"/>
    <x v="13"/>
    <x v="1"/>
    <x v="5"/>
    <n v="4693"/>
  </r>
  <r>
    <n v="3801687"/>
    <n v="2"/>
    <x v="0"/>
    <d v="2022-05-23T00:00:00"/>
    <x v="2"/>
    <x v="2"/>
    <x v="2"/>
    <x v="1"/>
    <n v="280011"/>
    <x v="6"/>
    <x v="13"/>
    <x v="1"/>
    <x v="5"/>
    <n v="796"/>
  </r>
  <r>
    <n v="3801688"/>
    <n v="4"/>
    <x v="2"/>
    <d v="2022-11-08T00:00:00"/>
    <x v="2"/>
    <x v="7"/>
    <x v="2"/>
    <x v="1"/>
    <n v="280005"/>
    <x v="3"/>
    <x v="2"/>
    <x v="2"/>
    <x v="2"/>
    <n v="5586"/>
  </r>
  <r>
    <n v="3801689"/>
    <n v="3"/>
    <x v="1"/>
    <d v="2022-10-11T00:00:00"/>
    <x v="2"/>
    <x v="11"/>
    <x v="4"/>
    <x v="3"/>
    <n v="280011"/>
    <x v="6"/>
    <x v="16"/>
    <x v="3"/>
    <x v="3"/>
    <n v="3312"/>
  </r>
  <r>
    <n v="3801690"/>
    <n v="2"/>
    <x v="0"/>
    <d v="2021-12-05T00:00:00"/>
    <x v="0"/>
    <x v="0"/>
    <x v="5"/>
    <x v="3"/>
    <n v="280009"/>
    <x v="15"/>
    <x v="13"/>
    <x v="1"/>
    <x v="5"/>
    <n v="5095"/>
  </r>
  <r>
    <n v="3801691"/>
    <n v="2"/>
    <x v="0"/>
    <d v="2022-11-10T00:00:00"/>
    <x v="2"/>
    <x v="7"/>
    <x v="3"/>
    <x v="2"/>
    <n v="280010"/>
    <x v="1"/>
    <x v="10"/>
    <x v="3"/>
    <x v="3"/>
    <n v="3676"/>
  </r>
  <r>
    <n v="3801692"/>
    <n v="3"/>
    <x v="1"/>
    <d v="2023-03-27T00:00:00"/>
    <x v="1"/>
    <x v="6"/>
    <x v="2"/>
    <x v="1"/>
    <n v="280017"/>
    <x v="12"/>
    <x v="19"/>
    <x v="0"/>
    <x v="6"/>
    <n v="2299"/>
  </r>
  <r>
    <n v="3801693"/>
    <n v="4"/>
    <x v="2"/>
    <d v="2023-02-25T00:00:00"/>
    <x v="1"/>
    <x v="5"/>
    <x v="2"/>
    <x v="1"/>
    <n v="280015"/>
    <x v="18"/>
    <x v="21"/>
    <x v="1"/>
    <x v="5"/>
    <n v="3012"/>
  </r>
  <r>
    <n v="3801694"/>
    <n v="3"/>
    <x v="1"/>
    <d v="2021-03-16T00:00:00"/>
    <x v="0"/>
    <x v="6"/>
    <x v="0"/>
    <x v="0"/>
    <n v="280014"/>
    <x v="0"/>
    <x v="21"/>
    <x v="1"/>
    <x v="5"/>
    <n v="3786"/>
  </r>
  <r>
    <n v="3801695"/>
    <n v="1"/>
    <x v="3"/>
    <d v="2022-09-06T00:00:00"/>
    <x v="2"/>
    <x v="10"/>
    <x v="1"/>
    <x v="1"/>
    <n v="280001"/>
    <x v="11"/>
    <x v="22"/>
    <x v="2"/>
    <x v="4"/>
    <n v="3211"/>
  </r>
  <r>
    <n v="3801696"/>
    <n v="4"/>
    <x v="2"/>
    <d v="2023-10-17T00:00:00"/>
    <x v="1"/>
    <x v="11"/>
    <x v="6"/>
    <x v="0"/>
    <n v="280019"/>
    <x v="4"/>
    <x v="4"/>
    <x v="3"/>
    <x v="3"/>
    <n v="1728"/>
  </r>
  <r>
    <n v="3801697"/>
    <n v="2"/>
    <x v="0"/>
    <d v="2023-08-10T00:00:00"/>
    <x v="1"/>
    <x v="1"/>
    <x v="2"/>
    <x v="1"/>
    <n v="280011"/>
    <x v="6"/>
    <x v="23"/>
    <x v="3"/>
    <x v="3"/>
    <n v="5372"/>
  </r>
  <r>
    <n v="3801698"/>
    <n v="4"/>
    <x v="2"/>
    <d v="2021-04-24T00:00:00"/>
    <x v="0"/>
    <x v="4"/>
    <x v="0"/>
    <x v="0"/>
    <n v="280013"/>
    <x v="5"/>
    <x v="12"/>
    <x v="1"/>
    <x v="1"/>
    <n v="3176"/>
  </r>
  <r>
    <n v="3801699"/>
    <n v="4"/>
    <x v="2"/>
    <d v="2023-08-24T00:00:00"/>
    <x v="1"/>
    <x v="1"/>
    <x v="1"/>
    <x v="1"/>
    <n v="280012"/>
    <x v="19"/>
    <x v="2"/>
    <x v="2"/>
    <x v="2"/>
    <n v="1081"/>
  </r>
  <r>
    <n v="3801700"/>
    <n v="2"/>
    <x v="0"/>
    <d v="2021-06-11T00:00:00"/>
    <x v="0"/>
    <x v="3"/>
    <x v="6"/>
    <x v="0"/>
    <n v="280001"/>
    <x v="11"/>
    <x v="20"/>
    <x v="2"/>
    <x v="4"/>
    <n v="1788"/>
  </r>
  <r>
    <n v="3801701"/>
    <n v="1"/>
    <x v="3"/>
    <d v="2023-01-13T00:00:00"/>
    <x v="1"/>
    <x v="8"/>
    <x v="6"/>
    <x v="0"/>
    <n v="280020"/>
    <x v="8"/>
    <x v="23"/>
    <x v="3"/>
    <x v="3"/>
    <n v="4204"/>
  </r>
  <r>
    <n v="3801702"/>
    <n v="2"/>
    <x v="0"/>
    <d v="2021-06-10T00:00:00"/>
    <x v="0"/>
    <x v="3"/>
    <x v="6"/>
    <x v="0"/>
    <n v="280006"/>
    <x v="7"/>
    <x v="28"/>
    <x v="2"/>
    <x v="4"/>
    <n v="733"/>
  </r>
  <r>
    <n v="3801703"/>
    <n v="4"/>
    <x v="2"/>
    <d v="2023-05-24T00:00:00"/>
    <x v="1"/>
    <x v="2"/>
    <x v="3"/>
    <x v="2"/>
    <n v="280006"/>
    <x v="7"/>
    <x v="17"/>
    <x v="2"/>
    <x v="2"/>
    <n v="572"/>
  </r>
  <r>
    <n v="3801704"/>
    <n v="4"/>
    <x v="2"/>
    <d v="2021-01-09T00:00:00"/>
    <x v="0"/>
    <x v="8"/>
    <x v="3"/>
    <x v="2"/>
    <n v="280016"/>
    <x v="13"/>
    <x v="13"/>
    <x v="1"/>
    <x v="5"/>
    <n v="938"/>
  </r>
  <r>
    <n v="3801705"/>
    <n v="1"/>
    <x v="3"/>
    <d v="2021-01-11T00:00:00"/>
    <x v="0"/>
    <x v="8"/>
    <x v="6"/>
    <x v="0"/>
    <n v="280001"/>
    <x v="11"/>
    <x v="18"/>
    <x v="2"/>
    <x v="4"/>
    <n v="785"/>
  </r>
  <r>
    <n v="3801706"/>
    <n v="3"/>
    <x v="1"/>
    <d v="2022-04-14T00:00:00"/>
    <x v="2"/>
    <x v="4"/>
    <x v="5"/>
    <x v="3"/>
    <n v="280002"/>
    <x v="14"/>
    <x v="2"/>
    <x v="2"/>
    <x v="2"/>
    <n v="4411"/>
  </r>
  <r>
    <n v="3801707"/>
    <n v="1"/>
    <x v="3"/>
    <d v="2023-04-18T00:00:00"/>
    <x v="1"/>
    <x v="4"/>
    <x v="3"/>
    <x v="2"/>
    <n v="280009"/>
    <x v="15"/>
    <x v="11"/>
    <x v="2"/>
    <x v="4"/>
    <n v="927"/>
  </r>
  <r>
    <n v="3801708"/>
    <n v="2"/>
    <x v="0"/>
    <d v="2022-04-03T00:00:00"/>
    <x v="2"/>
    <x v="4"/>
    <x v="4"/>
    <x v="3"/>
    <n v="280003"/>
    <x v="9"/>
    <x v="15"/>
    <x v="0"/>
    <x v="6"/>
    <n v="5014"/>
  </r>
  <r>
    <n v="3801709"/>
    <n v="2"/>
    <x v="0"/>
    <d v="2023-06-22T00:00:00"/>
    <x v="1"/>
    <x v="3"/>
    <x v="3"/>
    <x v="2"/>
    <n v="280011"/>
    <x v="6"/>
    <x v="27"/>
    <x v="1"/>
    <x v="1"/>
    <n v="596"/>
  </r>
  <r>
    <n v="3801710"/>
    <n v="2"/>
    <x v="0"/>
    <d v="2022-07-17T00:00:00"/>
    <x v="2"/>
    <x v="9"/>
    <x v="2"/>
    <x v="1"/>
    <n v="280017"/>
    <x v="12"/>
    <x v="8"/>
    <x v="1"/>
    <x v="5"/>
    <n v="1440"/>
  </r>
  <r>
    <n v="3801711"/>
    <n v="4"/>
    <x v="2"/>
    <d v="2022-02-07T00:00:00"/>
    <x v="2"/>
    <x v="5"/>
    <x v="5"/>
    <x v="3"/>
    <n v="280015"/>
    <x v="18"/>
    <x v="10"/>
    <x v="3"/>
    <x v="3"/>
    <n v="4695"/>
  </r>
  <r>
    <n v="3801712"/>
    <n v="1"/>
    <x v="3"/>
    <d v="2023-02-25T00:00:00"/>
    <x v="1"/>
    <x v="5"/>
    <x v="5"/>
    <x v="3"/>
    <n v="280011"/>
    <x v="6"/>
    <x v="15"/>
    <x v="0"/>
    <x v="6"/>
    <n v="3361"/>
  </r>
  <r>
    <n v="3801713"/>
    <n v="4"/>
    <x v="2"/>
    <d v="2022-11-13T00:00:00"/>
    <x v="2"/>
    <x v="7"/>
    <x v="2"/>
    <x v="1"/>
    <n v="280002"/>
    <x v="14"/>
    <x v="17"/>
    <x v="2"/>
    <x v="2"/>
    <n v="2466"/>
  </r>
  <r>
    <n v="3801714"/>
    <n v="1"/>
    <x v="3"/>
    <d v="2021-09-13T00:00:00"/>
    <x v="0"/>
    <x v="10"/>
    <x v="1"/>
    <x v="1"/>
    <n v="280007"/>
    <x v="17"/>
    <x v="0"/>
    <x v="0"/>
    <x v="0"/>
    <n v="742"/>
  </r>
  <r>
    <n v="3801715"/>
    <n v="3"/>
    <x v="1"/>
    <d v="2021-10-03T00:00:00"/>
    <x v="0"/>
    <x v="11"/>
    <x v="4"/>
    <x v="3"/>
    <n v="280014"/>
    <x v="0"/>
    <x v="28"/>
    <x v="2"/>
    <x v="4"/>
    <n v="3624"/>
  </r>
  <r>
    <n v="3801716"/>
    <n v="1"/>
    <x v="3"/>
    <d v="2023-05-10T00:00:00"/>
    <x v="1"/>
    <x v="2"/>
    <x v="3"/>
    <x v="2"/>
    <n v="280015"/>
    <x v="18"/>
    <x v="1"/>
    <x v="1"/>
    <x v="1"/>
    <n v="5423"/>
  </r>
  <r>
    <n v="3801717"/>
    <n v="1"/>
    <x v="3"/>
    <d v="2021-04-05T00:00:00"/>
    <x v="0"/>
    <x v="4"/>
    <x v="4"/>
    <x v="3"/>
    <n v="280017"/>
    <x v="12"/>
    <x v="10"/>
    <x v="3"/>
    <x v="3"/>
    <n v="5806"/>
  </r>
  <r>
    <n v="3801718"/>
    <n v="3"/>
    <x v="1"/>
    <d v="2021-09-09T00:00:00"/>
    <x v="0"/>
    <x v="10"/>
    <x v="1"/>
    <x v="1"/>
    <n v="280005"/>
    <x v="3"/>
    <x v="27"/>
    <x v="1"/>
    <x v="1"/>
    <n v="604"/>
  </r>
  <r>
    <n v="3801719"/>
    <n v="1"/>
    <x v="3"/>
    <d v="2021-01-16T00:00:00"/>
    <x v="0"/>
    <x v="8"/>
    <x v="4"/>
    <x v="3"/>
    <n v="280019"/>
    <x v="4"/>
    <x v="23"/>
    <x v="3"/>
    <x v="3"/>
    <n v="4643"/>
  </r>
  <r>
    <n v="3801720"/>
    <n v="1"/>
    <x v="3"/>
    <d v="2021-07-05T00:00:00"/>
    <x v="0"/>
    <x v="9"/>
    <x v="5"/>
    <x v="3"/>
    <n v="280013"/>
    <x v="5"/>
    <x v="11"/>
    <x v="2"/>
    <x v="4"/>
    <n v="4513"/>
  </r>
  <r>
    <n v="3801721"/>
    <n v="2"/>
    <x v="0"/>
    <d v="2023-10-10T00:00:00"/>
    <x v="1"/>
    <x v="11"/>
    <x v="3"/>
    <x v="2"/>
    <n v="280006"/>
    <x v="7"/>
    <x v="12"/>
    <x v="1"/>
    <x v="1"/>
    <n v="1924"/>
  </r>
  <r>
    <n v="3801722"/>
    <n v="3"/>
    <x v="1"/>
    <d v="2023-06-22T00:00:00"/>
    <x v="1"/>
    <x v="3"/>
    <x v="6"/>
    <x v="0"/>
    <n v="280020"/>
    <x v="8"/>
    <x v="28"/>
    <x v="2"/>
    <x v="4"/>
    <n v="4854"/>
  </r>
  <r>
    <n v="3801723"/>
    <n v="4"/>
    <x v="2"/>
    <d v="2023-01-23T00:00:00"/>
    <x v="1"/>
    <x v="8"/>
    <x v="0"/>
    <x v="0"/>
    <n v="280003"/>
    <x v="9"/>
    <x v="5"/>
    <x v="2"/>
    <x v="4"/>
    <n v="1658"/>
  </r>
  <r>
    <n v="3801724"/>
    <n v="1"/>
    <x v="3"/>
    <d v="2022-06-28T00:00:00"/>
    <x v="2"/>
    <x v="3"/>
    <x v="6"/>
    <x v="0"/>
    <n v="280004"/>
    <x v="2"/>
    <x v="2"/>
    <x v="2"/>
    <x v="2"/>
    <n v="1961"/>
  </r>
  <r>
    <n v="3801725"/>
    <n v="1"/>
    <x v="3"/>
    <d v="2021-11-01T00:00:00"/>
    <x v="0"/>
    <x v="7"/>
    <x v="0"/>
    <x v="0"/>
    <n v="280016"/>
    <x v="13"/>
    <x v="3"/>
    <x v="0"/>
    <x v="0"/>
    <n v="4418"/>
  </r>
  <r>
    <n v="3801726"/>
    <n v="3"/>
    <x v="1"/>
    <d v="2021-10-09T00:00:00"/>
    <x v="0"/>
    <x v="11"/>
    <x v="3"/>
    <x v="2"/>
    <n v="280015"/>
    <x v="18"/>
    <x v="3"/>
    <x v="0"/>
    <x v="0"/>
    <n v="5715"/>
  </r>
  <r>
    <n v="3801727"/>
    <n v="4"/>
    <x v="2"/>
    <d v="2021-08-26T00:00:00"/>
    <x v="0"/>
    <x v="1"/>
    <x v="3"/>
    <x v="2"/>
    <n v="280012"/>
    <x v="19"/>
    <x v="5"/>
    <x v="2"/>
    <x v="4"/>
    <n v="2215"/>
  </r>
  <r>
    <n v="3801728"/>
    <n v="3"/>
    <x v="1"/>
    <d v="2022-12-20T00:00:00"/>
    <x v="2"/>
    <x v="0"/>
    <x v="5"/>
    <x v="3"/>
    <n v="280009"/>
    <x v="15"/>
    <x v="17"/>
    <x v="2"/>
    <x v="2"/>
    <n v="5638"/>
  </r>
  <r>
    <n v="3801729"/>
    <n v="3"/>
    <x v="1"/>
    <d v="2023-05-24T00:00:00"/>
    <x v="1"/>
    <x v="2"/>
    <x v="3"/>
    <x v="2"/>
    <n v="280006"/>
    <x v="7"/>
    <x v="3"/>
    <x v="0"/>
    <x v="0"/>
    <n v="1572"/>
  </r>
  <r>
    <n v="3801730"/>
    <n v="2"/>
    <x v="0"/>
    <d v="2022-09-14T00:00:00"/>
    <x v="2"/>
    <x v="10"/>
    <x v="1"/>
    <x v="1"/>
    <n v="280016"/>
    <x v="13"/>
    <x v="10"/>
    <x v="3"/>
    <x v="3"/>
    <n v="5822"/>
  </r>
  <r>
    <n v="3801731"/>
    <n v="2"/>
    <x v="0"/>
    <d v="2022-11-28T00:00:00"/>
    <x v="2"/>
    <x v="7"/>
    <x v="5"/>
    <x v="3"/>
    <n v="280009"/>
    <x v="15"/>
    <x v="7"/>
    <x v="2"/>
    <x v="2"/>
    <n v="3638"/>
  </r>
  <r>
    <n v="3801732"/>
    <n v="4"/>
    <x v="2"/>
    <d v="2022-01-02T00:00:00"/>
    <x v="2"/>
    <x v="8"/>
    <x v="2"/>
    <x v="1"/>
    <n v="280008"/>
    <x v="16"/>
    <x v="26"/>
    <x v="1"/>
    <x v="1"/>
    <n v="4403"/>
  </r>
  <r>
    <n v="3801733"/>
    <n v="2"/>
    <x v="0"/>
    <d v="2023-04-28T00:00:00"/>
    <x v="1"/>
    <x v="4"/>
    <x v="2"/>
    <x v="1"/>
    <n v="280002"/>
    <x v="14"/>
    <x v="13"/>
    <x v="1"/>
    <x v="5"/>
    <n v="5459"/>
  </r>
  <r>
    <n v="3801734"/>
    <n v="2"/>
    <x v="0"/>
    <d v="2022-02-10T00:00:00"/>
    <x v="2"/>
    <x v="5"/>
    <x v="3"/>
    <x v="2"/>
    <n v="280015"/>
    <x v="18"/>
    <x v="19"/>
    <x v="0"/>
    <x v="6"/>
    <n v="1371"/>
  </r>
  <r>
    <n v="3801735"/>
    <n v="2"/>
    <x v="0"/>
    <d v="2023-03-08T00:00:00"/>
    <x v="1"/>
    <x v="6"/>
    <x v="6"/>
    <x v="0"/>
    <n v="280004"/>
    <x v="2"/>
    <x v="22"/>
    <x v="2"/>
    <x v="4"/>
    <n v="1158"/>
  </r>
  <r>
    <n v="3801736"/>
    <n v="1"/>
    <x v="3"/>
    <d v="2023-06-12T00:00:00"/>
    <x v="1"/>
    <x v="3"/>
    <x v="5"/>
    <x v="3"/>
    <n v="280007"/>
    <x v="17"/>
    <x v="15"/>
    <x v="0"/>
    <x v="6"/>
    <n v="3760"/>
  </r>
  <r>
    <n v="3801737"/>
    <n v="3"/>
    <x v="1"/>
    <d v="2022-12-19T00:00:00"/>
    <x v="2"/>
    <x v="0"/>
    <x v="3"/>
    <x v="2"/>
    <n v="280006"/>
    <x v="7"/>
    <x v="2"/>
    <x v="2"/>
    <x v="2"/>
    <n v="220"/>
  </r>
  <r>
    <n v="3801738"/>
    <n v="1"/>
    <x v="3"/>
    <d v="2021-03-01T00:00:00"/>
    <x v="0"/>
    <x v="6"/>
    <x v="3"/>
    <x v="2"/>
    <n v="280001"/>
    <x v="11"/>
    <x v="1"/>
    <x v="1"/>
    <x v="1"/>
    <n v="964"/>
  </r>
  <r>
    <n v="3801739"/>
    <n v="4"/>
    <x v="2"/>
    <d v="2022-12-09T00:00:00"/>
    <x v="2"/>
    <x v="0"/>
    <x v="3"/>
    <x v="2"/>
    <n v="280017"/>
    <x v="12"/>
    <x v="13"/>
    <x v="1"/>
    <x v="5"/>
    <n v="598"/>
  </r>
  <r>
    <n v="3801740"/>
    <n v="1"/>
    <x v="3"/>
    <d v="2022-04-19T00:00:00"/>
    <x v="2"/>
    <x v="4"/>
    <x v="0"/>
    <x v="0"/>
    <n v="280012"/>
    <x v="19"/>
    <x v="13"/>
    <x v="1"/>
    <x v="5"/>
    <n v="2414"/>
  </r>
  <r>
    <n v="3801741"/>
    <n v="2"/>
    <x v="0"/>
    <d v="2023-03-03T00:00:00"/>
    <x v="1"/>
    <x v="6"/>
    <x v="0"/>
    <x v="0"/>
    <n v="280002"/>
    <x v="14"/>
    <x v="20"/>
    <x v="2"/>
    <x v="4"/>
    <n v="1125"/>
  </r>
  <r>
    <n v="3801742"/>
    <n v="1"/>
    <x v="3"/>
    <d v="2023-12-01T00:00:00"/>
    <x v="1"/>
    <x v="0"/>
    <x v="2"/>
    <x v="1"/>
    <n v="280002"/>
    <x v="14"/>
    <x v="1"/>
    <x v="1"/>
    <x v="1"/>
    <n v="4894"/>
  </r>
  <r>
    <n v="3801743"/>
    <n v="1"/>
    <x v="3"/>
    <d v="2021-11-02T00:00:00"/>
    <x v="0"/>
    <x v="7"/>
    <x v="4"/>
    <x v="3"/>
    <n v="280008"/>
    <x v="16"/>
    <x v="2"/>
    <x v="2"/>
    <x v="2"/>
    <n v="5927"/>
  </r>
  <r>
    <n v="3801744"/>
    <n v="2"/>
    <x v="0"/>
    <d v="2023-06-05T00:00:00"/>
    <x v="1"/>
    <x v="3"/>
    <x v="1"/>
    <x v="1"/>
    <n v="280012"/>
    <x v="19"/>
    <x v="19"/>
    <x v="0"/>
    <x v="6"/>
    <n v="3229"/>
  </r>
  <r>
    <n v="3801745"/>
    <n v="1"/>
    <x v="3"/>
    <d v="2021-12-01T00:00:00"/>
    <x v="0"/>
    <x v="0"/>
    <x v="5"/>
    <x v="3"/>
    <n v="280017"/>
    <x v="12"/>
    <x v="0"/>
    <x v="0"/>
    <x v="0"/>
    <n v="3722"/>
  </r>
  <r>
    <n v="3801746"/>
    <n v="2"/>
    <x v="0"/>
    <d v="2021-11-16T00:00:00"/>
    <x v="0"/>
    <x v="7"/>
    <x v="5"/>
    <x v="3"/>
    <n v="280008"/>
    <x v="16"/>
    <x v="4"/>
    <x v="3"/>
    <x v="3"/>
    <n v="4893"/>
  </r>
  <r>
    <n v="3801747"/>
    <n v="3"/>
    <x v="1"/>
    <d v="2021-12-26T00:00:00"/>
    <x v="0"/>
    <x v="0"/>
    <x v="3"/>
    <x v="2"/>
    <n v="280003"/>
    <x v="9"/>
    <x v="0"/>
    <x v="0"/>
    <x v="0"/>
    <n v="4361"/>
  </r>
  <r>
    <n v="3801748"/>
    <n v="2"/>
    <x v="0"/>
    <d v="2023-07-14T00:00:00"/>
    <x v="1"/>
    <x v="9"/>
    <x v="1"/>
    <x v="1"/>
    <n v="280013"/>
    <x v="5"/>
    <x v="16"/>
    <x v="3"/>
    <x v="3"/>
    <n v="3034"/>
  </r>
  <r>
    <n v="3801749"/>
    <n v="4"/>
    <x v="2"/>
    <d v="2023-11-27T00:00:00"/>
    <x v="1"/>
    <x v="7"/>
    <x v="1"/>
    <x v="1"/>
    <n v="280016"/>
    <x v="13"/>
    <x v="26"/>
    <x v="1"/>
    <x v="1"/>
    <n v="2835"/>
  </r>
  <r>
    <n v="3801750"/>
    <n v="1"/>
    <x v="3"/>
    <d v="2022-01-14T00:00:00"/>
    <x v="2"/>
    <x v="8"/>
    <x v="3"/>
    <x v="2"/>
    <n v="280010"/>
    <x v="1"/>
    <x v="14"/>
    <x v="1"/>
    <x v="5"/>
    <n v="1866"/>
  </r>
  <r>
    <n v="3801751"/>
    <n v="2"/>
    <x v="0"/>
    <d v="2021-09-14T00:00:00"/>
    <x v="0"/>
    <x v="10"/>
    <x v="6"/>
    <x v="0"/>
    <n v="280015"/>
    <x v="18"/>
    <x v="26"/>
    <x v="1"/>
    <x v="1"/>
    <n v="4684"/>
  </r>
  <r>
    <n v="3801752"/>
    <n v="3"/>
    <x v="1"/>
    <d v="2022-11-11T00:00:00"/>
    <x v="2"/>
    <x v="7"/>
    <x v="4"/>
    <x v="3"/>
    <n v="280020"/>
    <x v="8"/>
    <x v="6"/>
    <x v="3"/>
    <x v="3"/>
    <n v="484"/>
  </r>
  <r>
    <n v="3801753"/>
    <n v="1"/>
    <x v="3"/>
    <d v="2022-02-22T00:00:00"/>
    <x v="2"/>
    <x v="5"/>
    <x v="2"/>
    <x v="1"/>
    <n v="280004"/>
    <x v="2"/>
    <x v="23"/>
    <x v="3"/>
    <x v="3"/>
    <n v="363"/>
  </r>
  <r>
    <n v="3801754"/>
    <n v="2"/>
    <x v="0"/>
    <d v="2022-07-26T00:00:00"/>
    <x v="2"/>
    <x v="9"/>
    <x v="1"/>
    <x v="1"/>
    <n v="280011"/>
    <x v="6"/>
    <x v="2"/>
    <x v="2"/>
    <x v="2"/>
    <n v="2179"/>
  </r>
  <r>
    <n v="3801755"/>
    <n v="3"/>
    <x v="1"/>
    <d v="2023-09-18T00:00:00"/>
    <x v="1"/>
    <x v="10"/>
    <x v="5"/>
    <x v="3"/>
    <n v="280002"/>
    <x v="14"/>
    <x v="22"/>
    <x v="2"/>
    <x v="4"/>
    <n v="3248"/>
  </r>
  <r>
    <n v="3801756"/>
    <n v="4"/>
    <x v="2"/>
    <d v="2022-06-14T00:00:00"/>
    <x v="2"/>
    <x v="3"/>
    <x v="2"/>
    <x v="1"/>
    <n v="280002"/>
    <x v="14"/>
    <x v="19"/>
    <x v="0"/>
    <x v="6"/>
    <n v="1161"/>
  </r>
  <r>
    <n v="3801757"/>
    <n v="2"/>
    <x v="0"/>
    <d v="2023-09-08T00:00:00"/>
    <x v="1"/>
    <x v="10"/>
    <x v="0"/>
    <x v="0"/>
    <n v="280016"/>
    <x v="13"/>
    <x v="5"/>
    <x v="2"/>
    <x v="4"/>
    <n v="3959"/>
  </r>
  <r>
    <n v="3801758"/>
    <n v="2"/>
    <x v="0"/>
    <d v="2022-08-26T00:00:00"/>
    <x v="2"/>
    <x v="1"/>
    <x v="3"/>
    <x v="2"/>
    <n v="280011"/>
    <x v="6"/>
    <x v="2"/>
    <x v="2"/>
    <x v="2"/>
    <n v="2043"/>
  </r>
  <r>
    <n v="3801759"/>
    <n v="3"/>
    <x v="1"/>
    <d v="2021-06-08T00:00:00"/>
    <x v="0"/>
    <x v="3"/>
    <x v="3"/>
    <x v="2"/>
    <n v="280018"/>
    <x v="10"/>
    <x v="17"/>
    <x v="2"/>
    <x v="2"/>
    <n v="432"/>
  </r>
  <r>
    <n v="3801760"/>
    <n v="2"/>
    <x v="0"/>
    <d v="2023-10-12T00:00:00"/>
    <x v="1"/>
    <x v="11"/>
    <x v="4"/>
    <x v="3"/>
    <n v="280016"/>
    <x v="13"/>
    <x v="11"/>
    <x v="2"/>
    <x v="4"/>
    <n v="5127"/>
  </r>
  <r>
    <n v="3801761"/>
    <n v="2"/>
    <x v="0"/>
    <d v="2023-04-08T00:00:00"/>
    <x v="1"/>
    <x v="4"/>
    <x v="6"/>
    <x v="0"/>
    <n v="280020"/>
    <x v="8"/>
    <x v="5"/>
    <x v="2"/>
    <x v="4"/>
    <n v="5320"/>
  </r>
  <r>
    <n v="3801762"/>
    <n v="2"/>
    <x v="0"/>
    <d v="2023-12-11T00:00:00"/>
    <x v="1"/>
    <x v="0"/>
    <x v="0"/>
    <x v="0"/>
    <n v="280020"/>
    <x v="8"/>
    <x v="14"/>
    <x v="1"/>
    <x v="5"/>
    <n v="4299"/>
  </r>
  <r>
    <n v="3801763"/>
    <n v="4"/>
    <x v="2"/>
    <d v="2023-06-06T00:00:00"/>
    <x v="1"/>
    <x v="3"/>
    <x v="1"/>
    <x v="1"/>
    <n v="280014"/>
    <x v="0"/>
    <x v="10"/>
    <x v="3"/>
    <x v="3"/>
    <n v="3679"/>
  </r>
  <r>
    <n v="3801764"/>
    <n v="2"/>
    <x v="0"/>
    <d v="2023-06-20T00:00:00"/>
    <x v="1"/>
    <x v="3"/>
    <x v="1"/>
    <x v="1"/>
    <n v="280004"/>
    <x v="2"/>
    <x v="16"/>
    <x v="3"/>
    <x v="3"/>
    <n v="529"/>
  </r>
  <r>
    <n v="3801765"/>
    <n v="4"/>
    <x v="2"/>
    <d v="2023-12-01T00:00:00"/>
    <x v="1"/>
    <x v="0"/>
    <x v="4"/>
    <x v="3"/>
    <n v="280008"/>
    <x v="16"/>
    <x v="27"/>
    <x v="1"/>
    <x v="1"/>
    <n v="4219"/>
  </r>
  <r>
    <n v="3801766"/>
    <n v="4"/>
    <x v="2"/>
    <d v="2023-01-05T00:00:00"/>
    <x v="1"/>
    <x v="8"/>
    <x v="0"/>
    <x v="0"/>
    <n v="280013"/>
    <x v="5"/>
    <x v="3"/>
    <x v="0"/>
    <x v="0"/>
    <n v="3156"/>
  </r>
  <r>
    <n v="3801767"/>
    <n v="4"/>
    <x v="2"/>
    <d v="2021-11-19T00:00:00"/>
    <x v="0"/>
    <x v="7"/>
    <x v="6"/>
    <x v="0"/>
    <n v="280019"/>
    <x v="4"/>
    <x v="6"/>
    <x v="3"/>
    <x v="3"/>
    <n v="5902"/>
  </r>
  <r>
    <n v="3801768"/>
    <n v="4"/>
    <x v="2"/>
    <d v="2022-08-22T00:00:00"/>
    <x v="2"/>
    <x v="1"/>
    <x v="1"/>
    <x v="1"/>
    <n v="280015"/>
    <x v="18"/>
    <x v="9"/>
    <x v="0"/>
    <x v="0"/>
    <n v="3561"/>
  </r>
  <r>
    <n v="3801769"/>
    <n v="2"/>
    <x v="0"/>
    <d v="2021-12-05T00:00:00"/>
    <x v="0"/>
    <x v="0"/>
    <x v="6"/>
    <x v="0"/>
    <n v="280004"/>
    <x v="2"/>
    <x v="21"/>
    <x v="1"/>
    <x v="5"/>
    <n v="4205"/>
  </r>
  <r>
    <n v="3801770"/>
    <n v="3"/>
    <x v="1"/>
    <d v="2021-05-27T00:00:00"/>
    <x v="0"/>
    <x v="2"/>
    <x v="3"/>
    <x v="2"/>
    <n v="280002"/>
    <x v="14"/>
    <x v="10"/>
    <x v="3"/>
    <x v="3"/>
    <n v="1243"/>
  </r>
  <r>
    <n v="3801771"/>
    <n v="1"/>
    <x v="3"/>
    <d v="2023-09-26T00:00:00"/>
    <x v="1"/>
    <x v="10"/>
    <x v="5"/>
    <x v="3"/>
    <n v="280012"/>
    <x v="19"/>
    <x v="4"/>
    <x v="3"/>
    <x v="3"/>
    <n v="3119"/>
  </r>
  <r>
    <n v="3801772"/>
    <n v="2"/>
    <x v="0"/>
    <d v="2021-03-19T00:00:00"/>
    <x v="0"/>
    <x v="6"/>
    <x v="4"/>
    <x v="3"/>
    <n v="280004"/>
    <x v="2"/>
    <x v="19"/>
    <x v="0"/>
    <x v="6"/>
    <n v="1498"/>
  </r>
  <r>
    <n v="3801773"/>
    <n v="2"/>
    <x v="0"/>
    <d v="2023-04-16T00:00:00"/>
    <x v="1"/>
    <x v="4"/>
    <x v="2"/>
    <x v="1"/>
    <n v="280001"/>
    <x v="11"/>
    <x v="9"/>
    <x v="0"/>
    <x v="0"/>
    <n v="1140"/>
  </r>
  <r>
    <n v="3801774"/>
    <n v="3"/>
    <x v="1"/>
    <d v="2023-01-20T00:00:00"/>
    <x v="1"/>
    <x v="8"/>
    <x v="6"/>
    <x v="0"/>
    <n v="280015"/>
    <x v="18"/>
    <x v="8"/>
    <x v="1"/>
    <x v="5"/>
    <n v="456"/>
  </r>
  <r>
    <n v="3801775"/>
    <n v="4"/>
    <x v="2"/>
    <d v="2022-03-11T00:00:00"/>
    <x v="2"/>
    <x v="6"/>
    <x v="6"/>
    <x v="0"/>
    <n v="280019"/>
    <x v="4"/>
    <x v="3"/>
    <x v="0"/>
    <x v="0"/>
    <n v="3603"/>
  </r>
  <r>
    <n v="3801776"/>
    <n v="2"/>
    <x v="0"/>
    <d v="2021-02-07T00:00:00"/>
    <x v="0"/>
    <x v="5"/>
    <x v="1"/>
    <x v="1"/>
    <n v="280016"/>
    <x v="13"/>
    <x v="13"/>
    <x v="1"/>
    <x v="5"/>
    <n v="4515"/>
  </r>
  <r>
    <n v="3801777"/>
    <n v="3"/>
    <x v="1"/>
    <d v="2023-03-02T00:00:00"/>
    <x v="1"/>
    <x v="6"/>
    <x v="6"/>
    <x v="0"/>
    <n v="280011"/>
    <x v="6"/>
    <x v="12"/>
    <x v="1"/>
    <x v="1"/>
    <n v="520"/>
  </r>
  <r>
    <n v="3801778"/>
    <n v="4"/>
    <x v="2"/>
    <d v="2021-03-24T00:00:00"/>
    <x v="0"/>
    <x v="6"/>
    <x v="4"/>
    <x v="3"/>
    <n v="280003"/>
    <x v="9"/>
    <x v="1"/>
    <x v="1"/>
    <x v="1"/>
    <n v="5379"/>
  </r>
  <r>
    <n v="3801779"/>
    <n v="4"/>
    <x v="2"/>
    <d v="2021-10-05T00:00:00"/>
    <x v="0"/>
    <x v="11"/>
    <x v="1"/>
    <x v="1"/>
    <n v="280007"/>
    <x v="17"/>
    <x v="3"/>
    <x v="0"/>
    <x v="0"/>
    <n v="5983"/>
  </r>
  <r>
    <n v="3801780"/>
    <n v="1"/>
    <x v="3"/>
    <d v="2021-08-21T00:00:00"/>
    <x v="0"/>
    <x v="1"/>
    <x v="3"/>
    <x v="2"/>
    <n v="280015"/>
    <x v="18"/>
    <x v="17"/>
    <x v="2"/>
    <x v="2"/>
    <n v="3481"/>
  </r>
  <r>
    <n v="3801781"/>
    <n v="1"/>
    <x v="3"/>
    <d v="2022-12-19T00:00:00"/>
    <x v="2"/>
    <x v="0"/>
    <x v="1"/>
    <x v="1"/>
    <n v="280006"/>
    <x v="7"/>
    <x v="1"/>
    <x v="1"/>
    <x v="1"/>
    <n v="975"/>
  </r>
  <r>
    <n v="3801782"/>
    <n v="2"/>
    <x v="0"/>
    <d v="2023-01-04T00:00:00"/>
    <x v="1"/>
    <x v="8"/>
    <x v="5"/>
    <x v="3"/>
    <n v="280001"/>
    <x v="11"/>
    <x v="12"/>
    <x v="1"/>
    <x v="1"/>
    <n v="2331"/>
  </r>
  <r>
    <n v="3801783"/>
    <n v="3"/>
    <x v="1"/>
    <d v="2021-09-18T00:00:00"/>
    <x v="0"/>
    <x v="10"/>
    <x v="5"/>
    <x v="3"/>
    <n v="280017"/>
    <x v="12"/>
    <x v="6"/>
    <x v="3"/>
    <x v="3"/>
    <n v="5158"/>
  </r>
  <r>
    <n v="3801784"/>
    <n v="4"/>
    <x v="2"/>
    <d v="2023-09-14T00:00:00"/>
    <x v="1"/>
    <x v="10"/>
    <x v="2"/>
    <x v="1"/>
    <n v="280007"/>
    <x v="17"/>
    <x v="21"/>
    <x v="1"/>
    <x v="5"/>
    <n v="661"/>
  </r>
  <r>
    <n v="3801785"/>
    <n v="4"/>
    <x v="2"/>
    <d v="2021-07-14T00:00:00"/>
    <x v="0"/>
    <x v="9"/>
    <x v="4"/>
    <x v="3"/>
    <n v="280007"/>
    <x v="17"/>
    <x v="10"/>
    <x v="3"/>
    <x v="3"/>
    <n v="4529"/>
  </r>
  <r>
    <n v="3801786"/>
    <n v="1"/>
    <x v="3"/>
    <d v="2023-12-03T00:00:00"/>
    <x v="1"/>
    <x v="0"/>
    <x v="0"/>
    <x v="0"/>
    <n v="280012"/>
    <x v="19"/>
    <x v="20"/>
    <x v="2"/>
    <x v="4"/>
    <n v="5372"/>
  </r>
  <r>
    <n v="3801787"/>
    <n v="1"/>
    <x v="3"/>
    <d v="2022-09-14T00:00:00"/>
    <x v="2"/>
    <x v="10"/>
    <x v="0"/>
    <x v="0"/>
    <n v="280013"/>
    <x v="5"/>
    <x v="17"/>
    <x v="2"/>
    <x v="2"/>
    <n v="2860"/>
  </r>
  <r>
    <n v="3801788"/>
    <n v="3"/>
    <x v="1"/>
    <d v="2021-10-25T00:00:00"/>
    <x v="0"/>
    <x v="11"/>
    <x v="3"/>
    <x v="2"/>
    <n v="280004"/>
    <x v="2"/>
    <x v="29"/>
    <x v="1"/>
    <x v="5"/>
    <n v="5587"/>
  </r>
  <r>
    <n v="3801789"/>
    <n v="3"/>
    <x v="1"/>
    <d v="2022-06-06T00:00:00"/>
    <x v="2"/>
    <x v="3"/>
    <x v="3"/>
    <x v="2"/>
    <n v="280017"/>
    <x v="12"/>
    <x v="4"/>
    <x v="3"/>
    <x v="3"/>
    <n v="1330"/>
  </r>
  <r>
    <n v="3801790"/>
    <n v="1"/>
    <x v="3"/>
    <d v="2021-10-04T00:00:00"/>
    <x v="0"/>
    <x v="11"/>
    <x v="3"/>
    <x v="2"/>
    <n v="280011"/>
    <x v="6"/>
    <x v="14"/>
    <x v="1"/>
    <x v="5"/>
    <n v="4846"/>
  </r>
  <r>
    <n v="3801791"/>
    <n v="2"/>
    <x v="0"/>
    <d v="2023-10-03T00:00:00"/>
    <x v="1"/>
    <x v="11"/>
    <x v="4"/>
    <x v="3"/>
    <n v="280008"/>
    <x v="16"/>
    <x v="9"/>
    <x v="0"/>
    <x v="0"/>
    <n v="4813"/>
  </r>
  <r>
    <n v="3801792"/>
    <n v="1"/>
    <x v="3"/>
    <d v="2022-04-09T00:00:00"/>
    <x v="2"/>
    <x v="4"/>
    <x v="1"/>
    <x v="1"/>
    <n v="280009"/>
    <x v="15"/>
    <x v="7"/>
    <x v="2"/>
    <x v="2"/>
    <n v="1625"/>
  </r>
  <r>
    <n v="3801793"/>
    <n v="2"/>
    <x v="0"/>
    <d v="2021-08-10T00:00:00"/>
    <x v="0"/>
    <x v="1"/>
    <x v="2"/>
    <x v="1"/>
    <n v="280013"/>
    <x v="5"/>
    <x v="27"/>
    <x v="1"/>
    <x v="1"/>
    <n v="1646"/>
  </r>
  <r>
    <n v="3801794"/>
    <n v="4"/>
    <x v="2"/>
    <d v="2021-10-08T00:00:00"/>
    <x v="0"/>
    <x v="11"/>
    <x v="4"/>
    <x v="3"/>
    <n v="280011"/>
    <x v="6"/>
    <x v="8"/>
    <x v="1"/>
    <x v="5"/>
    <n v="4733"/>
  </r>
  <r>
    <n v="3801795"/>
    <n v="2"/>
    <x v="0"/>
    <d v="2022-08-17T00:00:00"/>
    <x v="2"/>
    <x v="1"/>
    <x v="4"/>
    <x v="3"/>
    <n v="280019"/>
    <x v="4"/>
    <x v="20"/>
    <x v="2"/>
    <x v="4"/>
    <n v="2919"/>
  </r>
  <r>
    <n v="3801796"/>
    <n v="2"/>
    <x v="0"/>
    <d v="2021-06-16T00:00:00"/>
    <x v="0"/>
    <x v="3"/>
    <x v="1"/>
    <x v="1"/>
    <n v="280009"/>
    <x v="15"/>
    <x v="24"/>
    <x v="2"/>
    <x v="2"/>
    <n v="3111"/>
  </r>
  <r>
    <n v="3801797"/>
    <n v="4"/>
    <x v="2"/>
    <d v="2022-06-01T00:00:00"/>
    <x v="2"/>
    <x v="3"/>
    <x v="0"/>
    <x v="0"/>
    <n v="280002"/>
    <x v="14"/>
    <x v="23"/>
    <x v="3"/>
    <x v="3"/>
    <n v="2462"/>
  </r>
  <r>
    <n v="3801798"/>
    <n v="4"/>
    <x v="2"/>
    <d v="2023-01-08T00:00:00"/>
    <x v="1"/>
    <x v="8"/>
    <x v="4"/>
    <x v="3"/>
    <n v="280018"/>
    <x v="10"/>
    <x v="29"/>
    <x v="1"/>
    <x v="5"/>
    <n v="1789"/>
  </r>
  <r>
    <n v="3801799"/>
    <n v="3"/>
    <x v="1"/>
    <d v="2022-07-02T00:00:00"/>
    <x v="2"/>
    <x v="9"/>
    <x v="6"/>
    <x v="0"/>
    <n v="280006"/>
    <x v="7"/>
    <x v="15"/>
    <x v="0"/>
    <x v="6"/>
    <n v="1668"/>
  </r>
  <r>
    <n v="3801800"/>
    <n v="2"/>
    <x v="0"/>
    <d v="2023-07-02T00:00:00"/>
    <x v="1"/>
    <x v="9"/>
    <x v="5"/>
    <x v="3"/>
    <n v="280008"/>
    <x v="16"/>
    <x v="13"/>
    <x v="1"/>
    <x v="5"/>
    <n v="4317"/>
  </r>
  <r>
    <n v="3801801"/>
    <n v="1"/>
    <x v="3"/>
    <d v="2021-05-01T00:00:00"/>
    <x v="0"/>
    <x v="2"/>
    <x v="2"/>
    <x v="1"/>
    <n v="280020"/>
    <x v="8"/>
    <x v="13"/>
    <x v="1"/>
    <x v="5"/>
    <n v="4859"/>
  </r>
  <r>
    <n v="3801802"/>
    <n v="1"/>
    <x v="3"/>
    <d v="2022-10-10T00:00:00"/>
    <x v="2"/>
    <x v="11"/>
    <x v="0"/>
    <x v="0"/>
    <n v="280015"/>
    <x v="18"/>
    <x v="10"/>
    <x v="3"/>
    <x v="3"/>
    <n v="5262"/>
  </r>
  <r>
    <n v="3801803"/>
    <n v="2"/>
    <x v="0"/>
    <d v="2022-12-20T00:00:00"/>
    <x v="2"/>
    <x v="0"/>
    <x v="4"/>
    <x v="3"/>
    <n v="280004"/>
    <x v="2"/>
    <x v="12"/>
    <x v="1"/>
    <x v="1"/>
    <n v="3027"/>
  </r>
  <r>
    <n v="3801804"/>
    <n v="3"/>
    <x v="1"/>
    <d v="2023-11-05T00:00:00"/>
    <x v="1"/>
    <x v="7"/>
    <x v="3"/>
    <x v="2"/>
    <n v="280016"/>
    <x v="13"/>
    <x v="3"/>
    <x v="0"/>
    <x v="0"/>
    <n v="4343"/>
  </r>
  <r>
    <n v="3801805"/>
    <n v="2"/>
    <x v="0"/>
    <d v="2023-06-05T00:00:00"/>
    <x v="1"/>
    <x v="3"/>
    <x v="4"/>
    <x v="3"/>
    <n v="280017"/>
    <x v="12"/>
    <x v="1"/>
    <x v="1"/>
    <x v="1"/>
    <n v="1433"/>
  </r>
  <r>
    <n v="3801806"/>
    <n v="2"/>
    <x v="0"/>
    <d v="2021-05-17T00:00:00"/>
    <x v="0"/>
    <x v="2"/>
    <x v="0"/>
    <x v="0"/>
    <n v="280005"/>
    <x v="3"/>
    <x v="11"/>
    <x v="2"/>
    <x v="4"/>
    <n v="4447"/>
  </r>
  <r>
    <n v="3801807"/>
    <n v="2"/>
    <x v="0"/>
    <d v="2022-12-03T00:00:00"/>
    <x v="2"/>
    <x v="0"/>
    <x v="2"/>
    <x v="1"/>
    <n v="280004"/>
    <x v="2"/>
    <x v="12"/>
    <x v="1"/>
    <x v="1"/>
    <n v="4326"/>
  </r>
  <r>
    <n v="3801808"/>
    <n v="3"/>
    <x v="1"/>
    <d v="2021-03-20T00:00:00"/>
    <x v="0"/>
    <x v="6"/>
    <x v="1"/>
    <x v="1"/>
    <n v="280010"/>
    <x v="1"/>
    <x v="22"/>
    <x v="2"/>
    <x v="4"/>
    <n v="1273"/>
  </r>
  <r>
    <n v="3801809"/>
    <n v="1"/>
    <x v="3"/>
    <d v="2023-03-15T00:00:00"/>
    <x v="1"/>
    <x v="6"/>
    <x v="3"/>
    <x v="2"/>
    <n v="280006"/>
    <x v="7"/>
    <x v="16"/>
    <x v="3"/>
    <x v="3"/>
    <n v="5748"/>
  </r>
  <r>
    <n v="3801810"/>
    <n v="4"/>
    <x v="2"/>
    <d v="2023-03-11T00:00:00"/>
    <x v="1"/>
    <x v="6"/>
    <x v="5"/>
    <x v="3"/>
    <n v="280019"/>
    <x v="4"/>
    <x v="16"/>
    <x v="3"/>
    <x v="3"/>
    <n v="5515"/>
  </r>
  <r>
    <n v="3801811"/>
    <n v="4"/>
    <x v="2"/>
    <d v="2021-06-12T00:00:00"/>
    <x v="0"/>
    <x v="3"/>
    <x v="2"/>
    <x v="1"/>
    <n v="280009"/>
    <x v="15"/>
    <x v="19"/>
    <x v="0"/>
    <x v="6"/>
    <n v="1512"/>
  </r>
  <r>
    <n v="3801812"/>
    <n v="2"/>
    <x v="0"/>
    <d v="2023-08-18T00:00:00"/>
    <x v="1"/>
    <x v="1"/>
    <x v="2"/>
    <x v="1"/>
    <n v="280007"/>
    <x v="17"/>
    <x v="18"/>
    <x v="2"/>
    <x v="4"/>
    <n v="4664"/>
  </r>
  <r>
    <n v="3801813"/>
    <n v="2"/>
    <x v="0"/>
    <d v="2022-12-25T00:00:00"/>
    <x v="2"/>
    <x v="0"/>
    <x v="6"/>
    <x v="0"/>
    <n v="280002"/>
    <x v="14"/>
    <x v="11"/>
    <x v="2"/>
    <x v="4"/>
    <n v="5080"/>
  </r>
  <r>
    <n v="3801814"/>
    <n v="2"/>
    <x v="0"/>
    <d v="2023-05-21T00:00:00"/>
    <x v="1"/>
    <x v="2"/>
    <x v="4"/>
    <x v="3"/>
    <n v="280008"/>
    <x v="16"/>
    <x v="28"/>
    <x v="2"/>
    <x v="4"/>
    <n v="2954"/>
  </r>
  <r>
    <n v="3801815"/>
    <n v="4"/>
    <x v="2"/>
    <d v="2021-10-01T00:00:00"/>
    <x v="0"/>
    <x v="11"/>
    <x v="0"/>
    <x v="0"/>
    <n v="280014"/>
    <x v="0"/>
    <x v="19"/>
    <x v="0"/>
    <x v="6"/>
    <n v="2975"/>
  </r>
  <r>
    <n v="3801816"/>
    <n v="1"/>
    <x v="3"/>
    <d v="2022-02-26T00:00:00"/>
    <x v="2"/>
    <x v="5"/>
    <x v="0"/>
    <x v="0"/>
    <n v="280014"/>
    <x v="0"/>
    <x v="8"/>
    <x v="1"/>
    <x v="5"/>
    <n v="4727"/>
  </r>
  <r>
    <n v="3801817"/>
    <n v="1"/>
    <x v="3"/>
    <d v="2022-01-14T00:00:00"/>
    <x v="2"/>
    <x v="8"/>
    <x v="6"/>
    <x v="0"/>
    <n v="280004"/>
    <x v="2"/>
    <x v="25"/>
    <x v="1"/>
    <x v="1"/>
    <n v="573"/>
  </r>
  <r>
    <n v="3801818"/>
    <n v="2"/>
    <x v="0"/>
    <d v="2022-04-24T00:00:00"/>
    <x v="2"/>
    <x v="4"/>
    <x v="0"/>
    <x v="0"/>
    <n v="280008"/>
    <x v="16"/>
    <x v="8"/>
    <x v="1"/>
    <x v="5"/>
    <n v="5712"/>
  </r>
  <r>
    <n v="3801819"/>
    <n v="4"/>
    <x v="2"/>
    <d v="2021-07-03T00:00:00"/>
    <x v="0"/>
    <x v="9"/>
    <x v="2"/>
    <x v="1"/>
    <n v="280018"/>
    <x v="10"/>
    <x v="26"/>
    <x v="1"/>
    <x v="1"/>
    <n v="2540"/>
  </r>
  <r>
    <n v="3801820"/>
    <n v="1"/>
    <x v="3"/>
    <d v="2022-04-20T00:00:00"/>
    <x v="2"/>
    <x v="4"/>
    <x v="2"/>
    <x v="1"/>
    <n v="280011"/>
    <x v="6"/>
    <x v="2"/>
    <x v="2"/>
    <x v="2"/>
    <n v="4229"/>
  </r>
  <r>
    <n v="3801821"/>
    <n v="4"/>
    <x v="2"/>
    <d v="2022-04-10T00:00:00"/>
    <x v="2"/>
    <x v="4"/>
    <x v="4"/>
    <x v="3"/>
    <n v="280014"/>
    <x v="0"/>
    <x v="17"/>
    <x v="2"/>
    <x v="2"/>
    <n v="4058"/>
  </r>
  <r>
    <n v="3801822"/>
    <n v="4"/>
    <x v="2"/>
    <d v="2022-11-07T00:00:00"/>
    <x v="2"/>
    <x v="7"/>
    <x v="2"/>
    <x v="1"/>
    <n v="280020"/>
    <x v="8"/>
    <x v="27"/>
    <x v="1"/>
    <x v="1"/>
    <n v="4750"/>
  </r>
  <r>
    <n v="3801823"/>
    <n v="3"/>
    <x v="1"/>
    <d v="2023-08-09T00:00:00"/>
    <x v="1"/>
    <x v="1"/>
    <x v="3"/>
    <x v="2"/>
    <n v="280011"/>
    <x v="6"/>
    <x v="14"/>
    <x v="1"/>
    <x v="5"/>
    <n v="1568"/>
  </r>
  <r>
    <n v="3801824"/>
    <n v="3"/>
    <x v="1"/>
    <d v="2023-12-22T00:00:00"/>
    <x v="1"/>
    <x v="0"/>
    <x v="5"/>
    <x v="3"/>
    <n v="280018"/>
    <x v="10"/>
    <x v="10"/>
    <x v="3"/>
    <x v="3"/>
    <n v="4799"/>
  </r>
  <r>
    <n v="3801825"/>
    <n v="1"/>
    <x v="3"/>
    <d v="2021-03-02T00:00:00"/>
    <x v="0"/>
    <x v="6"/>
    <x v="3"/>
    <x v="2"/>
    <n v="280018"/>
    <x v="10"/>
    <x v="27"/>
    <x v="1"/>
    <x v="1"/>
    <n v="3280"/>
  </r>
  <r>
    <n v="3801826"/>
    <n v="2"/>
    <x v="0"/>
    <d v="2023-05-28T00:00:00"/>
    <x v="1"/>
    <x v="2"/>
    <x v="2"/>
    <x v="1"/>
    <n v="280005"/>
    <x v="3"/>
    <x v="23"/>
    <x v="3"/>
    <x v="3"/>
    <n v="987"/>
  </r>
  <r>
    <n v="3801827"/>
    <n v="1"/>
    <x v="3"/>
    <d v="2022-09-09T00:00:00"/>
    <x v="2"/>
    <x v="10"/>
    <x v="2"/>
    <x v="1"/>
    <n v="280007"/>
    <x v="17"/>
    <x v="10"/>
    <x v="3"/>
    <x v="3"/>
    <n v="2000"/>
  </r>
  <r>
    <n v="3801828"/>
    <n v="4"/>
    <x v="2"/>
    <d v="2021-07-04T00:00:00"/>
    <x v="0"/>
    <x v="9"/>
    <x v="2"/>
    <x v="1"/>
    <n v="280004"/>
    <x v="2"/>
    <x v="21"/>
    <x v="1"/>
    <x v="5"/>
    <n v="3337"/>
  </r>
  <r>
    <n v="3801829"/>
    <n v="3"/>
    <x v="1"/>
    <d v="2021-08-01T00:00:00"/>
    <x v="0"/>
    <x v="1"/>
    <x v="5"/>
    <x v="3"/>
    <n v="280008"/>
    <x v="16"/>
    <x v="29"/>
    <x v="1"/>
    <x v="5"/>
    <n v="3310"/>
  </r>
  <r>
    <n v="3801830"/>
    <n v="1"/>
    <x v="3"/>
    <d v="2023-06-20T00:00:00"/>
    <x v="1"/>
    <x v="3"/>
    <x v="2"/>
    <x v="1"/>
    <n v="280013"/>
    <x v="5"/>
    <x v="4"/>
    <x v="3"/>
    <x v="3"/>
    <n v="2805"/>
  </r>
  <r>
    <n v="3801831"/>
    <n v="1"/>
    <x v="3"/>
    <d v="2023-11-08T00:00:00"/>
    <x v="1"/>
    <x v="7"/>
    <x v="3"/>
    <x v="2"/>
    <n v="280002"/>
    <x v="14"/>
    <x v="2"/>
    <x v="2"/>
    <x v="2"/>
    <n v="1476"/>
  </r>
  <r>
    <n v="3801832"/>
    <n v="2"/>
    <x v="0"/>
    <d v="2022-10-02T00:00:00"/>
    <x v="2"/>
    <x v="11"/>
    <x v="6"/>
    <x v="0"/>
    <n v="280019"/>
    <x v="4"/>
    <x v="14"/>
    <x v="1"/>
    <x v="5"/>
    <n v="4142"/>
  </r>
  <r>
    <n v="3801833"/>
    <n v="2"/>
    <x v="0"/>
    <d v="2021-10-25T00:00:00"/>
    <x v="0"/>
    <x v="11"/>
    <x v="0"/>
    <x v="0"/>
    <n v="280012"/>
    <x v="19"/>
    <x v="13"/>
    <x v="1"/>
    <x v="5"/>
    <n v="5443"/>
  </r>
  <r>
    <n v="3801834"/>
    <n v="2"/>
    <x v="0"/>
    <d v="2022-01-26T00:00:00"/>
    <x v="2"/>
    <x v="8"/>
    <x v="3"/>
    <x v="2"/>
    <n v="280005"/>
    <x v="3"/>
    <x v="29"/>
    <x v="1"/>
    <x v="5"/>
    <n v="2331"/>
  </r>
  <r>
    <n v="3801835"/>
    <n v="2"/>
    <x v="0"/>
    <d v="2023-03-08T00:00:00"/>
    <x v="1"/>
    <x v="6"/>
    <x v="5"/>
    <x v="3"/>
    <n v="280015"/>
    <x v="18"/>
    <x v="25"/>
    <x v="1"/>
    <x v="1"/>
    <n v="5689"/>
  </r>
  <r>
    <n v="3801836"/>
    <n v="3"/>
    <x v="1"/>
    <d v="2022-11-10T00:00:00"/>
    <x v="2"/>
    <x v="7"/>
    <x v="1"/>
    <x v="1"/>
    <n v="280011"/>
    <x v="6"/>
    <x v="0"/>
    <x v="0"/>
    <x v="0"/>
    <n v="902"/>
  </r>
  <r>
    <n v="3801837"/>
    <n v="3"/>
    <x v="1"/>
    <d v="2022-05-07T00:00:00"/>
    <x v="2"/>
    <x v="2"/>
    <x v="3"/>
    <x v="2"/>
    <n v="280007"/>
    <x v="17"/>
    <x v="23"/>
    <x v="3"/>
    <x v="3"/>
    <n v="3379"/>
  </r>
  <r>
    <n v="3801838"/>
    <n v="2"/>
    <x v="0"/>
    <d v="2021-03-21T00:00:00"/>
    <x v="0"/>
    <x v="6"/>
    <x v="2"/>
    <x v="1"/>
    <n v="280002"/>
    <x v="14"/>
    <x v="20"/>
    <x v="2"/>
    <x v="4"/>
    <n v="1808"/>
  </r>
  <r>
    <n v="3801839"/>
    <n v="3"/>
    <x v="1"/>
    <d v="2022-01-18T00:00:00"/>
    <x v="2"/>
    <x v="8"/>
    <x v="6"/>
    <x v="0"/>
    <n v="280003"/>
    <x v="9"/>
    <x v="5"/>
    <x v="2"/>
    <x v="4"/>
    <n v="1080"/>
  </r>
  <r>
    <n v="3801840"/>
    <n v="2"/>
    <x v="0"/>
    <d v="2022-05-21T00:00:00"/>
    <x v="2"/>
    <x v="2"/>
    <x v="2"/>
    <x v="1"/>
    <n v="280006"/>
    <x v="7"/>
    <x v="5"/>
    <x v="2"/>
    <x v="4"/>
    <n v="5772"/>
  </r>
  <r>
    <n v="3801841"/>
    <n v="4"/>
    <x v="2"/>
    <d v="2023-02-03T00:00:00"/>
    <x v="1"/>
    <x v="5"/>
    <x v="5"/>
    <x v="3"/>
    <n v="280008"/>
    <x v="16"/>
    <x v="15"/>
    <x v="0"/>
    <x v="6"/>
    <n v="3395"/>
  </r>
  <r>
    <n v="3801842"/>
    <n v="4"/>
    <x v="2"/>
    <d v="2023-01-04T00:00:00"/>
    <x v="1"/>
    <x v="8"/>
    <x v="3"/>
    <x v="2"/>
    <n v="280007"/>
    <x v="17"/>
    <x v="8"/>
    <x v="1"/>
    <x v="5"/>
    <n v="1150"/>
  </r>
  <r>
    <n v="3801843"/>
    <n v="1"/>
    <x v="3"/>
    <d v="2023-07-18T00:00:00"/>
    <x v="1"/>
    <x v="9"/>
    <x v="6"/>
    <x v="0"/>
    <n v="280020"/>
    <x v="8"/>
    <x v="11"/>
    <x v="2"/>
    <x v="4"/>
    <n v="2640"/>
  </r>
  <r>
    <n v="3801844"/>
    <n v="3"/>
    <x v="1"/>
    <d v="2023-07-20T00:00:00"/>
    <x v="1"/>
    <x v="9"/>
    <x v="5"/>
    <x v="3"/>
    <n v="280004"/>
    <x v="2"/>
    <x v="14"/>
    <x v="1"/>
    <x v="5"/>
    <n v="5400"/>
  </r>
  <r>
    <n v="3801845"/>
    <n v="4"/>
    <x v="2"/>
    <d v="2023-09-14T00:00:00"/>
    <x v="1"/>
    <x v="10"/>
    <x v="2"/>
    <x v="1"/>
    <n v="280007"/>
    <x v="17"/>
    <x v="13"/>
    <x v="1"/>
    <x v="5"/>
    <n v="2143"/>
  </r>
  <r>
    <n v="3801846"/>
    <n v="1"/>
    <x v="3"/>
    <d v="2021-04-11T00:00:00"/>
    <x v="0"/>
    <x v="4"/>
    <x v="1"/>
    <x v="1"/>
    <n v="280004"/>
    <x v="2"/>
    <x v="4"/>
    <x v="3"/>
    <x v="3"/>
    <n v="4281"/>
  </r>
  <r>
    <n v="3801847"/>
    <n v="1"/>
    <x v="3"/>
    <d v="2023-12-03T00:00:00"/>
    <x v="1"/>
    <x v="0"/>
    <x v="3"/>
    <x v="2"/>
    <n v="280009"/>
    <x v="15"/>
    <x v="26"/>
    <x v="1"/>
    <x v="1"/>
    <n v="2345"/>
  </r>
  <r>
    <n v="3801848"/>
    <n v="3"/>
    <x v="1"/>
    <d v="2021-06-16T00:00:00"/>
    <x v="0"/>
    <x v="3"/>
    <x v="4"/>
    <x v="3"/>
    <n v="280011"/>
    <x v="6"/>
    <x v="4"/>
    <x v="3"/>
    <x v="3"/>
    <n v="1097"/>
  </r>
  <r>
    <n v="3801849"/>
    <n v="1"/>
    <x v="3"/>
    <d v="2021-05-27T00:00:00"/>
    <x v="0"/>
    <x v="2"/>
    <x v="2"/>
    <x v="1"/>
    <n v="280005"/>
    <x v="3"/>
    <x v="27"/>
    <x v="1"/>
    <x v="1"/>
    <n v="3354"/>
  </r>
  <r>
    <n v="3801850"/>
    <n v="2"/>
    <x v="0"/>
    <d v="2023-10-17T00:00:00"/>
    <x v="1"/>
    <x v="11"/>
    <x v="3"/>
    <x v="2"/>
    <n v="280012"/>
    <x v="19"/>
    <x v="20"/>
    <x v="2"/>
    <x v="4"/>
    <n v="4292"/>
  </r>
  <r>
    <n v="3801851"/>
    <n v="3"/>
    <x v="1"/>
    <d v="2023-05-10T00:00:00"/>
    <x v="1"/>
    <x v="2"/>
    <x v="5"/>
    <x v="3"/>
    <n v="280002"/>
    <x v="14"/>
    <x v="16"/>
    <x v="3"/>
    <x v="3"/>
    <n v="5448"/>
  </r>
  <r>
    <n v="3801852"/>
    <n v="4"/>
    <x v="2"/>
    <d v="2022-03-26T00:00:00"/>
    <x v="2"/>
    <x v="6"/>
    <x v="5"/>
    <x v="3"/>
    <n v="280008"/>
    <x v="16"/>
    <x v="13"/>
    <x v="1"/>
    <x v="5"/>
    <n v="3621"/>
  </r>
  <r>
    <n v="3801853"/>
    <n v="4"/>
    <x v="2"/>
    <d v="2022-10-09T00:00:00"/>
    <x v="2"/>
    <x v="11"/>
    <x v="1"/>
    <x v="1"/>
    <n v="280008"/>
    <x v="16"/>
    <x v="13"/>
    <x v="1"/>
    <x v="5"/>
    <n v="775"/>
  </r>
  <r>
    <n v="3801854"/>
    <n v="1"/>
    <x v="3"/>
    <d v="2022-09-26T00:00:00"/>
    <x v="2"/>
    <x v="10"/>
    <x v="0"/>
    <x v="0"/>
    <n v="280018"/>
    <x v="10"/>
    <x v="4"/>
    <x v="3"/>
    <x v="3"/>
    <n v="5527"/>
  </r>
  <r>
    <n v="3801855"/>
    <n v="4"/>
    <x v="2"/>
    <d v="2021-02-10T00:00:00"/>
    <x v="0"/>
    <x v="5"/>
    <x v="0"/>
    <x v="0"/>
    <n v="280003"/>
    <x v="9"/>
    <x v="10"/>
    <x v="3"/>
    <x v="3"/>
    <n v="1727"/>
  </r>
  <r>
    <n v="3801856"/>
    <n v="1"/>
    <x v="3"/>
    <d v="2023-02-15T00:00:00"/>
    <x v="1"/>
    <x v="5"/>
    <x v="5"/>
    <x v="3"/>
    <n v="280005"/>
    <x v="3"/>
    <x v="1"/>
    <x v="1"/>
    <x v="1"/>
    <n v="4030"/>
  </r>
  <r>
    <n v="3801857"/>
    <n v="2"/>
    <x v="0"/>
    <d v="2021-11-28T00:00:00"/>
    <x v="0"/>
    <x v="7"/>
    <x v="1"/>
    <x v="1"/>
    <n v="280009"/>
    <x v="15"/>
    <x v="2"/>
    <x v="2"/>
    <x v="2"/>
    <n v="3804"/>
  </r>
  <r>
    <n v="3801858"/>
    <n v="4"/>
    <x v="2"/>
    <d v="2022-10-22T00:00:00"/>
    <x v="2"/>
    <x v="11"/>
    <x v="5"/>
    <x v="3"/>
    <n v="280003"/>
    <x v="9"/>
    <x v="20"/>
    <x v="2"/>
    <x v="4"/>
    <n v="2203"/>
  </r>
  <r>
    <n v="3801859"/>
    <n v="3"/>
    <x v="1"/>
    <d v="2023-03-19T00:00:00"/>
    <x v="1"/>
    <x v="6"/>
    <x v="6"/>
    <x v="0"/>
    <n v="280003"/>
    <x v="9"/>
    <x v="19"/>
    <x v="0"/>
    <x v="6"/>
    <n v="1911"/>
  </r>
  <r>
    <n v="3801860"/>
    <n v="3"/>
    <x v="1"/>
    <d v="2023-11-21T00:00:00"/>
    <x v="1"/>
    <x v="7"/>
    <x v="6"/>
    <x v="0"/>
    <n v="280020"/>
    <x v="8"/>
    <x v="15"/>
    <x v="0"/>
    <x v="6"/>
    <n v="2729"/>
  </r>
  <r>
    <n v="3801861"/>
    <n v="4"/>
    <x v="2"/>
    <d v="2022-08-18T00:00:00"/>
    <x v="2"/>
    <x v="1"/>
    <x v="5"/>
    <x v="3"/>
    <n v="280016"/>
    <x v="13"/>
    <x v="13"/>
    <x v="1"/>
    <x v="5"/>
    <n v="5586"/>
  </r>
  <r>
    <n v="3801862"/>
    <n v="2"/>
    <x v="0"/>
    <d v="2023-08-22T00:00:00"/>
    <x v="1"/>
    <x v="1"/>
    <x v="2"/>
    <x v="1"/>
    <n v="280005"/>
    <x v="3"/>
    <x v="19"/>
    <x v="0"/>
    <x v="6"/>
    <n v="1623"/>
  </r>
  <r>
    <n v="3801863"/>
    <n v="4"/>
    <x v="2"/>
    <d v="2021-08-05T00:00:00"/>
    <x v="0"/>
    <x v="1"/>
    <x v="0"/>
    <x v="0"/>
    <n v="280017"/>
    <x v="12"/>
    <x v="19"/>
    <x v="0"/>
    <x v="6"/>
    <n v="5138"/>
  </r>
  <r>
    <n v="3801864"/>
    <n v="4"/>
    <x v="2"/>
    <d v="2022-06-10T00:00:00"/>
    <x v="2"/>
    <x v="3"/>
    <x v="6"/>
    <x v="0"/>
    <n v="280010"/>
    <x v="1"/>
    <x v="1"/>
    <x v="1"/>
    <x v="1"/>
    <n v="5885"/>
  </r>
  <r>
    <n v="3801865"/>
    <n v="1"/>
    <x v="3"/>
    <d v="2021-08-18T00:00:00"/>
    <x v="0"/>
    <x v="1"/>
    <x v="1"/>
    <x v="1"/>
    <n v="280014"/>
    <x v="0"/>
    <x v="4"/>
    <x v="3"/>
    <x v="3"/>
    <n v="3627"/>
  </r>
  <r>
    <n v="3801866"/>
    <n v="3"/>
    <x v="1"/>
    <d v="2022-10-16T00:00:00"/>
    <x v="2"/>
    <x v="11"/>
    <x v="4"/>
    <x v="3"/>
    <n v="280003"/>
    <x v="9"/>
    <x v="3"/>
    <x v="0"/>
    <x v="0"/>
    <n v="2504"/>
  </r>
  <r>
    <n v="3801867"/>
    <n v="1"/>
    <x v="3"/>
    <d v="2021-06-17T00:00:00"/>
    <x v="0"/>
    <x v="3"/>
    <x v="0"/>
    <x v="0"/>
    <n v="280010"/>
    <x v="1"/>
    <x v="4"/>
    <x v="3"/>
    <x v="3"/>
    <n v="2453"/>
  </r>
  <r>
    <n v="3801868"/>
    <n v="4"/>
    <x v="2"/>
    <d v="2023-04-14T00:00:00"/>
    <x v="1"/>
    <x v="4"/>
    <x v="0"/>
    <x v="0"/>
    <n v="280008"/>
    <x v="16"/>
    <x v="23"/>
    <x v="3"/>
    <x v="3"/>
    <n v="5997"/>
  </r>
  <r>
    <n v="3801869"/>
    <n v="3"/>
    <x v="1"/>
    <d v="2023-05-05T00:00:00"/>
    <x v="1"/>
    <x v="2"/>
    <x v="3"/>
    <x v="2"/>
    <n v="280008"/>
    <x v="16"/>
    <x v="13"/>
    <x v="1"/>
    <x v="5"/>
    <n v="5236"/>
  </r>
  <r>
    <n v="3801870"/>
    <n v="3"/>
    <x v="1"/>
    <d v="2022-06-20T00:00:00"/>
    <x v="2"/>
    <x v="3"/>
    <x v="3"/>
    <x v="2"/>
    <n v="280014"/>
    <x v="0"/>
    <x v="22"/>
    <x v="2"/>
    <x v="4"/>
    <n v="1313"/>
  </r>
  <r>
    <n v="3801871"/>
    <n v="4"/>
    <x v="2"/>
    <d v="2023-05-04T00:00:00"/>
    <x v="1"/>
    <x v="2"/>
    <x v="0"/>
    <x v="0"/>
    <n v="280013"/>
    <x v="5"/>
    <x v="21"/>
    <x v="1"/>
    <x v="5"/>
    <n v="4543"/>
  </r>
  <r>
    <n v="3801872"/>
    <n v="2"/>
    <x v="0"/>
    <d v="2022-08-28T00:00:00"/>
    <x v="2"/>
    <x v="1"/>
    <x v="1"/>
    <x v="1"/>
    <n v="280011"/>
    <x v="6"/>
    <x v="5"/>
    <x v="2"/>
    <x v="4"/>
    <n v="2595"/>
  </r>
  <r>
    <n v="3801873"/>
    <n v="4"/>
    <x v="2"/>
    <d v="2023-08-17T00:00:00"/>
    <x v="1"/>
    <x v="1"/>
    <x v="2"/>
    <x v="1"/>
    <n v="280014"/>
    <x v="0"/>
    <x v="13"/>
    <x v="1"/>
    <x v="5"/>
    <n v="1105"/>
  </r>
  <r>
    <n v="3801874"/>
    <n v="4"/>
    <x v="2"/>
    <d v="2022-11-03T00:00:00"/>
    <x v="2"/>
    <x v="7"/>
    <x v="3"/>
    <x v="2"/>
    <n v="280019"/>
    <x v="4"/>
    <x v="10"/>
    <x v="3"/>
    <x v="3"/>
    <n v="4443"/>
  </r>
  <r>
    <n v="3801875"/>
    <n v="2"/>
    <x v="0"/>
    <d v="2022-07-02T00:00:00"/>
    <x v="2"/>
    <x v="9"/>
    <x v="2"/>
    <x v="1"/>
    <n v="280015"/>
    <x v="18"/>
    <x v="12"/>
    <x v="1"/>
    <x v="1"/>
    <n v="4654"/>
  </r>
  <r>
    <n v="3801876"/>
    <n v="4"/>
    <x v="2"/>
    <d v="2023-10-18T00:00:00"/>
    <x v="1"/>
    <x v="11"/>
    <x v="2"/>
    <x v="1"/>
    <n v="280017"/>
    <x v="12"/>
    <x v="11"/>
    <x v="2"/>
    <x v="4"/>
    <n v="1567"/>
  </r>
  <r>
    <n v="3801877"/>
    <n v="2"/>
    <x v="0"/>
    <d v="2021-10-22T00:00:00"/>
    <x v="0"/>
    <x v="11"/>
    <x v="3"/>
    <x v="2"/>
    <n v="280019"/>
    <x v="4"/>
    <x v="2"/>
    <x v="2"/>
    <x v="2"/>
    <n v="4488"/>
  </r>
  <r>
    <n v="3801878"/>
    <n v="3"/>
    <x v="1"/>
    <d v="2021-08-17T00:00:00"/>
    <x v="0"/>
    <x v="1"/>
    <x v="2"/>
    <x v="1"/>
    <n v="280003"/>
    <x v="9"/>
    <x v="20"/>
    <x v="2"/>
    <x v="4"/>
    <n v="2579"/>
  </r>
  <r>
    <n v="3801879"/>
    <n v="2"/>
    <x v="0"/>
    <d v="2022-05-27T00:00:00"/>
    <x v="2"/>
    <x v="2"/>
    <x v="5"/>
    <x v="3"/>
    <n v="280001"/>
    <x v="11"/>
    <x v="25"/>
    <x v="1"/>
    <x v="1"/>
    <n v="4886"/>
  </r>
  <r>
    <n v="3801880"/>
    <n v="3"/>
    <x v="1"/>
    <d v="2022-10-16T00:00:00"/>
    <x v="2"/>
    <x v="11"/>
    <x v="3"/>
    <x v="2"/>
    <n v="280002"/>
    <x v="14"/>
    <x v="15"/>
    <x v="0"/>
    <x v="6"/>
    <n v="4930"/>
  </r>
  <r>
    <n v="3801881"/>
    <n v="2"/>
    <x v="0"/>
    <d v="2023-01-04T00:00:00"/>
    <x v="1"/>
    <x v="8"/>
    <x v="3"/>
    <x v="2"/>
    <n v="280001"/>
    <x v="11"/>
    <x v="20"/>
    <x v="2"/>
    <x v="4"/>
    <n v="4573"/>
  </r>
  <r>
    <n v="3801882"/>
    <n v="4"/>
    <x v="2"/>
    <d v="2023-01-27T00:00:00"/>
    <x v="1"/>
    <x v="8"/>
    <x v="0"/>
    <x v="0"/>
    <n v="280009"/>
    <x v="15"/>
    <x v="20"/>
    <x v="2"/>
    <x v="4"/>
    <n v="5342"/>
  </r>
  <r>
    <n v="3801883"/>
    <n v="3"/>
    <x v="1"/>
    <d v="2021-10-18T00:00:00"/>
    <x v="0"/>
    <x v="11"/>
    <x v="5"/>
    <x v="3"/>
    <n v="280018"/>
    <x v="10"/>
    <x v="5"/>
    <x v="2"/>
    <x v="4"/>
    <n v="391"/>
  </r>
  <r>
    <n v="3801884"/>
    <n v="3"/>
    <x v="1"/>
    <d v="2022-11-16T00:00:00"/>
    <x v="2"/>
    <x v="7"/>
    <x v="3"/>
    <x v="2"/>
    <n v="280020"/>
    <x v="8"/>
    <x v="4"/>
    <x v="3"/>
    <x v="3"/>
    <n v="5614"/>
  </r>
  <r>
    <n v="3801885"/>
    <n v="1"/>
    <x v="3"/>
    <d v="2021-12-03T00:00:00"/>
    <x v="0"/>
    <x v="0"/>
    <x v="4"/>
    <x v="3"/>
    <n v="280012"/>
    <x v="19"/>
    <x v="7"/>
    <x v="2"/>
    <x v="2"/>
    <n v="4498"/>
  </r>
  <r>
    <n v="3801886"/>
    <n v="3"/>
    <x v="1"/>
    <d v="2021-01-28T00:00:00"/>
    <x v="0"/>
    <x v="8"/>
    <x v="5"/>
    <x v="3"/>
    <n v="280016"/>
    <x v="13"/>
    <x v="14"/>
    <x v="1"/>
    <x v="5"/>
    <n v="971"/>
  </r>
  <r>
    <n v="3801887"/>
    <n v="4"/>
    <x v="2"/>
    <d v="2022-02-28T00:00:00"/>
    <x v="2"/>
    <x v="5"/>
    <x v="3"/>
    <x v="2"/>
    <n v="280015"/>
    <x v="18"/>
    <x v="16"/>
    <x v="3"/>
    <x v="3"/>
    <n v="1834"/>
  </r>
  <r>
    <n v="3801888"/>
    <n v="1"/>
    <x v="3"/>
    <d v="2023-04-18T00:00:00"/>
    <x v="1"/>
    <x v="4"/>
    <x v="1"/>
    <x v="1"/>
    <n v="280017"/>
    <x v="12"/>
    <x v="14"/>
    <x v="1"/>
    <x v="5"/>
    <n v="1390"/>
  </r>
  <r>
    <n v="3801889"/>
    <n v="3"/>
    <x v="1"/>
    <d v="2022-12-25T00:00:00"/>
    <x v="2"/>
    <x v="0"/>
    <x v="3"/>
    <x v="2"/>
    <n v="280011"/>
    <x v="6"/>
    <x v="12"/>
    <x v="1"/>
    <x v="1"/>
    <n v="2597"/>
  </r>
  <r>
    <n v="3801890"/>
    <n v="4"/>
    <x v="2"/>
    <d v="2022-08-11T00:00:00"/>
    <x v="2"/>
    <x v="1"/>
    <x v="1"/>
    <x v="1"/>
    <n v="280002"/>
    <x v="14"/>
    <x v="24"/>
    <x v="2"/>
    <x v="2"/>
    <n v="3477"/>
  </r>
  <r>
    <n v="3801891"/>
    <n v="1"/>
    <x v="3"/>
    <d v="2022-08-17T00:00:00"/>
    <x v="2"/>
    <x v="1"/>
    <x v="1"/>
    <x v="1"/>
    <n v="280019"/>
    <x v="4"/>
    <x v="29"/>
    <x v="1"/>
    <x v="5"/>
    <n v="2884"/>
  </r>
  <r>
    <n v="3801892"/>
    <n v="3"/>
    <x v="1"/>
    <d v="2023-10-02T00:00:00"/>
    <x v="1"/>
    <x v="11"/>
    <x v="5"/>
    <x v="3"/>
    <n v="280006"/>
    <x v="7"/>
    <x v="17"/>
    <x v="2"/>
    <x v="2"/>
    <n v="4788"/>
  </r>
  <r>
    <n v="3801893"/>
    <n v="4"/>
    <x v="2"/>
    <d v="2022-06-25T00:00:00"/>
    <x v="2"/>
    <x v="3"/>
    <x v="4"/>
    <x v="3"/>
    <n v="280020"/>
    <x v="8"/>
    <x v="22"/>
    <x v="2"/>
    <x v="4"/>
    <n v="4702"/>
  </r>
  <r>
    <n v="3801894"/>
    <n v="4"/>
    <x v="2"/>
    <d v="2021-02-01T00:00:00"/>
    <x v="0"/>
    <x v="5"/>
    <x v="6"/>
    <x v="0"/>
    <n v="280002"/>
    <x v="14"/>
    <x v="2"/>
    <x v="2"/>
    <x v="2"/>
    <n v="1655"/>
  </r>
  <r>
    <n v="3801895"/>
    <n v="2"/>
    <x v="0"/>
    <d v="2021-11-21T00:00:00"/>
    <x v="0"/>
    <x v="7"/>
    <x v="5"/>
    <x v="3"/>
    <n v="280007"/>
    <x v="17"/>
    <x v="12"/>
    <x v="1"/>
    <x v="1"/>
    <n v="3091"/>
  </r>
  <r>
    <n v="3801896"/>
    <n v="3"/>
    <x v="1"/>
    <d v="2023-07-14T00:00:00"/>
    <x v="1"/>
    <x v="9"/>
    <x v="5"/>
    <x v="3"/>
    <n v="280011"/>
    <x v="6"/>
    <x v="28"/>
    <x v="2"/>
    <x v="4"/>
    <n v="3932"/>
  </r>
  <r>
    <n v="3801897"/>
    <n v="1"/>
    <x v="3"/>
    <d v="2023-04-10T00:00:00"/>
    <x v="1"/>
    <x v="4"/>
    <x v="2"/>
    <x v="1"/>
    <n v="280017"/>
    <x v="12"/>
    <x v="19"/>
    <x v="0"/>
    <x v="6"/>
    <n v="5032"/>
  </r>
  <r>
    <n v="3801898"/>
    <n v="1"/>
    <x v="3"/>
    <d v="2021-09-24T00:00:00"/>
    <x v="0"/>
    <x v="10"/>
    <x v="3"/>
    <x v="2"/>
    <n v="280012"/>
    <x v="19"/>
    <x v="9"/>
    <x v="0"/>
    <x v="0"/>
    <n v="2672"/>
  </r>
  <r>
    <n v="3801899"/>
    <n v="1"/>
    <x v="3"/>
    <d v="2022-01-11T00:00:00"/>
    <x v="2"/>
    <x v="8"/>
    <x v="4"/>
    <x v="3"/>
    <n v="280009"/>
    <x v="15"/>
    <x v="7"/>
    <x v="2"/>
    <x v="2"/>
    <n v="1529"/>
  </r>
  <r>
    <n v="3801900"/>
    <n v="4"/>
    <x v="2"/>
    <d v="2023-07-22T00:00:00"/>
    <x v="1"/>
    <x v="9"/>
    <x v="6"/>
    <x v="0"/>
    <n v="280012"/>
    <x v="19"/>
    <x v="1"/>
    <x v="1"/>
    <x v="1"/>
    <n v="376"/>
  </r>
  <r>
    <n v="3801901"/>
    <n v="2"/>
    <x v="0"/>
    <d v="2023-10-15T00:00:00"/>
    <x v="1"/>
    <x v="11"/>
    <x v="3"/>
    <x v="2"/>
    <n v="280001"/>
    <x v="11"/>
    <x v="6"/>
    <x v="3"/>
    <x v="3"/>
    <n v="3827"/>
  </r>
  <r>
    <n v="3801902"/>
    <n v="2"/>
    <x v="0"/>
    <d v="2022-12-10T00:00:00"/>
    <x v="2"/>
    <x v="0"/>
    <x v="1"/>
    <x v="1"/>
    <n v="280017"/>
    <x v="12"/>
    <x v="22"/>
    <x v="2"/>
    <x v="4"/>
    <n v="4496"/>
  </r>
  <r>
    <n v="3801903"/>
    <n v="4"/>
    <x v="2"/>
    <d v="2022-10-05T00:00:00"/>
    <x v="2"/>
    <x v="11"/>
    <x v="6"/>
    <x v="0"/>
    <n v="280014"/>
    <x v="0"/>
    <x v="2"/>
    <x v="2"/>
    <x v="2"/>
    <n v="4981"/>
  </r>
  <r>
    <n v="3801904"/>
    <n v="1"/>
    <x v="3"/>
    <d v="2023-09-28T00:00:00"/>
    <x v="1"/>
    <x v="10"/>
    <x v="1"/>
    <x v="1"/>
    <n v="280001"/>
    <x v="11"/>
    <x v="6"/>
    <x v="3"/>
    <x v="3"/>
    <n v="4783"/>
  </r>
  <r>
    <n v="3801905"/>
    <n v="2"/>
    <x v="0"/>
    <d v="2021-05-18T00:00:00"/>
    <x v="0"/>
    <x v="2"/>
    <x v="3"/>
    <x v="2"/>
    <n v="280007"/>
    <x v="17"/>
    <x v="0"/>
    <x v="0"/>
    <x v="0"/>
    <n v="2678"/>
  </r>
  <r>
    <n v="3801906"/>
    <n v="1"/>
    <x v="3"/>
    <d v="2022-10-28T00:00:00"/>
    <x v="2"/>
    <x v="11"/>
    <x v="0"/>
    <x v="0"/>
    <n v="280009"/>
    <x v="15"/>
    <x v="23"/>
    <x v="3"/>
    <x v="3"/>
    <n v="4373"/>
  </r>
  <r>
    <n v="3801907"/>
    <n v="3"/>
    <x v="1"/>
    <d v="2022-03-27T00:00:00"/>
    <x v="2"/>
    <x v="6"/>
    <x v="3"/>
    <x v="2"/>
    <n v="280003"/>
    <x v="9"/>
    <x v="29"/>
    <x v="1"/>
    <x v="5"/>
    <n v="1797"/>
  </r>
  <r>
    <n v="3801908"/>
    <n v="2"/>
    <x v="0"/>
    <d v="2022-09-21T00:00:00"/>
    <x v="2"/>
    <x v="10"/>
    <x v="0"/>
    <x v="0"/>
    <n v="280002"/>
    <x v="14"/>
    <x v="15"/>
    <x v="0"/>
    <x v="6"/>
    <n v="5642"/>
  </r>
  <r>
    <n v="3801909"/>
    <n v="3"/>
    <x v="1"/>
    <d v="2023-06-13T00:00:00"/>
    <x v="1"/>
    <x v="3"/>
    <x v="5"/>
    <x v="3"/>
    <n v="280018"/>
    <x v="10"/>
    <x v="14"/>
    <x v="1"/>
    <x v="5"/>
    <n v="3507"/>
  </r>
  <r>
    <n v="3801910"/>
    <n v="3"/>
    <x v="1"/>
    <d v="2022-04-01T00:00:00"/>
    <x v="2"/>
    <x v="4"/>
    <x v="4"/>
    <x v="3"/>
    <n v="280010"/>
    <x v="1"/>
    <x v="1"/>
    <x v="1"/>
    <x v="1"/>
    <n v="896"/>
  </r>
  <r>
    <n v="3801911"/>
    <n v="4"/>
    <x v="2"/>
    <d v="2021-07-27T00:00:00"/>
    <x v="0"/>
    <x v="9"/>
    <x v="2"/>
    <x v="1"/>
    <n v="280001"/>
    <x v="11"/>
    <x v="29"/>
    <x v="1"/>
    <x v="5"/>
    <n v="2079"/>
  </r>
  <r>
    <n v="3801912"/>
    <n v="4"/>
    <x v="2"/>
    <d v="2021-07-04T00:00:00"/>
    <x v="0"/>
    <x v="9"/>
    <x v="3"/>
    <x v="2"/>
    <n v="280010"/>
    <x v="1"/>
    <x v="16"/>
    <x v="3"/>
    <x v="3"/>
    <n v="2850"/>
  </r>
  <r>
    <n v="3801913"/>
    <n v="1"/>
    <x v="3"/>
    <d v="2023-12-09T00:00:00"/>
    <x v="1"/>
    <x v="0"/>
    <x v="3"/>
    <x v="2"/>
    <n v="280005"/>
    <x v="3"/>
    <x v="0"/>
    <x v="0"/>
    <x v="0"/>
    <n v="4631"/>
  </r>
  <r>
    <n v="3801914"/>
    <n v="1"/>
    <x v="3"/>
    <d v="2022-04-20T00:00:00"/>
    <x v="2"/>
    <x v="4"/>
    <x v="3"/>
    <x v="2"/>
    <n v="280019"/>
    <x v="4"/>
    <x v="4"/>
    <x v="3"/>
    <x v="3"/>
    <n v="2268"/>
  </r>
  <r>
    <n v="3801915"/>
    <n v="3"/>
    <x v="1"/>
    <d v="2022-07-23T00:00:00"/>
    <x v="2"/>
    <x v="9"/>
    <x v="3"/>
    <x v="2"/>
    <n v="280006"/>
    <x v="7"/>
    <x v="12"/>
    <x v="1"/>
    <x v="1"/>
    <n v="4709"/>
  </r>
  <r>
    <n v="3801916"/>
    <n v="4"/>
    <x v="2"/>
    <d v="2023-01-20T00:00:00"/>
    <x v="1"/>
    <x v="8"/>
    <x v="4"/>
    <x v="3"/>
    <n v="280018"/>
    <x v="10"/>
    <x v="5"/>
    <x v="2"/>
    <x v="4"/>
    <n v="1968"/>
  </r>
  <r>
    <n v="3801917"/>
    <n v="2"/>
    <x v="0"/>
    <d v="2022-11-14T00:00:00"/>
    <x v="2"/>
    <x v="7"/>
    <x v="5"/>
    <x v="3"/>
    <n v="280019"/>
    <x v="4"/>
    <x v="18"/>
    <x v="2"/>
    <x v="4"/>
    <n v="3453"/>
  </r>
  <r>
    <n v="3801918"/>
    <n v="3"/>
    <x v="1"/>
    <d v="2022-05-07T00:00:00"/>
    <x v="2"/>
    <x v="2"/>
    <x v="5"/>
    <x v="3"/>
    <n v="280009"/>
    <x v="15"/>
    <x v="19"/>
    <x v="0"/>
    <x v="6"/>
    <n v="3949"/>
  </r>
  <r>
    <n v="3801919"/>
    <n v="4"/>
    <x v="2"/>
    <d v="2022-10-17T00:00:00"/>
    <x v="2"/>
    <x v="11"/>
    <x v="6"/>
    <x v="0"/>
    <n v="280004"/>
    <x v="2"/>
    <x v="2"/>
    <x v="2"/>
    <x v="2"/>
    <n v="4431"/>
  </r>
  <r>
    <n v="3801920"/>
    <n v="3"/>
    <x v="1"/>
    <d v="2022-06-22T00:00:00"/>
    <x v="2"/>
    <x v="3"/>
    <x v="2"/>
    <x v="1"/>
    <n v="280001"/>
    <x v="11"/>
    <x v="7"/>
    <x v="2"/>
    <x v="2"/>
    <n v="5275"/>
  </r>
  <r>
    <n v="3801921"/>
    <n v="4"/>
    <x v="2"/>
    <d v="2023-02-26T00:00:00"/>
    <x v="1"/>
    <x v="5"/>
    <x v="5"/>
    <x v="3"/>
    <n v="280004"/>
    <x v="2"/>
    <x v="28"/>
    <x v="2"/>
    <x v="4"/>
    <n v="5043"/>
  </r>
  <r>
    <n v="3801922"/>
    <n v="1"/>
    <x v="3"/>
    <d v="2022-04-21T00:00:00"/>
    <x v="2"/>
    <x v="4"/>
    <x v="4"/>
    <x v="3"/>
    <n v="280001"/>
    <x v="11"/>
    <x v="18"/>
    <x v="2"/>
    <x v="4"/>
    <n v="5031"/>
  </r>
  <r>
    <n v="3801923"/>
    <n v="3"/>
    <x v="1"/>
    <d v="2021-02-02T00:00:00"/>
    <x v="0"/>
    <x v="5"/>
    <x v="1"/>
    <x v="1"/>
    <n v="280002"/>
    <x v="14"/>
    <x v="6"/>
    <x v="3"/>
    <x v="3"/>
    <n v="5812"/>
  </r>
  <r>
    <n v="3801924"/>
    <n v="3"/>
    <x v="1"/>
    <d v="2021-08-02T00:00:00"/>
    <x v="0"/>
    <x v="1"/>
    <x v="2"/>
    <x v="1"/>
    <n v="280020"/>
    <x v="8"/>
    <x v="22"/>
    <x v="2"/>
    <x v="4"/>
    <n v="5096"/>
  </r>
  <r>
    <n v="3801925"/>
    <n v="3"/>
    <x v="1"/>
    <d v="2021-07-14T00:00:00"/>
    <x v="0"/>
    <x v="9"/>
    <x v="4"/>
    <x v="3"/>
    <n v="280017"/>
    <x v="12"/>
    <x v="19"/>
    <x v="0"/>
    <x v="6"/>
    <n v="559"/>
  </r>
  <r>
    <n v="3801926"/>
    <n v="1"/>
    <x v="3"/>
    <d v="2022-12-18T00:00:00"/>
    <x v="2"/>
    <x v="0"/>
    <x v="1"/>
    <x v="1"/>
    <n v="280003"/>
    <x v="9"/>
    <x v="9"/>
    <x v="0"/>
    <x v="0"/>
    <n v="2746"/>
  </r>
  <r>
    <n v="3801927"/>
    <n v="1"/>
    <x v="3"/>
    <d v="2021-03-02T00:00:00"/>
    <x v="0"/>
    <x v="6"/>
    <x v="6"/>
    <x v="0"/>
    <n v="280012"/>
    <x v="19"/>
    <x v="1"/>
    <x v="1"/>
    <x v="1"/>
    <n v="1319"/>
  </r>
  <r>
    <n v="3801928"/>
    <n v="1"/>
    <x v="3"/>
    <d v="2023-11-02T00:00:00"/>
    <x v="1"/>
    <x v="7"/>
    <x v="0"/>
    <x v="0"/>
    <n v="280002"/>
    <x v="14"/>
    <x v="11"/>
    <x v="2"/>
    <x v="4"/>
    <n v="5318"/>
  </r>
  <r>
    <n v="3801929"/>
    <n v="2"/>
    <x v="0"/>
    <d v="2023-10-14T00:00:00"/>
    <x v="1"/>
    <x v="11"/>
    <x v="4"/>
    <x v="3"/>
    <n v="280001"/>
    <x v="11"/>
    <x v="11"/>
    <x v="2"/>
    <x v="4"/>
    <n v="5561"/>
  </r>
  <r>
    <n v="3801930"/>
    <n v="1"/>
    <x v="3"/>
    <d v="2023-07-26T00:00:00"/>
    <x v="1"/>
    <x v="9"/>
    <x v="5"/>
    <x v="3"/>
    <n v="280001"/>
    <x v="11"/>
    <x v="3"/>
    <x v="0"/>
    <x v="0"/>
    <n v="3572"/>
  </r>
  <r>
    <n v="3801931"/>
    <n v="1"/>
    <x v="3"/>
    <d v="2022-07-14T00:00:00"/>
    <x v="2"/>
    <x v="9"/>
    <x v="3"/>
    <x v="2"/>
    <n v="280007"/>
    <x v="17"/>
    <x v="4"/>
    <x v="3"/>
    <x v="3"/>
    <n v="1989"/>
  </r>
  <r>
    <n v="3801932"/>
    <n v="4"/>
    <x v="2"/>
    <d v="2023-12-24T00:00:00"/>
    <x v="1"/>
    <x v="0"/>
    <x v="6"/>
    <x v="0"/>
    <n v="280005"/>
    <x v="3"/>
    <x v="13"/>
    <x v="1"/>
    <x v="5"/>
    <n v="2776"/>
  </r>
  <r>
    <n v="3801933"/>
    <n v="3"/>
    <x v="1"/>
    <d v="2023-05-27T00:00:00"/>
    <x v="1"/>
    <x v="2"/>
    <x v="3"/>
    <x v="2"/>
    <n v="280007"/>
    <x v="17"/>
    <x v="11"/>
    <x v="2"/>
    <x v="4"/>
    <n v="4701"/>
  </r>
  <r>
    <n v="3801934"/>
    <n v="1"/>
    <x v="3"/>
    <d v="2023-04-03T00:00:00"/>
    <x v="1"/>
    <x v="4"/>
    <x v="0"/>
    <x v="0"/>
    <n v="280020"/>
    <x v="8"/>
    <x v="9"/>
    <x v="0"/>
    <x v="0"/>
    <n v="4207"/>
  </r>
  <r>
    <n v="3801935"/>
    <n v="1"/>
    <x v="3"/>
    <d v="2021-03-27T00:00:00"/>
    <x v="0"/>
    <x v="6"/>
    <x v="0"/>
    <x v="0"/>
    <n v="280003"/>
    <x v="9"/>
    <x v="17"/>
    <x v="2"/>
    <x v="2"/>
    <n v="1390"/>
  </r>
  <r>
    <n v="3801936"/>
    <n v="4"/>
    <x v="2"/>
    <d v="2023-08-28T00:00:00"/>
    <x v="1"/>
    <x v="1"/>
    <x v="6"/>
    <x v="0"/>
    <n v="280016"/>
    <x v="13"/>
    <x v="8"/>
    <x v="1"/>
    <x v="5"/>
    <n v="5348"/>
  </r>
  <r>
    <n v="3801937"/>
    <n v="3"/>
    <x v="1"/>
    <d v="2023-10-19T00:00:00"/>
    <x v="1"/>
    <x v="11"/>
    <x v="1"/>
    <x v="1"/>
    <n v="280002"/>
    <x v="14"/>
    <x v="22"/>
    <x v="2"/>
    <x v="4"/>
    <n v="3400"/>
  </r>
  <r>
    <n v="3801938"/>
    <n v="3"/>
    <x v="1"/>
    <d v="2021-04-17T00:00:00"/>
    <x v="0"/>
    <x v="4"/>
    <x v="1"/>
    <x v="1"/>
    <n v="280016"/>
    <x v="13"/>
    <x v="20"/>
    <x v="2"/>
    <x v="4"/>
    <n v="1305"/>
  </r>
  <r>
    <n v="3801939"/>
    <n v="2"/>
    <x v="0"/>
    <d v="2021-05-19T00:00:00"/>
    <x v="0"/>
    <x v="2"/>
    <x v="3"/>
    <x v="2"/>
    <n v="280001"/>
    <x v="11"/>
    <x v="24"/>
    <x v="2"/>
    <x v="2"/>
    <n v="2669"/>
  </r>
  <r>
    <n v="3801940"/>
    <n v="4"/>
    <x v="2"/>
    <d v="2022-05-21T00:00:00"/>
    <x v="2"/>
    <x v="2"/>
    <x v="1"/>
    <x v="1"/>
    <n v="280017"/>
    <x v="12"/>
    <x v="29"/>
    <x v="1"/>
    <x v="5"/>
    <n v="4992"/>
  </r>
  <r>
    <n v="3801941"/>
    <n v="2"/>
    <x v="0"/>
    <d v="2022-12-28T00:00:00"/>
    <x v="2"/>
    <x v="0"/>
    <x v="3"/>
    <x v="2"/>
    <n v="280017"/>
    <x v="12"/>
    <x v="10"/>
    <x v="3"/>
    <x v="3"/>
    <n v="2886"/>
  </r>
  <r>
    <n v="3801942"/>
    <n v="3"/>
    <x v="1"/>
    <d v="2022-05-04T00:00:00"/>
    <x v="2"/>
    <x v="2"/>
    <x v="2"/>
    <x v="1"/>
    <n v="280015"/>
    <x v="18"/>
    <x v="8"/>
    <x v="1"/>
    <x v="5"/>
    <n v="331"/>
  </r>
  <r>
    <n v="3801943"/>
    <n v="2"/>
    <x v="0"/>
    <d v="2023-01-01T00:00:00"/>
    <x v="1"/>
    <x v="8"/>
    <x v="6"/>
    <x v="0"/>
    <n v="280003"/>
    <x v="9"/>
    <x v="7"/>
    <x v="2"/>
    <x v="2"/>
    <n v="3647"/>
  </r>
  <r>
    <n v="3801944"/>
    <n v="4"/>
    <x v="2"/>
    <d v="2023-01-20T00:00:00"/>
    <x v="1"/>
    <x v="8"/>
    <x v="2"/>
    <x v="1"/>
    <n v="280003"/>
    <x v="9"/>
    <x v="18"/>
    <x v="2"/>
    <x v="4"/>
    <n v="4437"/>
  </r>
  <r>
    <n v="3801945"/>
    <n v="1"/>
    <x v="3"/>
    <d v="2021-10-03T00:00:00"/>
    <x v="0"/>
    <x v="11"/>
    <x v="3"/>
    <x v="2"/>
    <n v="280003"/>
    <x v="9"/>
    <x v="7"/>
    <x v="2"/>
    <x v="2"/>
    <n v="3081"/>
  </r>
  <r>
    <n v="3801946"/>
    <n v="4"/>
    <x v="2"/>
    <d v="2021-09-26T00:00:00"/>
    <x v="0"/>
    <x v="10"/>
    <x v="0"/>
    <x v="0"/>
    <n v="280013"/>
    <x v="5"/>
    <x v="7"/>
    <x v="2"/>
    <x v="2"/>
    <n v="5999"/>
  </r>
  <r>
    <n v="3801947"/>
    <n v="4"/>
    <x v="2"/>
    <d v="2021-10-10T00:00:00"/>
    <x v="0"/>
    <x v="11"/>
    <x v="5"/>
    <x v="3"/>
    <n v="280010"/>
    <x v="1"/>
    <x v="29"/>
    <x v="1"/>
    <x v="5"/>
    <n v="3917"/>
  </r>
  <r>
    <n v="3801948"/>
    <n v="1"/>
    <x v="3"/>
    <d v="2023-06-05T00:00:00"/>
    <x v="1"/>
    <x v="3"/>
    <x v="3"/>
    <x v="2"/>
    <n v="280018"/>
    <x v="10"/>
    <x v="26"/>
    <x v="1"/>
    <x v="1"/>
    <n v="4746"/>
  </r>
  <r>
    <n v="3801949"/>
    <n v="3"/>
    <x v="1"/>
    <d v="2021-08-16T00:00:00"/>
    <x v="0"/>
    <x v="1"/>
    <x v="3"/>
    <x v="2"/>
    <n v="280015"/>
    <x v="18"/>
    <x v="7"/>
    <x v="2"/>
    <x v="2"/>
    <n v="2296"/>
  </r>
  <r>
    <n v="3801950"/>
    <n v="1"/>
    <x v="3"/>
    <d v="2021-03-27T00:00:00"/>
    <x v="0"/>
    <x v="6"/>
    <x v="1"/>
    <x v="1"/>
    <n v="280014"/>
    <x v="0"/>
    <x v="28"/>
    <x v="2"/>
    <x v="4"/>
    <n v="1825"/>
  </r>
  <r>
    <n v="3801951"/>
    <n v="4"/>
    <x v="2"/>
    <d v="2022-12-12T00:00:00"/>
    <x v="2"/>
    <x v="0"/>
    <x v="5"/>
    <x v="3"/>
    <n v="280017"/>
    <x v="12"/>
    <x v="25"/>
    <x v="1"/>
    <x v="1"/>
    <n v="1088"/>
  </r>
  <r>
    <n v="3801952"/>
    <n v="3"/>
    <x v="1"/>
    <d v="2022-07-03T00:00:00"/>
    <x v="2"/>
    <x v="9"/>
    <x v="3"/>
    <x v="2"/>
    <n v="280013"/>
    <x v="5"/>
    <x v="15"/>
    <x v="0"/>
    <x v="6"/>
    <n v="5632"/>
  </r>
  <r>
    <n v="3801953"/>
    <n v="4"/>
    <x v="2"/>
    <d v="2021-08-25T00:00:00"/>
    <x v="0"/>
    <x v="1"/>
    <x v="3"/>
    <x v="2"/>
    <n v="280002"/>
    <x v="14"/>
    <x v="25"/>
    <x v="1"/>
    <x v="1"/>
    <n v="3543"/>
  </r>
  <r>
    <n v="3801954"/>
    <n v="4"/>
    <x v="2"/>
    <d v="2022-09-03T00:00:00"/>
    <x v="2"/>
    <x v="10"/>
    <x v="3"/>
    <x v="2"/>
    <n v="280013"/>
    <x v="5"/>
    <x v="17"/>
    <x v="2"/>
    <x v="2"/>
    <n v="5315"/>
  </r>
  <r>
    <n v="3801955"/>
    <n v="4"/>
    <x v="2"/>
    <d v="2023-09-28T00:00:00"/>
    <x v="1"/>
    <x v="10"/>
    <x v="4"/>
    <x v="3"/>
    <n v="280017"/>
    <x v="12"/>
    <x v="16"/>
    <x v="3"/>
    <x v="3"/>
    <n v="2352"/>
  </r>
  <r>
    <n v="3801956"/>
    <n v="3"/>
    <x v="1"/>
    <d v="2021-01-21T00:00:00"/>
    <x v="0"/>
    <x v="8"/>
    <x v="0"/>
    <x v="0"/>
    <n v="280014"/>
    <x v="0"/>
    <x v="1"/>
    <x v="1"/>
    <x v="1"/>
    <n v="3163"/>
  </r>
  <r>
    <n v="3801957"/>
    <n v="4"/>
    <x v="2"/>
    <d v="2022-12-03T00:00:00"/>
    <x v="2"/>
    <x v="0"/>
    <x v="2"/>
    <x v="1"/>
    <n v="280003"/>
    <x v="9"/>
    <x v="11"/>
    <x v="2"/>
    <x v="4"/>
    <n v="3781"/>
  </r>
  <r>
    <n v="3801958"/>
    <n v="1"/>
    <x v="3"/>
    <d v="2023-05-21T00:00:00"/>
    <x v="1"/>
    <x v="2"/>
    <x v="6"/>
    <x v="0"/>
    <n v="280004"/>
    <x v="2"/>
    <x v="1"/>
    <x v="1"/>
    <x v="1"/>
    <n v="1558"/>
  </r>
  <r>
    <n v="3801959"/>
    <n v="4"/>
    <x v="2"/>
    <d v="2022-07-10T00:00:00"/>
    <x v="2"/>
    <x v="9"/>
    <x v="5"/>
    <x v="3"/>
    <n v="280013"/>
    <x v="5"/>
    <x v="16"/>
    <x v="3"/>
    <x v="3"/>
    <n v="5058"/>
  </r>
  <r>
    <n v="3801960"/>
    <n v="2"/>
    <x v="0"/>
    <d v="2021-08-23T00:00:00"/>
    <x v="0"/>
    <x v="1"/>
    <x v="4"/>
    <x v="3"/>
    <n v="280002"/>
    <x v="14"/>
    <x v="24"/>
    <x v="2"/>
    <x v="2"/>
    <n v="5566"/>
  </r>
  <r>
    <n v="3801961"/>
    <n v="4"/>
    <x v="2"/>
    <d v="2023-05-06T00:00:00"/>
    <x v="1"/>
    <x v="2"/>
    <x v="4"/>
    <x v="3"/>
    <n v="280015"/>
    <x v="18"/>
    <x v="7"/>
    <x v="2"/>
    <x v="2"/>
    <n v="1450"/>
  </r>
  <r>
    <n v="3801962"/>
    <n v="2"/>
    <x v="0"/>
    <d v="2023-03-20T00:00:00"/>
    <x v="1"/>
    <x v="6"/>
    <x v="6"/>
    <x v="0"/>
    <n v="280005"/>
    <x v="3"/>
    <x v="22"/>
    <x v="2"/>
    <x v="4"/>
    <n v="2652"/>
  </r>
  <r>
    <n v="3801963"/>
    <n v="3"/>
    <x v="1"/>
    <d v="2022-05-04T00:00:00"/>
    <x v="2"/>
    <x v="2"/>
    <x v="6"/>
    <x v="0"/>
    <n v="280004"/>
    <x v="2"/>
    <x v="11"/>
    <x v="2"/>
    <x v="4"/>
    <n v="2357"/>
  </r>
  <r>
    <n v="3801964"/>
    <n v="2"/>
    <x v="0"/>
    <d v="2021-09-27T00:00:00"/>
    <x v="0"/>
    <x v="10"/>
    <x v="2"/>
    <x v="1"/>
    <n v="280011"/>
    <x v="6"/>
    <x v="23"/>
    <x v="3"/>
    <x v="3"/>
    <n v="3526"/>
  </r>
  <r>
    <n v="3801965"/>
    <n v="4"/>
    <x v="2"/>
    <d v="2021-10-20T00:00:00"/>
    <x v="0"/>
    <x v="11"/>
    <x v="3"/>
    <x v="2"/>
    <n v="280004"/>
    <x v="2"/>
    <x v="1"/>
    <x v="1"/>
    <x v="1"/>
    <n v="2686"/>
  </r>
  <r>
    <n v="3801966"/>
    <n v="4"/>
    <x v="2"/>
    <d v="2022-09-26T00:00:00"/>
    <x v="2"/>
    <x v="10"/>
    <x v="5"/>
    <x v="3"/>
    <n v="280006"/>
    <x v="7"/>
    <x v="14"/>
    <x v="1"/>
    <x v="5"/>
    <n v="3307"/>
  </r>
  <r>
    <n v="3801967"/>
    <n v="4"/>
    <x v="2"/>
    <d v="2023-10-21T00:00:00"/>
    <x v="1"/>
    <x v="11"/>
    <x v="4"/>
    <x v="3"/>
    <n v="280009"/>
    <x v="15"/>
    <x v="22"/>
    <x v="2"/>
    <x v="4"/>
    <n v="1653"/>
  </r>
  <r>
    <n v="3801968"/>
    <n v="4"/>
    <x v="2"/>
    <d v="2022-09-01T00:00:00"/>
    <x v="2"/>
    <x v="10"/>
    <x v="6"/>
    <x v="0"/>
    <n v="280016"/>
    <x v="13"/>
    <x v="8"/>
    <x v="1"/>
    <x v="5"/>
    <n v="1263"/>
  </r>
  <r>
    <n v="3801969"/>
    <n v="1"/>
    <x v="3"/>
    <d v="2023-03-10T00:00:00"/>
    <x v="1"/>
    <x v="6"/>
    <x v="5"/>
    <x v="3"/>
    <n v="280016"/>
    <x v="13"/>
    <x v="4"/>
    <x v="3"/>
    <x v="3"/>
    <n v="1792"/>
  </r>
  <r>
    <n v="3801970"/>
    <n v="2"/>
    <x v="0"/>
    <d v="2023-10-16T00:00:00"/>
    <x v="1"/>
    <x v="11"/>
    <x v="1"/>
    <x v="1"/>
    <n v="280009"/>
    <x v="15"/>
    <x v="11"/>
    <x v="2"/>
    <x v="4"/>
    <n v="4498"/>
  </r>
  <r>
    <n v="3801971"/>
    <n v="2"/>
    <x v="0"/>
    <d v="2022-05-02T00:00:00"/>
    <x v="2"/>
    <x v="2"/>
    <x v="2"/>
    <x v="1"/>
    <n v="280010"/>
    <x v="1"/>
    <x v="29"/>
    <x v="1"/>
    <x v="5"/>
    <n v="1367"/>
  </r>
  <r>
    <n v="3801972"/>
    <n v="2"/>
    <x v="0"/>
    <d v="2021-10-10T00:00:00"/>
    <x v="0"/>
    <x v="11"/>
    <x v="5"/>
    <x v="3"/>
    <n v="280007"/>
    <x v="17"/>
    <x v="0"/>
    <x v="0"/>
    <x v="0"/>
    <n v="3139"/>
  </r>
  <r>
    <n v="3801973"/>
    <n v="4"/>
    <x v="2"/>
    <d v="2021-02-15T00:00:00"/>
    <x v="0"/>
    <x v="5"/>
    <x v="3"/>
    <x v="2"/>
    <n v="280001"/>
    <x v="11"/>
    <x v="25"/>
    <x v="1"/>
    <x v="1"/>
    <n v="1852"/>
  </r>
  <r>
    <n v="3801974"/>
    <n v="1"/>
    <x v="3"/>
    <d v="2021-03-03T00:00:00"/>
    <x v="0"/>
    <x v="6"/>
    <x v="2"/>
    <x v="1"/>
    <n v="280001"/>
    <x v="11"/>
    <x v="24"/>
    <x v="2"/>
    <x v="2"/>
    <n v="340"/>
  </r>
  <r>
    <n v="3801975"/>
    <n v="1"/>
    <x v="3"/>
    <d v="2022-03-01T00:00:00"/>
    <x v="2"/>
    <x v="6"/>
    <x v="0"/>
    <x v="0"/>
    <n v="280006"/>
    <x v="7"/>
    <x v="6"/>
    <x v="3"/>
    <x v="3"/>
    <n v="2042"/>
  </r>
  <r>
    <n v="3801976"/>
    <n v="1"/>
    <x v="3"/>
    <d v="2022-11-18T00:00:00"/>
    <x v="2"/>
    <x v="7"/>
    <x v="4"/>
    <x v="3"/>
    <n v="280004"/>
    <x v="2"/>
    <x v="12"/>
    <x v="1"/>
    <x v="1"/>
    <n v="502"/>
  </r>
  <r>
    <n v="3801977"/>
    <n v="1"/>
    <x v="3"/>
    <d v="2022-10-28T00:00:00"/>
    <x v="2"/>
    <x v="11"/>
    <x v="6"/>
    <x v="0"/>
    <n v="280004"/>
    <x v="2"/>
    <x v="9"/>
    <x v="0"/>
    <x v="0"/>
    <n v="2273"/>
  </r>
  <r>
    <n v="3801978"/>
    <n v="1"/>
    <x v="3"/>
    <d v="2023-12-28T00:00:00"/>
    <x v="1"/>
    <x v="0"/>
    <x v="4"/>
    <x v="3"/>
    <n v="280017"/>
    <x v="12"/>
    <x v="0"/>
    <x v="0"/>
    <x v="0"/>
    <n v="434"/>
  </r>
  <r>
    <n v="3801979"/>
    <n v="4"/>
    <x v="2"/>
    <d v="2022-05-11T00:00:00"/>
    <x v="2"/>
    <x v="2"/>
    <x v="6"/>
    <x v="0"/>
    <n v="280007"/>
    <x v="17"/>
    <x v="13"/>
    <x v="1"/>
    <x v="5"/>
    <n v="2422"/>
  </r>
  <r>
    <n v="3801980"/>
    <n v="1"/>
    <x v="3"/>
    <d v="2023-10-22T00:00:00"/>
    <x v="1"/>
    <x v="11"/>
    <x v="4"/>
    <x v="3"/>
    <n v="280006"/>
    <x v="7"/>
    <x v="1"/>
    <x v="1"/>
    <x v="1"/>
    <n v="1660"/>
  </r>
  <r>
    <n v="3801981"/>
    <n v="1"/>
    <x v="3"/>
    <d v="2022-02-13T00:00:00"/>
    <x v="2"/>
    <x v="5"/>
    <x v="1"/>
    <x v="1"/>
    <n v="280019"/>
    <x v="4"/>
    <x v="19"/>
    <x v="0"/>
    <x v="6"/>
    <n v="5388"/>
  </r>
  <r>
    <n v="3801982"/>
    <n v="2"/>
    <x v="0"/>
    <d v="2021-10-08T00:00:00"/>
    <x v="0"/>
    <x v="11"/>
    <x v="2"/>
    <x v="1"/>
    <n v="280011"/>
    <x v="6"/>
    <x v="8"/>
    <x v="1"/>
    <x v="5"/>
    <n v="1693"/>
  </r>
  <r>
    <n v="3801983"/>
    <n v="3"/>
    <x v="1"/>
    <d v="2023-07-13T00:00:00"/>
    <x v="1"/>
    <x v="9"/>
    <x v="6"/>
    <x v="0"/>
    <n v="280004"/>
    <x v="2"/>
    <x v="9"/>
    <x v="0"/>
    <x v="0"/>
    <n v="2431"/>
  </r>
  <r>
    <n v="3801984"/>
    <n v="1"/>
    <x v="3"/>
    <d v="2022-05-21T00:00:00"/>
    <x v="2"/>
    <x v="2"/>
    <x v="2"/>
    <x v="1"/>
    <n v="280010"/>
    <x v="1"/>
    <x v="23"/>
    <x v="3"/>
    <x v="3"/>
    <n v="3624"/>
  </r>
  <r>
    <n v="3801985"/>
    <n v="3"/>
    <x v="1"/>
    <d v="2021-12-04T00:00:00"/>
    <x v="0"/>
    <x v="0"/>
    <x v="3"/>
    <x v="2"/>
    <n v="280018"/>
    <x v="10"/>
    <x v="16"/>
    <x v="3"/>
    <x v="3"/>
    <n v="5836"/>
  </r>
  <r>
    <n v="3801986"/>
    <n v="3"/>
    <x v="1"/>
    <d v="2023-03-14T00:00:00"/>
    <x v="1"/>
    <x v="6"/>
    <x v="3"/>
    <x v="2"/>
    <n v="280017"/>
    <x v="12"/>
    <x v="17"/>
    <x v="2"/>
    <x v="2"/>
    <n v="1858"/>
  </r>
  <r>
    <n v="3801987"/>
    <n v="3"/>
    <x v="1"/>
    <d v="2022-10-05T00:00:00"/>
    <x v="2"/>
    <x v="11"/>
    <x v="1"/>
    <x v="1"/>
    <n v="280004"/>
    <x v="2"/>
    <x v="20"/>
    <x v="2"/>
    <x v="4"/>
    <n v="3243"/>
  </r>
  <r>
    <n v="3801988"/>
    <n v="4"/>
    <x v="2"/>
    <d v="2021-03-27T00:00:00"/>
    <x v="0"/>
    <x v="6"/>
    <x v="4"/>
    <x v="3"/>
    <n v="280006"/>
    <x v="7"/>
    <x v="10"/>
    <x v="3"/>
    <x v="3"/>
    <n v="468"/>
  </r>
  <r>
    <n v="3801989"/>
    <n v="1"/>
    <x v="3"/>
    <d v="2023-10-03T00:00:00"/>
    <x v="1"/>
    <x v="11"/>
    <x v="0"/>
    <x v="0"/>
    <n v="280013"/>
    <x v="5"/>
    <x v="21"/>
    <x v="1"/>
    <x v="5"/>
    <n v="1309"/>
  </r>
  <r>
    <n v="3801990"/>
    <n v="4"/>
    <x v="2"/>
    <d v="2021-01-08T00:00:00"/>
    <x v="0"/>
    <x v="8"/>
    <x v="6"/>
    <x v="0"/>
    <n v="280001"/>
    <x v="11"/>
    <x v="6"/>
    <x v="3"/>
    <x v="3"/>
    <n v="1956"/>
  </r>
  <r>
    <n v="3801991"/>
    <n v="4"/>
    <x v="2"/>
    <d v="2023-10-07T00:00:00"/>
    <x v="1"/>
    <x v="11"/>
    <x v="2"/>
    <x v="1"/>
    <n v="280012"/>
    <x v="19"/>
    <x v="9"/>
    <x v="0"/>
    <x v="0"/>
    <n v="4433"/>
  </r>
  <r>
    <n v="3801992"/>
    <n v="4"/>
    <x v="2"/>
    <d v="2023-02-02T00:00:00"/>
    <x v="1"/>
    <x v="5"/>
    <x v="6"/>
    <x v="0"/>
    <n v="280016"/>
    <x v="13"/>
    <x v="26"/>
    <x v="1"/>
    <x v="1"/>
    <n v="1832"/>
  </r>
  <r>
    <n v="3801993"/>
    <n v="3"/>
    <x v="1"/>
    <d v="2021-01-12T00:00:00"/>
    <x v="0"/>
    <x v="8"/>
    <x v="3"/>
    <x v="2"/>
    <n v="280016"/>
    <x v="13"/>
    <x v="17"/>
    <x v="2"/>
    <x v="2"/>
    <n v="2329"/>
  </r>
  <r>
    <n v="3801994"/>
    <n v="2"/>
    <x v="0"/>
    <d v="2023-05-13T00:00:00"/>
    <x v="1"/>
    <x v="2"/>
    <x v="3"/>
    <x v="2"/>
    <n v="280005"/>
    <x v="3"/>
    <x v="22"/>
    <x v="2"/>
    <x v="4"/>
    <n v="2178"/>
  </r>
  <r>
    <n v="3801995"/>
    <n v="3"/>
    <x v="1"/>
    <d v="2023-09-07T00:00:00"/>
    <x v="1"/>
    <x v="10"/>
    <x v="2"/>
    <x v="1"/>
    <n v="280009"/>
    <x v="15"/>
    <x v="26"/>
    <x v="1"/>
    <x v="1"/>
    <n v="3070"/>
  </r>
  <r>
    <n v="3801996"/>
    <n v="4"/>
    <x v="2"/>
    <d v="2022-09-03T00:00:00"/>
    <x v="2"/>
    <x v="10"/>
    <x v="1"/>
    <x v="1"/>
    <n v="280009"/>
    <x v="15"/>
    <x v="22"/>
    <x v="2"/>
    <x v="4"/>
    <n v="3625"/>
  </r>
  <r>
    <n v="3801997"/>
    <n v="2"/>
    <x v="0"/>
    <d v="2021-01-01T00:00:00"/>
    <x v="0"/>
    <x v="8"/>
    <x v="1"/>
    <x v="1"/>
    <n v="280019"/>
    <x v="4"/>
    <x v="12"/>
    <x v="1"/>
    <x v="1"/>
    <n v="5455"/>
  </r>
  <r>
    <n v="3801998"/>
    <n v="4"/>
    <x v="2"/>
    <d v="2023-11-10T00:00:00"/>
    <x v="1"/>
    <x v="7"/>
    <x v="6"/>
    <x v="0"/>
    <n v="280003"/>
    <x v="9"/>
    <x v="14"/>
    <x v="1"/>
    <x v="5"/>
    <n v="1047"/>
  </r>
  <r>
    <n v="3801999"/>
    <n v="2"/>
    <x v="0"/>
    <d v="2021-03-27T00:00:00"/>
    <x v="0"/>
    <x v="6"/>
    <x v="3"/>
    <x v="2"/>
    <n v="280010"/>
    <x v="1"/>
    <x v="22"/>
    <x v="2"/>
    <x v="4"/>
    <n v="3734"/>
  </r>
  <r>
    <n v="3802000"/>
    <n v="4"/>
    <x v="2"/>
    <d v="2022-12-13T00:00:00"/>
    <x v="2"/>
    <x v="0"/>
    <x v="6"/>
    <x v="0"/>
    <n v="280019"/>
    <x v="4"/>
    <x v="23"/>
    <x v="3"/>
    <x v="3"/>
    <n v="2623"/>
  </r>
  <r>
    <n v="3802001"/>
    <n v="4"/>
    <x v="2"/>
    <d v="2023-01-15T00:00:00"/>
    <x v="1"/>
    <x v="8"/>
    <x v="6"/>
    <x v="0"/>
    <n v="280019"/>
    <x v="4"/>
    <x v="7"/>
    <x v="2"/>
    <x v="2"/>
    <n v="2879"/>
  </r>
  <r>
    <n v="3802002"/>
    <n v="2"/>
    <x v="0"/>
    <d v="2023-07-20T00:00:00"/>
    <x v="1"/>
    <x v="9"/>
    <x v="1"/>
    <x v="1"/>
    <n v="280005"/>
    <x v="3"/>
    <x v="5"/>
    <x v="2"/>
    <x v="4"/>
    <n v="4597"/>
  </r>
  <r>
    <n v="3802003"/>
    <n v="3"/>
    <x v="1"/>
    <d v="2023-11-27T00:00:00"/>
    <x v="1"/>
    <x v="7"/>
    <x v="2"/>
    <x v="1"/>
    <n v="280015"/>
    <x v="18"/>
    <x v="24"/>
    <x v="2"/>
    <x v="2"/>
    <n v="4324"/>
  </r>
  <r>
    <n v="3802004"/>
    <n v="1"/>
    <x v="3"/>
    <d v="2023-07-10T00:00:00"/>
    <x v="1"/>
    <x v="9"/>
    <x v="5"/>
    <x v="3"/>
    <n v="280020"/>
    <x v="8"/>
    <x v="13"/>
    <x v="1"/>
    <x v="5"/>
    <n v="2064"/>
  </r>
  <r>
    <n v="3802005"/>
    <n v="2"/>
    <x v="0"/>
    <d v="2022-08-16T00:00:00"/>
    <x v="2"/>
    <x v="1"/>
    <x v="1"/>
    <x v="1"/>
    <n v="280019"/>
    <x v="4"/>
    <x v="4"/>
    <x v="3"/>
    <x v="3"/>
    <n v="4137"/>
  </r>
  <r>
    <n v="3802006"/>
    <n v="3"/>
    <x v="1"/>
    <d v="2022-07-22T00:00:00"/>
    <x v="2"/>
    <x v="9"/>
    <x v="5"/>
    <x v="3"/>
    <n v="280013"/>
    <x v="5"/>
    <x v="19"/>
    <x v="0"/>
    <x v="6"/>
    <n v="1632"/>
  </r>
  <r>
    <n v="3802007"/>
    <n v="2"/>
    <x v="0"/>
    <d v="2023-12-14T00:00:00"/>
    <x v="1"/>
    <x v="0"/>
    <x v="0"/>
    <x v="0"/>
    <n v="280007"/>
    <x v="17"/>
    <x v="9"/>
    <x v="0"/>
    <x v="0"/>
    <n v="932"/>
  </r>
  <r>
    <n v="3802008"/>
    <n v="1"/>
    <x v="3"/>
    <d v="2021-12-11T00:00:00"/>
    <x v="0"/>
    <x v="0"/>
    <x v="5"/>
    <x v="3"/>
    <n v="280009"/>
    <x v="15"/>
    <x v="19"/>
    <x v="0"/>
    <x v="6"/>
    <n v="5426"/>
  </r>
  <r>
    <n v="3802009"/>
    <n v="2"/>
    <x v="0"/>
    <d v="2022-02-06T00:00:00"/>
    <x v="2"/>
    <x v="5"/>
    <x v="3"/>
    <x v="2"/>
    <n v="280002"/>
    <x v="14"/>
    <x v="1"/>
    <x v="1"/>
    <x v="1"/>
    <n v="5162"/>
  </r>
  <r>
    <n v="3802010"/>
    <n v="4"/>
    <x v="2"/>
    <d v="2022-01-03T00:00:00"/>
    <x v="2"/>
    <x v="8"/>
    <x v="5"/>
    <x v="3"/>
    <n v="280008"/>
    <x v="16"/>
    <x v="27"/>
    <x v="1"/>
    <x v="1"/>
    <n v="2697"/>
  </r>
  <r>
    <n v="3802011"/>
    <n v="3"/>
    <x v="1"/>
    <d v="2022-10-13T00:00:00"/>
    <x v="2"/>
    <x v="11"/>
    <x v="6"/>
    <x v="0"/>
    <n v="280020"/>
    <x v="8"/>
    <x v="10"/>
    <x v="3"/>
    <x v="3"/>
    <n v="226"/>
  </r>
  <r>
    <n v="3802012"/>
    <n v="3"/>
    <x v="1"/>
    <d v="2022-05-07T00:00:00"/>
    <x v="2"/>
    <x v="2"/>
    <x v="3"/>
    <x v="2"/>
    <n v="280012"/>
    <x v="19"/>
    <x v="16"/>
    <x v="3"/>
    <x v="3"/>
    <n v="4732"/>
  </r>
  <r>
    <n v="3802013"/>
    <n v="1"/>
    <x v="3"/>
    <d v="2021-11-13T00:00:00"/>
    <x v="0"/>
    <x v="7"/>
    <x v="4"/>
    <x v="3"/>
    <n v="280002"/>
    <x v="14"/>
    <x v="3"/>
    <x v="0"/>
    <x v="0"/>
    <n v="1435"/>
  </r>
  <r>
    <n v="3802014"/>
    <n v="2"/>
    <x v="0"/>
    <d v="2023-04-10T00:00:00"/>
    <x v="1"/>
    <x v="4"/>
    <x v="0"/>
    <x v="0"/>
    <n v="280003"/>
    <x v="9"/>
    <x v="29"/>
    <x v="1"/>
    <x v="5"/>
    <n v="3283"/>
  </r>
  <r>
    <n v="3802015"/>
    <n v="4"/>
    <x v="2"/>
    <d v="2022-04-26T00:00:00"/>
    <x v="2"/>
    <x v="4"/>
    <x v="2"/>
    <x v="1"/>
    <n v="280004"/>
    <x v="2"/>
    <x v="8"/>
    <x v="1"/>
    <x v="5"/>
    <n v="212"/>
  </r>
  <r>
    <n v="3802016"/>
    <n v="3"/>
    <x v="1"/>
    <d v="2023-07-15T00:00:00"/>
    <x v="1"/>
    <x v="9"/>
    <x v="4"/>
    <x v="3"/>
    <n v="280004"/>
    <x v="2"/>
    <x v="19"/>
    <x v="0"/>
    <x v="6"/>
    <n v="4426"/>
  </r>
  <r>
    <n v="3802017"/>
    <n v="4"/>
    <x v="2"/>
    <d v="2023-01-13T00:00:00"/>
    <x v="1"/>
    <x v="8"/>
    <x v="2"/>
    <x v="1"/>
    <n v="280010"/>
    <x v="1"/>
    <x v="17"/>
    <x v="2"/>
    <x v="2"/>
    <n v="2391"/>
  </r>
  <r>
    <n v="3802018"/>
    <n v="3"/>
    <x v="1"/>
    <d v="2021-08-25T00:00:00"/>
    <x v="0"/>
    <x v="1"/>
    <x v="4"/>
    <x v="3"/>
    <n v="280003"/>
    <x v="9"/>
    <x v="0"/>
    <x v="0"/>
    <x v="0"/>
    <n v="2506"/>
  </r>
  <r>
    <n v="3802019"/>
    <n v="1"/>
    <x v="3"/>
    <d v="2022-10-09T00:00:00"/>
    <x v="2"/>
    <x v="11"/>
    <x v="5"/>
    <x v="3"/>
    <n v="280018"/>
    <x v="10"/>
    <x v="28"/>
    <x v="2"/>
    <x v="4"/>
    <n v="3167"/>
  </r>
  <r>
    <n v="3802020"/>
    <n v="1"/>
    <x v="3"/>
    <d v="2023-11-16T00:00:00"/>
    <x v="1"/>
    <x v="7"/>
    <x v="6"/>
    <x v="0"/>
    <n v="280020"/>
    <x v="8"/>
    <x v="2"/>
    <x v="2"/>
    <x v="2"/>
    <n v="308"/>
  </r>
  <r>
    <n v="3802021"/>
    <n v="3"/>
    <x v="1"/>
    <d v="2022-03-28T00:00:00"/>
    <x v="2"/>
    <x v="6"/>
    <x v="0"/>
    <x v="0"/>
    <n v="280019"/>
    <x v="4"/>
    <x v="21"/>
    <x v="1"/>
    <x v="5"/>
    <n v="5177"/>
  </r>
  <r>
    <n v="3802022"/>
    <n v="2"/>
    <x v="0"/>
    <d v="2023-04-09T00:00:00"/>
    <x v="1"/>
    <x v="4"/>
    <x v="4"/>
    <x v="3"/>
    <n v="280013"/>
    <x v="5"/>
    <x v="4"/>
    <x v="3"/>
    <x v="3"/>
    <n v="1130"/>
  </r>
  <r>
    <n v="3802023"/>
    <n v="2"/>
    <x v="0"/>
    <d v="2021-07-14T00:00:00"/>
    <x v="0"/>
    <x v="9"/>
    <x v="4"/>
    <x v="3"/>
    <n v="280019"/>
    <x v="4"/>
    <x v="19"/>
    <x v="0"/>
    <x v="6"/>
    <n v="3334"/>
  </r>
  <r>
    <n v="3802024"/>
    <n v="1"/>
    <x v="3"/>
    <d v="2023-11-28T00:00:00"/>
    <x v="1"/>
    <x v="7"/>
    <x v="2"/>
    <x v="1"/>
    <n v="280003"/>
    <x v="9"/>
    <x v="17"/>
    <x v="2"/>
    <x v="2"/>
    <n v="5260"/>
  </r>
  <r>
    <n v="3802025"/>
    <n v="1"/>
    <x v="3"/>
    <d v="2023-05-22T00:00:00"/>
    <x v="1"/>
    <x v="2"/>
    <x v="6"/>
    <x v="0"/>
    <n v="280001"/>
    <x v="11"/>
    <x v="15"/>
    <x v="0"/>
    <x v="6"/>
    <n v="3305"/>
  </r>
  <r>
    <n v="3802026"/>
    <n v="2"/>
    <x v="0"/>
    <d v="2023-06-25T00:00:00"/>
    <x v="1"/>
    <x v="3"/>
    <x v="4"/>
    <x v="3"/>
    <n v="280003"/>
    <x v="9"/>
    <x v="9"/>
    <x v="0"/>
    <x v="0"/>
    <n v="817"/>
  </r>
  <r>
    <n v="3802027"/>
    <n v="4"/>
    <x v="2"/>
    <d v="2023-11-03T00:00:00"/>
    <x v="1"/>
    <x v="7"/>
    <x v="0"/>
    <x v="0"/>
    <n v="280018"/>
    <x v="10"/>
    <x v="5"/>
    <x v="2"/>
    <x v="4"/>
    <n v="3520"/>
  </r>
  <r>
    <n v="3802028"/>
    <n v="3"/>
    <x v="1"/>
    <d v="2021-10-27T00:00:00"/>
    <x v="0"/>
    <x v="11"/>
    <x v="1"/>
    <x v="1"/>
    <n v="280008"/>
    <x v="16"/>
    <x v="3"/>
    <x v="0"/>
    <x v="0"/>
    <n v="5852"/>
  </r>
  <r>
    <n v="3802029"/>
    <n v="4"/>
    <x v="2"/>
    <d v="2022-12-25T00:00:00"/>
    <x v="2"/>
    <x v="0"/>
    <x v="0"/>
    <x v="0"/>
    <n v="280006"/>
    <x v="7"/>
    <x v="1"/>
    <x v="1"/>
    <x v="1"/>
    <n v="1617"/>
  </r>
  <r>
    <n v="3802030"/>
    <n v="1"/>
    <x v="3"/>
    <d v="2021-02-10T00:00:00"/>
    <x v="0"/>
    <x v="5"/>
    <x v="3"/>
    <x v="2"/>
    <n v="280012"/>
    <x v="19"/>
    <x v="9"/>
    <x v="0"/>
    <x v="0"/>
    <n v="3479"/>
  </r>
  <r>
    <n v="3802031"/>
    <n v="4"/>
    <x v="2"/>
    <d v="2022-10-02T00:00:00"/>
    <x v="2"/>
    <x v="11"/>
    <x v="0"/>
    <x v="0"/>
    <n v="280011"/>
    <x v="6"/>
    <x v="22"/>
    <x v="2"/>
    <x v="4"/>
    <n v="1607"/>
  </r>
  <r>
    <n v="3802032"/>
    <n v="1"/>
    <x v="3"/>
    <d v="2021-08-11T00:00:00"/>
    <x v="0"/>
    <x v="1"/>
    <x v="6"/>
    <x v="0"/>
    <n v="280004"/>
    <x v="2"/>
    <x v="10"/>
    <x v="3"/>
    <x v="3"/>
    <n v="879"/>
  </r>
  <r>
    <n v="3802033"/>
    <n v="1"/>
    <x v="3"/>
    <d v="2023-10-11T00:00:00"/>
    <x v="1"/>
    <x v="11"/>
    <x v="3"/>
    <x v="2"/>
    <n v="280020"/>
    <x v="8"/>
    <x v="29"/>
    <x v="1"/>
    <x v="5"/>
    <n v="3499"/>
  </r>
  <r>
    <n v="3802034"/>
    <n v="3"/>
    <x v="1"/>
    <d v="2022-06-23T00:00:00"/>
    <x v="2"/>
    <x v="3"/>
    <x v="0"/>
    <x v="0"/>
    <n v="280019"/>
    <x v="4"/>
    <x v="0"/>
    <x v="0"/>
    <x v="0"/>
    <n v="2606"/>
  </r>
  <r>
    <n v="3802035"/>
    <n v="3"/>
    <x v="1"/>
    <d v="2022-03-05T00:00:00"/>
    <x v="2"/>
    <x v="6"/>
    <x v="4"/>
    <x v="3"/>
    <n v="280014"/>
    <x v="0"/>
    <x v="7"/>
    <x v="2"/>
    <x v="2"/>
    <n v="229"/>
  </r>
  <r>
    <n v="3802036"/>
    <n v="1"/>
    <x v="3"/>
    <d v="2023-12-13T00:00:00"/>
    <x v="1"/>
    <x v="0"/>
    <x v="5"/>
    <x v="3"/>
    <n v="280010"/>
    <x v="1"/>
    <x v="5"/>
    <x v="2"/>
    <x v="4"/>
    <n v="4541"/>
  </r>
  <r>
    <n v="3802037"/>
    <n v="3"/>
    <x v="1"/>
    <d v="2023-08-16T00:00:00"/>
    <x v="1"/>
    <x v="1"/>
    <x v="4"/>
    <x v="3"/>
    <n v="280001"/>
    <x v="11"/>
    <x v="12"/>
    <x v="1"/>
    <x v="1"/>
    <n v="5051"/>
  </r>
  <r>
    <n v="3802038"/>
    <n v="2"/>
    <x v="0"/>
    <d v="2022-01-24T00:00:00"/>
    <x v="2"/>
    <x v="8"/>
    <x v="4"/>
    <x v="3"/>
    <n v="280007"/>
    <x v="17"/>
    <x v="9"/>
    <x v="0"/>
    <x v="0"/>
    <n v="961"/>
  </r>
  <r>
    <n v="3802039"/>
    <n v="3"/>
    <x v="1"/>
    <d v="2022-03-22T00:00:00"/>
    <x v="2"/>
    <x v="6"/>
    <x v="3"/>
    <x v="2"/>
    <n v="280005"/>
    <x v="3"/>
    <x v="6"/>
    <x v="3"/>
    <x v="3"/>
    <n v="3830"/>
  </r>
  <r>
    <n v="3802040"/>
    <n v="4"/>
    <x v="2"/>
    <d v="2022-07-21T00:00:00"/>
    <x v="2"/>
    <x v="9"/>
    <x v="5"/>
    <x v="3"/>
    <n v="280002"/>
    <x v="14"/>
    <x v="26"/>
    <x v="1"/>
    <x v="1"/>
    <n v="3868"/>
  </r>
  <r>
    <n v="3802041"/>
    <n v="3"/>
    <x v="1"/>
    <d v="2022-12-18T00:00:00"/>
    <x v="2"/>
    <x v="0"/>
    <x v="6"/>
    <x v="0"/>
    <n v="280013"/>
    <x v="5"/>
    <x v="27"/>
    <x v="1"/>
    <x v="1"/>
    <n v="834"/>
  </r>
  <r>
    <n v="3802042"/>
    <n v="2"/>
    <x v="0"/>
    <d v="2022-10-24T00:00:00"/>
    <x v="2"/>
    <x v="11"/>
    <x v="1"/>
    <x v="1"/>
    <n v="280004"/>
    <x v="2"/>
    <x v="7"/>
    <x v="2"/>
    <x v="2"/>
    <n v="4976"/>
  </r>
  <r>
    <n v="3802043"/>
    <n v="3"/>
    <x v="1"/>
    <d v="2021-03-07T00:00:00"/>
    <x v="0"/>
    <x v="6"/>
    <x v="2"/>
    <x v="1"/>
    <n v="280011"/>
    <x v="6"/>
    <x v="27"/>
    <x v="1"/>
    <x v="1"/>
    <n v="824"/>
  </r>
  <r>
    <n v="3802044"/>
    <n v="2"/>
    <x v="0"/>
    <d v="2023-03-06T00:00:00"/>
    <x v="1"/>
    <x v="6"/>
    <x v="2"/>
    <x v="1"/>
    <n v="280017"/>
    <x v="12"/>
    <x v="26"/>
    <x v="1"/>
    <x v="1"/>
    <n v="1923"/>
  </r>
  <r>
    <n v="3802045"/>
    <n v="1"/>
    <x v="3"/>
    <d v="2022-09-27T00:00:00"/>
    <x v="2"/>
    <x v="10"/>
    <x v="2"/>
    <x v="1"/>
    <n v="280017"/>
    <x v="12"/>
    <x v="9"/>
    <x v="0"/>
    <x v="0"/>
    <n v="3506"/>
  </r>
  <r>
    <n v="3802046"/>
    <n v="3"/>
    <x v="1"/>
    <d v="2022-09-20T00:00:00"/>
    <x v="2"/>
    <x v="10"/>
    <x v="2"/>
    <x v="1"/>
    <n v="280009"/>
    <x v="15"/>
    <x v="20"/>
    <x v="2"/>
    <x v="4"/>
    <n v="1899"/>
  </r>
  <r>
    <n v="3802047"/>
    <n v="3"/>
    <x v="1"/>
    <d v="2021-09-06T00:00:00"/>
    <x v="0"/>
    <x v="10"/>
    <x v="3"/>
    <x v="2"/>
    <n v="280007"/>
    <x v="17"/>
    <x v="7"/>
    <x v="2"/>
    <x v="2"/>
    <n v="3439"/>
  </r>
  <r>
    <n v="3802048"/>
    <n v="1"/>
    <x v="3"/>
    <d v="2021-06-03T00:00:00"/>
    <x v="0"/>
    <x v="3"/>
    <x v="1"/>
    <x v="1"/>
    <n v="280014"/>
    <x v="0"/>
    <x v="4"/>
    <x v="3"/>
    <x v="3"/>
    <n v="5852"/>
  </r>
  <r>
    <n v="3802049"/>
    <n v="3"/>
    <x v="1"/>
    <d v="2021-03-10T00:00:00"/>
    <x v="0"/>
    <x v="6"/>
    <x v="6"/>
    <x v="0"/>
    <n v="280011"/>
    <x v="6"/>
    <x v="28"/>
    <x v="2"/>
    <x v="4"/>
    <n v="1032"/>
  </r>
  <r>
    <n v="3802050"/>
    <n v="2"/>
    <x v="0"/>
    <d v="2022-06-17T00:00:00"/>
    <x v="2"/>
    <x v="3"/>
    <x v="5"/>
    <x v="3"/>
    <n v="280011"/>
    <x v="6"/>
    <x v="26"/>
    <x v="1"/>
    <x v="1"/>
    <n v="4353"/>
  </r>
  <r>
    <n v="3802051"/>
    <n v="3"/>
    <x v="1"/>
    <d v="2023-09-16T00:00:00"/>
    <x v="1"/>
    <x v="10"/>
    <x v="3"/>
    <x v="2"/>
    <n v="280017"/>
    <x v="12"/>
    <x v="5"/>
    <x v="2"/>
    <x v="4"/>
    <n v="2966"/>
  </r>
  <r>
    <n v="3802052"/>
    <n v="1"/>
    <x v="3"/>
    <d v="2021-03-08T00:00:00"/>
    <x v="0"/>
    <x v="6"/>
    <x v="0"/>
    <x v="0"/>
    <n v="280014"/>
    <x v="0"/>
    <x v="20"/>
    <x v="2"/>
    <x v="4"/>
    <n v="495"/>
  </r>
  <r>
    <n v="3802053"/>
    <n v="3"/>
    <x v="1"/>
    <d v="2022-06-18T00:00:00"/>
    <x v="2"/>
    <x v="3"/>
    <x v="1"/>
    <x v="1"/>
    <n v="280005"/>
    <x v="3"/>
    <x v="24"/>
    <x v="2"/>
    <x v="2"/>
    <n v="5814"/>
  </r>
  <r>
    <n v="3802054"/>
    <n v="4"/>
    <x v="2"/>
    <d v="2022-11-11T00:00:00"/>
    <x v="2"/>
    <x v="7"/>
    <x v="3"/>
    <x v="2"/>
    <n v="280008"/>
    <x v="16"/>
    <x v="1"/>
    <x v="1"/>
    <x v="1"/>
    <n v="5239"/>
  </r>
  <r>
    <n v="3802055"/>
    <n v="3"/>
    <x v="1"/>
    <d v="2022-01-16T00:00:00"/>
    <x v="2"/>
    <x v="8"/>
    <x v="6"/>
    <x v="0"/>
    <n v="280017"/>
    <x v="12"/>
    <x v="1"/>
    <x v="1"/>
    <x v="1"/>
    <n v="4079"/>
  </r>
  <r>
    <n v="3802056"/>
    <n v="4"/>
    <x v="2"/>
    <d v="2022-03-07T00:00:00"/>
    <x v="2"/>
    <x v="6"/>
    <x v="1"/>
    <x v="1"/>
    <n v="280010"/>
    <x v="1"/>
    <x v="6"/>
    <x v="3"/>
    <x v="3"/>
    <n v="1044"/>
  </r>
  <r>
    <n v="3802057"/>
    <n v="1"/>
    <x v="3"/>
    <d v="2021-06-07T00:00:00"/>
    <x v="0"/>
    <x v="3"/>
    <x v="3"/>
    <x v="2"/>
    <n v="280012"/>
    <x v="19"/>
    <x v="21"/>
    <x v="1"/>
    <x v="5"/>
    <n v="2913"/>
  </r>
  <r>
    <n v="3802058"/>
    <n v="2"/>
    <x v="0"/>
    <d v="2021-01-24T00:00:00"/>
    <x v="0"/>
    <x v="8"/>
    <x v="1"/>
    <x v="1"/>
    <n v="280013"/>
    <x v="5"/>
    <x v="23"/>
    <x v="3"/>
    <x v="3"/>
    <n v="4888"/>
  </r>
  <r>
    <n v="3802059"/>
    <n v="4"/>
    <x v="2"/>
    <d v="2022-08-03T00:00:00"/>
    <x v="2"/>
    <x v="1"/>
    <x v="4"/>
    <x v="3"/>
    <n v="280002"/>
    <x v="14"/>
    <x v="0"/>
    <x v="0"/>
    <x v="0"/>
    <n v="2048"/>
  </r>
  <r>
    <n v="3802060"/>
    <n v="3"/>
    <x v="1"/>
    <d v="2021-07-06T00:00:00"/>
    <x v="0"/>
    <x v="9"/>
    <x v="2"/>
    <x v="1"/>
    <n v="280014"/>
    <x v="0"/>
    <x v="20"/>
    <x v="2"/>
    <x v="4"/>
    <n v="5954"/>
  </r>
  <r>
    <n v="3802061"/>
    <n v="1"/>
    <x v="3"/>
    <d v="2022-06-05T00:00:00"/>
    <x v="2"/>
    <x v="3"/>
    <x v="5"/>
    <x v="3"/>
    <n v="280007"/>
    <x v="17"/>
    <x v="24"/>
    <x v="2"/>
    <x v="2"/>
    <n v="5529"/>
  </r>
  <r>
    <n v="3802062"/>
    <n v="3"/>
    <x v="1"/>
    <d v="2023-08-16T00:00:00"/>
    <x v="1"/>
    <x v="1"/>
    <x v="5"/>
    <x v="3"/>
    <n v="280004"/>
    <x v="2"/>
    <x v="27"/>
    <x v="1"/>
    <x v="1"/>
    <n v="3092"/>
  </r>
  <r>
    <n v="3802063"/>
    <n v="4"/>
    <x v="2"/>
    <d v="2021-09-24T00:00:00"/>
    <x v="0"/>
    <x v="10"/>
    <x v="2"/>
    <x v="1"/>
    <n v="280009"/>
    <x v="15"/>
    <x v="20"/>
    <x v="2"/>
    <x v="4"/>
    <n v="1141"/>
  </r>
  <r>
    <n v="3802064"/>
    <n v="3"/>
    <x v="1"/>
    <d v="2022-08-28T00:00:00"/>
    <x v="2"/>
    <x v="1"/>
    <x v="2"/>
    <x v="1"/>
    <n v="280020"/>
    <x v="8"/>
    <x v="26"/>
    <x v="1"/>
    <x v="1"/>
    <n v="3876"/>
  </r>
  <r>
    <n v="3802065"/>
    <n v="3"/>
    <x v="1"/>
    <d v="2022-01-03T00:00:00"/>
    <x v="2"/>
    <x v="8"/>
    <x v="5"/>
    <x v="3"/>
    <n v="280006"/>
    <x v="7"/>
    <x v="12"/>
    <x v="1"/>
    <x v="1"/>
    <n v="1091"/>
  </r>
  <r>
    <n v="3802066"/>
    <n v="2"/>
    <x v="0"/>
    <d v="2021-03-08T00:00:00"/>
    <x v="0"/>
    <x v="6"/>
    <x v="2"/>
    <x v="1"/>
    <n v="280019"/>
    <x v="4"/>
    <x v="1"/>
    <x v="1"/>
    <x v="1"/>
    <n v="5855"/>
  </r>
  <r>
    <n v="3802067"/>
    <n v="1"/>
    <x v="3"/>
    <d v="2021-01-26T00:00:00"/>
    <x v="0"/>
    <x v="8"/>
    <x v="4"/>
    <x v="3"/>
    <n v="280008"/>
    <x v="16"/>
    <x v="9"/>
    <x v="0"/>
    <x v="0"/>
    <n v="3092"/>
  </r>
  <r>
    <n v="3802068"/>
    <n v="4"/>
    <x v="2"/>
    <d v="2022-02-25T00:00:00"/>
    <x v="2"/>
    <x v="5"/>
    <x v="2"/>
    <x v="1"/>
    <n v="280019"/>
    <x v="4"/>
    <x v="2"/>
    <x v="2"/>
    <x v="2"/>
    <n v="2780"/>
  </r>
  <r>
    <n v="3802069"/>
    <n v="3"/>
    <x v="1"/>
    <d v="2022-02-21T00:00:00"/>
    <x v="2"/>
    <x v="5"/>
    <x v="4"/>
    <x v="3"/>
    <n v="280016"/>
    <x v="13"/>
    <x v="11"/>
    <x v="2"/>
    <x v="4"/>
    <n v="3350"/>
  </r>
  <r>
    <n v="3802070"/>
    <n v="2"/>
    <x v="0"/>
    <d v="2023-03-06T00:00:00"/>
    <x v="1"/>
    <x v="6"/>
    <x v="4"/>
    <x v="3"/>
    <n v="280012"/>
    <x v="19"/>
    <x v="2"/>
    <x v="2"/>
    <x v="2"/>
    <n v="1258"/>
  </r>
  <r>
    <n v="3802071"/>
    <n v="2"/>
    <x v="0"/>
    <d v="2021-12-28T00:00:00"/>
    <x v="0"/>
    <x v="0"/>
    <x v="6"/>
    <x v="0"/>
    <n v="280009"/>
    <x v="15"/>
    <x v="22"/>
    <x v="2"/>
    <x v="4"/>
    <n v="899"/>
  </r>
  <r>
    <n v="3802072"/>
    <n v="4"/>
    <x v="2"/>
    <d v="2021-11-08T00:00:00"/>
    <x v="0"/>
    <x v="7"/>
    <x v="3"/>
    <x v="2"/>
    <n v="280013"/>
    <x v="5"/>
    <x v="13"/>
    <x v="1"/>
    <x v="5"/>
    <n v="3539"/>
  </r>
  <r>
    <n v="3802073"/>
    <n v="4"/>
    <x v="2"/>
    <d v="2021-01-12T00:00:00"/>
    <x v="0"/>
    <x v="8"/>
    <x v="4"/>
    <x v="3"/>
    <n v="280018"/>
    <x v="10"/>
    <x v="20"/>
    <x v="2"/>
    <x v="4"/>
    <n v="486"/>
  </r>
  <r>
    <n v="3802074"/>
    <n v="4"/>
    <x v="2"/>
    <d v="2022-11-02T00:00:00"/>
    <x v="2"/>
    <x v="7"/>
    <x v="4"/>
    <x v="3"/>
    <n v="280011"/>
    <x v="6"/>
    <x v="2"/>
    <x v="2"/>
    <x v="2"/>
    <n v="2963"/>
  </r>
  <r>
    <n v="3802075"/>
    <n v="4"/>
    <x v="2"/>
    <d v="2021-11-19T00:00:00"/>
    <x v="0"/>
    <x v="7"/>
    <x v="0"/>
    <x v="0"/>
    <n v="280007"/>
    <x v="17"/>
    <x v="7"/>
    <x v="2"/>
    <x v="2"/>
    <n v="499"/>
  </r>
  <r>
    <n v="3802076"/>
    <n v="3"/>
    <x v="1"/>
    <d v="2021-10-22T00:00:00"/>
    <x v="0"/>
    <x v="11"/>
    <x v="5"/>
    <x v="3"/>
    <n v="280004"/>
    <x v="2"/>
    <x v="14"/>
    <x v="1"/>
    <x v="5"/>
    <n v="4885"/>
  </r>
  <r>
    <n v="3802077"/>
    <n v="1"/>
    <x v="3"/>
    <d v="2023-11-28T00:00:00"/>
    <x v="1"/>
    <x v="7"/>
    <x v="3"/>
    <x v="2"/>
    <n v="280011"/>
    <x v="6"/>
    <x v="4"/>
    <x v="3"/>
    <x v="3"/>
    <n v="2229"/>
  </r>
  <r>
    <n v="3802078"/>
    <n v="3"/>
    <x v="1"/>
    <d v="2021-10-19T00:00:00"/>
    <x v="0"/>
    <x v="11"/>
    <x v="4"/>
    <x v="3"/>
    <n v="280013"/>
    <x v="5"/>
    <x v="5"/>
    <x v="2"/>
    <x v="4"/>
    <n v="398"/>
  </r>
  <r>
    <n v="3802079"/>
    <n v="2"/>
    <x v="0"/>
    <d v="2023-12-10T00:00:00"/>
    <x v="1"/>
    <x v="0"/>
    <x v="1"/>
    <x v="1"/>
    <n v="280003"/>
    <x v="9"/>
    <x v="17"/>
    <x v="2"/>
    <x v="2"/>
    <n v="2808"/>
  </r>
  <r>
    <n v="3802080"/>
    <n v="2"/>
    <x v="0"/>
    <d v="2021-05-28T00:00:00"/>
    <x v="0"/>
    <x v="2"/>
    <x v="4"/>
    <x v="3"/>
    <n v="280019"/>
    <x v="4"/>
    <x v="8"/>
    <x v="1"/>
    <x v="5"/>
    <n v="4146"/>
  </r>
  <r>
    <n v="3802081"/>
    <n v="4"/>
    <x v="2"/>
    <d v="2023-09-22T00:00:00"/>
    <x v="1"/>
    <x v="10"/>
    <x v="4"/>
    <x v="3"/>
    <n v="280006"/>
    <x v="7"/>
    <x v="11"/>
    <x v="2"/>
    <x v="4"/>
    <n v="4764"/>
  </r>
  <r>
    <n v="3802082"/>
    <n v="4"/>
    <x v="2"/>
    <d v="2023-10-05T00:00:00"/>
    <x v="1"/>
    <x v="11"/>
    <x v="0"/>
    <x v="0"/>
    <n v="280006"/>
    <x v="7"/>
    <x v="10"/>
    <x v="3"/>
    <x v="3"/>
    <n v="4325"/>
  </r>
  <r>
    <n v="3802083"/>
    <n v="1"/>
    <x v="3"/>
    <d v="2023-05-23T00:00:00"/>
    <x v="1"/>
    <x v="2"/>
    <x v="0"/>
    <x v="0"/>
    <n v="280005"/>
    <x v="3"/>
    <x v="5"/>
    <x v="2"/>
    <x v="4"/>
    <n v="2922"/>
  </r>
  <r>
    <n v="3802084"/>
    <n v="1"/>
    <x v="3"/>
    <d v="2021-12-03T00:00:00"/>
    <x v="0"/>
    <x v="0"/>
    <x v="1"/>
    <x v="1"/>
    <n v="280006"/>
    <x v="7"/>
    <x v="28"/>
    <x v="2"/>
    <x v="4"/>
    <n v="2727"/>
  </r>
  <r>
    <n v="3802085"/>
    <n v="2"/>
    <x v="0"/>
    <d v="2021-08-01T00:00:00"/>
    <x v="0"/>
    <x v="1"/>
    <x v="3"/>
    <x v="2"/>
    <n v="280005"/>
    <x v="3"/>
    <x v="3"/>
    <x v="0"/>
    <x v="0"/>
    <n v="282"/>
  </r>
  <r>
    <n v="3802086"/>
    <n v="2"/>
    <x v="0"/>
    <d v="2023-10-26T00:00:00"/>
    <x v="1"/>
    <x v="11"/>
    <x v="6"/>
    <x v="0"/>
    <n v="280005"/>
    <x v="3"/>
    <x v="23"/>
    <x v="3"/>
    <x v="3"/>
    <n v="5981"/>
  </r>
  <r>
    <n v="3802087"/>
    <n v="1"/>
    <x v="3"/>
    <d v="2021-11-21T00:00:00"/>
    <x v="0"/>
    <x v="7"/>
    <x v="0"/>
    <x v="0"/>
    <n v="280008"/>
    <x v="16"/>
    <x v="9"/>
    <x v="0"/>
    <x v="0"/>
    <n v="385"/>
  </r>
  <r>
    <n v="3802088"/>
    <n v="3"/>
    <x v="1"/>
    <d v="2023-04-09T00:00:00"/>
    <x v="1"/>
    <x v="4"/>
    <x v="0"/>
    <x v="0"/>
    <n v="280002"/>
    <x v="14"/>
    <x v="25"/>
    <x v="1"/>
    <x v="1"/>
    <n v="264"/>
  </r>
  <r>
    <n v="3802089"/>
    <n v="2"/>
    <x v="0"/>
    <d v="2023-03-01T00:00:00"/>
    <x v="1"/>
    <x v="6"/>
    <x v="1"/>
    <x v="1"/>
    <n v="280006"/>
    <x v="7"/>
    <x v="11"/>
    <x v="2"/>
    <x v="4"/>
    <n v="1033"/>
  </r>
  <r>
    <n v="3802090"/>
    <n v="4"/>
    <x v="2"/>
    <d v="2023-08-28T00:00:00"/>
    <x v="1"/>
    <x v="1"/>
    <x v="4"/>
    <x v="3"/>
    <n v="280006"/>
    <x v="7"/>
    <x v="8"/>
    <x v="1"/>
    <x v="5"/>
    <n v="1404"/>
  </r>
  <r>
    <n v="3802091"/>
    <n v="4"/>
    <x v="2"/>
    <d v="2021-11-18T00:00:00"/>
    <x v="0"/>
    <x v="7"/>
    <x v="0"/>
    <x v="0"/>
    <n v="280018"/>
    <x v="10"/>
    <x v="19"/>
    <x v="0"/>
    <x v="6"/>
    <n v="2616"/>
  </r>
  <r>
    <n v="3802092"/>
    <n v="3"/>
    <x v="1"/>
    <d v="2022-10-26T00:00:00"/>
    <x v="2"/>
    <x v="11"/>
    <x v="1"/>
    <x v="1"/>
    <n v="280003"/>
    <x v="9"/>
    <x v="6"/>
    <x v="3"/>
    <x v="3"/>
    <n v="324"/>
  </r>
  <r>
    <n v="3802093"/>
    <n v="4"/>
    <x v="2"/>
    <d v="2023-08-18T00:00:00"/>
    <x v="1"/>
    <x v="1"/>
    <x v="6"/>
    <x v="0"/>
    <n v="280007"/>
    <x v="17"/>
    <x v="2"/>
    <x v="2"/>
    <x v="2"/>
    <n v="1194"/>
  </r>
  <r>
    <n v="3802094"/>
    <n v="3"/>
    <x v="1"/>
    <d v="2022-01-08T00:00:00"/>
    <x v="2"/>
    <x v="8"/>
    <x v="5"/>
    <x v="3"/>
    <n v="280001"/>
    <x v="11"/>
    <x v="16"/>
    <x v="3"/>
    <x v="3"/>
    <n v="664"/>
  </r>
  <r>
    <n v="3802095"/>
    <n v="4"/>
    <x v="2"/>
    <d v="2022-02-08T00:00:00"/>
    <x v="2"/>
    <x v="5"/>
    <x v="0"/>
    <x v="0"/>
    <n v="280009"/>
    <x v="15"/>
    <x v="8"/>
    <x v="1"/>
    <x v="5"/>
    <n v="5963"/>
  </r>
  <r>
    <n v="3802096"/>
    <n v="3"/>
    <x v="1"/>
    <d v="2023-11-13T00:00:00"/>
    <x v="1"/>
    <x v="7"/>
    <x v="3"/>
    <x v="2"/>
    <n v="280019"/>
    <x v="4"/>
    <x v="6"/>
    <x v="3"/>
    <x v="3"/>
    <n v="3320"/>
  </r>
  <r>
    <n v="3802097"/>
    <n v="1"/>
    <x v="3"/>
    <d v="2022-08-12T00:00:00"/>
    <x v="2"/>
    <x v="1"/>
    <x v="6"/>
    <x v="0"/>
    <n v="280016"/>
    <x v="13"/>
    <x v="14"/>
    <x v="1"/>
    <x v="5"/>
    <n v="3234"/>
  </r>
  <r>
    <n v="3802098"/>
    <n v="1"/>
    <x v="3"/>
    <d v="2022-03-04T00:00:00"/>
    <x v="2"/>
    <x v="6"/>
    <x v="4"/>
    <x v="3"/>
    <n v="280019"/>
    <x v="4"/>
    <x v="17"/>
    <x v="2"/>
    <x v="2"/>
    <n v="2122"/>
  </r>
  <r>
    <n v="3802099"/>
    <n v="2"/>
    <x v="0"/>
    <d v="2022-02-06T00:00:00"/>
    <x v="2"/>
    <x v="5"/>
    <x v="1"/>
    <x v="1"/>
    <n v="280002"/>
    <x v="14"/>
    <x v="25"/>
    <x v="1"/>
    <x v="1"/>
    <n v="4552"/>
  </r>
  <r>
    <n v="3802100"/>
    <n v="3"/>
    <x v="1"/>
    <d v="2021-05-10T00:00:00"/>
    <x v="0"/>
    <x v="2"/>
    <x v="5"/>
    <x v="3"/>
    <n v="280004"/>
    <x v="2"/>
    <x v="1"/>
    <x v="1"/>
    <x v="1"/>
    <n v="1064"/>
  </r>
  <r>
    <n v="3802101"/>
    <n v="2"/>
    <x v="0"/>
    <d v="2022-05-10T00:00:00"/>
    <x v="2"/>
    <x v="2"/>
    <x v="1"/>
    <x v="1"/>
    <n v="280001"/>
    <x v="11"/>
    <x v="27"/>
    <x v="1"/>
    <x v="1"/>
    <n v="3989"/>
  </r>
  <r>
    <n v="3802102"/>
    <n v="3"/>
    <x v="1"/>
    <d v="2023-01-27T00:00:00"/>
    <x v="1"/>
    <x v="8"/>
    <x v="3"/>
    <x v="2"/>
    <n v="280005"/>
    <x v="3"/>
    <x v="16"/>
    <x v="3"/>
    <x v="3"/>
    <n v="680"/>
  </r>
  <r>
    <n v="3802103"/>
    <n v="3"/>
    <x v="1"/>
    <d v="2022-06-24T00:00:00"/>
    <x v="2"/>
    <x v="3"/>
    <x v="4"/>
    <x v="3"/>
    <n v="280017"/>
    <x v="12"/>
    <x v="22"/>
    <x v="2"/>
    <x v="4"/>
    <n v="3561"/>
  </r>
  <r>
    <n v="3802104"/>
    <n v="3"/>
    <x v="1"/>
    <d v="2023-06-03T00:00:00"/>
    <x v="1"/>
    <x v="3"/>
    <x v="3"/>
    <x v="2"/>
    <n v="280003"/>
    <x v="9"/>
    <x v="16"/>
    <x v="3"/>
    <x v="3"/>
    <n v="1146"/>
  </r>
  <r>
    <n v="3802105"/>
    <n v="2"/>
    <x v="0"/>
    <d v="2021-09-02T00:00:00"/>
    <x v="0"/>
    <x v="10"/>
    <x v="1"/>
    <x v="1"/>
    <n v="280008"/>
    <x v="16"/>
    <x v="27"/>
    <x v="1"/>
    <x v="1"/>
    <n v="2802"/>
  </r>
  <r>
    <n v="3802106"/>
    <n v="1"/>
    <x v="3"/>
    <d v="2023-03-20T00:00:00"/>
    <x v="1"/>
    <x v="6"/>
    <x v="0"/>
    <x v="0"/>
    <n v="280007"/>
    <x v="17"/>
    <x v="15"/>
    <x v="0"/>
    <x v="6"/>
    <n v="4532"/>
  </r>
  <r>
    <n v="3802107"/>
    <n v="3"/>
    <x v="1"/>
    <d v="2022-10-02T00:00:00"/>
    <x v="2"/>
    <x v="11"/>
    <x v="0"/>
    <x v="0"/>
    <n v="280010"/>
    <x v="1"/>
    <x v="11"/>
    <x v="2"/>
    <x v="4"/>
    <n v="4731"/>
  </r>
  <r>
    <n v="3802108"/>
    <n v="4"/>
    <x v="2"/>
    <d v="2021-09-18T00:00:00"/>
    <x v="0"/>
    <x v="10"/>
    <x v="2"/>
    <x v="1"/>
    <n v="280007"/>
    <x v="17"/>
    <x v="7"/>
    <x v="2"/>
    <x v="2"/>
    <n v="2574"/>
  </r>
  <r>
    <n v="3802109"/>
    <n v="4"/>
    <x v="2"/>
    <d v="2023-08-23T00:00:00"/>
    <x v="1"/>
    <x v="1"/>
    <x v="3"/>
    <x v="2"/>
    <n v="280011"/>
    <x v="6"/>
    <x v="3"/>
    <x v="0"/>
    <x v="0"/>
    <n v="5747"/>
  </r>
  <r>
    <n v="3802110"/>
    <n v="3"/>
    <x v="1"/>
    <d v="2022-04-18T00:00:00"/>
    <x v="2"/>
    <x v="4"/>
    <x v="6"/>
    <x v="0"/>
    <n v="280006"/>
    <x v="7"/>
    <x v="22"/>
    <x v="2"/>
    <x v="4"/>
    <n v="2361"/>
  </r>
  <r>
    <n v="3802111"/>
    <n v="4"/>
    <x v="2"/>
    <d v="2021-04-27T00:00:00"/>
    <x v="0"/>
    <x v="4"/>
    <x v="5"/>
    <x v="3"/>
    <n v="280013"/>
    <x v="5"/>
    <x v="4"/>
    <x v="3"/>
    <x v="3"/>
    <n v="2672"/>
  </r>
  <r>
    <n v="3802112"/>
    <n v="1"/>
    <x v="3"/>
    <d v="2021-09-09T00:00:00"/>
    <x v="0"/>
    <x v="10"/>
    <x v="1"/>
    <x v="1"/>
    <n v="280016"/>
    <x v="13"/>
    <x v="17"/>
    <x v="2"/>
    <x v="2"/>
    <n v="3236"/>
  </r>
  <r>
    <n v="3802113"/>
    <n v="2"/>
    <x v="0"/>
    <d v="2021-03-18T00:00:00"/>
    <x v="0"/>
    <x v="6"/>
    <x v="5"/>
    <x v="3"/>
    <n v="280014"/>
    <x v="0"/>
    <x v="19"/>
    <x v="0"/>
    <x v="6"/>
    <n v="1883"/>
  </r>
  <r>
    <n v="3802114"/>
    <n v="3"/>
    <x v="1"/>
    <d v="2022-08-28T00:00:00"/>
    <x v="2"/>
    <x v="1"/>
    <x v="0"/>
    <x v="0"/>
    <n v="280014"/>
    <x v="0"/>
    <x v="10"/>
    <x v="3"/>
    <x v="3"/>
    <n v="2679"/>
  </r>
  <r>
    <n v="3802115"/>
    <n v="1"/>
    <x v="3"/>
    <d v="2021-11-17T00:00:00"/>
    <x v="0"/>
    <x v="7"/>
    <x v="4"/>
    <x v="3"/>
    <n v="280008"/>
    <x v="16"/>
    <x v="21"/>
    <x v="1"/>
    <x v="5"/>
    <n v="4078"/>
  </r>
  <r>
    <n v="3802116"/>
    <n v="4"/>
    <x v="2"/>
    <d v="2023-06-27T00:00:00"/>
    <x v="1"/>
    <x v="3"/>
    <x v="6"/>
    <x v="0"/>
    <n v="280018"/>
    <x v="10"/>
    <x v="11"/>
    <x v="2"/>
    <x v="4"/>
    <n v="4724"/>
  </r>
  <r>
    <n v="3802117"/>
    <n v="2"/>
    <x v="0"/>
    <d v="2023-04-16T00:00:00"/>
    <x v="1"/>
    <x v="4"/>
    <x v="0"/>
    <x v="0"/>
    <n v="280006"/>
    <x v="7"/>
    <x v="17"/>
    <x v="2"/>
    <x v="2"/>
    <n v="1220"/>
  </r>
  <r>
    <n v="3802118"/>
    <n v="1"/>
    <x v="3"/>
    <d v="2022-10-20T00:00:00"/>
    <x v="2"/>
    <x v="11"/>
    <x v="5"/>
    <x v="3"/>
    <n v="280005"/>
    <x v="3"/>
    <x v="9"/>
    <x v="0"/>
    <x v="0"/>
    <n v="2817"/>
  </r>
  <r>
    <n v="3802119"/>
    <n v="2"/>
    <x v="0"/>
    <d v="2021-12-15T00:00:00"/>
    <x v="0"/>
    <x v="0"/>
    <x v="6"/>
    <x v="0"/>
    <n v="280013"/>
    <x v="5"/>
    <x v="5"/>
    <x v="2"/>
    <x v="4"/>
    <n v="5185"/>
  </r>
  <r>
    <n v="3802120"/>
    <n v="4"/>
    <x v="2"/>
    <d v="2021-10-23T00:00:00"/>
    <x v="0"/>
    <x v="11"/>
    <x v="1"/>
    <x v="1"/>
    <n v="280003"/>
    <x v="9"/>
    <x v="7"/>
    <x v="2"/>
    <x v="2"/>
    <n v="4374"/>
  </r>
  <r>
    <n v="3802121"/>
    <n v="4"/>
    <x v="2"/>
    <d v="2021-04-04T00:00:00"/>
    <x v="0"/>
    <x v="4"/>
    <x v="1"/>
    <x v="1"/>
    <n v="280002"/>
    <x v="14"/>
    <x v="11"/>
    <x v="2"/>
    <x v="4"/>
    <n v="3260"/>
  </r>
  <r>
    <n v="3802122"/>
    <n v="1"/>
    <x v="3"/>
    <d v="2023-08-06T00:00:00"/>
    <x v="1"/>
    <x v="1"/>
    <x v="1"/>
    <x v="1"/>
    <n v="280006"/>
    <x v="7"/>
    <x v="18"/>
    <x v="2"/>
    <x v="4"/>
    <n v="5866"/>
  </r>
  <r>
    <n v="3802123"/>
    <n v="3"/>
    <x v="1"/>
    <d v="2023-08-07T00:00:00"/>
    <x v="1"/>
    <x v="1"/>
    <x v="1"/>
    <x v="1"/>
    <n v="280011"/>
    <x v="6"/>
    <x v="19"/>
    <x v="0"/>
    <x v="6"/>
    <n v="3378"/>
  </r>
  <r>
    <n v="3802124"/>
    <n v="1"/>
    <x v="3"/>
    <d v="2023-05-19T00:00:00"/>
    <x v="1"/>
    <x v="2"/>
    <x v="1"/>
    <x v="1"/>
    <n v="280009"/>
    <x v="15"/>
    <x v="21"/>
    <x v="1"/>
    <x v="5"/>
    <n v="5865"/>
  </r>
  <r>
    <n v="3802125"/>
    <n v="3"/>
    <x v="1"/>
    <d v="2021-02-09T00:00:00"/>
    <x v="0"/>
    <x v="5"/>
    <x v="2"/>
    <x v="1"/>
    <n v="280001"/>
    <x v="11"/>
    <x v="26"/>
    <x v="1"/>
    <x v="1"/>
    <n v="2323"/>
  </r>
  <r>
    <n v="3802126"/>
    <n v="3"/>
    <x v="1"/>
    <d v="2022-04-02T00:00:00"/>
    <x v="2"/>
    <x v="4"/>
    <x v="6"/>
    <x v="0"/>
    <n v="280008"/>
    <x v="16"/>
    <x v="10"/>
    <x v="3"/>
    <x v="3"/>
    <n v="2240"/>
  </r>
  <r>
    <n v="3802127"/>
    <n v="2"/>
    <x v="0"/>
    <d v="2022-10-10T00:00:00"/>
    <x v="2"/>
    <x v="11"/>
    <x v="4"/>
    <x v="3"/>
    <n v="280020"/>
    <x v="8"/>
    <x v="26"/>
    <x v="1"/>
    <x v="1"/>
    <n v="1115"/>
  </r>
  <r>
    <n v="3802128"/>
    <n v="2"/>
    <x v="0"/>
    <d v="2023-04-27T00:00:00"/>
    <x v="1"/>
    <x v="4"/>
    <x v="0"/>
    <x v="0"/>
    <n v="280013"/>
    <x v="5"/>
    <x v="15"/>
    <x v="0"/>
    <x v="6"/>
    <n v="4808"/>
  </r>
  <r>
    <n v="3802129"/>
    <n v="3"/>
    <x v="1"/>
    <d v="2022-03-23T00:00:00"/>
    <x v="2"/>
    <x v="6"/>
    <x v="3"/>
    <x v="2"/>
    <n v="280014"/>
    <x v="0"/>
    <x v="9"/>
    <x v="0"/>
    <x v="0"/>
    <n v="3175"/>
  </r>
  <r>
    <n v="3802130"/>
    <n v="4"/>
    <x v="2"/>
    <d v="2022-04-26T00:00:00"/>
    <x v="2"/>
    <x v="4"/>
    <x v="2"/>
    <x v="1"/>
    <n v="280013"/>
    <x v="5"/>
    <x v="21"/>
    <x v="1"/>
    <x v="5"/>
    <n v="2335"/>
  </r>
  <r>
    <n v="3802131"/>
    <n v="1"/>
    <x v="3"/>
    <d v="2023-08-02T00:00:00"/>
    <x v="1"/>
    <x v="1"/>
    <x v="5"/>
    <x v="3"/>
    <n v="280001"/>
    <x v="11"/>
    <x v="8"/>
    <x v="1"/>
    <x v="5"/>
    <n v="1226"/>
  </r>
  <r>
    <n v="3802132"/>
    <n v="2"/>
    <x v="0"/>
    <d v="2022-03-26T00:00:00"/>
    <x v="2"/>
    <x v="6"/>
    <x v="4"/>
    <x v="3"/>
    <n v="280005"/>
    <x v="3"/>
    <x v="27"/>
    <x v="1"/>
    <x v="1"/>
    <n v="1814"/>
  </r>
  <r>
    <n v="3802133"/>
    <n v="2"/>
    <x v="0"/>
    <d v="2021-03-08T00:00:00"/>
    <x v="0"/>
    <x v="6"/>
    <x v="4"/>
    <x v="3"/>
    <n v="280007"/>
    <x v="17"/>
    <x v="13"/>
    <x v="1"/>
    <x v="5"/>
    <n v="1923"/>
  </r>
  <r>
    <n v="3802134"/>
    <n v="1"/>
    <x v="3"/>
    <d v="2023-05-24T00:00:00"/>
    <x v="1"/>
    <x v="2"/>
    <x v="0"/>
    <x v="0"/>
    <n v="280002"/>
    <x v="14"/>
    <x v="26"/>
    <x v="1"/>
    <x v="1"/>
    <n v="5024"/>
  </r>
  <r>
    <n v="3802135"/>
    <n v="3"/>
    <x v="1"/>
    <d v="2023-02-08T00:00:00"/>
    <x v="1"/>
    <x v="5"/>
    <x v="1"/>
    <x v="1"/>
    <n v="280018"/>
    <x v="10"/>
    <x v="29"/>
    <x v="1"/>
    <x v="5"/>
    <n v="5186"/>
  </r>
  <r>
    <n v="3802136"/>
    <n v="1"/>
    <x v="3"/>
    <d v="2023-10-15T00:00:00"/>
    <x v="1"/>
    <x v="11"/>
    <x v="6"/>
    <x v="0"/>
    <n v="280004"/>
    <x v="2"/>
    <x v="27"/>
    <x v="1"/>
    <x v="1"/>
    <n v="1338"/>
  </r>
  <r>
    <n v="3802137"/>
    <n v="1"/>
    <x v="3"/>
    <d v="2021-06-16T00:00:00"/>
    <x v="0"/>
    <x v="3"/>
    <x v="1"/>
    <x v="1"/>
    <n v="280009"/>
    <x v="15"/>
    <x v="29"/>
    <x v="1"/>
    <x v="5"/>
    <n v="1676"/>
  </r>
  <r>
    <n v="3802138"/>
    <n v="2"/>
    <x v="0"/>
    <d v="2023-01-16T00:00:00"/>
    <x v="1"/>
    <x v="8"/>
    <x v="2"/>
    <x v="1"/>
    <n v="280019"/>
    <x v="4"/>
    <x v="6"/>
    <x v="3"/>
    <x v="3"/>
    <n v="3706"/>
  </r>
  <r>
    <n v="3802139"/>
    <n v="1"/>
    <x v="3"/>
    <d v="2022-08-23T00:00:00"/>
    <x v="2"/>
    <x v="1"/>
    <x v="0"/>
    <x v="0"/>
    <n v="280019"/>
    <x v="4"/>
    <x v="25"/>
    <x v="1"/>
    <x v="1"/>
    <n v="1389"/>
  </r>
  <r>
    <n v="3802140"/>
    <n v="3"/>
    <x v="1"/>
    <d v="2021-02-11T00:00:00"/>
    <x v="0"/>
    <x v="5"/>
    <x v="5"/>
    <x v="3"/>
    <n v="280010"/>
    <x v="1"/>
    <x v="24"/>
    <x v="2"/>
    <x v="2"/>
    <n v="1144"/>
  </r>
  <r>
    <n v="3802141"/>
    <n v="4"/>
    <x v="2"/>
    <d v="2022-10-25T00:00:00"/>
    <x v="2"/>
    <x v="11"/>
    <x v="4"/>
    <x v="3"/>
    <n v="280003"/>
    <x v="9"/>
    <x v="25"/>
    <x v="1"/>
    <x v="1"/>
    <n v="3409"/>
  </r>
  <r>
    <n v="3802142"/>
    <n v="3"/>
    <x v="1"/>
    <d v="2022-10-08T00:00:00"/>
    <x v="2"/>
    <x v="11"/>
    <x v="3"/>
    <x v="2"/>
    <n v="280015"/>
    <x v="18"/>
    <x v="3"/>
    <x v="0"/>
    <x v="0"/>
    <n v="302"/>
  </r>
  <r>
    <n v="3802143"/>
    <n v="4"/>
    <x v="2"/>
    <d v="2021-05-17T00:00:00"/>
    <x v="0"/>
    <x v="2"/>
    <x v="5"/>
    <x v="3"/>
    <n v="280003"/>
    <x v="9"/>
    <x v="24"/>
    <x v="2"/>
    <x v="2"/>
    <n v="2504"/>
  </r>
  <r>
    <n v="3802144"/>
    <n v="2"/>
    <x v="0"/>
    <d v="2021-08-17T00:00:00"/>
    <x v="0"/>
    <x v="1"/>
    <x v="5"/>
    <x v="3"/>
    <n v="280020"/>
    <x v="8"/>
    <x v="27"/>
    <x v="1"/>
    <x v="1"/>
    <n v="4429"/>
  </r>
  <r>
    <n v="3802145"/>
    <n v="1"/>
    <x v="3"/>
    <d v="2023-03-22T00:00:00"/>
    <x v="1"/>
    <x v="6"/>
    <x v="3"/>
    <x v="2"/>
    <n v="280004"/>
    <x v="2"/>
    <x v="15"/>
    <x v="0"/>
    <x v="6"/>
    <n v="897"/>
  </r>
  <r>
    <n v="3802146"/>
    <n v="3"/>
    <x v="1"/>
    <d v="2021-07-09T00:00:00"/>
    <x v="0"/>
    <x v="9"/>
    <x v="5"/>
    <x v="3"/>
    <n v="280015"/>
    <x v="18"/>
    <x v="5"/>
    <x v="2"/>
    <x v="4"/>
    <n v="5447"/>
  </r>
  <r>
    <n v="3802147"/>
    <n v="1"/>
    <x v="3"/>
    <d v="2022-08-17T00:00:00"/>
    <x v="2"/>
    <x v="1"/>
    <x v="0"/>
    <x v="0"/>
    <n v="280016"/>
    <x v="13"/>
    <x v="27"/>
    <x v="1"/>
    <x v="1"/>
    <n v="1448"/>
  </r>
  <r>
    <n v="3802148"/>
    <n v="4"/>
    <x v="2"/>
    <d v="2022-04-15T00:00:00"/>
    <x v="2"/>
    <x v="4"/>
    <x v="3"/>
    <x v="2"/>
    <n v="280001"/>
    <x v="11"/>
    <x v="20"/>
    <x v="2"/>
    <x v="4"/>
    <n v="2419"/>
  </r>
  <r>
    <n v="3802149"/>
    <n v="4"/>
    <x v="2"/>
    <d v="2022-01-28T00:00:00"/>
    <x v="2"/>
    <x v="8"/>
    <x v="1"/>
    <x v="1"/>
    <n v="280001"/>
    <x v="11"/>
    <x v="3"/>
    <x v="0"/>
    <x v="0"/>
    <n v="4409"/>
  </r>
  <r>
    <n v="3802150"/>
    <n v="3"/>
    <x v="1"/>
    <d v="2023-03-13T00:00:00"/>
    <x v="1"/>
    <x v="6"/>
    <x v="5"/>
    <x v="3"/>
    <n v="280014"/>
    <x v="0"/>
    <x v="26"/>
    <x v="1"/>
    <x v="1"/>
    <n v="270"/>
  </r>
  <r>
    <n v="3802151"/>
    <n v="3"/>
    <x v="1"/>
    <d v="2023-09-04T00:00:00"/>
    <x v="1"/>
    <x v="10"/>
    <x v="5"/>
    <x v="3"/>
    <n v="280005"/>
    <x v="3"/>
    <x v="17"/>
    <x v="2"/>
    <x v="2"/>
    <n v="4543"/>
  </r>
  <r>
    <n v="3802152"/>
    <n v="1"/>
    <x v="3"/>
    <d v="2021-11-04T00:00:00"/>
    <x v="0"/>
    <x v="7"/>
    <x v="6"/>
    <x v="0"/>
    <n v="280007"/>
    <x v="17"/>
    <x v="1"/>
    <x v="1"/>
    <x v="1"/>
    <n v="1980"/>
  </r>
  <r>
    <n v="3802153"/>
    <n v="4"/>
    <x v="2"/>
    <d v="2021-07-01T00:00:00"/>
    <x v="0"/>
    <x v="9"/>
    <x v="1"/>
    <x v="1"/>
    <n v="280009"/>
    <x v="15"/>
    <x v="22"/>
    <x v="2"/>
    <x v="4"/>
    <n v="2885"/>
  </r>
  <r>
    <n v="3802154"/>
    <n v="3"/>
    <x v="1"/>
    <d v="2022-06-03T00:00:00"/>
    <x v="2"/>
    <x v="3"/>
    <x v="5"/>
    <x v="3"/>
    <n v="280014"/>
    <x v="0"/>
    <x v="25"/>
    <x v="1"/>
    <x v="1"/>
    <n v="4944"/>
  </r>
  <r>
    <n v="3802155"/>
    <n v="2"/>
    <x v="0"/>
    <d v="2023-04-24T00:00:00"/>
    <x v="1"/>
    <x v="4"/>
    <x v="0"/>
    <x v="0"/>
    <n v="280011"/>
    <x v="6"/>
    <x v="26"/>
    <x v="1"/>
    <x v="1"/>
    <n v="3029"/>
  </r>
  <r>
    <n v="3802156"/>
    <n v="4"/>
    <x v="2"/>
    <d v="2021-01-14T00:00:00"/>
    <x v="0"/>
    <x v="8"/>
    <x v="2"/>
    <x v="1"/>
    <n v="280005"/>
    <x v="3"/>
    <x v="21"/>
    <x v="1"/>
    <x v="5"/>
    <n v="4010"/>
  </r>
  <r>
    <n v="3802157"/>
    <n v="1"/>
    <x v="3"/>
    <d v="2023-08-09T00:00:00"/>
    <x v="1"/>
    <x v="1"/>
    <x v="0"/>
    <x v="0"/>
    <n v="280015"/>
    <x v="18"/>
    <x v="5"/>
    <x v="2"/>
    <x v="4"/>
    <n v="4250"/>
  </r>
  <r>
    <n v="3802158"/>
    <n v="2"/>
    <x v="0"/>
    <d v="2022-10-14T00:00:00"/>
    <x v="2"/>
    <x v="11"/>
    <x v="3"/>
    <x v="2"/>
    <n v="280013"/>
    <x v="5"/>
    <x v="23"/>
    <x v="3"/>
    <x v="3"/>
    <n v="4826"/>
  </r>
  <r>
    <n v="3802159"/>
    <n v="4"/>
    <x v="2"/>
    <d v="2022-08-10T00:00:00"/>
    <x v="2"/>
    <x v="1"/>
    <x v="3"/>
    <x v="2"/>
    <n v="280010"/>
    <x v="1"/>
    <x v="18"/>
    <x v="2"/>
    <x v="4"/>
    <n v="2455"/>
  </r>
  <r>
    <n v="3802160"/>
    <n v="4"/>
    <x v="2"/>
    <d v="2021-05-16T00:00:00"/>
    <x v="0"/>
    <x v="2"/>
    <x v="2"/>
    <x v="1"/>
    <n v="280020"/>
    <x v="8"/>
    <x v="20"/>
    <x v="2"/>
    <x v="4"/>
    <n v="5170"/>
  </r>
  <r>
    <n v="3802161"/>
    <n v="1"/>
    <x v="3"/>
    <d v="2022-01-07T00:00:00"/>
    <x v="2"/>
    <x v="8"/>
    <x v="1"/>
    <x v="1"/>
    <n v="280009"/>
    <x v="15"/>
    <x v="10"/>
    <x v="3"/>
    <x v="3"/>
    <n v="2357"/>
  </r>
  <r>
    <n v="3802162"/>
    <n v="1"/>
    <x v="3"/>
    <d v="2021-10-21T00:00:00"/>
    <x v="0"/>
    <x v="11"/>
    <x v="0"/>
    <x v="0"/>
    <n v="280015"/>
    <x v="18"/>
    <x v="11"/>
    <x v="2"/>
    <x v="4"/>
    <n v="4515"/>
  </r>
  <r>
    <n v="3802163"/>
    <n v="4"/>
    <x v="2"/>
    <d v="2023-03-24T00:00:00"/>
    <x v="1"/>
    <x v="6"/>
    <x v="1"/>
    <x v="1"/>
    <n v="280007"/>
    <x v="17"/>
    <x v="7"/>
    <x v="2"/>
    <x v="2"/>
    <n v="2231"/>
  </r>
  <r>
    <n v="3802164"/>
    <n v="4"/>
    <x v="2"/>
    <d v="2022-10-28T00:00:00"/>
    <x v="2"/>
    <x v="11"/>
    <x v="4"/>
    <x v="3"/>
    <n v="280012"/>
    <x v="19"/>
    <x v="12"/>
    <x v="1"/>
    <x v="1"/>
    <n v="4214"/>
  </r>
  <r>
    <n v="3802165"/>
    <n v="2"/>
    <x v="0"/>
    <d v="2022-12-01T00:00:00"/>
    <x v="2"/>
    <x v="0"/>
    <x v="2"/>
    <x v="1"/>
    <n v="280008"/>
    <x v="16"/>
    <x v="29"/>
    <x v="1"/>
    <x v="5"/>
    <n v="810"/>
  </r>
  <r>
    <n v="3802166"/>
    <n v="1"/>
    <x v="3"/>
    <d v="2023-05-25T00:00:00"/>
    <x v="1"/>
    <x v="2"/>
    <x v="3"/>
    <x v="2"/>
    <n v="280003"/>
    <x v="9"/>
    <x v="8"/>
    <x v="1"/>
    <x v="5"/>
    <n v="5858"/>
  </r>
  <r>
    <n v="3802167"/>
    <n v="4"/>
    <x v="2"/>
    <d v="2021-05-18T00:00:00"/>
    <x v="0"/>
    <x v="2"/>
    <x v="6"/>
    <x v="0"/>
    <n v="280001"/>
    <x v="11"/>
    <x v="23"/>
    <x v="3"/>
    <x v="3"/>
    <n v="1033"/>
  </r>
  <r>
    <n v="3802168"/>
    <n v="3"/>
    <x v="1"/>
    <d v="2023-10-24T00:00:00"/>
    <x v="1"/>
    <x v="11"/>
    <x v="4"/>
    <x v="3"/>
    <n v="280015"/>
    <x v="18"/>
    <x v="23"/>
    <x v="3"/>
    <x v="3"/>
    <n v="2085"/>
  </r>
  <r>
    <n v="3802169"/>
    <n v="1"/>
    <x v="3"/>
    <d v="2021-03-19T00:00:00"/>
    <x v="0"/>
    <x v="6"/>
    <x v="3"/>
    <x v="2"/>
    <n v="280006"/>
    <x v="7"/>
    <x v="25"/>
    <x v="1"/>
    <x v="1"/>
    <n v="2550"/>
  </r>
  <r>
    <n v="3802170"/>
    <n v="3"/>
    <x v="1"/>
    <d v="2021-03-23T00:00:00"/>
    <x v="0"/>
    <x v="6"/>
    <x v="4"/>
    <x v="3"/>
    <n v="280020"/>
    <x v="8"/>
    <x v="17"/>
    <x v="2"/>
    <x v="2"/>
    <n v="4701"/>
  </r>
  <r>
    <n v="3802171"/>
    <n v="4"/>
    <x v="2"/>
    <d v="2023-12-11T00:00:00"/>
    <x v="1"/>
    <x v="0"/>
    <x v="1"/>
    <x v="1"/>
    <n v="280014"/>
    <x v="0"/>
    <x v="29"/>
    <x v="1"/>
    <x v="5"/>
    <n v="4801"/>
  </r>
  <r>
    <n v="3802172"/>
    <n v="3"/>
    <x v="1"/>
    <d v="2021-05-21T00:00:00"/>
    <x v="0"/>
    <x v="2"/>
    <x v="4"/>
    <x v="3"/>
    <n v="280007"/>
    <x v="17"/>
    <x v="28"/>
    <x v="2"/>
    <x v="4"/>
    <n v="823"/>
  </r>
  <r>
    <n v="3802173"/>
    <n v="1"/>
    <x v="3"/>
    <d v="2021-09-26T00:00:00"/>
    <x v="0"/>
    <x v="10"/>
    <x v="3"/>
    <x v="2"/>
    <n v="280018"/>
    <x v="10"/>
    <x v="21"/>
    <x v="1"/>
    <x v="5"/>
    <n v="2783"/>
  </r>
  <r>
    <n v="3802174"/>
    <n v="4"/>
    <x v="2"/>
    <d v="2023-12-08T00:00:00"/>
    <x v="1"/>
    <x v="0"/>
    <x v="1"/>
    <x v="1"/>
    <n v="280002"/>
    <x v="14"/>
    <x v="0"/>
    <x v="0"/>
    <x v="0"/>
    <n v="5718"/>
  </r>
  <r>
    <n v="3802175"/>
    <n v="4"/>
    <x v="2"/>
    <d v="2022-06-20T00:00:00"/>
    <x v="2"/>
    <x v="3"/>
    <x v="1"/>
    <x v="1"/>
    <n v="280005"/>
    <x v="3"/>
    <x v="26"/>
    <x v="1"/>
    <x v="1"/>
    <n v="4653"/>
  </r>
  <r>
    <n v="3802176"/>
    <n v="4"/>
    <x v="2"/>
    <d v="2021-11-01T00:00:00"/>
    <x v="0"/>
    <x v="7"/>
    <x v="2"/>
    <x v="1"/>
    <n v="280018"/>
    <x v="10"/>
    <x v="19"/>
    <x v="0"/>
    <x v="6"/>
    <n v="3935"/>
  </r>
  <r>
    <n v="3802177"/>
    <n v="4"/>
    <x v="2"/>
    <d v="2023-07-19T00:00:00"/>
    <x v="1"/>
    <x v="9"/>
    <x v="6"/>
    <x v="0"/>
    <n v="280009"/>
    <x v="15"/>
    <x v="14"/>
    <x v="1"/>
    <x v="5"/>
    <n v="4033"/>
  </r>
  <r>
    <n v="3802178"/>
    <n v="4"/>
    <x v="2"/>
    <d v="2023-05-11T00:00:00"/>
    <x v="1"/>
    <x v="2"/>
    <x v="5"/>
    <x v="3"/>
    <n v="280019"/>
    <x v="4"/>
    <x v="19"/>
    <x v="0"/>
    <x v="6"/>
    <n v="3879"/>
  </r>
  <r>
    <n v="3802179"/>
    <n v="2"/>
    <x v="0"/>
    <d v="2021-09-20T00:00:00"/>
    <x v="0"/>
    <x v="10"/>
    <x v="0"/>
    <x v="0"/>
    <n v="280010"/>
    <x v="1"/>
    <x v="29"/>
    <x v="1"/>
    <x v="5"/>
    <n v="3879"/>
  </r>
  <r>
    <n v="3802180"/>
    <n v="2"/>
    <x v="0"/>
    <d v="2023-02-18T00:00:00"/>
    <x v="1"/>
    <x v="5"/>
    <x v="6"/>
    <x v="0"/>
    <n v="280015"/>
    <x v="18"/>
    <x v="0"/>
    <x v="0"/>
    <x v="0"/>
    <n v="5297"/>
  </r>
  <r>
    <n v="3802181"/>
    <n v="1"/>
    <x v="3"/>
    <d v="2023-03-02T00:00:00"/>
    <x v="1"/>
    <x v="6"/>
    <x v="5"/>
    <x v="3"/>
    <n v="280005"/>
    <x v="3"/>
    <x v="7"/>
    <x v="2"/>
    <x v="2"/>
    <n v="3787"/>
  </r>
  <r>
    <n v="3802182"/>
    <n v="3"/>
    <x v="1"/>
    <d v="2022-08-12T00:00:00"/>
    <x v="2"/>
    <x v="1"/>
    <x v="2"/>
    <x v="1"/>
    <n v="280012"/>
    <x v="19"/>
    <x v="26"/>
    <x v="1"/>
    <x v="1"/>
    <n v="2757"/>
  </r>
  <r>
    <n v="3802183"/>
    <n v="3"/>
    <x v="1"/>
    <d v="2023-12-15T00:00:00"/>
    <x v="1"/>
    <x v="0"/>
    <x v="6"/>
    <x v="0"/>
    <n v="280010"/>
    <x v="1"/>
    <x v="10"/>
    <x v="3"/>
    <x v="3"/>
    <n v="5320"/>
  </r>
  <r>
    <n v="3802184"/>
    <n v="4"/>
    <x v="2"/>
    <d v="2021-08-06T00:00:00"/>
    <x v="0"/>
    <x v="1"/>
    <x v="5"/>
    <x v="3"/>
    <n v="280001"/>
    <x v="11"/>
    <x v="19"/>
    <x v="0"/>
    <x v="6"/>
    <n v="5979"/>
  </r>
  <r>
    <n v="3802185"/>
    <n v="2"/>
    <x v="0"/>
    <d v="2021-08-02T00:00:00"/>
    <x v="0"/>
    <x v="1"/>
    <x v="0"/>
    <x v="0"/>
    <n v="280010"/>
    <x v="1"/>
    <x v="9"/>
    <x v="0"/>
    <x v="0"/>
    <n v="468"/>
  </r>
  <r>
    <n v="3802186"/>
    <n v="3"/>
    <x v="1"/>
    <d v="2023-03-22T00:00:00"/>
    <x v="1"/>
    <x v="6"/>
    <x v="1"/>
    <x v="1"/>
    <n v="280019"/>
    <x v="4"/>
    <x v="18"/>
    <x v="2"/>
    <x v="4"/>
    <n v="5995"/>
  </r>
  <r>
    <n v="3802187"/>
    <n v="3"/>
    <x v="1"/>
    <d v="2023-03-22T00:00:00"/>
    <x v="1"/>
    <x v="6"/>
    <x v="1"/>
    <x v="1"/>
    <n v="280001"/>
    <x v="11"/>
    <x v="0"/>
    <x v="0"/>
    <x v="0"/>
    <n v="615"/>
  </r>
  <r>
    <n v="3802188"/>
    <n v="3"/>
    <x v="1"/>
    <d v="2021-03-07T00:00:00"/>
    <x v="0"/>
    <x v="6"/>
    <x v="2"/>
    <x v="1"/>
    <n v="280016"/>
    <x v="13"/>
    <x v="8"/>
    <x v="1"/>
    <x v="5"/>
    <n v="395"/>
  </r>
  <r>
    <n v="3802189"/>
    <n v="3"/>
    <x v="1"/>
    <d v="2022-11-16T00:00:00"/>
    <x v="2"/>
    <x v="7"/>
    <x v="0"/>
    <x v="0"/>
    <n v="280002"/>
    <x v="14"/>
    <x v="26"/>
    <x v="1"/>
    <x v="1"/>
    <n v="2088"/>
  </r>
  <r>
    <n v="3802190"/>
    <n v="3"/>
    <x v="1"/>
    <d v="2021-03-09T00:00:00"/>
    <x v="0"/>
    <x v="6"/>
    <x v="6"/>
    <x v="0"/>
    <n v="280020"/>
    <x v="8"/>
    <x v="11"/>
    <x v="2"/>
    <x v="4"/>
    <n v="5450"/>
  </r>
  <r>
    <n v="3802191"/>
    <n v="4"/>
    <x v="2"/>
    <d v="2023-02-09T00:00:00"/>
    <x v="1"/>
    <x v="5"/>
    <x v="2"/>
    <x v="1"/>
    <n v="280009"/>
    <x v="15"/>
    <x v="22"/>
    <x v="2"/>
    <x v="4"/>
    <n v="764"/>
  </r>
  <r>
    <n v="3802192"/>
    <n v="1"/>
    <x v="3"/>
    <d v="2022-09-06T00:00:00"/>
    <x v="2"/>
    <x v="10"/>
    <x v="5"/>
    <x v="3"/>
    <n v="280007"/>
    <x v="17"/>
    <x v="16"/>
    <x v="3"/>
    <x v="3"/>
    <n v="5719"/>
  </r>
  <r>
    <n v="3802193"/>
    <n v="1"/>
    <x v="3"/>
    <d v="2021-03-21T00:00:00"/>
    <x v="0"/>
    <x v="6"/>
    <x v="2"/>
    <x v="1"/>
    <n v="280014"/>
    <x v="0"/>
    <x v="11"/>
    <x v="2"/>
    <x v="4"/>
    <n v="1185"/>
  </r>
  <r>
    <n v="3802194"/>
    <n v="2"/>
    <x v="0"/>
    <d v="2021-07-12T00:00:00"/>
    <x v="0"/>
    <x v="9"/>
    <x v="4"/>
    <x v="3"/>
    <n v="280011"/>
    <x v="6"/>
    <x v="27"/>
    <x v="1"/>
    <x v="1"/>
    <n v="2315"/>
  </r>
  <r>
    <n v="3802195"/>
    <n v="1"/>
    <x v="3"/>
    <d v="2022-09-27T00:00:00"/>
    <x v="2"/>
    <x v="10"/>
    <x v="0"/>
    <x v="0"/>
    <n v="280016"/>
    <x v="13"/>
    <x v="8"/>
    <x v="1"/>
    <x v="5"/>
    <n v="2688"/>
  </r>
  <r>
    <n v="3802196"/>
    <n v="3"/>
    <x v="1"/>
    <d v="2021-08-23T00:00:00"/>
    <x v="0"/>
    <x v="1"/>
    <x v="5"/>
    <x v="3"/>
    <n v="280003"/>
    <x v="9"/>
    <x v="26"/>
    <x v="1"/>
    <x v="1"/>
    <n v="1712"/>
  </r>
  <r>
    <n v="3802197"/>
    <n v="2"/>
    <x v="0"/>
    <d v="2022-02-18T00:00:00"/>
    <x v="2"/>
    <x v="5"/>
    <x v="2"/>
    <x v="1"/>
    <n v="280002"/>
    <x v="14"/>
    <x v="11"/>
    <x v="2"/>
    <x v="4"/>
    <n v="1698"/>
  </r>
  <r>
    <n v="3802198"/>
    <n v="2"/>
    <x v="0"/>
    <d v="2023-05-17T00:00:00"/>
    <x v="1"/>
    <x v="2"/>
    <x v="4"/>
    <x v="3"/>
    <n v="280017"/>
    <x v="12"/>
    <x v="25"/>
    <x v="1"/>
    <x v="1"/>
    <n v="989"/>
  </r>
  <r>
    <n v="3802199"/>
    <n v="4"/>
    <x v="2"/>
    <d v="2023-11-11T00:00:00"/>
    <x v="1"/>
    <x v="7"/>
    <x v="2"/>
    <x v="1"/>
    <n v="280001"/>
    <x v="11"/>
    <x v="4"/>
    <x v="3"/>
    <x v="3"/>
    <n v="4813"/>
  </r>
  <r>
    <n v="3802200"/>
    <n v="3"/>
    <x v="1"/>
    <d v="2021-01-05T00:00:00"/>
    <x v="0"/>
    <x v="8"/>
    <x v="3"/>
    <x v="2"/>
    <n v="280006"/>
    <x v="7"/>
    <x v="22"/>
    <x v="2"/>
    <x v="4"/>
    <n v="1074"/>
  </r>
  <r>
    <n v="3802201"/>
    <n v="3"/>
    <x v="1"/>
    <d v="2021-11-18T00:00:00"/>
    <x v="0"/>
    <x v="7"/>
    <x v="5"/>
    <x v="3"/>
    <n v="280015"/>
    <x v="18"/>
    <x v="1"/>
    <x v="1"/>
    <x v="1"/>
    <n v="4136"/>
  </r>
  <r>
    <n v="3802202"/>
    <n v="3"/>
    <x v="1"/>
    <d v="2023-12-25T00:00:00"/>
    <x v="1"/>
    <x v="0"/>
    <x v="2"/>
    <x v="1"/>
    <n v="280002"/>
    <x v="14"/>
    <x v="11"/>
    <x v="2"/>
    <x v="4"/>
    <n v="875"/>
  </r>
  <r>
    <n v="3802203"/>
    <n v="4"/>
    <x v="2"/>
    <d v="2021-04-13T00:00:00"/>
    <x v="0"/>
    <x v="4"/>
    <x v="2"/>
    <x v="1"/>
    <n v="280012"/>
    <x v="19"/>
    <x v="2"/>
    <x v="2"/>
    <x v="2"/>
    <n v="5256"/>
  </r>
  <r>
    <n v="3802204"/>
    <n v="1"/>
    <x v="3"/>
    <d v="2022-06-17T00:00:00"/>
    <x v="2"/>
    <x v="3"/>
    <x v="4"/>
    <x v="3"/>
    <n v="280010"/>
    <x v="1"/>
    <x v="1"/>
    <x v="1"/>
    <x v="1"/>
    <n v="2217"/>
  </r>
  <r>
    <n v="3802205"/>
    <n v="4"/>
    <x v="2"/>
    <d v="2021-07-06T00:00:00"/>
    <x v="0"/>
    <x v="9"/>
    <x v="1"/>
    <x v="1"/>
    <n v="280013"/>
    <x v="5"/>
    <x v="21"/>
    <x v="1"/>
    <x v="5"/>
    <n v="5322"/>
  </r>
  <r>
    <n v="3802206"/>
    <n v="2"/>
    <x v="0"/>
    <d v="2023-09-24T00:00:00"/>
    <x v="1"/>
    <x v="10"/>
    <x v="2"/>
    <x v="1"/>
    <n v="280013"/>
    <x v="5"/>
    <x v="10"/>
    <x v="3"/>
    <x v="3"/>
    <n v="928"/>
  </r>
  <r>
    <n v="3802207"/>
    <n v="1"/>
    <x v="3"/>
    <d v="2022-10-07T00:00:00"/>
    <x v="2"/>
    <x v="11"/>
    <x v="3"/>
    <x v="2"/>
    <n v="280008"/>
    <x v="16"/>
    <x v="13"/>
    <x v="1"/>
    <x v="5"/>
    <n v="3164"/>
  </r>
  <r>
    <n v="3802208"/>
    <n v="2"/>
    <x v="0"/>
    <d v="2023-09-14T00:00:00"/>
    <x v="1"/>
    <x v="10"/>
    <x v="6"/>
    <x v="0"/>
    <n v="280020"/>
    <x v="8"/>
    <x v="0"/>
    <x v="0"/>
    <x v="0"/>
    <n v="3376"/>
  </r>
  <r>
    <n v="3802209"/>
    <n v="2"/>
    <x v="0"/>
    <d v="2022-05-12T00:00:00"/>
    <x v="2"/>
    <x v="2"/>
    <x v="1"/>
    <x v="1"/>
    <n v="280014"/>
    <x v="0"/>
    <x v="18"/>
    <x v="2"/>
    <x v="4"/>
    <n v="378"/>
  </r>
  <r>
    <n v="3802210"/>
    <n v="2"/>
    <x v="0"/>
    <d v="2022-12-03T00:00:00"/>
    <x v="2"/>
    <x v="0"/>
    <x v="6"/>
    <x v="0"/>
    <n v="280019"/>
    <x v="4"/>
    <x v="16"/>
    <x v="3"/>
    <x v="3"/>
    <n v="786"/>
  </r>
  <r>
    <n v="3802211"/>
    <n v="1"/>
    <x v="3"/>
    <d v="2023-08-20T00:00:00"/>
    <x v="1"/>
    <x v="1"/>
    <x v="6"/>
    <x v="0"/>
    <n v="280008"/>
    <x v="16"/>
    <x v="19"/>
    <x v="0"/>
    <x v="6"/>
    <n v="2001"/>
  </r>
  <r>
    <n v="3802212"/>
    <n v="2"/>
    <x v="0"/>
    <d v="2021-10-16T00:00:00"/>
    <x v="0"/>
    <x v="11"/>
    <x v="4"/>
    <x v="3"/>
    <n v="280009"/>
    <x v="15"/>
    <x v="4"/>
    <x v="3"/>
    <x v="3"/>
    <n v="3134"/>
  </r>
  <r>
    <n v="3802213"/>
    <n v="1"/>
    <x v="3"/>
    <d v="2022-06-26T00:00:00"/>
    <x v="2"/>
    <x v="3"/>
    <x v="0"/>
    <x v="0"/>
    <n v="280012"/>
    <x v="19"/>
    <x v="6"/>
    <x v="3"/>
    <x v="3"/>
    <n v="5771"/>
  </r>
  <r>
    <n v="3802214"/>
    <n v="2"/>
    <x v="0"/>
    <d v="2021-10-27T00:00:00"/>
    <x v="0"/>
    <x v="11"/>
    <x v="0"/>
    <x v="0"/>
    <n v="280006"/>
    <x v="7"/>
    <x v="27"/>
    <x v="1"/>
    <x v="1"/>
    <n v="4129"/>
  </r>
  <r>
    <n v="3802215"/>
    <n v="2"/>
    <x v="0"/>
    <d v="2022-11-10T00:00:00"/>
    <x v="2"/>
    <x v="7"/>
    <x v="5"/>
    <x v="3"/>
    <n v="280007"/>
    <x v="17"/>
    <x v="25"/>
    <x v="1"/>
    <x v="1"/>
    <n v="1398"/>
  </r>
  <r>
    <n v="3802216"/>
    <n v="2"/>
    <x v="0"/>
    <d v="2022-03-26T00:00:00"/>
    <x v="2"/>
    <x v="6"/>
    <x v="2"/>
    <x v="1"/>
    <n v="280018"/>
    <x v="10"/>
    <x v="26"/>
    <x v="1"/>
    <x v="1"/>
    <n v="5048"/>
  </r>
  <r>
    <n v="3802217"/>
    <n v="3"/>
    <x v="1"/>
    <d v="2022-09-17T00:00:00"/>
    <x v="2"/>
    <x v="10"/>
    <x v="2"/>
    <x v="1"/>
    <n v="280016"/>
    <x v="13"/>
    <x v="8"/>
    <x v="1"/>
    <x v="5"/>
    <n v="851"/>
  </r>
  <r>
    <n v="3802218"/>
    <n v="1"/>
    <x v="3"/>
    <d v="2021-07-23T00:00:00"/>
    <x v="0"/>
    <x v="9"/>
    <x v="6"/>
    <x v="0"/>
    <n v="280009"/>
    <x v="15"/>
    <x v="10"/>
    <x v="3"/>
    <x v="3"/>
    <n v="3182"/>
  </r>
  <r>
    <n v="3802219"/>
    <n v="2"/>
    <x v="0"/>
    <d v="2021-08-04T00:00:00"/>
    <x v="0"/>
    <x v="1"/>
    <x v="2"/>
    <x v="1"/>
    <n v="280012"/>
    <x v="19"/>
    <x v="18"/>
    <x v="2"/>
    <x v="4"/>
    <n v="5816"/>
  </r>
  <r>
    <n v="3802220"/>
    <n v="4"/>
    <x v="2"/>
    <d v="2021-06-19T00:00:00"/>
    <x v="0"/>
    <x v="3"/>
    <x v="3"/>
    <x v="2"/>
    <n v="280008"/>
    <x v="16"/>
    <x v="3"/>
    <x v="0"/>
    <x v="0"/>
    <n v="3479"/>
  </r>
  <r>
    <n v="3802221"/>
    <n v="1"/>
    <x v="3"/>
    <d v="2022-05-06T00:00:00"/>
    <x v="2"/>
    <x v="2"/>
    <x v="6"/>
    <x v="0"/>
    <n v="280016"/>
    <x v="13"/>
    <x v="9"/>
    <x v="0"/>
    <x v="0"/>
    <n v="1768"/>
  </r>
  <r>
    <n v="3802222"/>
    <n v="1"/>
    <x v="3"/>
    <d v="2021-01-10T00:00:00"/>
    <x v="0"/>
    <x v="8"/>
    <x v="6"/>
    <x v="0"/>
    <n v="280002"/>
    <x v="14"/>
    <x v="5"/>
    <x v="2"/>
    <x v="4"/>
    <n v="3633"/>
  </r>
  <r>
    <n v="3802223"/>
    <n v="1"/>
    <x v="3"/>
    <d v="2022-06-13T00:00:00"/>
    <x v="2"/>
    <x v="3"/>
    <x v="0"/>
    <x v="0"/>
    <n v="280017"/>
    <x v="12"/>
    <x v="18"/>
    <x v="2"/>
    <x v="4"/>
    <n v="4350"/>
  </r>
  <r>
    <n v="3802224"/>
    <n v="3"/>
    <x v="1"/>
    <d v="2021-11-08T00:00:00"/>
    <x v="0"/>
    <x v="7"/>
    <x v="1"/>
    <x v="1"/>
    <n v="280012"/>
    <x v="19"/>
    <x v="5"/>
    <x v="2"/>
    <x v="4"/>
    <n v="4867"/>
  </r>
  <r>
    <n v="3802225"/>
    <n v="3"/>
    <x v="1"/>
    <d v="2021-06-06T00:00:00"/>
    <x v="0"/>
    <x v="3"/>
    <x v="6"/>
    <x v="0"/>
    <n v="280008"/>
    <x v="16"/>
    <x v="21"/>
    <x v="1"/>
    <x v="5"/>
    <n v="2893"/>
  </r>
  <r>
    <n v="3802226"/>
    <n v="3"/>
    <x v="1"/>
    <d v="2021-10-10T00:00:00"/>
    <x v="0"/>
    <x v="11"/>
    <x v="1"/>
    <x v="1"/>
    <n v="280002"/>
    <x v="14"/>
    <x v="12"/>
    <x v="1"/>
    <x v="1"/>
    <n v="5263"/>
  </r>
  <r>
    <n v="3802227"/>
    <n v="2"/>
    <x v="0"/>
    <d v="2022-05-12T00:00:00"/>
    <x v="2"/>
    <x v="2"/>
    <x v="4"/>
    <x v="3"/>
    <n v="280014"/>
    <x v="0"/>
    <x v="16"/>
    <x v="3"/>
    <x v="3"/>
    <n v="984"/>
  </r>
  <r>
    <n v="3802228"/>
    <n v="4"/>
    <x v="2"/>
    <d v="2021-09-05T00:00:00"/>
    <x v="0"/>
    <x v="10"/>
    <x v="0"/>
    <x v="0"/>
    <n v="280004"/>
    <x v="2"/>
    <x v="24"/>
    <x v="2"/>
    <x v="2"/>
    <n v="3198"/>
  </r>
  <r>
    <n v="3802229"/>
    <n v="1"/>
    <x v="3"/>
    <d v="2022-02-05T00:00:00"/>
    <x v="2"/>
    <x v="5"/>
    <x v="1"/>
    <x v="1"/>
    <n v="280005"/>
    <x v="3"/>
    <x v="13"/>
    <x v="1"/>
    <x v="5"/>
    <n v="3726"/>
  </r>
  <r>
    <n v="3802230"/>
    <n v="4"/>
    <x v="2"/>
    <d v="2021-02-24T00:00:00"/>
    <x v="0"/>
    <x v="5"/>
    <x v="3"/>
    <x v="2"/>
    <n v="280011"/>
    <x v="6"/>
    <x v="5"/>
    <x v="2"/>
    <x v="4"/>
    <n v="530"/>
  </r>
  <r>
    <n v="3802231"/>
    <n v="4"/>
    <x v="2"/>
    <d v="2021-05-05T00:00:00"/>
    <x v="0"/>
    <x v="2"/>
    <x v="4"/>
    <x v="3"/>
    <n v="280017"/>
    <x v="12"/>
    <x v="17"/>
    <x v="2"/>
    <x v="2"/>
    <n v="961"/>
  </r>
  <r>
    <n v="3802232"/>
    <n v="2"/>
    <x v="0"/>
    <d v="2021-04-06T00:00:00"/>
    <x v="0"/>
    <x v="4"/>
    <x v="1"/>
    <x v="1"/>
    <n v="280013"/>
    <x v="5"/>
    <x v="19"/>
    <x v="0"/>
    <x v="6"/>
    <n v="1677"/>
  </r>
  <r>
    <n v="3802233"/>
    <n v="3"/>
    <x v="1"/>
    <d v="2023-04-21T00:00:00"/>
    <x v="1"/>
    <x v="4"/>
    <x v="0"/>
    <x v="0"/>
    <n v="280015"/>
    <x v="18"/>
    <x v="22"/>
    <x v="2"/>
    <x v="4"/>
    <n v="4743"/>
  </r>
  <r>
    <n v="3802234"/>
    <n v="2"/>
    <x v="0"/>
    <d v="2021-09-23T00:00:00"/>
    <x v="0"/>
    <x v="10"/>
    <x v="5"/>
    <x v="3"/>
    <n v="280006"/>
    <x v="7"/>
    <x v="13"/>
    <x v="1"/>
    <x v="5"/>
    <n v="2693"/>
  </r>
  <r>
    <n v="3802235"/>
    <n v="4"/>
    <x v="2"/>
    <d v="2022-09-01T00:00:00"/>
    <x v="2"/>
    <x v="10"/>
    <x v="5"/>
    <x v="3"/>
    <n v="280004"/>
    <x v="2"/>
    <x v="24"/>
    <x v="2"/>
    <x v="2"/>
    <n v="5161"/>
  </r>
  <r>
    <n v="3802236"/>
    <n v="3"/>
    <x v="1"/>
    <d v="2022-03-07T00:00:00"/>
    <x v="2"/>
    <x v="6"/>
    <x v="1"/>
    <x v="1"/>
    <n v="280015"/>
    <x v="18"/>
    <x v="1"/>
    <x v="1"/>
    <x v="1"/>
    <n v="2161"/>
  </r>
  <r>
    <n v="3802237"/>
    <n v="2"/>
    <x v="0"/>
    <d v="2021-10-13T00:00:00"/>
    <x v="0"/>
    <x v="11"/>
    <x v="0"/>
    <x v="0"/>
    <n v="280002"/>
    <x v="14"/>
    <x v="6"/>
    <x v="3"/>
    <x v="3"/>
    <n v="387"/>
  </r>
  <r>
    <n v="3802238"/>
    <n v="3"/>
    <x v="1"/>
    <d v="2023-04-07T00:00:00"/>
    <x v="1"/>
    <x v="4"/>
    <x v="0"/>
    <x v="0"/>
    <n v="280014"/>
    <x v="0"/>
    <x v="27"/>
    <x v="1"/>
    <x v="1"/>
    <n v="5985"/>
  </r>
  <r>
    <n v="3802239"/>
    <n v="1"/>
    <x v="3"/>
    <d v="2022-11-03T00:00:00"/>
    <x v="2"/>
    <x v="7"/>
    <x v="6"/>
    <x v="0"/>
    <n v="280013"/>
    <x v="5"/>
    <x v="4"/>
    <x v="3"/>
    <x v="3"/>
    <n v="5272"/>
  </r>
  <r>
    <n v="3802240"/>
    <n v="1"/>
    <x v="3"/>
    <d v="2022-02-18T00:00:00"/>
    <x v="2"/>
    <x v="5"/>
    <x v="1"/>
    <x v="1"/>
    <n v="280017"/>
    <x v="12"/>
    <x v="5"/>
    <x v="2"/>
    <x v="4"/>
    <n v="2089"/>
  </r>
  <r>
    <n v="3802241"/>
    <n v="1"/>
    <x v="3"/>
    <d v="2022-08-11T00:00:00"/>
    <x v="2"/>
    <x v="1"/>
    <x v="3"/>
    <x v="2"/>
    <n v="280001"/>
    <x v="11"/>
    <x v="1"/>
    <x v="1"/>
    <x v="1"/>
    <n v="1977"/>
  </r>
  <r>
    <n v="3802242"/>
    <n v="4"/>
    <x v="2"/>
    <d v="2021-02-23T00:00:00"/>
    <x v="0"/>
    <x v="5"/>
    <x v="0"/>
    <x v="0"/>
    <n v="280020"/>
    <x v="8"/>
    <x v="20"/>
    <x v="2"/>
    <x v="4"/>
    <n v="5624"/>
  </r>
  <r>
    <n v="3802243"/>
    <n v="4"/>
    <x v="2"/>
    <d v="2021-12-17T00:00:00"/>
    <x v="0"/>
    <x v="0"/>
    <x v="6"/>
    <x v="0"/>
    <n v="280015"/>
    <x v="18"/>
    <x v="2"/>
    <x v="2"/>
    <x v="2"/>
    <n v="5775"/>
  </r>
  <r>
    <n v="3802244"/>
    <n v="1"/>
    <x v="3"/>
    <d v="2022-11-15T00:00:00"/>
    <x v="2"/>
    <x v="7"/>
    <x v="6"/>
    <x v="0"/>
    <n v="280019"/>
    <x v="4"/>
    <x v="4"/>
    <x v="3"/>
    <x v="3"/>
    <n v="5341"/>
  </r>
  <r>
    <n v="3802245"/>
    <n v="2"/>
    <x v="0"/>
    <d v="2022-10-04T00:00:00"/>
    <x v="2"/>
    <x v="11"/>
    <x v="5"/>
    <x v="3"/>
    <n v="280017"/>
    <x v="12"/>
    <x v="28"/>
    <x v="2"/>
    <x v="4"/>
    <n v="3083"/>
  </r>
  <r>
    <n v="3802246"/>
    <n v="4"/>
    <x v="2"/>
    <d v="2022-12-28T00:00:00"/>
    <x v="2"/>
    <x v="0"/>
    <x v="4"/>
    <x v="3"/>
    <n v="280009"/>
    <x v="15"/>
    <x v="3"/>
    <x v="0"/>
    <x v="0"/>
    <n v="3701"/>
  </r>
  <r>
    <n v="3802247"/>
    <n v="4"/>
    <x v="2"/>
    <d v="2023-06-05T00:00:00"/>
    <x v="1"/>
    <x v="3"/>
    <x v="4"/>
    <x v="3"/>
    <n v="280013"/>
    <x v="5"/>
    <x v="23"/>
    <x v="3"/>
    <x v="3"/>
    <n v="3663"/>
  </r>
  <r>
    <n v="3802248"/>
    <n v="4"/>
    <x v="2"/>
    <d v="2021-09-09T00:00:00"/>
    <x v="0"/>
    <x v="10"/>
    <x v="2"/>
    <x v="1"/>
    <n v="280012"/>
    <x v="19"/>
    <x v="10"/>
    <x v="3"/>
    <x v="3"/>
    <n v="2264"/>
  </r>
  <r>
    <n v="3802249"/>
    <n v="2"/>
    <x v="0"/>
    <d v="2022-08-21T00:00:00"/>
    <x v="2"/>
    <x v="1"/>
    <x v="4"/>
    <x v="3"/>
    <n v="280004"/>
    <x v="2"/>
    <x v="5"/>
    <x v="2"/>
    <x v="4"/>
    <n v="2628"/>
  </r>
  <r>
    <n v="3802250"/>
    <n v="1"/>
    <x v="3"/>
    <d v="2021-11-20T00:00:00"/>
    <x v="0"/>
    <x v="7"/>
    <x v="2"/>
    <x v="1"/>
    <n v="280012"/>
    <x v="19"/>
    <x v="20"/>
    <x v="2"/>
    <x v="4"/>
    <n v="1586"/>
  </r>
  <r>
    <n v="3802251"/>
    <n v="3"/>
    <x v="1"/>
    <d v="2023-05-13T00:00:00"/>
    <x v="1"/>
    <x v="2"/>
    <x v="3"/>
    <x v="2"/>
    <n v="280016"/>
    <x v="13"/>
    <x v="19"/>
    <x v="0"/>
    <x v="6"/>
    <n v="2489"/>
  </r>
  <r>
    <n v="3802252"/>
    <n v="3"/>
    <x v="1"/>
    <d v="2023-08-06T00:00:00"/>
    <x v="1"/>
    <x v="1"/>
    <x v="3"/>
    <x v="2"/>
    <n v="280007"/>
    <x v="17"/>
    <x v="23"/>
    <x v="3"/>
    <x v="3"/>
    <n v="1144"/>
  </r>
  <r>
    <n v="3802253"/>
    <n v="1"/>
    <x v="3"/>
    <d v="2023-02-09T00:00:00"/>
    <x v="1"/>
    <x v="5"/>
    <x v="1"/>
    <x v="1"/>
    <n v="280014"/>
    <x v="0"/>
    <x v="5"/>
    <x v="2"/>
    <x v="4"/>
    <n v="5007"/>
  </r>
  <r>
    <n v="3802254"/>
    <n v="4"/>
    <x v="2"/>
    <d v="2022-04-06T00:00:00"/>
    <x v="2"/>
    <x v="4"/>
    <x v="5"/>
    <x v="3"/>
    <n v="280010"/>
    <x v="1"/>
    <x v="13"/>
    <x v="1"/>
    <x v="5"/>
    <n v="3070"/>
  </r>
  <r>
    <n v="3802255"/>
    <n v="4"/>
    <x v="2"/>
    <d v="2023-06-01T00:00:00"/>
    <x v="1"/>
    <x v="3"/>
    <x v="4"/>
    <x v="3"/>
    <n v="280007"/>
    <x v="17"/>
    <x v="25"/>
    <x v="1"/>
    <x v="1"/>
    <n v="1511"/>
  </r>
  <r>
    <n v="3802256"/>
    <n v="2"/>
    <x v="0"/>
    <d v="2022-09-11T00:00:00"/>
    <x v="2"/>
    <x v="10"/>
    <x v="4"/>
    <x v="3"/>
    <n v="280010"/>
    <x v="1"/>
    <x v="2"/>
    <x v="2"/>
    <x v="2"/>
    <n v="5776"/>
  </r>
  <r>
    <n v="3802257"/>
    <n v="1"/>
    <x v="3"/>
    <d v="2022-07-24T00:00:00"/>
    <x v="2"/>
    <x v="9"/>
    <x v="1"/>
    <x v="1"/>
    <n v="280007"/>
    <x v="17"/>
    <x v="15"/>
    <x v="0"/>
    <x v="6"/>
    <n v="4026"/>
  </r>
  <r>
    <n v="3802258"/>
    <n v="3"/>
    <x v="1"/>
    <d v="2022-05-23T00:00:00"/>
    <x v="2"/>
    <x v="2"/>
    <x v="1"/>
    <x v="1"/>
    <n v="280017"/>
    <x v="12"/>
    <x v="16"/>
    <x v="3"/>
    <x v="3"/>
    <n v="3132"/>
  </r>
  <r>
    <n v="3802259"/>
    <n v="1"/>
    <x v="3"/>
    <d v="2021-12-02T00:00:00"/>
    <x v="0"/>
    <x v="0"/>
    <x v="1"/>
    <x v="1"/>
    <n v="280005"/>
    <x v="3"/>
    <x v="24"/>
    <x v="2"/>
    <x v="2"/>
    <n v="3151"/>
  </r>
  <r>
    <n v="3802260"/>
    <n v="1"/>
    <x v="3"/>
    <d v="2023-04-27T00:00:00"/>
    <x v="1"/>
    <x v="4"/>
    <x v="3"/>
    <x v="2"/>
    <n v="280006"/>
    <x v="7"/>
    <x v="23"/>
    <x v="3"/>
    <x v="3"/>
    <n v="5742"/>
  </r>
  <r>
    <n v="3802261"/>
    <n v="1"/>
    <x v="3"/>
    <d v="2023-09-23T00:00:00"/>
    <x v="1"/>
    <x v="10"/>
    <x v="3"/>
    <x v="2"/>
    <n v="280013"/>
    <x v="5"/>
    <x v="10"/>
    <x v="3"/>
    <x v="3"/>
    <n v="5150"/>
  </r>
  <r>
    <n v="3802262"/>
    <n v="3"/>
    <x v="1"/>
    <d v="2022-07-27T00:00:00"/>
    <x v="2"/>
    <x v="9"/>
    <x v="6"/>
    <x v="0"/>
    <n v="280009"/>
    <x v="15"/>
    <x v="28"/>
    <x v="2"/>
    <x v="4"/>
    <n v="3063"/>
  </r>
  <r>
    <n v="3802263"/>
    <n v="2"/>
    <x v="0"/>
    <d v="2023-03-26T00:00:00"/>
    <x v="1"/>
    <x v="6"/>
    <x v="2"/>
    <x v="1"/>
    <n v="280016"/>
    <x v="13"/>
    <x v="9"/>
    <x v="0"/>
    <x v="0"/>
    <n v="244"/>
  </r>
  <r>
    <n v="3802264"/>
    <n v="1"/>
    <x v="3"/>
    <d v="2023-12-06T00:00:00"/>
    <x v="1"/>
    <x v="0"/>
    <x v="3"/>
    <x v="2"/>
    <n v="280008"/>
    <x v="16"/>
    <x v="13"/>
    <x v="1"/>
    <x v="5"/>
    <n v="5782"/>
  </r>
  <r>
    <n v="3802265"/>
    <n v="2"/>
    <x v="0"/>
    <d v="2021-06-21T00:00:00"/>
    <x v="0"/>
    <x v="3"/>
    <x v="3"/>
    <x v="2"/>
    <n v="280016"/>
    <x v="13"/>
    <x v="16"/>
    <x v="3"/>
    <x v="3"/>
    <n v="1301"/>
  </r>
  <r>
    <n v="3802266"/>
    <n v="2"/>
    <x v="0"/>
    <d v="2021-09-21T00:00:00"/>
    <x v="0"/>
    <x v="10"/>
    <x v="3"/>
    <x v="2"/>
    <n v="280019"/>
    <x v="4"/>
    <x v="10"/>
    <x v="3"/>
    <x v="3"/>
    <n v="4417"/>
  </r>
  <r>
    <n v="3802267"/>
    <n v="1"/>
    <x v="3"/>
    <d v="2021-08-03T00:00:00"/>
    <x v="0"/>
    <x v="1"/>
    <x v="1"/>
    <x v="1"/>
    <n v="280009"/>
    <x v="15"/>
    <x v="14"/>
    <x v="1"/>
    <x v="5"/>
    <n v="357"/>
  </r>
  <r>
    <n v="3802268"/>
    <n v="2"/>
    <x v="0"/>
    <d v="2023-10-01T00:00:00"/>
    <x v="1"/>
    <x v="11"/>
    <x v="0"/>
    <x v="0"/>
    <n v="280017"/>
    <x v="12"/>
    <x v="9"/>
    <x v="0"/>
    <x v="0"/>
    <n v="1078"/>
  </r>
  <r>
    <n v="3802269"/>
    <n v="3"/>
    <x v="1"/>
    <d v="2021-06-12T00:00:00"/>
    <x v="0"/>
    <x v="3"/>
    <x v="3"/>
    <x v="2"/>
    <n v="280017"/>
    <x v="12"/>
    <x v="5"/>
    <x v="2"/>
    <x v="4"/>
    <n v="2131"/>
  </r>
  <r>
    <n v="3802270"/>
    <n v="4"/>
    <x v="2"/>
    <d v="2023-06-05T00:00:00"/>
    <x v="1"/>
    <x v="3"/>
    <x v="0"/>
    <x v="0"/>
    <n v="280015"/>
    <x v="18"/>
    <x v="5"/>
    <x v="2"/>
    <x v="4"/>
    <n v="5516"/>
  </r>
  <r>
    <n v="3802271"/>
    <n v="2"/>
    <x v="0"/>
    <d v="2021-11-12T00:00:00"/>
    <x v="0"/>
    <x v="7"/>
    <x v="4"/>
    <x v="3"/>
    <n v="280013"/>
    <x v="5"/>
    <x v="22"/>
    <x v="2"/>
    <x v="4"/>
    <n v="1356"/>
  </r>
  <r>
    <n v="3802272"/>
    <n v="3"/>
    <x v="1"/>
    <d v="2021-06-01T00:00:00"/>
    <x v="0"/>
    <x v="3"/>
    <x v="5"/>
    <x v="3"/>
    <n v="280001"/>
    <x v="11"/>
    <x v="14"/>
    <x v="1"/>
    <x v="5"/>
    <n v="2302"/>
  </r>
  <r>
    <n v="3802273"/>
    <n v="3"/>
    <x v="1"/>
    <d v="2022-06-22T00:00:00"/>
    <x v="2"/>
    <x v="3"/>
    <x v="4"/>
    <x v="3"/>
    <n v="280011"/>
    <x v="6"/>
    <x v="16"/>
    <x v="3"/>
    <x v="3"/>
    <n v="211"/>
  </r>
  <r>
    <n v="3802274"/>
    <n v="1"/>
    <x v="3"/>
    <d v="2023-04-06T00:00:00"/>
    <x v="1"/>
    <x v="4"/>
    <x v="3"/>
    <x v="2"/>
    <n v="280005"/>
    <x v="3"/>
    <x v="15"/>
    <x v="0"/>
    <x v="6"/>
    <n v="802"/>
  </r>
  <r>
    <n v="3802275"/>
    <n v="1"/>
    <x v="3"/>
    <d v="2021-02-22T00:00:00"/>
    <x v="0"/>
    <x v="5"/>
    <x v="2"/>
    <x v="1"/>
    <n v="280005"/>
    <x v="3"/>
    <x v="11"/>
    <x v="2"/>
    <x v="4"/>
    <n v="4879"/>
  </r>
  <r>
    <n v="3802276"/>
    <n v="2"/>
    <x v="0"/>
    <d v="2022-11-17T00:00:00"/>
    <x v="2"/>
    <x v="7"/>
    <x v="2"/>
    <x v="1"/>
    <n v="280002"/>
    <x v="14"/>
    <x v="16"/>
    <x v="3"/>
    <x v="3"/>
    <n v="2964"/>
  </r>
  <r>
    <n v="3802277"/>
    <n v="2"/>
    <x v="0"/>
    <d v="2023-09-20T00:00:00"/>
    <x v="1"/>
    <x v="10"/>
    <x v="6"/>
    <x v="0"/>
    <n v="280007"/>
    <x v="17"/>
    <x v="16"/>
    <x v="3"/>
    <x v="3"/>
    <n v="5870"/>
  </r>
  <r>
    <n v="3802278"/>
    <n v="3"/>
    <x v="1"/>
    <d v="2023-11-27T00:00:00"/>
    <x v="1"/>
    <x v="7"/>
    <x v="1"/>
    <x v="1"/>
    <n v="280014"/>
    <x v="0"/>
    <x v="7"/>
    <x v="2"/>
    <x v="2"/>
    <n v="1881"/>
  </r>
  <r>
    <n v="3802279"/>
    <n v="3"/>
    <x v="1"/>
    <d v="2023-09-10T00:00:00"/>
    <x v="1"/>
    <x v="10"/>
    <x v="2"/>
    <x v="1"/>
    <n v="280001"/>
    <x v="11"/>
    <x v="22"/>
    <x v="2"/>
    <x v="4"/>
    <n v="4299"/>
  </r>
  <r>
    <n v="3802280"/>
    <n v="3"/>
    <x v="1"/>
    <d v="2021-06-04T00:00:00"/>
    <x v="0"/>
    <x v="3"/>
    <x v="6"/>
    <x v="0"/>
    <n v="280004"/>
    <x v="2"/>
    <x v="9"/>
    <x v="0"/>
    <x v="0"/>
    <n v="3593"/>
  </r>
  <r>
    <n v="3802281"/>
    <n v="3"/>
    <x v="1"/>
    <d v="2022-12-17T00:00:00"/>
    <x v="2"/>
    <x v="0"/>
    <x v="0"/>
    <x v="0"/>
    <n v="280015"/>
    <x v="18"/>
    <x v="0"/>
    <x v="0"/>
    <x v="0"/>
    <n v="519"/>
  </r>
  <r>
    <n v="3802282"/>
    <n v="1"/>
    <x v="3"/>
    <d v="2021-01-18T00:00:00"/>
    <x v="0"/>
    <x v="8"/>
    <x v="1"/>
    <x v="1"/>
    <n v="280019"/>
    <x v="4"/>
    <x v="6"/>
    <x v="3"/>
    <x v="3"/>
    <n v="3365"/>
  </r>
  <r>
    <n v="3802283"/>
    <n v="3"/>
    <x v="1"/>
    <d v="2022-01-09T00:00:00"/>
    <x v="2"/>
    <x v="8"/>
    <x v="4"/>
    <x v="3"/>
    <n v="280010"/>
    <x v="1"/>
    <x v="25"/>
    <x v="1"/>
    <x v="1"/>
    <n v="2984"/>
  </r>
  <r>
    <n v="3802284"/>
    <n v="1"/>
    <x v="3"/>
    <d v="2022-03-22T00:00:00"/>
    <x v="2"/>
    <x v="6"/>
    <x v="3"/>
    <x v="2"/>
    <n v="280001"/>
    <x v="11"/>
    <x v="0"/>
    <x v="0"/>
    <x v="0"/>
    <n v="4930"/>
  </r>
  <r>
    <n v="3802285"/>
    <n v="3"/>
    <x v="1"/>
    <d v="2021-01-13T00:00:00"/>
    <x v="0"/>
    <x v="8"/>
    <x v="5"/>
    <x v="3"/>
    <n v="280019"/>
    <x v="4"/>
    <x v="4"/>
    <x v="3"/>
    <x v="3"/>
    <n v="4611"/>
  </r>
  <r>
    <n v="3802286"/>
    <n v="2"/>
    <x v="0"/>
    <d v="2022-03-23T00:00:00"/>
    <x v="2"/>
    <x v="6"/>
    <x v="4"/>
    <x v="3"/>
    <n v="280010"/>
    <x v="1"/>
    <x v="29"/>
    <x v="1"/>
    <x v="5"/>
    <n v="403"/>
  </r>
  <r>
    <n v="3802287"/>
    <n v="3"/>
    <x v="1"/>
    <d v="2023-07-22T00:00:00"/>
    <x v="1"/>
    <x v="9"/>
    <x v="0"/>
    <x v="0"/>
    <n v="280002"/>
    <x v="14"/>
    <x v="24"/>
    <x v="2"/>
    <x v="2"/>
    <n v="5381"/>
  </r>
  <r>
    <n v="3802288"/>
    <n v="4"/>
    <x v="2"/>
    <d v="2022-03-05T00:00:00"/>
    <x v="2"/>
    <x v="6"/>
    <x v="1"/>
    <x v="1"/>
    <n v="280015"/>
    <x v="18"/>
    <x v="25"/>
    <x v="1"/>
    <x v="1"/>
    <n v="3889"/>
  </r>
  <r>
    <n v="3802289"/>
    <n v="3"/>
    <x v="1"/>
    <d v="2021-12-01T00:00:00"/>
    <x v="0"/>
    <x v="0"/>
    <x v="4"/>
    <x v="3"/>
    <n v="280008"/>
    <x v="16"/>
    <x v="10"/>
    <x v="3"/>
    <x v="3"/>
    <n v="4521"/>
  </r>
  <r>
    <n v="3802290"/>
    <n v="3"/>
    <x v="1"/>
    <d v="2023-10-23T00:00:00"/>
    <x v="1"/>
    <x v="11"/>
    <x v="0"/>
    <x v="0"/>
    <n v="280005"/>
    <x v="3"/>
    <x v="1"/>
    <x v="1"/>
    <x v="1"/>
    <n v="5188"/>
  </r>
  <r>
    <n v="3802291"/>
    <n v="3"/>
    <x v="1"/>
    <d v="2022-09-19T00:00:00"/>
    <x v="2"/>
    <x v="10"/>
    <x v="5"/>
    <x v="3"/>
    <n v="280001"/>
    <x v="11"/>
    <x v="16"/>
    <x v="3"/>
    <x v="3"/>
    <n v="3574"/>
  </r>
  <r>
    <n v="3802292"/>
    <n v="1"/>
    <x v="3"/>
    <d v="2023-03-11T00:00:00"/>
    <x v="1"/>
    <x v="6"/>
    <x v="5"/>
    <x v="3"/>
    <n v="280008"/>
    <x v="16"/>
    <x v="2"/>
    <x v="2"/>
    <x v="2"/>
    <n v="5806"/>
  </r>
  <r>
    <n v="3802293"/>
    <n v="3"/>
    <x v="1"/>
    <d v="2021-04-19T00:00:00"/>
    <x v="0"/>
    <x v="4"/>
    <x v="0"/>
    <x v="0"/>
    <n v="280011"/>
    <x v="6"/>
    <x v="22"/>
    <x v="2"/>
    <x v="4"/>
    <n v="1332"/>
  </r>
  <r>
    <n v="3802294"/>
    <n v="3"/>
    <x v="1"/>
    <d v="2023-07-18T00:00:00"/>
    <x v="1"/>
    <x v="9"/>
    <x v="1"/>
    <x v="1"/>
    <n v="280014"/>
    <x v="0"/>
    <x v="15"/>
    <x v="0"/>
    <x v="6"/>
    <n v="3913"/>
  </r>
  <r>
    <n v="3802295"/>
    <n v="1"/>
    <x v="3"/>
    <d v="2021-01-08T00:00:00"/>
    <x v="0"/>
    <x v="8"/>
    <x v="6"/>
    <x v="0"/>
    <n v="280019"/>
    <x v="4"/>
    <x v="10"/>
    <x v="3"/>
    <x v="3"/>
    <n v="5710"/>
  </r>
  <r>
    <n v="3802296"/>
    <n v="2"/>
    <x v="0"/>
    <d v="2022-04-05T00:00:00"/>
    <x v="2"/>
    <x v="4"/>
    <x v="2"/>
    <x v="1"/>
    <n v="280006"/>
    <x v="7"/>
    <x v="17"/>
    <x v="2"/>
    <x v="2"/>
    <n v="2390"/>
  </r>
  <r>
    <n v="3802297"/>
    <n v="4"/>
    <x v="2"/>
    <d v="2023-04-16T00:00:00"/>
    <x v="1"/>
    <x v="4"/>
    <x v="0"/>
    <x v="0"/>
    <n v="280020"/>
    <x v="8"/>
    <x v="10"/>
    <x v="3"/>
    <x v="3"/>
    <n v="3684"/>
  </r>
  <r>
    <n v="3802298"/>
    <n v="2"/>
    <x v="0"/>
    <d v="2023-03-28T00:00:00"/>
    <x v="1"/>
    <x v="6"/>
    <x v="4"/>
    <x v="3"/>
    <n v="280001"/>
    <x v="11"/>
    <x v="4"/>
    <x v="3"/>
    <x v="3"/>
    <n v="4761"/>
  </r>
  <r>
    <n v="3802299"/>
    <n v="2"/>
    <x v="0"/>
    <d v="2022-11-04T00:00:00"/>
    <x v="2"/>
    <x v="7"/>
    <x v="5"/>
    <x v="3"/>
    <n v="280010"/>
    <x v="1"/>
    <x v="16"/>
    <x v="3"/>
    <x v="3"/>
    <n v="4984"/>
  </r>
  <r>
    <n v="3802300"/>
    <n v="1"/>
    <x v="3"/>
    <d v="2023-06-11T00:00:00"/>
    <x v="1"/>
    <x v="3"/>
    <x v="3"/>
    <x v="2"/>
    <n v="280020"/>
    <x v="8"/>
    <x v="20"/>
    <x v="2"/>
    <x v="4"/>
    <n v="4686"/>
  </r>
  <r>
    <n v="3802301"/>
    <n v="3"/>
    <x v="1"/>
    <d v="2021-08-05T00:00:00"/>
    <x v="0"/>
    <x v="1"/>
    <x v="3"/>
    <x v="2"/>
    <n v="280015"/>
    <x v="18"/>
    <x v="9"/>
    <x v="0"/>
    <x v="0"/>
    <n v="1423"/>
  </r>
  <r>
    <n v="3802302"/>
    <n v="4"/>
    <x v="2"/>
    <d v="2021-09-15T00:00:00"/>
    <x v="0"/>
    <x v="10"/>
    <x v="3"/>
    <x v="2"/>
    <n v="280001"/>
    <x v="11"/>
    <x v="12"/>
    <x v="1"/>
    <x v="1"/>
    <n v="3316"/>
  </r>
  <r>
    <n v="3802303"/>
    <n v="4"/>
    <x v="2"/>
    <d v="2022-02-19T00:00:00"/>
    <x v="2"/>
    <x v="5"/>
    <x v="0"/>
    <x v="0"/>
    <n v="280016"/>
    <x v="13"/>
    <x v="6"/>
    <x v="3"/>
    <x v="3"/>
    <n v="5434"/>
  </r>
  <r>
    <n v="3802304"/>
    <n v="2"/>
    <x v="0"/>
    <d v="2023-05-24T00:00:00"/>
    <x v="1"/>
    <x v="2"/>
    <x v="4"/>
    <x v="3"/>
    <n v="280017"/>
    <x v="12"/>
    <x v="23"/>
    <x v="3"/>
    <x v="3"/>
    <n v="4317"/>
  </r>
  <r>
    <n v="3802305"/>
    <n v="1"/>
    <x v="3"/>
    <d v="2021-12-23T00:00:00"/>
    <x v="0"/>
    <x v="0"/>
    <x v="2"/>
    <x v="1"/>
    <n v="280012"/>
    <x v="19"/>
    <x v="1"/>
    <x v="1"/>
    <x v="1"/>
    <n v="5604"/>
  </r>
  <r>
    <n v="3802306"/>
    <n v="2"/>
    <x v="0"/>
    <d v="2021-06-14T00:00:00"/>
    <x v="0"/>
    <x v="3"/>
    <x v="1"/>
    <x v="1"/>
    <n v="280009"/>
    <x v="15"/>
    <x v="26"/>
    <x v="1"/>
    <x v="1"/>
    <n v="1436"/>
  </r>
  <r>
    <n v="3802307"/>
    <n v="2"/>
    <x v="0"/>
    <d v="2022-01-11T00:00:00"/>
    <x v="2"/>
    <x v="8"/>
    <x v="5"/>
    <x v="3"/>
    <n v="280015"/>
    <x v="18"/>
    <x v="7"/>
    <x v="2"/>
    <x v="2"/>
    <n v="5658"/>
  </r>
  <r>
    <n v="3802308"/>
    <n v="4"/>
    <x v="2"/>
    <d v="2023-07-12T00:00:00"/>
    <x v="1"/>
    <x v="9"/>
    <x v="3"/>
    <x v="2"/>
    <n v="280016"/>
    <x v="13"/>
    <x v="7"/>
    <x v="2"/>
    <x v="2"/>
    <n v="1600"/>
  </r>
  <r>
    <n v="3802309"/>
    <n v="3"/>
    <x v="1"/>
    <d v="2021-06-12T00:00:00"/>
    <x v="0"/>
    <x v="3"/>
    <x v="6"/>
    <x v="0"/>
    <n v="280020"/>
    <x v="8"/>
    <x v="22"/>
    <x v="2"/>
    <x v="4"/>
    <n v="990"/>
  </r>
  <r>
    <n v="3802310"/>
    <n v="3"/>
    <x v="1"/>
    <d v="2021-09-10T00:00:00"/>
    <x v="0"/>
    <x v="10"/>
    <x v="5"/>
    <x v="3"/>
    <n v="280005"/>
    <x v="3"/>
    <x v="13"/>
    <x v="1"/>
    <x v="5"/>
    <n v="1266"/>
  </r>
  <r>
    <n v="3802311"/>
    <n v="2"/>
    <x v="0"/>
    <d v="2023-12-22T00:00:00"/>
    <x v="1"/>
    <x v="0"/>
    <x v="3"/>
    <x v="2"/>
    <n v="280006"/>
    <x v="7"/>
    <x v="1"/>
    <x v="1"/>
    <x v="1"/>
    <n v="2484"/>
  </r>
  <r>
    <n v="3802312"/>
    <n v="2"/>
    <x v="0"/>
    <d v="2023-06-07T00:00:00"/>
    <x v="1"/>
    <x v="3"/>
    <x v="1"/>
    <x v="1"/>
    <n v="280005"/>
    <x v="3"/>
    <x v="6"/>
    <x v="3"/>
    <x v="3"/>
    <n v="615"/>
  </r>
  <r>
    <n v="3802313"/>
    <n v="1"/>
    <x v="3"/>
    <d v="2022-06-17T00:00:00"/>
    <x v="2"/>
    <x v="3"/>
    <x v="4"/>
    <x v="3"/>
    <n v="280013"/>
    <x v="5"/>
    <x v="16"/>
    <x v="3"/>
    <x v="3"/>
    <n v="1459"/>
  </r>
  <r>
    <n v="3802314"/>
    <n v="1"/>
    <x v="3"/>
    <d v="2021-10-03T00:00:00"/>
    <x v="0"/>
    <x v="11"/>
    <x v="0"/>
    <x v="0"/>
    <n v="280006"/>
    <x v="7"/>
    <x v="17"/>
    <x v="2"/>
    <x v="2"/>
    <n v="639"/>
  </r>
  <r>
    <n v="3802315"/>
    <n v="3"/>
    <x v="1"/>
    <d v="2021-08-20T00:00:00"/>
    <x v="0"/>
    <x v="1"/>
    <x v="4"/>
    <x v="3"/>
    <n v="280010"/>
    <x v="1"/>
    <x v="11"/>
    <x v="2"/>
    <x v="4"/>
    <n v="1796"/>
  </r>
  <r>
    <n v="3802316"/>
    <n v="4"/>
    <x v="2"/>
    <d v="2021-11-07T00:00:00"/>
    <x v="0"/>
    <x v="7"/>
    <x v="5"/>
    <x v="3"/>
    <n v="280005"/>
    <x v="3"/>
    <x v="18"/>
    <x v="2"/>
    <x v="4"/>
    <n v="4537"/>
  </r>
  <r>
    <n v="3802317"/>
    <n v="2"/>
    <x v="0"/>
    <d v="2022-12-23T00:00:00"/>
    <x v="2"/>
    <x v="0"/>
    <x v="4"/>
    <x v="3"/>
    <n v="280017"/>
    <x v="12"/>
    <x v="15"/>
    <x v="0"/>
    <x v="6"/>
    <n v="1610"/>
  </r>
  <r>
    <n v="3802318"/>
    <n v="4"/>
    <x v="2"/>
    <d v="2023-12-18T00:00:00"/>
    <x v="1"/>
    <x v="0"/>
    <x v="4"/>
    <x v="3"/>
    <n v="280010"/>
    <x v="1"/>
    <x v="16"/>
    <x v="3"/>
    <x v="3"/>
    <n v="1469"/>
  </r>
  <r>
    <n v="3802319"/>
    <n v="4"/>
    <x v="2"/>
    <d v="2022-10-16T00:00:00"/>
    <x v="2"/>
    <x v="11"/>
    <x v="0"/>
    <x v="0"/>
    <n v="280015"/>
    <x v="18"/>
    <x v="11"/>
    <x v="2"/>
    <x v="4"/>
    <n v="2255"/>
  </r>
  <r>
    <n v="3802320"/>
    <n v="3"/>
    <x v="1"/>
    <d v="2023-03-05T00:00:00"/>
    <x v="1"/>
    <x v="6"/>
    <x v="1"/>
    <x v="1"/>
    <n v="280012"/>
    <x v="19"/>
    <x v="27"/>
    <x v="1"/>
    <x v="1"/>
    <n v="5306"/>
  </r>
  <r>
    <n v="3802321"/>
    <n v="3"/>
    <x v="1"/>
    <d v="2021-03-20T00:00:00"/>
    <x v="0"/>
    <x v="6"/>
    <x v="5"/>
    <x v="3"/>
    <n v="280016"/>
    <x v="13"/>
    <x v="20"/>
    <x v="2"/>
    <x v="4"/>
    <n v="5357"/>
  </r>
  <r>
    <n v="3802322"/>
    <n v="1"/>
    <x v="3"/>
    <d v="2021-06-02T00:00:00"/>
    <x v="0"/>
    <x v="3"/>
    <x v="1"/>
    <x v="1"/>
    <n v="280018"/>
    <x v="10"/>
    <x v="27"/>
    <x v="1"/>
    <x v="1"/>
    <n v="4170"/>
  </r>
  <r>
    <n v="3802323"/>
    <n v="2"/>
    <x v="0"/>
    <d v="2021-01-23T00:00:00"/>
    <x v="0"/>
    <x v="8"/>
    <x v="2"/>
    <x v="1"/>
    <n v="280017"/>
    <x v="12"/>
    <x v="19"/>
    <x v="0"/>
    <x v="6"/>
    <n v="1248"/>
  </r>
  <r>
    <n v="3802324"/>
    <n v="1"/>
    <x v="3"/>
    <d v="2021-07-04T00:00:00"/>
    <x v="0"/>
    <x v="9"/>
    <x v="1"/>
    <x v="1"/>
    <n v="280006"/>
    <x v="7"/>
    <x v="16"/>
    <x v="3"/>
    <x v="3"/>
    <n v="514"/>
  </r>
  <r>
    <n v="3802325"/>
    <n v="2"/>
    <x v="0"/>
    <d v="2021-11-21T00:00:00"/>
    <x v="0"/>
    <x v="7"/>
    <x v="0"/>
    <x v="0"/>
    <n v="280018"/>
    <x v="10"/>
    <x v="6"/>
    <x v="3"/>
    <x v="3"/>
    <n v="4722"/>
  </r>
  <r>
    <n v="3802326"/>
    <n v="4"/>
    <x v="2"/>
    <d v="2022-11-23T00:00:00"/>
    <x v="2"/>
    <x v="7"/>
    <x v="4"/>
    <x v="3"/>
    <n v="280001"/>
    <x v="11"/>
    <x v="9"/>
    <x v="0"/>
    <x v="0"/>
    <n v="3701"/>
  </r>
  <r>
    <n v="3802327"/>
    <n v="3"/>
    <x v="1"/>
    <d v="2021-01-18T00:00:00"/>
    <x v="0"/>
    <x v="8"/>
    <x v="2"/>
    <x v="1"/>
    <n v="280013"/>
    <x v="5"/>
    <x v="6"/>
    <x v="3"/>
    <x v="3"/>
    <n v="4951"/>
  </r>
  <r>
    <n v="3802328"/>
    <n v="3"/>
    <x v="1"/>
    <d v="2023-04-08T00:00:00"/>
    <x v="1"/>
    <x v="4"/>
    <x v="2"/>
    <x v="1"/>
    <n v="280006"/>
    <x v="7"/>
    <x v="22"/>
    <x v="2"/>
    <x v="4"/>
    <n v="896"/>
  </r>
  <r>
    <n v="3802329"/>
    <n v="3"/>
    <x v="1"/>
    <d v="2022-10-26T00:00:00"/>
    <x v="2"/>
    <x v="11"/>
    <x v="0"/>
    <x v="0"/>
    <n v="280007"/>
    <x v="17"/>
    <x v="8"/>
    <x v="1"/>
    <x v="5"/>
    <n v="1471"/>
  </r>
  <r>
    <n v="3802330"/>
    <n v="1"/>
    <x v="3"/>
    <d v="2021-11-26T00:00:00"/>
    <x v="0"/>
    <x v="7"/>
    <x v="0"/>
    <x v="0"/>
    <n v="280018"/>
    <x v="10"/>
    <x v="1"/>
    <x v="1"/>
    <x v="1"/>
    <n v="2107"/>
  </r>
  <r>
    <n v="3802331"/>
    <n v="2"/>
    <x v="0"/>
    <d v="2022-02-19T00:00:00"/>
    <x v="2"/>
    <x v="5"/>
    <x v="3"/>
    <x v="2"/>
    <n v="280006"/>
    <x v="7"/>
    <x v="14"/>
    <x v="1"/>
    <x v="5"/>
    <n v="655"/>
  </r>
  <r>
    <n v="3802332"/>
    <n v="2"/>
    <x v="0"/>
    <d v="2023-08-11T00:00:00"/>
    <x v="1"/>
    <x v="1"/>
    <x v="5"/>
    <x v="3"/>
    <n v="280005"/>
    <x v="3"/>
    <x v="15"/>
    <x v="0"/>
    <x v="6"/>
    <n v="3942"/>
  </r>
  <r>
    <n v="3802333"/>
    <n v="2"/>
    <x v="0"/>
    <d v="2023-04-18T00:00:00"/>
    <x v="1"/>
    <x v="4"/>
    <x v="6"/>
    <x v="0"/>
    <n v="280013"/>
    <x v="5"/>
    <x v="11"/>
    <x v="2"/>
    <x v="4"/>
    <n v="2338"/>
  </r>
  <r>
    <n v="3802334"/>
    <n v="3"/>
    <x v="1"/>
    <d v="2023-10-21T00:00:00"/>
    <x v="1"/>
    <x v="11"/>
    <x v="0"/>
    <x v="0"/>
    <n v="280016"/>
    <x v="13"/>
    <x v="5"/>
    <x v="2"/>
    <x v="4"/>
    <n v="4714"/>
  </r>
  <r>
    <n v="3802335"/>
    <n v="1"/>
    <x v="3"/>
    <d v="2023-01-13T00:00:00"/>
    <x v="1"/>
    <x v="8"/>
    <x v="6"/>
    <x v="0"/>
    <n v="280020"/>
    <x v="8"/>
    <x v="10"/>
    <x v="3"/>
    <x v="3"/>
    <n v="1787"/>
  </r>
  <r>
    <n v="3802336"/>
    <n v="4"/>
    <x v="2"/>
    <d v="2021-03-03T00:00:00"/>
    <x v="0"/>
    <x v="6"/>
    <x v="4"/>
    <x v="3"/>
    <n v="280014"/>
    <x v="0"/>
    <x v="9"/>
    <x v="0"/>
    <x v="0"/>
    <n v="2607"/>
  </r>
  <r>
    <n v="3802337"/>
    <n v="2"/>
    <x v="0"/>
    <d v="2023-11-21T00:00:00"/>
    <x v="1"/>
    <x v="7"/>
    <x v="5"/>
    <x v="3"/>
    <n v="280013"/>
    <x v="5"/>
    <x v="12"/>
    <x v="1"/>
    <x v="1"/>
    <n v="652"/>
  </r>
  <r>
    <n v="3802338"/>
    <n v="2"/>
    <x v="0"/>
    <d v="2023-02-15T00:00:00"/>
    <x v="1"/>
    <x v="5"/>
    <x v="0"/>
    <x v="0"/>
    <n v="280015"/>
    <x v="18"/>
    <x v="0"/>
    <x v="0"/>
    <x v="0"/>
    <n v="3638"/>
  </r>
  <r>
    <n v="3802339"/>
    <n v="1"/>
    <x v="3"/>
    <d v="2021-11-04T00:00:00"/>
    <x v="0"/>
    <x v="7"/>
    <x v="6"/>
    <x v="0"/>
    <n v="280009"/>
    <x v="15"/>
    <x v="25"/>
    <x v="1"/>
    <x v="1"/>
    <n v="2029"/>
  </r>
  <r>
    <n v="3802340"/>
    <n v="1"/>
    <x v="3"/>
    <d v="2021-09-19T00:00:00"/>
    <x v="0"/>
    <x v="10"/>
    <x v="0"/>
    <x v="0"/>
    <n v="280002"/>
    <x v="14"/>
    <x v="0"/>
    <x v="0"/>
    <x v="0"/>
    <n v="1709"/>
  </r>
  <r>
    <n v="3802341"/>
    <n v="2"/>
    <x v="0"/>
    <d v="2022-04-13T00:00:00"/>
    <x v="2"/>
    <x v="4"/>
    <x v="5"/>
    <x v="3"/>
    <n v="280006"/>
    <x v="7"/>
    <x v="7"/>
    <x v="2"/>
    <x v="2"/>
    <n v="2206"/>
  </r>
  <r>
    <n v="3802342"/>
    <n v="1"/>
    <x v="3"/>
    <d v="2023-05-14T00:00:00"/>
    <x v="1"/>
    <x v="2"/>
    <x v="2"/>
    <x v="1"/>
    <n v="280004"/>
    <x v="2"/>
    <x v="18"/>
    <x v="2"/>
    <x v="4"/>
    <n v="1592"/>
  </r>
  <r>
    <n v="3802343"/>
    <n v="1"/>
    <x v="3"/>
    <d v="2022-12-26T00:00:00"/>
    <x v="2"/>
    <x v="0"/>
    <x v="3"/>
    <x v="2"/>
    <n v="280017"/>
    <x v="12"/>
    <x v="16"/>
    <x v="3"/>
    <x v="3"/>
    <n v="2036"/>
  </r>
  <r>
    <n v="3802344"/>
    <n v="4"/>
    <x v="2"/>
    <d v="2021-11-02T00:00:00"/>
    <x v="0"/>
    <x v="7"/>
    <x v="1"/>
    <x v="1"/>
    <n v="280006"/>
    <x v="7"/>
    <x v="16"/>
    <x v="3"/>
    <x v="3"/>
    <n v="480"/>
  </r>
  <r>
    <n v="3802345"/>
    <n v="3"/>
    <x v="1"/>
    <d v="2021-04-24T00:00:00"/>
    <x v="0"/>
    <x v="4"/>
    <x v="4"/>
    <x v="3"/>
    <n v="280009"/>
    <x v="15"/>
    <x v="27"/>
    <x v="1"/>
    <x v="1"/>
    <n v="4340"/>
  </r>
  <r>
    <n v="3802346"/>
    <n v="4"/>
    <x v="2"/>
    <d v="2021-07-23T00:00:00"/>
    <x v="0"/>
    <x v="9"/>
    <x v="6"/>
    <x v="0"/>
    <n v="280011"/>
    <x v="6"/>
    <x v="8"/>
    <x v="1"/>
    <x v="5"/>
    <n v="3277"/>
  </r>
  <r>
    <n v="3802347"/>
    <n v="3"/>
    <x v="1"/>
    <d v="2022-11-04T00:00:00"/>
    <x v="2"/>
    <x v="7"/>
    <x v="1"/>
    <x v="1"/>
    <n v="280009"/>
    <x v="15"/>
    <x v="25"/>
    <x v="1"/>
    <x v="1"/>
    <n v="1381"/>
  </r>
  <r>
    <n v="3802348"/>
    <n v="1"/>
    <x v="3"/>
    <d v="2023-03-19T00:00:00"/>
    <x v="1"/>
    <x v="6"/>
    <x v="1"/>
    <x v="1"/>
    <n v="280010"/>
    <x v="1"/>
    <x v="28"/>
    <x v="2"/>
    <x v="4"/>
    <n v="2085"/>
  </r>
  <r>
    <n v="3802349"/>
    <n v="3"/>
    <x v="1"/>
    <d v="2021-11-26T00:00:00"/>
    <x v="0"/>
    <x v="7"/>
    <x v="2"/>
    <x v="1"/>
    <n v="280001"/>
    <x v="11"/>
    <x v="19"/>
    <x v="0"/>
    <x v="6"/>
    <n v="2669"/>
  </r>
  <r>
    <n v="3802350"/>
    <n v="3"/>
    <x v="1"/>
    <d v="2023-08-05T00:00:00"/>
    <x v="1"/>
    <x v="1"/>
    <x v="4"/>
    <x v="3"/>
    <n v="280014"/>
    <x v="0"/>
    <x v="15"/>
    <x v="0"/>
    <x v="6"/>
    <n v="2292"/>
  </r>
  <r>
    <n v="3802351"/>
    <n v="2"/>
    <x v="0"/>
    <d v="2023-10-28T00:00:00"/>
    <x v="1"/>
    <x v="11"/>
    <x v="5"/>
    <x v="3"/>
    <n v="280006"/>
    <x v="7"/>
    <x v="23"/>
    <x v="3"/>
    <x v="3"/>
    <n v="5706"/>
  </r>
  <r>
    <n v="3802352"/>
    <n v="1"/>
    <x v="3"/>
    <d v="2022-02-25T00:00:00"/>
    <x v="2"/>
    <x v="5"/>
    <x v="1"/>
    <x v="1"/>
    <n v="280019"/>
    <x v="4"/>
    <x v="26"/>
    <x v="1"/>
    <x v="1"/>
    <n v="4672"/>
  </r>
  <r>
    <n v="3802353"/>
    <n v="2"/>
    <x v="0"/>
    <d v="2021-10-02T00:00:00"/>
    <x v="0"/>
    <x v="11"/>
    <x v="6"/>
    <x v="0"/>
    <n v="280010"/>
    <x v="1"/>
    <x v="12"/>
    <x v="1"/>
    <x v="1"/>
    <n v="1475"/>
  </r>
  <r>
    <n v="3802354"/>
    <n v="2"/>
    <x v="0"/>
    <d v="2021-03-04T00:00:00"/>
    <x v="0"/>
    <x v="6"/>
    <x v="4"/>
    <x v="3"/>
    <n v="280018"/>
    <x v="10"/>
    <x v="17"/>
    <x v="2"/>
    <x v="2"/>
    <n v="5432"/>
  </r>
  <r>
    <n v="3802355"/>
    <n v="4"/>
    <x v="2"/>
    <d v="2022-03-08T00:00:00"/>
    <x v="2"/>
    <x v="6"/>
    <x v="1"/>
    <x v="1"/>
    <n v="280009"/>
    <x v="15"/>
    <x v="16"/>
    <x v="3"/>
    <x v="3"/>
    <n v="3564"/>
  </r>
  <r>
    <n v="3802356"/>
    <n v="2"/>
    <x v="0"/>
    <d v="2021-04-03T00:00:00"/>
    <x v="0"/>
    <x v="4"/>
    <x v="3"/>
    <x v="2"/>
    <n v="280002"/>
    <x v="14"/>
    <x v="3"/>
    <x v="0"/>
    <x v="0"/>
    <n v="937"/>
  </r>
  <r>
    <n v="3802357"/>
    <n v="2"/>
    <x v="0"/>
    <d v="2021-01-06T00:00:00"/>
    <x v="0"/>
    <x v="8"/>
    <x v="0"/>
    <x v="0"/>
    <n v="280019"/>
    <x v="4"/>
    <x v="25"/>
    <x v="1"/>
    <x v="1"/>
    <n v="1189"/>
  </r>
  <r>
    <n v="3802358"/>
    <n v="4"/>
    <x v="2"/>
    <d v="2022-12-16T00:00:00"/>
    <x v="2"/>
    <x v="0"/>
    <x v="5"/>
    <x v="3"/>
    <n v="280010"/>
    <x v="1"/>
    <x v="23"/>
    <x v="3"/>
    <x v="3"/>
    <n v="1225"/>
  </r>
  <r>
    <n v="3802359"/>
    <n v="4"/>
    <x v="2"/>
    <d v="2022-09-17T00:00:00"/>
    <x v="2"/>
    <x v="10"/>
    <x v="5"/>
    <x v="3"/>
    <n v="280010"/>
    <x v="1"/>
    <x v="22"/>
    <x v="2"/>
    <x v="4"/>
    <n v="5062"/>
  </r>
  <r>
    <n v="3802360"/>
    <n v="4"/>
    <x v="2"/>
    <d v="2021-04-26T00:00:00"/>
    <x v="0"/>
    <x v="4"/>
    <x v="0"/>
    <x v="0"/>
    <n v="280010"/>
    <x v="1"/>
    <x v="25"/>
    <x v="1"/>
    <x v="1"/>
    <n v="5499"/>
  </r>
  <r>
    <n v="3802361"/>
    <n v="1"/>
    <x v="3"/>
    <d v="2022-01-03T00:00:00"/>
    <x v="2"/>
    <x v="8"/>
    <x v="5"/>
    <x v="3"/>
    <n v="280001"/>
    <x v="11"/>
    <x v="24"/>
    <x v="2"/>
    <x v="2"/>
    <n v="3628"/>
  </r>
  <r>
    <n v="3802362"/>
    <n v="3"/>
    <x v="1"/>
    <d v="2021-02-11T00:00:00"/>
    <x v="0"/>
    <x v="5"/>
    <x v="6"/>
    <x v="0"/>
    <n v="280001"/>
    <x v="11"/>
    <x v="15"/>
    <x v="0"/>
    <x v="6"/>
    <n v="772"/>
  </r>
  <r>
    <n v="3802363"/>
    <n v="2"/>
    <x v="0"/>
    <d v="2022-07-28T00:00:00"/>
    <x v="2"/>
    <x v="9"/>
    <x v="0"/>
    <x v="0"/>
    <n v="280015"/>
    <x v="18"/>
    <x v="29"/>
    <x v="1"/>
    <x v="5"/>
    <n v="3520"/>
  </r>
  <r>
    <n v="3802364"/>
    <n v="2"/>
    <x v="0"/>
    <d v="2021-08-14T00:00:00"/>
    <x v="0"/>
    <x v="1"/>
    <x v="1"/>
    <x v="1"/>
    <n v="280017"/>
    <x v="12"/>
    <x v="26"/>
    <x v="1"/>
    <x v="1"/>
    <n v="5079"/>
  </r>
  <r>
    <n v="3802365"/>
    <n v="3"/>
    <x v="1"/>
    <d v="2023-09-06T00:00:00"/>
    <x v="1"/>
    <x v="10"/>
    <x v="4"/>
    <x v="3"/>
    <n v="280003"/>
    <x v="9"/>
    <x v="18"/>
    <x v="2"/>
    <x v="4"/>
    <n v="5934"/>
  </r>
  <r>
    <n v="3802366"/>
    <n v="2"/>
    <x v="0"/>
    <d v="2023-03-04T00:00:00"/>
    <x v="1"/>
    <x v="6"/>
    <x v="3"/>
    <x v="2"/>
    <n v="280004"/>
    <x v="2"/>
    <x v="15"/>
    <x v="0"/>
    <x v="6"/>
    <n v="2798"/>
  </r>
  <r>
    <n v="3802367"/>
    <n v="3"/>
    <x v="1"/>
    <d v="2021-12-11T00:00:00"/>
    <x v="0"/>
    <x v="0"/>
    <x v="1"/>
    <x v="1"/>
    <n v="280002"/>
    <x v="14"/>
    <x v="1"/>
    <x v="1"/>
    <x v="1"/>
    <n v="2189"/>
  </r>
  <r>
    <n v="3802368"/>
    <n v="1"/>
    <x v="3"/>
    <d v="2021-03-11T00:00:00"/>
    <x v="0"/>
    <x v="6"/>
    <x v="0"/>
    <x v="0"/>
    <n v="280019"/>
    <x v="4"/>
    <x v="16"/>
    <x v="3"/>
    <x v="3"/>
    <n v="4705"/>
  </r>
  <r>
    <n v="3802369"/>
    <n v="3"/>
    <x v="1"/>
    <d v="2022-09-23T00:00:00"/>
    <x v="2"/>
    <x v="10"/>
    <x v="2"/>
    <x v="1"/>
    <n v="280007"/>
    <x v="17"/>
    <x v="24"/>
    <x v="2"/>
    <x v="2"/>
    <n v="5098"/>
  </r>
  <r>
    <n v="3802370"/>
    <n v="3"/>
    <x v="1"/>
    <d v="2023-04-24T00:00:00"/>
    <x v="1"/>
    <x v="4"/>
    <x v="1"/>
    <x v="1"/>
    <n v="280016"/>
    <x v="13"/>
    <x v="28"/>
    <x v="2"/>
    <x v="4"/>
    <n v="4327"/>
  </r>
  <r>
    <n v="3802371"/>
    <n v="1"/>
    <x v="3"/>
    <d v="2021-02-20T00:00:00"/>
    <x v="0"/>
    <x v="5"/>
    <x v="6"/>
    <x v="0"/>
    <n v="280003"/>
    <x v="9"/>
    <x v="28"/>
    <x v="2"/>
    <x v="4"/>
    <n v="2198"/>
  </r>
  <r>
    <n v="3802372"/>
    <n v="1"/>
    <x v="3"/>
    <d v="2023-04-12T00:00:00"/>
    <x v="1"/>
    <x v="4"/>
    <x v="0"/>
    <x v="0"/>
    <n v="280019"/>
    <x v="4"/>
    <x v="22"/>
    <x v="2"/>
    <x v="4"/>
    <n v="415"/>
  </r>
  <r>
    <n v="3802373"/>
    <n v="3"/>
    <x v="1"/>
    <d v="2021-11-20T00:00:00"/>
    <x v="0"/>
    <x v="7"/>
    <x v="2"/>
    <x v="1"/>
    <n v="280007"/>
    <x v="17"/>
    <x v="26"/>
    <x v="1"/>
    <x v="1"/>
    <n v="5194"/>
  </r>
  <r>
    <n v="3802374"/>
    <n v="4"/>
    <x v="2"/>
    <d v="2022-05-26T00:00:00"/>
    <x v="2"/>
    <x v="2"/>
    <x v="3"/>
    <x v="2"/>
    <n v="280003"/>
    <x v="9"/>
    <x v="23"/>
    <x v="3"/>
    <x v="3"/>
    <n v="920"/>
  </r>
  <r>
    <n v="3802375"/>
    <n v="1"/>
    <x v="3"/>
    <d v="2021-08-12T00:00:00"/>
    <x v="0"/>
    <x v="1"/>
    <x v="0"/>
    <x v="0"/>
    <n v="280015"/>
    <x v="18"/>
    <x v="10"/>
    <x v="3"/>
    <x v="3"/>
    <n v="3950"/>
  </r>
  <r>
    <n v="3802376"/>
    <n v="1"/>
    <x v="3"/>
    <d v="2021-10-16T00:00:00"/>
    <x v="0"/>
    <x v="11"/>
    <x v="1"/>
    <x v="1"/>
    <n v="280016"/>
    <x v="13"/>
    <x v="22"/>
    <x v="2"/>
    <x v="4"/>
    <n v="5922"/>
  </r>
  <r>
    <n v="3802377"/>
    <n v="3"/>
    <x v="1"/>
    <d v="2021-10-25T00:00:00"/>
    <x v="0"/>
    <x v="11"/>
    <x v="2"/>
    <x v="1"/>
    <n v="280016"/>
    <x v="13"/>
    <x v="6"/>
    <x v="3"/>
    <x v="3"/>
    <n v="1495"/>
  </r>
  <r>
    <n v="3802378"/>
    <n v="4"/>
    <x v="2"/>
    <d v="2022-03-14T00:00:00"/>
    <x v="2"/>
    <x v="6"/>
    <x v="6"/>
    <x v="0"/>
    <n v="280001"/>
    <x v="11"/>
    <x v="4"/>
    <x v="3"/>
    <x v="3"/>
    <n v="2923"/>
  </r>
  <r>
    <n v="3802379"/>
    <n v="4"/>
    <x v="2"/>
    <d v="2021-09-11T00:00:00"/>
    <x v="0"/>
    <x v="10"/>
    <x v="6"/>
    <x v="0"/>
    <n v="280012"/>
    <x v="19"/>
    <x v="2"/>
    <x v="2"/>
    <x v="2"/>
    <n v="3787"/>
  </r>
  <r>
    <n v="3802380"/>
    <n v="1"/>
    <x v="3"/>
    <d v="2021-08-02T00:00:00"/>
    <x v="0"/>
    <x v="1"/>
    <x v="1"/>
    <x v="1"/>
    <n v="280019"/>
    <x v="4"/>
    <x v="18"/>
    <x v="2"/>
    <x v="4"/>
    <n v="229"/>
  </r>
  <r>
    <n v="3802381"/>
    <n v="1"/>
    <x v="3"/>
    <d v="2021-12-07T00:00:00"/>
    <x v="0"/>
    <x v="0"/>
    <x v="3"/>
    <x v="2"/>
    <n v="280011"/>
    <x v="6"/>
    <x v="29"/>
    <x v="1"/>
    <x v="5"/>
    <n v="862"/>
  </r>
  <r>
    <n v="3802382"/>
    <n v="3"/>
    <x v="1"/>
    <d v="2022-06-21T00:00:00"/>
    <x v="2"/>
    <x v="3"/>
    <x v="0"/>
    <x v="0"/>
    <n v="280004"/>
    <x v="2"/>
    <x v="3"/>
    <x v="0"/>
    <x v="0"/>
    <n v="5634"/>
  </r>
  <r>
    <n v="3802383"/>
    <n v="1"/>
    <x v="3"/>
    <d v="2023-04-16T00:00:00"/>
    <x v="1"/>
    <x v="4"/>
    <x v="5"/>
    <x v="3"/>
    <n v="280004"/>
    <x v="2"/>
    <x v="5"/>
    <x v="2"/>
    <x v="4"/>
    <n v="2504"/>
  </r>
  <r>
    <n v="3802384"/>
    <n v="4"/>
    <x v="2"/>
    <d v="2021-01-20T00:00:00"/>
    <x v="0"/>
    <x v="8"/>
    <x v="4"/>
    <x v="3"/>
    <n v="280011"/>
    <x v="6"/>
    <x v="12"/>
    <x v="1"/>
    <x v="1"/>
    <n v="2480"/>
  </r>
  <r>
    <n v="3802385"/>
    <n v="3"/>
    <x v="1"/>
    <d v="2023-09-09T00:00:00"/>
    <x v="1"/>
    <x v="10"/>
    <x v="2"/>
    <x v="1"/>
    <n v="280009"/>
    <x v="15"/>
    <x v="13"/>
    <x v="1"/>
    <x v="5"/>
    <n v="1971"/>
  </r>
  <r>
    <n v="3802386"/>
    <n v="1"/>
    <x v="3"/>
    <d v="2021-08-10T00:00:00"/>
    <x v="0"/>
    <x v="1"/>
    <x v="4"/>
    <x v="3"/>
    <n v="280011"/>
    <x v="6"/>
    <x v="13"/>
    <x v="1"/>
    <x v="5"/>
    <n v="2571"/>
  </r>
  <r>
    <n v="3802387"/>
    <n v="3"/>
    <x v="1"/>
    <d v="2023-01-13T00:00:00"/>
    <x v="1"/>
    <x v="8"/>
    <x v="3"/>
    <x v="2"/>
    <n v="280007"/>
    <x v="17"/>
    <x v="11"/>
    <x v="2"/>
    <x v="4"/>
    <n v="4046"/>
  </r>
  <r>
    <n v="3802388"/>
    <n v="4"/>
    <x v="2"/>
    <d v="2021-05-13T00:00:00"/>
    <x v="0"/>
    <x v="2"/>
    <x v="1"/>
    <x v="1"/>
    <n v="280008"/>
    <x v="16"/>
    <x v="6"/>
    <x v="3"/>
    <x v="3"/>
    <n v="2112"/>
  </r>
  <r>
    <n v="3802389"/>
    <n v="4"/>
    <x v="2"/>
    <d v="2023-02-08T00:00:00"/>
    <x v="1"/>
    <x v="5"/>
    <x v="0"/>
    <x v="0"/>
    <n v="280001"/>
    <x v="11"/>
    <x v="5"/>
    <x v="2"/>
    <x v="4"/>
    <n v="3289"/>
  </r>
  <r>
    <n v="3802390"/>
    <n v="1"/>
    <x v="3"/>
    <d v="2023-05-05T00:00:00"/>
    <x v="1"/>
    <x v="2"/>
    <x v="2"/>
    <x v="1"/>
    <n v="280011"/>
    <x v="6"/>
    <x v="25"/>
    <x v="1"/>
    <x v="1"/>
    <n v="4053"/>
  </r>
  <r>
    <n v="3802391"/>
    <n v="3"/>
    <x v="1"/>
    <d v="2023-09-22T00:00:00"/>
    <x v="1"/>
    <x v="10"/>
    <x v="4"/>
    <x v="3"/>
    <n v="280010"/>
    <x v="1"/>
    <x v="13"/>
    <x v="1"/>
    <x v="5"/>
    <n v="676"/>
  </r>
  <r>
    <n v="3802392"/>
    <n v="2"/>
    <x v="0"/>
    <d v="2021-09-26T00:00:00"/>
    <x v="0"/>
    <x v="10"/>
    <x v="6"/>
    <x v="0"/>
    <n v="280011"/>
    <x v="6"/>
    <x v="22"/>
    <x v="2"/>
    <x v="4"/>
    <n v="5709"/>
  </r>
  <r>
    <n v="3802393"/>
    <n v="3"/>
    <x v="1"/>
    <d v="2021-03-01T00:00:00"/>
    <x v="0"/>
    <x v="6"/>
    <x v="5"/>
    <x v="3"/>
    <n v="280008"/>
    <x v="16"/>
    <x v="22"/>
    <x v="2"/>
    <x v="4"/>
    <n v="1041"/>
  </r>
  <r>
    <n v="3802394"/>
    <n v="1"/>
    <x v="3"/>
    <d v="2021-12-15T00:00:00"/>
    <x v="0"/>
    <x v="0"/>
    <x v="3"/>
    <x v="2"/>
    <n v="280006"/>
    <x v="7"/>
    <x v="0"/>
    <x v="0"/>
    <x v="0"/>
    <n v="4232"/>
  </r>
  <r>
    <n v="3802395"/>
    <n v="3"/>
    <x v="1"/>
    <d v="2023-08-19T00:00:00"/>
    <x v="1"/>
    <x v="1"/>
    <x v="4"/>
    <x v="3"/>
    <n v="280019"/>
    <x v="4"/>
    <x v="12"/>
    <x v="1"/>
    <x v="1"/>
    <n v="2919"/>
  </r>
  <r>
    <n v="3802396"/>
    <n v="1"/>
    <x v="3"/>
    <d v="2022-04-27T00:00:00"/>
    <x v="2"/>
    <x v="4"/>
    <x v="5"/>
    <x v="3"/>
    <n v="280012"/>
    <x v="19"/>
    <x v="19"/>
    <x v="0"/>
    <x v="6"/>
    <n v="2201"/>
  </r>
  <r>
    <n v="3802397"/>
    <n v="2"/>
    <x v="0"/>
    <d v="2022-09-02T00:00:00"/>
    <x v="2"/>
    <x v="10"/>
    <x v="4"/>
    <x v="3"/>
    <n v="280012"/>
    <x v="19"/>
    <x v="5"/>
    <x v="2"/>
    <x v="4"/>
    <n v="1446"/>
  </r>
  <r>
    <n v="3802398"/>
    <n v="2"/>
    <x v="0"/>
    <d v="2022-04-07T00:00:00"/>
    <x v="2"/>
    <x v="4"/>
    <x v="3"/>
    <x v="2"/>
    <n v="280001"/>
    <x v="11"/>
    <x v="29"/>
    <x v="1"/>
    <x v="5"/>
    <n v="4271"/>
  </r>
  <r>
    <n v="3802399"/>
    <n v="2"/>
    <x v="0"/>
    <d v="2021-12-03T00:00:00"/>
    <x v="0"/>
    <x v="0"/>
    <x v="6"/>
    <x v="0"/>
    <n v="280012"/>
    <x v="19"/>
    <x v="22"/>
    <x v="2"/>
    <x v="4"/>
    <n v="3539"/>
  </r>
  <r>
    <n v="3802400"/>
    <n v="4"/>
    <x v="2"/>
    <d v="2023-02-06T00:00:00"/>
    <x v="1"/>
    <x v="5"/>
    <x v="5"/>
    <x v="3"/>
    <n v="280015"/>
    <x v="18"/>
    <x v="19"/>
    <x v="0"/>
    <x v="6"/>
    <n v="5547"/>
  </r>
  <r>
    <n v="3802401"/>
    <n v="2"/>
    <x v="0"/>
    <d v="2023-09-21T00:00:00"/>
    <x v="1"/>
    <x v="10"/>
    <x v="3"/>
    <x v="2"/>
    <n v="280006"/>
    <x v="7"/>
    <x v="14"/>
    <x v="1"/>
    <x v="5"/>
    <n v="2784"/>
  </r>
  <r>
    <n v="3802402"/>
    <n v="3"/>
    <x v="1"/>
    <d v="2021-12-23T00:00:00"/>
    <x v="0"/>
    <x v="0"/>
    <x v="5"/>
    <x v="3"/>
    <n v="280005"/>
    <x v="3"/>
    <x v="5"/>
    <x v="2"/>
    <x v="4"/>
    <n v="3043"/>
  </r>
  <r>
    <n v="3802403"/>
    <n v="1"/>
    <x v="3"/>
    <d v="2022-12-12T00:00:00"/>
    <x v="2"/>
    <x v="0"/>
    <x v="0"/>
    <x v="0"/>
    <n v="280017"/>
    <x v="12"/>
    <x v="11"/>
    <x v="2"/>
    <x v="4"/>
    <n v="5060"/>
  </r>
  <r>
    <n v="3802404"/>
    <n v="1"/>
    <x v="3"/>
    <d v="2021-02-09T00:00:00"/>
    <x v="0"/>
    <x v="5"/>
    <x v="1"/>
    <x v="1"/>
    <n v="280001"/>
    <x v="11"/>
    <x v="18"/>
    <x v="2"/>
    <x v="4"/>
    <n v="5551"/>
  </r>
  <r>
    <n v="3802405"/>
    <n v="4"/>
    <x v="2"/>
    <d v="2022-02-26T00:00:00"/>
    <x v="2"/>
    <x v="5"/>
    <x v="1"/>
    <x v="1"/>
    <n v="280018"/>
    <x v="10"/>
    <x v="28"/>
    <x v="2"/>
    <x v="4"/>
    <n v="4614"/>
  </r>
  <r>
    <n v="3802406"/>
    <n v="1"/>
    <x v="3"/>
    <d v="2022-02-26T00:00:00"/>
    <x v="2"/>
    <x v="5"/>
    <x v="3"/>
    <x v="2"/>
    <n v="280016"/>
    <x v="13"/>
    <x v="0"/>
    <x v="0"/>
    <x v="0"/>
    <n v="1765"/>
  </r>
  <r>
    <n v="3802407"/>
    <n v="4"/>
    <x v="2"/>
    <d v="2023-10-08T00:00:00"/>
    <x v="1"/>
    <x v="11"/>
    <x v="5"/>
    <x v="3"/>
    <n v="280009"/>
    <x v="15"/>
    <x v="7"/>
    <x v="2"/>
    <x v="2"/>
    <n v="2991"/>
  </r>
  <r>
    <n v="3802408"/>
    <n v="2"/>
    <x v="0"/>
    <d v="2022-04-21T00:00:00"/>
    <x v="2"/>
    <x v="4"/>
    <x v="5"/>
    <x v="3"/>
    <n v="280014"/>
    <x v="0"/>
    <x v="27"/>
    <x v="1"/>
    <x v="1"/>
    <n v="1275"/>
  </r>
  <r>
    <n v="3802409"/>
    <n v="3"/>
    <x v="1"/>
    <d v="2023-04-13T00:00:00"/>
    <x v="1"/>
    <x v="4"/>
    <x v="6"/>
    <x v="0"/>
    <n v="280012"/>
    <x v="19"/>
    <x v="8"/>
    <x v="1"/>
    <x v="5"/>
    <n v="4052"/>
  </r>
  <r>
    <n v="3802410"/>
    <n v="2"/>
    <x v="0"/>
    <d v="2023-09-03T00:00:00"/>
    <x v="1"/>
    <x v="10"/>
    <x v="1"/>
    <x v="1"/>
    <n v="280011"/>
    <x v="6"/>
    <x v="29"/>
    <x v="1"/>
    <x v="5"/>
    <n v="4189"/>
  </r>
  <r>
    <n v="3802411"/>
    <n v="3"/>
    <x v="1"/>
    <d v="2021-10-13T00:00:00"/>
    <x v="0"/>
    <x v="11"/>
    <x v="0"/>
    <x v="0"/>
    <n v="280013"/>
    <x v="5"/>
    <x v="8"/>
    <x v="1"/>
    <x v="5"/>
    <n v="5604"/>
  </r>
  <r>
    <n v="3802412"/>
    <n v="4"/>
    <x v="2"/>
    <d v="2022-10-04T00:00:00"/>
    <x v="2"/>
    <x v="11"/>
    <x v="1"/>
    <x v="1"/>
    <n v="280013"/>
    <x v="5"/>
    <x v="16"/>
    <x v="3"/>
    <x v="3"/>
    <n v="801"/>
  </r>
  <r>
    <n v="3802413"/>
    <n v="1"/>
    <x v="3"/>
    <d v="2021-02-09T00:00:00"/>
    <x v="0"/>
    <x v="5"/>
    <x v="0"/>
    <x v="0"/>
    <n v="280015"/>
    <x v="18"/>
    <x v="17"/>
    <x v="2"/>
    <x v="2"/>
    <n v="439"/>
  </r>
  <r>
    <n v="3802414"/>
    <n v="3"/>
    <x v="1"/>
    <d v="2023-02-23T00:00:00"/>
    <x v="1"/>
    <x v="5"/>
    <x v="1"/>
    <x v="1"/>
    <n v="280015"/>
    <x v="18"/>
    <x v="25"/>
    <x v="1"/>
    <x v="1"/>
    <n v="1103"/>
  </r>
  <r>
    <n v="3802415"/>
    <n v="2"/>
    <x v="0"/>
    <d v="2022-03-04T00:00:00"/>
    <x v="2"/>
    <x v="6"/>
    <x v="6"/>
    <x v="0"/>
    <n v="280010"/>
    <x v="1"/>
    <x v="7"/>
    <x v="2"/>
    <x v="2"/>
    <n v="2099"/>
  </r>
  <r>
    <n v="3802416"/>
    <n v="2"/>
    <x v="0"/>
    <d v="2022-12-11T00:00:00"/>
    <x v="2"/>
    <x v="0"/>
    <x v="5"/>
    <x v="3"/>
    <n v="280009"/>
    <x v="15"/>
    <x v="21"/>
    <x v="1"/>
    <x v="5"/>
    <n v="5481"/>
  </r>
  <r>
    <n v="3802417"/>
    <n v="3"/>
    <x v="1"/>
    <d v="2021-11-05T00:00:00"/>
    <x v="0"/>
    <x v="7"/>
    <x v="1"/>
    <x v="1"/>
    <n v="280009"/>
    <x v="15"/>
    <x v="20"/>
    <x v="2"/>
    <x v="4"/>
    <n v="4643"/>
  </r>
  <r>
    <n v="3802418"/>
    <n v="1"/>
    <x v="3"/>
    <d v="2023-01-21T00:00:00"/>
    <x v="1"/>
    <x v="8"/>
    <x v="3"/>
    <x v="2"/>
    <n v="280014"/>
    <x v="0"/>
    <x v="14"/>
    <x v="1"/>
    <x v="5"/>
    <n v="2733"/>
  </r>
  <r>
    <n v="3802419"/>
    <n v="3"/>
    <x v="1"/>
    <d v="2021-06-14T00:00:00"/>
    <x v="0"/>
    <x v="3"/>
    <x v="6"/>
    <x v="0"/>
    <n v="280007"/>
    <x v="17"/>
    <x v="20"/>
    <x v="2"/>
    <x v="4"/>
    <n v="5411"/>
  </r>
  <r>
    <n v="3802420"/>
    <n v="3"/>
    <x v="1"/>
    <d v="2023-11-15T00:00:00"/>
    <x v="1"/>
    <x v="7"/>
    <x v="5"/>
    <x v="3"/>
    <n v="280009"/>
    <x v="15"/>
    <x v="29"/>
    <x v="1"/>
    <x v="5"/>
    <n v="676"/>
  </r>
  <r>
    <n v="3802421"/>
    <n v="3"/>
    <x v="1"/>
    <d v="2021-09-21T00:00:00"/>
    <x v="0"/>
    <x v="10"/>
    <x v="2"/>
    <x v="1"/>
    <n v="280003"/>
    <x v="9"/>
    <x v="15"/>
    <x v="0"/>
    <x v="6"/>
    <n v="5736"/>
  </r>
  <r>
    <n v="3802422"/>
    <n v="4"/>
    <x v="2"/>
    <d v="2021-07-19T00:00:00"/>
    <x v="0"/>
    <x v="9"/>
    <x v="4"/>
    <x v="3"/>
    <n v="280014"/>
    <x v="0"/>
    <x v="11"/>
    <x v="2"/>
    <x v="4"/>
    <n v="1176"/>
  </r>
  <r>
    <n v="3802423"/>
    <n v="1"/>
    <x v="3"/>
    <d v="2022-03-14T00:00:00"/>
    <x v="2"/>
    <x v="6"/>
    <x v="4"/>
    <x v="3"/>
    <n v="280006"/>
    <x v="7"/>
    <x v="0"/>
    <x v="0"/>
    <x v="0"/>
    <n v="1692"/>
  </r>
  <r>
    <n v="3802424"/>
    <n v="3"/>
    <x v="1"/>
    <d v="2022-12-08T00:00:00"/>
    <x v="2"/>
    <x v="0"/>
    <x v="6"/>
    <x v="0"/>
    <n v="280009"/>
    <x v="15"/>
    <x v="12"/>
    <x v="1"/>
    <x v="1"/>
    <n v="5794"/>
  </r>
  <r>
    <n v="3802425"/>
    <n v="1"/>
    <x v="3"/>
    <d v="2021-08-24T00:00:00"/>
    <x v="0"/>
    <x v="1"/>
    <x v="5"/>
    <x v="3"/>
    <n v="280005"/>
    <x v="3"/>
    <x v="25"/>
    <x v="1"/>
    <x v="1"/>
    <n v="4838"/>
  </r>
  <r>
    <n v="3802426"/>
    <n v="3"/>
    <x v="1"/>
    <d v="2021-11-25T00:00:00"/>
    <x v="0"/>
    <x v="7"/>
    <x v="5"/>
    <x v="3"/>
    <n v="280006"/>
    <x v="7"/>
    <x v="2"/>
    <x v="2"/>
    <x v="2"/>
    <n v="1890"/>
  </r>
  <r>
    <n v="3802427"/>
    <n v="3"/>
    <x v="1"/>
    <d v="2022-09-03T00:00:00"/>
    <x v="2"/>
    <x v="10"/>
    <x v="0"/>
    <x v="0"/>
    <n v="280016"/>
    <x v="13"/>
    <x v="11"/>
    <x v="2"/>
    <x v="4"/>
    <n v="4987"/>
  </r>
  <r>
    <n v="3802428"/>
    <n v="4"/>
    <x v="2"/>
    <d v="2023-10-08T00:00:00"/>
    <x v="1"/>
    <x v="11"/>
    <x v="4"/>
    <x v="3"/>
    <n v="280016"/>
    <x v="13"/>
    <x v="21"/>
    <x v="1"/>
    <x v="5"/>
    <n v="5109"/>
  </r>
  <r>
    <n v="3802429"/>
    <n v="2"/>
    <x v="0"/>
    <d v="2022-12-01T00:00:00"/>
    <x v="2"/>
    <x v="0"/>
    <x v="4"/>
    <x v="3"/>
    <n v="280004"/>
    <x v="2"/>
    <x v="11"/>
    <x v="2"/>
    <x v="4"/>
    <n v="3219"/>
  </r>
  <r>
    <n v="3802430"/>
    <n v="2"/>
    <x v="0"/>
    <d v="2022-08-11T00:00:00"/>
    <x v="2"/>
    <x v="1"/>
    <x v="5"/>
    <x v="3"/>
    <n v="280002"/>
    <x v="14"/>
    <x v="12"/>
    <x v="1"/>
    <x v="1"/>
    <n v="986"/>
  </r>
  <r>
    <n v="3802431"/>
    <n v="4"/>
    <x v="2"/>
    <d v="2021-07-14T00:00:00"/>
    <x v="0"/>
    <x v="9"/>
    <x v="4"/>
    <x v="3"/>
    <n v="280020"/>
    <x v="8"/>
    <x v="2"/>
    <x v="2"/>
    <x v="2"/>
    <n v="2759"/>
  </r>
  <r>
    <n v="3802432"/>
    <n v="2"/>
    <x v="0"/>
    <d v="2023-10-17T00:00:00"/>
    <x v="1"/>
    <x v="11"/>
    <x v="0"/>
    <x v="0"/>
    <n v="280012"/>
    <x v="19"/>
    <x v="18"/>
    <x v="2"/>
    <x v="4"/>
    <n v="2860"/>
  </r>
  <r>
    <n v="3802433"/>
    <n v="2"/>
    <x v="0"/>
    <d v="2023-10-21T00:00:00"/>
    <x v="1"/>
    <x v="11"/>
    <x v="0"/>
    <x v="0"/>
    <n v="280003"/>
    <x v="9"/>
    <x v="16"/>
    <x v="3"/>
    <x v="3"/>
    <n v="4414"/>
  </r>
  <r>
    <n v="3802434"/>
    <n v="1"/>
    <x v="3"/>
    <d v="2023-08-26T00:00:00"/>
    <x v="1"/>
    <x v="1"/>
    <x v="0"/>
    <x v="0"/>
    <n v="280013"/>
    <x v="5"/>
    <x v="25"/>
    <x v="1"/>
    <x v="1"/>
    <n v="3413"/>
  </r>
  <r>
    <n v="3802435"/>
    <n v="1"/>
    <x v="3"/>
    <d v="2021-05-18T00:00:00"/>
    <x v="0"/>
    <x v="2"/>
    <x v="6"/>
    <x v="0"/>
    <n v="280017"/>
    <x v="12"/>
    <x v="20"/>
    <x v="2"/>
    <x v="4"/>
    <n v="1174"/>
  </r>
  <r>
    <n v="3802436"/>
    <n v="3"/>
    <x v="1"/>
    <d v="2022-08-22T00:00:00"/>
    <x v="2"/>
    <x v="1"/>
    <x v="5"/>
    <x v="3"/>
    <n v="280007"/>
    <x v="17"/>
    <x v="24"/>
    <x v="2"/>
    <x v="2"/>
    <n v="3211"/>
  </r>
  <r>
    <n v="3802437"/>
    <n v="3"/>
    <x v="1"/>
    <d v="2023-04-11T00:00:00"/>
    <x v="1"/>
    <x v="4"/>
    <x v="4"/>
    <x v="3"/>
    <n v="280012"/>
    <x v="19"/>
    <x v="1"/>
    <x v="1"/>
    <x v="1"/>
    <n v="2605"/>
  </r>
  <r>
    <n v="3802438"/>
    <n v="4"/>
    <x v="2"/>
    <d v="2021-07-22T00:00:00"/>
    <x v="0"/>
    <x v="9"/>
    <x v="6"/>
    <x v="0"/>
    <n v="280016"/>
    <x v="13"/>
    <x v="24"/>
    <x v="2"/>
    <x v="2"/>
    <n v="2193"/>
  </r>
  <r>
    <n v="3802439"/>
    <n v="1"/>
    <x v="3"/>
    <d v="2022-03-25T00:00:00"/>
    <x v="2"/>
    <x v="6"/>
    <x v="5"/>
    <x v="3"/>
    <n v="280001"/>
    <x v="11"/>
    <x v="7"/>
    <x v="2"/>
    <x v="2"/>
    <n v="1794"/>
  </r>
  <r>
    <n v="3802440"/>
    <n v="1"/>
    <x v="3"/>
    <d v="2022-02-28T00:00:00"/>
    <x v="2"/>
    <x v="5"/>
    <x v="0"/>
    <x v="0"/>
    <n v="280010"/>
    <x v="1"/>
    <x v="16"/>
    <x v="3"/>
    <x v="3"/>
    <n v="5866"/>
  </r>
  <r>
    <n v="3802441"/>
    <n v="3"/>
    <x v="1"/>
    <d v="2023-11-25T00:00:00"/>
    <x v="1"/>
    <x v="7"/>
    <x v="4"/>
    <x v="3"/>
    <n v="280001"/>
    <x v="11"/>
    <x v="4"/>
    <x v="3"/>
    <x v="3"/>
    <n v="2457"/>
  </r>
  <r>
    <n v="3802442"/>
    <n v="1"/>
    <x v="3"/>
    <d v="2022-06-10T00:00:00"/>
    <x v="2"/>
    <x v="3"/>
    <x v="2"/>
    <x v="1"/>
    <n v="280018"/>
    <x v="10"/>
    <x v="24"/>
    <x v="2"/>
    <x v="2"/>
    <n v="3783"/>
  </r>
  <r>
    <n v="3802443"/>
    <n v="1"/>
    <x v="3"/>
    <d v="2023-05-28T00:00:00"/>
    <x v="1"/>
    <x v="2"/>
    <x v="2"/>
    <x v="1"/>
    <n v="280012"/>
    <x v="19"/>
    <x v="7"/>
    <x v="2"/>
    <x v="2"/>
    <n v="5548"/>
  </r>
  <r>
    <n v="3802444"/>
    <n v="3"/>
    <x v="1"/>
    <d v="2021-04-18T00:00:00"/>
    <x v="0"/>
    <x v="4"/>
    <x v="5"/>
    <x v="3"/>
    <n v="280010"/>
    <x v="1"/>
    <x v="11"/>
    <x v="2"/>
    <x v="4"/>
    <n v="4815"/>
  </r>
  <r>
    <n v="3802445"/>
    <n v="2"/>
    <x v="0"/>
    <d v="2022-06-28T00:00:00"/>
    <x v="2"/>
    <x v="3"/>
    <x v="0"/>
    <x v="0"/>
    <n v="280018"/>
    <x v="10"/>
    <x v="24"/>
    <x v="2"/>
    <x v="2"/>
    <n v="4895"/>
  </r>
  <r>
    <n v="3802446"/>
    <n v="4"/>
    <x v="2"/>
    <d v="2023-07-13T00:00:00"/>
    <x v="1"/>
    <x v="9"/>
    <x v="5"/>
    <x v="3"/>
    <n v="280011"/>
    <x v="6"/>
    <x v="1"/>
    <x v="1"/>
    <x v="1"/>
    <n v="3559"/>
  </r>
  <r>
    <n v="3802447"/>
    <n v="4"/>
    <x v="2"/>
    <d v="2022-07-20T00:00:00"/>
    <x v="2"/>
    <x v="9"/>
    <x v="1"/>
    <x v="1"/>
    <n v="280017"/>
    <x v="12"/>
    <x v="4"/>
    <x v="3"/>
    <x v="3"/>
    <n v="5052"/>
  </r>
  <r>
    <n v="3802448"/>
    <n v="2"/>
    <x v="0"/>
    <d v="2021-02-20T00:00:00"/>
    <x v="0"/>
    <x v="5"/>
    <x v="4"/>
    <x v="3"/>
    <n v="280009"/>
    <x v="15"/>
    <x v="2"/>
    <x v="2"/>
    <x v="2"/>
    <n v="1852"/>
  </r>
  <r>
    <n v="3802449"/>
    <n v="2"/>
    <x v="0"/>
    <d v="2021-03-03T00:00:00"/>
    <x v="0"/>
    <x v="6"/>
    <x v="6"/>
    <x v="0"/>
    <n v="280011"/>
    <x v="6"/>
    <x v="0"/>
    <x v="0"/>
    <x v="0"/>
    <n v="1775"/>
  </r>
  <r>
    <n v="3802450"/>
    <n v="3"/>
    <x v="1"/>
    <d v="2022-08-22T00:00:00"/>
    <x v="2"/>
    <x v="1"/>
    <x v="5"/>
    <x v="3"/>
    <n v="280005"/>
    <x v="3"/>
    <x v="20"/>
    <x v="2"/>
    <x v="4"/>
    <n v="5422"/>
  </r>
  <r>
    <n v="3802451"/>
    <n v="3"/>
    <x v="1"/>
    <d v="2023-02-04T00:00:00"/>
    <x v="1"/>
    <x v="5"/>
    <x v="5"/>
    <x v="3"/>
    <n v="280020"/>
    <x v="8"/>
    <x v="27"/>
    <x v="1"/>
    <x v="1"/>
    <n v="2567"/>
  </r>
  <r>
    <n v="3802452"/>
    <n v="2"/>
    <x v="0"/>
    <d v="2021-11-08T00:00:00"/>
    <x v="0"/>
    <x v="7"/>
    <x v="2"/>
    <x v="1"/>
    <n v="280005"/>
    <x v="3"/>
    <x v="16"/>
    <x v="3"/>
    <x v="3"/>
    <n v="3554"/>
  </r>
  <r>
    <n v="3802453"/>
    <n v="2"/>
    <x v="0"/>
    <d v="2021-07-09T00:00:00"/>
    <x v="0"/>
    <x v="9"/>
    <x v="3"/>
    <x v="2"/>
    <n v="280005"/>
    <x v="3"/>
    <x v="13"/>
    <x v="1"/>
    <x v="5"/>
    <n v="1421"/>
  </r>
  <r>
    <n v="3802454"/>
    <n v="3"/>
    <x v="1"/>
    <d v="2021-09-26T00:00:00"/>
    <x v="0"/>
    <x v="10"/>
    <x v="4"/>
    <x v="3"/>
    <n v="280015"/>
    <x v="18"/>
    <x v="24"/>
    <x v="2"/>
    <x v="2"/>
    <n v="3765"/>
  </r>
  <r>
    <n v="3802455"/>
    <n v="1"/>
    <x v="3"/>
    <d v="2023-11-11T00:00:00"/>
    <x v="1"/>
    <x v="7"/>
    <x v="3"/>
    <x v="2"/>
    <n v="280016"/>
    <x v="13"/>
    <x v="4"/>
    <x v="3"/>
    <x v="3"/>
    <n v="1522"/>
  </r>
  <r>
    <n v="3802456"/>
    <n v="1"/>
    <x v="3"/>
    <d v="2022-09-10T00:00:00"/>
    <x v="2"/>
    <x v="10"/>
    <x v="3"/>
    <x v="2"/>
    <n v="280005"/>
    <x v="3"/>
    <x v="25"/>
    <x v="1"/>
    <x v="1"/>
    <n v="1928"/>
  </r>
  <r>
    <n v="3802457"/>
    <n v="3"/>
    <x v="1"/>
    <d v="2022-06-13T00:00:00"/>
    <x v="2"/>
    <x v="3"/>
    <x v="2"/>
    <x v="1"/>
    <n v="280001"/>
    <x v="11"/>
    <x v="20"/>
    <x v="2"/>
    <x v="4"/>
    <n v="214"/>
  </r>
  <r>
    <n v="3802458"/>
    <n v="1"/>
    <x v="3"/>
    <d v="2022-05-01T00:00:00"/>
    <x v="2"/>
    <x v="2"/>
    <x v="3"/>
    <x v="2"/>
    <n v="280017"/>
    <x v="12"/>
    <x v="26"/>
    <x v="1"/>
    <x v="1"/>
    <n v="4332"/>
  </r>
  <r>
    <n v="3802459"/>
    <n v="4"/>
    <x v="2"/>
    <d v="2022-01-28T00:00:00"/>
    <x v="2"/>
    <x v="8"/>
    <x v="4"/>
    <x v="3"/>
    <n v="280005"/>
    <x v="3"/>
    <x v="7"/>
    <x v="2"/>
    <x v="2"/>
    <n v="781"/>
  </r>
  <r>
    <n v="3802460"/>
    <n v="4"/>
    <x v="2"/>
    <d v="2022-06-03T00:00:00"/>
    <x v="2"/>
    <x v="3"/>
    <x v="5"/>
    <x v="3"/>
    <n v="280004"/>
    <x v="2"/>
    <x v="21"/>
    <x v="1"/>
    <x v="5"/>
    <n v="2906"/>
  </r>
  <r>
    <n v="3802461"/>
    <n v="1"/>
    <x v="3"/>
    <d v="2021-02-26T00:00:00"/>
    <x v="0"/>
    <x v="5"/>
    <x v="6"/>
    <x v="0"/>
    <n v="280013"/>
    <x v="5"/>
    <x v="9"/>
    <x v="0"/>
    <x v="0"/>
    <n v="4798"/>
  </r>
  <r>
    <n v="3802462"/>
    <n v="1"/>
    <x v="3"/>
    <d v="2023-09-02T00:00:00"/>
    <x v="1"/>
    <x v="10"/>
    <x v="1"/>
    <x v="1"/>
    <n v="280011"/>
    <x v="6"/>
    <x v="8"/>
    <x v="1"/>
    <x v="5"/>
    <n v="5509"/>
  </r>
  <r>
    <n v="3802463"/>
    <n v="2"/>
    <x v="0"/>
    <d v="2023-10-16T00:00:00"/>
    <x v="1"/>
    <x v="11"/>
    <x v="1"/>
    <x v="1"/>
    <n v="280002"/>
    <x v="14"/>
    <x v="29"/>
    <x v="1"/>
    <x v="5"/>
    <n v="615"/>
  </r>
  <r>
    <n v="3802464"/>
    <n v="3"/>
    <x v="1"/>
    <d v="2021-02-20T00:00:00"/>
    <x v="0"/>
    <x v="5"/>
    <x v="2"/>
    <x v="1"/>
    <n v="280017"/>
    <x v="12"/>
    <x v="4"/>
    <x v="3"/>
    <x v="3"/>
    <n v="4935"/>
  </r>
  <r>
    <n v="3802465"/>
    <n v="2"/>
    <x v="0"/>
    <d v="2021-01-10T00:00:00"/>
    <x v="0"/>
    <x v="8"/>
    <x v="5"/>
    <x v="3"/>
    <n v="280015"/>
    <x v="18"/>
    <x v="24"/>
    <x v="2"/>
    <x v="2"/>
    <n v="2267"/>
  </r>
  <r>
    <n v="3802466"/>
    <n v="1"/>
    <x v="3"/>
    <d v="2021-07-16T00:00:00"/>
    <x v="0"/>
    <x v="9"/>
    <x v="1"/>
    <x v="1"/>
    <n v="280012"/>
    <x v="19"/>
    <x v="18"/>
    <x v="2"/>
    <x v="4"/>
    <n v="1447"/>
  </r>
  <r>
    <n v="3802467"/>
    <n v="4"/>
    <x v="2"/>
    <d v="2022-03-16T00:00:00"/>
    <x v="2"/>
    <x v="6"/>
    <x v="5"/>
    <x v="3"/>
    <n v="280005"/>
    <x v="3"/>
    <x v="2"/>
    <x v="2"/>
    <x v="2"/>
    <n v="1470"/>
  </r>
  <r>
    <n v="3802468"/>
    <n v="4"/>
    <x v="2"/>
    <d v="2022-03-02T00:00:00"/>
    <x v="2"/>
    <x v="6"/>
    <x v="5"/>
    <x v="3"/>
    <n v="280018"/>
    <x v="10"/>
    <x v="28"/>
    <x v="2"/>
    <x v="4"/>
    <n v="4834"/>
  </r>
  <r>
    <n v="3802469"/>
    <n v="4"/>
    <x v="2"/>
    <d v="2022-11-16T00:00:00"/>
    <x v="2"/>
    <x v="7"/>
    <x v="3"/>
    <x v="2"/>
    <n v="280003"/>
    <x v="9"/>
    <x v="7"/>
    <x v="2"/>
    <x v="2"/>
    <n v="1813"/>
  </r>
  <r>
    <n v="3802470"/>
    <n v="4"/>
    <x v="2"/>
    <d v="2023-09-28T00:00:00"/>
    <x v="1"/>
    <x v="10"/>
    <x v="1"/>
    <x v="1"/>
    <n v="280006"/>
    <x v="7"/>
    <x v="29"/>
    <x v="1"/>
    <x v="5"/>
    <n v="5033"/>
  </r>
  <r>
    <n v="3802471"/>
    <n v="2"/>
    <x v="0"/>
    <d v="2023-01-21T00:00:00"/>
    <x v="1"/>
    <x v="8"/>
    <x v="1"/>
    <x v="1"/>
    <n v="280011"/>
    <x v="6"/>
    <x v="9"/>
    <x v="0"/>
    <x v="0"/>
    <n v="3288"/>
  </r>
  <r>
    <n v="3802472"/>
    <n v="3"/>
    <x v="1"/>
    <d v="2023-10-20T00:00:00"/>
    <x v="1"/>
    <x v="11"/>
    <x v="4"/>
    <x v="3"/>
    <n v="280017"/>
    <x v="12"/>
    <x v="11"/>
    <x v="2"/>
    <x v="4"/>
    <n v="1303"/>
  </r>
  <r>
    <n v="3802473"/>
    <n v="2"/>
    <x v="0"/>
    <d v="2021-06-27T00:00:00"/>
    <x v="0"/>
    <x v="3"/>
    <x v="4"/>
    <x v="3"/>
    <n v="280011"/>
    <x v="6"/>
    <x v="10"/>
    <x v="3"/>
    <x v="3"/>
    <n v="2413"/>
  </r>
  <r>
    <n v="3802474"/>
    <n v="2"/>
    <x v="0"/>
    <d v="2022-09-21T00:00:00"/>
    <x v="2"/>
    <x v="10"/>
    <x v="5"/>
    <x v="3"/>
    <n v="280007"/>
    <x v="17"/>
    <x v="10"/>
    <x v="3"/>
    <x v="3"/>
    <n v="5074"/>
  </r>
  <r>
    <n v="3802475"/>
    <n v="3"/>
    <x v="1"/>
    <d v="2023-03-16T00:00:00"/>
    <x v="1"/>
    <x v="6"/>
    <x v="0"/>
    <x v="0"/>
    <n v="280015"/>
    <x v="18"/>
    <x v="3"/>
    <x v="0"/>
    <x v="0"/>
    <n v="2830"/>
  </r>
  <r>
    <n v="3802476"/>
    <n v="2"/>
    <x v="0"/>
    <d v="2021-01-06T00:00:00"/>
    <x v="0"/>
    <x v="8"/>
    <x v="2"/>
    <x v="1"/>
    <n v="280020"/>
    <x v="8"/>
    <x v="11"/>
    <x v="2"/>
    <x v="4"/>
    <n v="2254"/>
  </r>
  <r>
    <n v="3802477"/>
    <n v="2"/>
    <x v="0"/>
    <d v="2022-12-09T00:00:00"/>
    <x v="2"/>
    <x v="0"/>
    <x v="5"/>
    <x v="3"/>
    <n v="280007"/>
    <x v="17"/>
    <x v="19"/>
    <x v="0"/>
    <x v="6"/>
    <n v="1032"/>
  </r>
  <r>
    <n v="3802478"/>
    <n v="3"/>
    <x v="1"/>
    <d v="2022-08-12T00:00:00"/>
    <x v="2"/>
    <x v="1"/>
    <x v="4"/>
    <x v="3"/>
    <n v="280005"/>
    <x v="3"/>
    <x v="13"/>
    <x v="1"/>
    <x v="5"/>
    <n v="3726"/>
  </r>
  <r>
    <n v="3802479"/>
    <n v="3"/>
    <x v="1"/>
    <d v="2023-09-28T00:00:00"/>
    <x v="1"/>
    <x v="10"/>
    <x v="2"/>
    <x v="1"/>
    <n v="280011"/>
    <x v="6"/>
    <x v="18"/>
    <x v="2"/>
    <x v="4"/>
    <n v="2000"/>
  </r>
  <r>
    <n v="3802480"/>
    <n v="3"/>
    <x v="1"/>
    <d v="2021-12-07T00:00:00"/>
    <x v="0"/>
    <x v="0"/>
    <x v="4"/>
    <x v="3"/>
    <n v="280008"/>
    <x v="16"/>
    <x v="24"/>
    <x v="2"/>
    <x v="2"/>
    <n v="2204"/>
  </r>
  <r>
    <n v="3802481"/>
    <n v="3"/>
    <x v="1"/>
    <d v="2023-09-27T00:00:00"/>
    <x v="1"/>
    <x v="10"/>
    <x v="0"/>
    <x v="0"/>
    <n v="280001"/>
    <x v="11"/>
    <x v="25"/>
    <x v="1"/>
    <x v="1"/>
    <n v="855"/>
  </r>
  <r>
    <n v="3802482"/>
    <n v="2"/>
    <x v="0"/>
    <d v="2022-03-10T00:00:00"/>
    <x v="2"/>
    <x v="6"/>
    <x v="2"/>
    <x v="1"/>
    <n v="280010"/>
    <x v="1"/>
    <x v="3"/>
    <x v="0"/>
    <x v="0"/>
    <n v="965"/>
  </r>
  <r>
    <n v="3802483"/>
    <n v="2"/>
    <x v="0"/>
    <d v="2021-02-24T00:00:00"/>
    <x v="0"/>
    <x v="5"/>
    <x v="1"/>
    <x v="1"/>
    <n v="280014"/>
    <x v="0"/>
    <x v="13"/>
    <x v="1"/>
    <x v="5"/>
    <n v="4941"/>
  </r>
  <r>
    <n v="3802484"/>
    <n v="2"/>
    <x v="0"/>
    <d v="2021-01-21T00:00:00"/>
    <x v="0"/>
    <x v="8"/>
    <x v="2"/>
    <x v="1"/>
    <n v="280006"/>
    <x v="7"/>
    <x v="9"/>
    <x v="0"/>
    <x v="0"/>
    <n v="1930"/>
  </r>
  <r>
    <n v="3802485"/>
    <n v="1"/>
    <x v="3"/>
    <d v="2023-09-18T00:00:00"/>
    <x v="1"/>
    <x v="10"/>
    <x v="1"/>
    <x v="1"/>
    <n v="280016"/>
    <x v="13"/>
    <x v="10"/>
    <x v="3"/>
    <x v="3"/>
    <n v="1144"/>
  </r>
  <r>
    <n v="3802486"/>
    <n v="3"/>
    <x v="1"/>
    <d v="2021-03-06T00:00:00"/>
    <x v="0"/>
    <x v="6"/>
    <x v="6"/>
    <x v="0"/>
    <n v="280013"/>
    <x v="5"/>
    <x v="18"/>
    <x v="2"/>
    <x v="4"/>
    <n v="5204"/>
  </r>
  <r>
    <n v="3802487"/>
    <n v="3"/>
    <x v="1"/>
    <d v="2021-10-22T00:00:00"/>
    <x v="0"/>
    <x v="11"/>
    <x v="4"/>
    <x v="3"/>
    <n v="280002"/>
    <x v="14"/>
    <x v="8"/>
    <x v="1"/>
    <x v="5"/>
    <n v="2894"/>
  </r>
  <r>
    <n v="3802488"/>
    <n v="1"/>
    <x v="3"/>
    <d v="2023-07-07T00:00:00"/>
    <x v="1"/>
    <x v="9"/>
    <x v="6"/>
    <x v="0"/>
    <n v="280003"/>
    <x v="9"/>
    <x v="16"/>
    <x v="3"/>
    <x v="3"/>
    <n v="1835"/>
  </r>
  <r>
    <n v="3802489"/>
    <n v="4"/>
    <x v="2"/>
    <d v="2021-07-08T00:00:00"/>
    <x v="0"/>
    <x v="9"/>
    <x v="6"/>
    <x v="0"/>
    <n v="280002"/>
    <x v="14"/>
    <x v="17"/>
    <x v="2"/>
    <x v="2"/>
    <n v="1990"/>
  </r>
  <r>
    <n v="3802490"/>
    <n v="2"/>
    <x v="0"/>
    <d v="2022-12-03T00:00:00"/>
    <x v="2"/>
    <x v="0"/>
    <x v="0"/>
    <x v="0"/>
    <n v="280005"/>
    <x v="3"/>
    <x v="0"/>
    <x v="0"/>
    <x v="0"/>
    <n v="387"/>
  </r>
  <r>
    <n v="3802491"/>
    <n v="3"/>
    <x v="1"/>
    <d v="2023-10-06T00:00:00"/>
    <x v="1"/>
    <x v="11"/>
    <x v="0"/>
    <x v="0"/>
    <n v="280014"/>
    <x v="0"/>
    <x v="26"/>
    <x v="1"/>
    <x v="1"/>
    <n v="4668"/>
  </r>
  <r>
    <n v="3802492"/>
    <n v="1"/>
    <x v="3"/>
    <d v="2023-08-25T00:00:00"/>
    <x v="1"/>
    <x v="1"/>
    <x v="6"/>
    <x v="0"/>
    <n v="280007"/>
    <x v="17"/>
    <x v="10"/>
    <x v="3"/>
    <x v="3"/>
    <n v="4613"/>
  </r>
  <r>
    <n v="3802493"/>
    <n v="3"/>
    <x v="1"/>
    <d v="2023-03-20T00:00:00"/>
    <x v="1"/>
    <x v="6"/>
    <x v="5"/>
    <x v="3"/>
    <n v="280008"/>
    <x v="16"/>
    <x v="24"/>
    <x v="2"/>
    <x v="2"/>
    <n v="843"/>
  </r>
  <r>
    <n v="3802494"/>
    <n v="1"/>
    <x v="3"/>
    <d v="2021-03-08T00:00:00"/>
    <x v="0"/>
    <x v="6"/>
    <x v="5"/>
    <x v="3"/>
    <n v="280004"/>
    <x v="2"/>
    <x v="3"/>
    <x v="0"/>
    <x v="0"/>
    <n v="5814"/>
  </r>
  <r>
    <n v="3802495"/>
    <n v="3"/>
    <x v="1"/>
    <d v="2021-11-23T00:00:00"/>
    <x v="0"/>
    <x v="7"/>
    <x v="2"/>
    <x v="1"/>
    <n v="280018"/>
    <x v="10"/>
    <x v="9"/>
    <x v="0"/>
    <x v="0"/>
    <n v="5883"/>
  </r>
  <r>
    <n v="3802496"/>
    <n v="2"/>
    <x v="0"/>
    <d v="2023-04-04T00:00:00"/>
    <x v="1"/>
    <x v="4"/>
    <x v="4"/>
    <x v="3"/>
    <n v="280011"/>
    <x v="6"/>
    <x v="22"/>
    <x v="2"/>
    <x v="4"/>
    <n v="241"/>
  </r>
  <r>
    <n v="3802497"/>
    <n v="4"/>
    <x v="2"/>
    <d v="2023-05-07T00:00:00"/>
    <x v="1"/>
    <x v="2"/>
    <x v="4"/>
    <x v="3"/>
    <n v="280002"/>
    <x v="14"/>
    <x v="11"/>
    <x v="2"/>
    <x v="4"/>
    <n v="1229"/>
  </r>
  <r>
    <n v="3802498"/>
    <n v="4"/>
    <x v="2"/>
    <d v="2022-01-15T00:00:00"/>
    <x v="2"/>
    <x v="8"/>
    <x v="4"/>
    <x v="3"/>
    <n v="280004"/>
    <x v="2"/>
    <x v="17"/>
    <x v="2"/>
    <x v="2"/>
    <n v="2961"/>
  </r>
  <r>
    <n v="3802499"/>
    <n v="2"/>
    <x v="0"/>
    <d v="2022-05-01T00:00:00"/>
    <x v="2"/>
    <x v="2"/>
    <x v="3"/>
    <x v="2"/>
    <n v="280003"/>
    <x v="9"/>
    <x v="29"/>
    <x v="1"/>
    <x v="5"/>
    <n v="4043"/>
  </r>
  <r>
    <n v="3802500"/>
    <n v="4"/>
    <x v="2"/>
    <d v="2022-10-19T00:00:00"/>
    <x v="2"/>
    <x v="11"/>
    <x v="0"/>
    <x v="0"/>
    <n v="280014"/>
    <x v="0"/>
    <x v="8"/>
    <x v="1"/>
    <x v="5"/>
    <n v="3422"/>
  </r>
  <r>
    <n v="3802501"/>
    <n v="2"/>
    <x v="0"/>
    <d v="2023-08-02T00:00:00"/>
    <x v="1"/>
    <x v="1"/>
    <x v="0"/>
    <x v="0"/>
    <n v="280019"/>
    <x v="4"/>
    <x v="15"/>
    <x v="0"/>
    <x v="6"/>
    <n v="4308"/>
  </r>
  <r>
    <n v="3802502"/>
    <n v="3"/>
    <x v="1"/>
    <d v="2022-12-19T00:00:00"/>
    <x v="2"/>
    <x v="0"/>
    <x v="1"/>
    <x v="1"/>
    <n v="280001"/>
    <x v="11"/>
    <x v="26"/>
    <x v="1"/>
    <x v="1"/>
    <n v="397"/>
  </r>
  <r>
    <n v="3802503"/>
    <n v="3"/>
    <x v="1"/>
    <d v="2022-09-13T00:00:00"/>
    <x v="2"/>
    <x v="10"/>
    <x v="3"/>
    <x v="2"/>
    <n v="280007"/>
    <x v="17"/>
    <x v="1"/>
    <x v="1"/>
    <x v="1"/>
    <n v="2620"/>
  </r>
  <r>
    <n v="3802504"/>
    <n v="3"/>
    <x v="1"/>
    <d v="2021-03-21T00:00:00"/>
    <x v="0"/>
    <x v="6"/>
    <x v="2"/>
    <x v="1"/>
    <n v="280008"/>
    <x v="16"/>
    <x v="13"/>
    <x v="1"/>
    <x v="5"/>
    <n v="515"/>
  </r>
  <r>
    <n v="3802505"/>
    <n v="4"/>
    <x v="2"/>
    <d v="2023-02-27T00:00:00"/>
    <x v="1"/>
    <x v="5"/>
    <x v="0"/>
    <x v="0"/>
    <n v="280014"/>
    <x v="0"/>
    <x v="8"/>
    <x v="1"/>
    <x v="5"/>
    <n v="1548"/>
  </r>
  <r>
    <n v="3802506"/>
    <n v="2"/>
    <x v="0"/>
    <d v="2023-02-25T00:00:00"/>
    <x v="1"/>
    <x v="5"/>
    <x v="6"/>
    <x v="0"/>
    <n v="280016"/>
    <x v="13"/>
    <x v="11"/>
    <x v="2"/>
    <x v="4"/>
    <n v="5655"/>
  </r>
  <r>
    <n v="3802507"/>
    <n v="4"/>
    <x v="2"/>
    <d v="2022-10-16T00:00:00"/>
    <x v="2"/>
    <x v="11"/>
    <x v="3"/>
    <x v="2"/>
    <n v="280001"/>
    <x v="11"/>
    <x v="28"/>
    <x v="2"/>
    <x v="4"/>
    <n v="4796"/>
  </r>
  <r>
    <n v="3802508"/>
    <n v="1"/>
    <x v="3"/>
    <d v="2021-01-16T00:00:00"/>
    <x v="0"/>
    <x v="8"/>
    <x v="4"/>
    <x v="3"/>
    <n v="280009"/>
    <x v="15"/>
    <x v="22"/>
    <x v="2"/>
    <x v="4"/>
    <n v="5538"/>
  </r>
  <r>
    <n v="3802509"/>
    <n v="3"/>
    <x v="1"/>
    <d v="2021-05-10T00:00:00"/>
    <x v="0"/>
    <x v="2"/>
    <x v="5"/>
    <x v="3"/>
    <n v="280011"/>
    <x v="6"/>
    <x v="1"/>
    <x v="1"/>
    <x v="1"/>
    <n v="422"/>
  </r>
  <r>
    <n v="3802510"/>
    <n v="3"/>
    <x v="1"/>
    <d v="2022-12-09T00:00:00"/>
    <x v="2"/>
    <x v="0"/>
    <x v="1"/>
    <x v="1"/>
    <n v="280015"/>
    <x v="18"/>
    <x v="20"/>
    <x v="2"/>
    <x v="4"/>
    <n v="3348"/>
  </r>
  <r>
    <n v="3802511"/>
    <n v="3"/>
    <x v="1"/>
    <d v="2022-01-18T00:00:00"/>
    <x v="2"/>
    <x v="8"/>
    <x v="6"/>
    <x v="0"/>
    <n v="280012"/>
    <x v="19"/>
    <x v="27"/>
    <x v="1"/>
    <x v="1"/>
    <n v="4232"/>
  </r>
  <r>
    <n v="3802512"/>
    <n v="1"/>
    <x v="3"/>
    <d v="2023-05-12T00:00:00"/>
    <x v="1"/>
    <x v="2"/>
    <x v="2"/>
    <x v="1"/>
    <n v="280008"/>
    <x v="16"/>
    <x v="22"/>
    <x v="2"/>
    <x v="4"/>
    <n v="3288"/>
  </r>
  <r>
    <n v="3802513"/>
    <n v="2"/>
    <x v="0"/>
    <d v="2023-07-24T00:00:00"/>
    <x v="1"/>
    <x v="9"/>
    <x v="1"/>
    <x v="1"/>
    <n v="280001"/>
    <x v="11"/>
    <x v="2"/>
    <x v="2"/>
    <x v="2"/>
    <n v="5140"/>
  </r>
  <r>
    <n v="3802514"/>
    <n v="3"/>
    <x v="1"/>
    <d v="2021-06-17T00:00:00"/>
    <x v="0"/>
    <x v="3"/>
    <x v="0"/>
    <x v="0"/>
    <n v="280013"/>
    <x v="5"/>
    <x v="27"/>
    <x v="1"/>
    <x v="1"/>
    <n v="2015"/>
  </r>
  <r>
    <n v="3802515"/>
    <n v="1"/>
    <x v="3"/>
    <d v="2023-04-25T00:00:00"/>
    <x v="1"/>
    <x v="4"/>
    <x v="5"/>
    <x v="3"/>
    <n v="280019"/>
    <x v="4"/>
    <x v="14"/>
    <x v="1"/>
    <x v="5"/>
    <n v="3899"/>
  </r>
  <r>
    <n v="3802516"/>
    <n v="4"/>
    <x v="2"/>
    <d v="2023-07-06T00:00:00"/>
    <x v="1"/>
    <x v="9"/>
    <x v="6"/>
    <x v="0"/>
    <n v="280017"/>
    <x v="12"/>
    <x v="27"/>
    <x v="1"/>
    <x v="1"/>
    <n v="838"/>
  </r>
  <r>
    <n v="3802517"/>
    <n v="1"/>
    <x v="3"/>
    <d v="2023-05-17T00:00:00"/>
    <x v="1"/>
    <x v="2"/>
    <x v="2"/>
    <x v="1"/>
    <n v="280017"/>
    <x v="12"/>
    <x v="21"/>
    <x v="1"/>
    <x v="5"/>
    <n v="4831"/>
  </r>
  <r>
    <n v="3802518"/>
    <n v="4"/>
    <x v="2"/>
    <d v="2023-10-21T00:00:00"/>
    <x v="1"/>
    <x v="11"/>
    <x v="0"/>
    <x v="0"/>
    <n v="280004"/>
    <x v="2"/>
    <x v="25"/>
    <x v="1"/>
    <x v="1"/>
    <n v="5384"/>
  </r>
  <r>
    <n v="3802519"/>
    <n v="2"/>
    <x v="0"/>
    <d v="2021-06-20T00:00:00"/>
    <x v="0"/>
    <x v="3"/>
    <x v="3"/>
    <x v="2"/>
    <n v="280007"/>
    <x v="17"/>
    <x v="29"/>
    <x v="1"/>
    <x v="5"/>
    <n v="5600"/>
  </r>
  <r>
    <n v="3802520"/>
    <n v="4"/>
    <x v="2"/>
    <d v="2022-10-03T00:00:00"/>
    <x v="2"/>
    <x v="11"/>
    <x v="1"/>
    <x v="1"/>
    <n v="280020"/>
    <x v="8"/>
    <x v="22"/>
    <x v="2"/>
    <x v="4"/>
    <n v="786"/>
  </r>
  <r>
    <n v="3802521"/>
    <n v="2"/>
    <x v="0"/>
    <d v="2021-03-24T00:00:00"/>
    <x v="0"/>
    <x v="6"/>
    <x v="6"/>
    <x v="0"/>
    <n v="280006"/>
    <x v="7"/>
    <x v="24"/>
    <x v="2"/>
    <x v="2"/>
    <n v="4652"/>
  </r>
  <r>
    <n v="3802522"/>
    <n v="4"/>
    <x v="2"/>
    <d v="2023-02-22T00:00:00"/>
    <x v="1"/>
    <x v="5"/>
    <x v="3"/>
    <x v="2"/>
    <n v="280016"/>
    <x v="13"/>
    <x v="14"/>
    <x v="1"/>
    <x v="5"/>
    <n v="1843"/>
  </r>
  <r>
    <n v="3802523"/>
    <n v="3"/>
    <x v="1"/>
    <d v="2022-06-25T00:00:00"/>
    <x v="2"/>
    <x v="3"/>
    <x v="4"/>
    <x v="3"/>
    <n v="280008"/>
    <x v="16"/>
    <x v="11"/>
    <x v="2"/>
    <x v="4"/>
    <n v="3631"/>
  </r>
  <r>
    <n v="3802524"/>
    <n v="2"/>
    <x v="0"/>
    <d v="2021-04-22T00:00:00"/>
    <x v="0"/>
    <x v="4"/>
    <x v="2"/>
    <x v="1"/>
    <n v="280015"/>
    <x v="18"/>
    <x v="16"/>
    <x v="3"/>
    <x v="3"/>
    <n v="986"/>
  </r>
  <r>
    <n v="3802525"/>
    <n v="2"/>
    <x v="0"/>
    <d v="2023-05-17T00:00:00"/>
    <x v="1"/>
    <x v="2"/>
    <x v="1"/>
    <x v="1"/>
    <n v="280016"/>
    <x v="13"/>
    <x v="23"/>
    <x v="3"/>
    <x v="3"/>
    <n v="4812"/>
  </r>
  <r>
    <n v="3802526"/>
    <n v="4"/>
    <x v="2"/>
    <d v="2021-07-23T00:00:00"/>
    <x v="0"/>
    <x v="9"/>
    <x v="0"/>
    <x v="0"/>
    <n v="280002"/>
    <x v="14"/>
    <x v="22"/>
    <x v="2"/>
    <x v="4"/>
    <n v="630"/>
  </r>
  <r>
    <n v="3802527"/>
    <n v="2"/>
    <x v="0"/>
    <d v="2022-07-04T00:00:00"/>
    <x v="2"/>
    <x v="9"/>
    <x v="4"/>
    <x v="3"/>
    <n v="280013"/>
    <x v="5"/>
    <x v="17"/>
    <x v="2"/>
    <x v="2"/>
    <n v="3064"/>
  </r>
  <r>
    <n v="3802528"/>
    <n v="4"/>
    <x v="2"/>
    <d v="2023-03-21T00:00:00"/>
    <x v="1"/>
    <x v="6"/>
    <x v="4"/>
    <x v="3"/>
    <n v="280012"/>
    <x v="19"/>
    <x v="16"/>
    <x v="3"/>
    <x v="3"/>
    <n v="5776"/>
  </r>
  <r>
    <n v="3802529"/>
    <n v="3"/>
    <x v="1"/>
    <d v="2023-06-10T00:00:00"/>
    <x v="1"/>
    <x v="3"/>
    <x v="5"/>
    <x v="3"/>
    <n v="280020"/>
    <x v="8"/>
    <x v="15"/>
    <x v="0"/>
    <x v="6"/>
    <n v="3397"/>
  </r>
  <r>
    <n v="3802530"/>
    <n v="4"/>
    <x v="2"/>
    <d v="2021-10-23T00:00:00"/>
    <x v="0"/>
    <x v="11"/>
    <x v="5"/>
    <x v="3"/>
    <n v="280019"/>
    <x v="4"/>
    <x v="18"/>
    <x v="2"/>
    <x v="4"/>
    <n v="3229"/>
  </r>
  <r>
    <n v="3802531"/>
    <n v="1"/>
    <x v="3"/>
    <d v="2022-05-08T00:00:00"/>
    <x v="2"/>
    <x v="2"/>
    <x v="2"/>
    <x v="1"/>
    <n v="280006"/>
    <x v="7"/>
    <x v="24"/>
    <x v="2"/>
    <x v="2"/>
    <n v="2983"/>
  </r>
  <r>
    <n v="3802532"/>
    <n v="3"/>
    <x v="1"/>
    <d v="2022-07-14T00:00:00"/>
    <x v="2"/>
    <x v="9"/>
    <x v="0"/>
    <x v="0"/>
    <n v="280007"/>
    <x v="17"/>
    <x v="27"/>
    <x v="1"/>
    <x v="1"/>
    <n v="2524"/>
  </r>
  <r>
    <n v="3802533"/>
    <n v="1"/>
    <x v="3"/>
    <d v="2022-10-20T00:00:00"/>
    <x v="2"/>
    <x v="11"/>
    <x v="1"/>
    <x v="1"/>
    <n v="280002"/>
    <x v="14"/>
    <x v="19"/>
    <x v="0"/>
    <x v="6"/>
    <n v="3255"/>
  </r>
  <r>
    <n v="3802534"/>
    <n v="1"/>
    <x v="3"/>
    <d v="2022-07-09T00:00:00"/>
    <x v="2"/>
    <x v="9"/>
    <x v="0"/>
    <x v="0"/>
    <n v="280015"/>
    <x v="18"/>
    <x v="18"/>
    <x v="2"/>
    <x v="4"/>
    <n v="3378"/>
  </r>
  <r>
    <n v="3802535"/>
    <n v="4"/>
    <x v="2"/>
    <d v="2023-06-05T00:00:00"/>
    <x v="1"/>
    <x v="3"/>
    <x v="1"/>
    <x v="1"/>
    <n v="280017"/>
    <x v="12"/>
    <x v="21"/>
    <x v="1"/>
    <x v="5"/>
    <n v="5534"/>
  </r>
  <r>
    <n v="3802536"/>
    <n v="3"/>
    <x v="1"/>
    <d v="2021-05-27T00:00:00"/>
    <x v="0"/>
    <x v="2"/>
    <x v="5"/>
    <x v="3"/>
    <n v="280020"/>
    <x v="8"/>
    <x v="25"/>
    <x v="1"/>
    <x v="1"/>
    <n v="653"/>
  </r>
  <r>
    <n v="3802537"/>
    <n v="2"/>
    <x v="0"/>
    <d v="2023-03-25T00:00:00"/>
    <x v="1"/>
    <x v="6"/>
    <x v="4"/>
    <x v="3"/>
    <n v="280013"/>
    <x v="5"/>
    <x v="7"/>
    <x v="2"/>
    <x v="2"/>
    <n v="3146"/>
  </r>
  <r>
    <n v="3802538"/>
    <n v="4"/>
    <x v="2"/>
    <d v="2022-04-06T00:00:00"/>
    <x v="2"/>
    <x v="4"/>
    <x v="0"/>
    <x v="0"/>
    <n v="280007"/>
    <x v="17"/>
    <x v="12"/>
    <x v="1"/>
    <x v="1"/>
    <n v="1290"/>
  </r>
  <r>
    <n v="3802539"/>
    <n v="1"/>
    <x v="3"/>
    <d v="2022-05-13T00:00:00"/>
    <x v="2"/>
    <x v="2"/>
    <x v="2"/>
    <x v="1"/>
    <n v="280004"/>
    <x v="2"/>
    <x v="17"/>
    <x v="2"/>
    <x v="2"/>
    <n v="534"/>
  </r>
  <r>
    <n v="3802540"/>
    <n v="1"/>
    <x v="3"/>
    <d v="2023-10-23T00:00:00"/>
    <x v="1"/>
    <x v="11"/>
    <x v="2"/>
    <x v="1"/>
    <n v="280010"/>
    <x v="1"/>
    <x v="17"/>
    <x v="2"/>
    <x v="2"/>
    <n v="753"/>
  </r>
  <r>
    <n v="3802541"/>
    <n v="3"/>
    <x v="1"/>
    <d v="2021-08-20T00:00:00"/>
    <x v="0"/>
    <x v="1"/>
    <x v="2"/>
    <x v="1"/>
    <n v="280004"/>
    <x v="2"/>
    <x v="23"/>
    <x v="3"/>
    <x v="3"/>
    <n v="4630"/>
  </r>
  <r>
    <n v="3802542"/>
    <n v="4"/>
    <x v="2"/>
    <d v="2023-01-21T00:00:00"/>
    <x v="1"/>
    <x v="8"/>
    <x v="4"/>
    <x v="3"/>
    <n v="280013"/>
    <x v="5"/>
    <x v="18"/>
    <x v="2"/>
    <x v="4"/>
    <n v="5046"/>
  </r>
  <r>
    <n v="3802543"/>
    <n v="3"/>
    <x v="1"/>
    <d v="2023-12-24T00:00:00"/>
    <x v="1"/>
    <x v="0"/>
    <x v="6"/>
    <x v="0"/>
    <n v="280011"/>
    <x v="6"/>
    <x v="28"/>
    <x v="2"/>
    <x v="4"/>
    <n v="4603"/>
  </r>
  <r>
    <n v="3802544"/>
    <n v="1"/>
    <x v="3"/>
    <d v="2023-03-11T00:00:00"/>
    <x v="1"/>
    <x v="6"/>
    <x v="3"/>
    <x v="2"/>
    <n v="280017"/>
    <x v="12"/>
    <x v="26"/>
    <x v="1"/>
    <x v="1"/>
    <n v="5612"/>
  </r>
  <r>
    <n v="3802545"/>
    <n v="2"/>
    <x v="0"/>
    <d v="2021-07-10T00:00:00"/>
    <x v="0"/>
    <x v="9"/>
    <x v="1"/>
    <x v="1"/>
    <n v="280002"/>
    <x v="14"/>
    <x v="7"/>
    <x v="2"/>
    <x v="2"/>
    <n v="3392"/>
  </r>
  <r>
    <n v="3802546"/>
    <n v="2"/>
    <x v="0"/>
    <d v="2021-07-05T00:00:00"/>
    <x v="0"/>
    <x v="9"/>
    <x v="2"/>
    <x v="1"/>
    <n v="280011"/>
    <x v="6"/>
    <x v="9"/>
    <x v="0"/>
    <x v="0"/>
    <n v="3494"/>
  </r>
  <r>
    <n v="3802547"/>
    <n v="1"/>
    <x v="3"/>
    <d v="2022-08-27T00:00:00"/>
    <x v="2"/>
    <x v="1"/>
    <x v="4"/>
    <x v="3"/>
    <n v="280003"/>
    <x v="9"/>
    <x v="6"/>
    <x v="3"/>
    <x v="3"/>
    <n v="3918"/>
  </r>
  <r>
    <n v="3802548"/>
    <n v="2"/>
    <x v="0"/>
    <d v="2021-12-07T00:00:00"/>
    <x v="0"/>
    <x v="0"/>
    <x v="5"/>
    <x v="3"/>
    <n v="280006"/>
    <x v="7"/>
    <x v="8"/>
    <x v="1"/>
    <x v="5"/>
    <n v="2028"/>
  </r>
  <r>
    <n v="3802549"/>
    <n v="4"/>
    <x v="2"/>
    <d v="2022-06-13T00:00:00"/>
    <x v="2"/>
    <x v="3"/>
    <x v="0"/>
    <x v="0"/>
    <n v="280009"/>
    <x v="15"/>
    <x v="12"/>
    <x v="1"/>
    <x v="1"/>
    <n v="4371"/>
  </r>
  <r>
    <n v="3802550"/>
    <n v="4"/>
    <x v="2"/>
    <d v="2022-03-15T00:00:00"/>
    <x v="2"/>
    <x v="6"/>
    <x v="0"/>
    <x v="0"/>
    <n v="280010"/>
    <x v="1"/>
    <x v="11"/>
    <x v="2"/>
    <x v="4"/>
    <n v="2287"/>
  </r>
  <r>
    <n v="3802551"/>
    <n v="2"/>
    <x v="0"/>
    <d v="2022-11-02T00:00:00"/>
    <x v="2"/>
    <x v="7"/>
    <x v="5"/>
    <x v="3"/>
    <n v="280007"/>
    <x v="17"/>
    <x v="29"/>
    <x v="1"/>
    <x v="5"/>
    <n v="342"/>
  </r>
  <r>
    <n v="3802552"/>
    <n v="3"/>
    <x v="1"/>
    <d v="2022-06-13T00:00:00"/>
    <x v="2"/>
    <x v="3"/>
    <x v="5"/>
    <x v="3"/>
    <n v="280012"/>
    <x v="19"/>
    <x v="28"/>
    <x v="2"/>
    <x v="4"/>
    <n v="3439"/>
  </r>
  <r>
    <n v="3802553"/>
    <n v="4"/>
    <x v="2"/>
    <d v="2022-06-01T00:00:00"/>
    <x v="2"/>
    <x v="3"/>
    <x v="6"/>
    <x v="0"/>
    <n v="280003"/>
    <x v="9"/>
    <x v="12"/>
    <x v="1"/>
    <x v="1"/>
    <n v="4328"/>
  </r>
  <r>
    <n v="3802554"/>
    <n v="3"/>
    <x v="1"/>
    <d v="2022-06-04T00:00:00"/>
    <x v="2"/>
    <x v="3"/>
    <x v="4"/>
    <x v="3"/>
    <n v="280016"/>
    <x v="13"/>
    <x v="26"/>
    <x v="1"/>
    <x v="1"/>
    <n v="5431"/>
  </r>
  <r>
    <n v="3802555"/>
    <n v="3"/>
    <x v="1"/>
    <d v="2023-05-15T00:00:00"/>
    <x v="1"/>
    <x v="2"/>
    <x v="6"/>
    <x v="0"/>
    <n v="280001"/>
    <x v="11"/>
    <x v="0"/>
    <x v="0"/>
    <x v="0"/>
    <n v="4439"/>
  </r>
  <r>
    <n v="3802556"/>
    <n v="2"/>
    <x v="0"/>
    <d v="2023-01-06T00:00:00"/>
    <x v="1"/>
    <x v="8"/>
    <x v="4"/>
    <x v="3"/>
    <n v="280006"/>
    <x v="7"/>
    <x v="14"/>
    <x v="1"/>
    <x v="5"/>
    <n v="5747"/>
  </r>
  <r>
    <n v="3802557"/>
    <n v="3"/>
    <x v="1"/>
    <d v="2023-05-27T00:00:00"/>
    <x v="1"/>
    <x v="2"/>
    <x v="4"/>
    <x v="3"/>
    <n v="280004"/>
    <x v="2"/>
    <x v="25"/>
    <x v="1"/>
    <x v="1"/>
    <n v="5073"/>
  </r>
  <r>
    <n v="3802558"/>
    <n v="4"/>
    <x v="2"/>
    <d v="2022-01-12T00:00:00"/>
    <x v="2"/>
    <x v="8"/>
    <x v="0"/>
    <x v="0"/>
    <n v="280020"/>
    <x v="8"/>
    <x v="8"/>
    <x v="1"/>
    <x v="5"/>
    <n v="4560"/>
  </r>
  <r>
    <n v="3802559"/>
    <n v="3"/>
    <x v="1"/>
    <d v="2022-07-28T00:00:00"/>
    <x v="2"/>
    <x v="9"/>
    <x v="4"/>
    <x v="3"/>
    <n v="280014"/>
    <x v="0"/>
    <x v="25"/>
    <x v="1"/>
    <x v="1"/>
    <n v="1486"/>
  </r>
  <r>
    <n v="3802560"/>
    <n v="4"/>
    <x v="2"/>
    <d v="2023-07-21T00:00:00"/>
    <x v="1"/>
    <x v="9"/>
    <x v="2"/>
    <x v="1"/>
    <n v="280018"/>
    <x v="10"/>
    <x v="0"/>
    <x v="0"/>
    <x v="0"/>
    <n v="4577"/>
  </r>
  <r>
    <n v="3802561"/>
    <n v="3"/>
    <x v="1"/>
    <d v="2022-02-26T00:00:00"/>
    <x v="2"/>
    <x v="5"/>
    <x v="6"/>
    <x v="0"/>
    <n v="280016"/>
    <x v="13"/>
    <x v="22"/>
    <x v="2"/>
    <x v="4"/>
    <n v="5616"/>
  </r>
  <r>
    <n v="3802562"/>
    <n v="1"/>
    <x v="3"/>
    <d v="2022-08-17T00:00:00"/>
    <x v="2"/>
    <x v="1"/>
    <x v="0"/>
    <x v="0"/>
    <n v="280012"/>
    <x v="19"/>
    <x v="26"/>
    <x v="1"/>
    <x v="1"/>
    <n v="408"/>
  </r>
  <r>
    <n v="3802563"/>
    <n v="2"/>
    <x v="0"/>
    <d v="2021-03-19T00:00:00"/>
    <x v="0"/>
    <x v="6"/>
    <x v="6"/>
    <x v="0"/>
    <n v="280009"/>
    <x v="15"/>
    <x v="21"/>
    <x v="1"/>
    <x v="5"/>
    <n v="1747"/>
  </r>
  <r>
    <n v="3802564"/>
    <n v="4"/>
    <x v="2"/>
    <d v="2022-07-05T00:00:00"/>
    <x v="2"/>
    <x v="9"/>
    <x v="5"/>
    <x v="3"/>
    <n v="280015"/>
    <x v="18"/>
    <x v="6"/>
    <x v="3"/>
    <x v="3"/>
    <n v="5868"/>
  </r>
  <r>
    <n v="3802565"/>
    <n v="2"/>
    <x v="0"/>
    <d v="2021-02-27T00:00:00"/>
    <x v="0"/>
    <x v="5"/>
    <x v="2"/>
    <x v="1"/>
    <n v="280020"/>
    <x v="8"/>
    <x v="2"/>
    <x v="2"/>
    <x v="2"/>
    <n v="2541"/>
  </r>
  <r>
    <n v="3802566"/>
    <n v="1"/>
    <x v="3"/>
    <d v="2022-05-21T00:00:00"/>
    <x v="2"/>
    <x v="2"/>
    <x v="3"/>
    <x v="2"/>
    <n v="280014"/>
    <x v="0"/>
    <x v="22"/>
    <x v="2"/>
    <x v="4"/>
    <n v="3934"/>
  </r>
  <r>
    <n v="3802567"/>
    <n v="3"/>
    <x v="1"/>
    <d v="2021-10-09T00:00:00"/>
    <x v="0"/>
    <x v="11"/>
    <x v="3"/>
    <x v="2"/>
    <n v="280019"/>
    <x v="4"/>
    <x v="10"/>
    <x v="3"/>
    <x v="3"/>
    <n v="4436"/>
  </r>
  <r>
    <n v="3802568"/>
    <n v="3"/>
    <x v="1"/>
    <d v="2022-05-16T00:00:00"/>
    <x v="2"/>
    <x v="2"/>
    <x v="2"/>
    <x v="1"/>
    <n v="280002"/>
    <x v="14"/>
    <x v="12"/>
    <x v="1"/>
    <x v="1"/>
    <n v="3895"/>
  </r>
  <r>
    <n v="3802569"/>
    <n v="1"/>
    <x v="3"/>
    <d v="2022-05-05T00:00:00"/>
    <x v="2"/>
    <x v="2"/>
    <x v="4"/>
    <x v="3"/>
    <n v="280003"/>
    <x v="9"/>
    <x v="5"/>
    <x v="2"/>
    <x v="4"/>
    <n v="4869"/>
  </r>
  <r>
    <n v="3802570"/>
    <n v="1"/>
    <x v="3"/>
    <d v="2023-07-07T00:00:00"/>
    <x v="1"/>
    <x v="9"/>
    <x v="2"/>
    <x v="1"/>
    <n v="280007"/>
    <x v="17"/>
    <x v="1"/>
    <x v="1"/>
    <x v="1"/>
    <n v="3856"/>
  </r>
  <r>
    <n v="3802571"/>
    <n v="2"/>
    <x v="0"/>
    <d v="2022-05-13T00:00:00"/>
    <x v="2"/>
    <x v="2"/>
    <x v="2"/>
    <x v="1"/>
    <n v="280011"/>
    <x v="6"/>
    <x v="22"/>
    <x v="2"/>
    <x v="4"/>
    <n v="3173"/>
  </r>
  <r>
    <n v="3802572"/>
    <n v="1"/>
    <x v="3"/>
    <d v="2021-01-16T00:00:00"/>
    <x v="0"/>
    <x v="8"/>
    <x v="6"/>
    <x v="0"/>
    <n v="280020"/>
    <x v="8"/>
    <x v="24"/>
    <x v="2"/>
    <x v="2"/>
    <n v="3475"/>
  </r>
  <r>
    <n v="3802573"/>
    <n v="3"/>
    <x v="1"/>
    <d v="2023-07-10T00:00:00"/>
    <x v="1"/>
    <x v="9"/>
    <x v="0"/>
    <x v="0"/>
    <n v="280010"/>
    <x v="1"/>
    <x v="11"/>
    <x v="2"/>
    <x v="4"/>
    <n v="729"/>
  </r>
  <r>
    <n v="3802574"/>
    <n v="1"/>
    <x v="3"/>
    <d v="2023-02-27T00:00:00"/>
    <x v="1"/>
    <x v="5"/>
    <x v="5"/>
    <x v="3"/>
    <n v="280012"/>
    <x v="19"/>
    <x v="28"/>
    <x v="2"/>
    <x v="4"/>
    <n v="4559"/>
  </r>
  <r>
    <n v="3802575"/>
    <n v="1"/>
    <x v="3"/>
    <d v="2023-01-16T00:00:00"/>
    <x v="1"/>
    <x v="8"/>
    <x v="6"/>
    <x v="0"/>
    <n v="280007"/>
    <x v="17"/>
    <x v="26"/>
    <x v="1"/>
    <x v="1"/>
    <n v="960"/>
  </r>
  <r>
    <n v="3802576"/>
    <n v="2"/>
    <x v="0"/>
    <d v="2023-06-23T00:00:00"/>
    <x v="1"/>
    <x v="3"/>
    <x v="3"/>
    <x v="2"/>
    <n v="280017"/>
    <x v="12"/>
    <x v="4"/>
    <x v="3"/>
    <x v="3"/>
    <n v="2321"/>
  </r>
  <r>
    <n v="3802577"/>
    <n v="3"/>
    <x v="1"/>
    <d v="2023-08-05T00:00:00"/>
    <x v="1"/>
    <x v="1"/>
    <x v="2"/>
    <x v="1"/>
    <n v="280009"/>
    <x v="15"/>
    <x v="9"/>
    <x v="0"/>
    <x v="0"/>
    <n v="3062"/>
  </r>
  <r>
    <n v="3802578"/>
    <n v="1"/>
    <x v="3"/>
    <d v="2022-09-23T00:00:00"/>
    <x v="2"/>
    <x v="10"/>
    <x v="4"/>
    <x v="3"/>
    <n v="280017"/>
    <x v="12"/>
    <x v="27"/>
    <x v="1"/>
    <x v="1"/>
    <n v="5488"/>
  </r>
  <r>
    <n v="3802579"/>
    <n v="2"/>
    <x v="0"/>
    <d v="2021-12-17T00:00:00"/>
    <x v="0"/>
    <x v="0"/>
    <x v="6"/>
    <x v="0"/>
    <n v="280019"/>
    <x v="4"/>
    <x v="22"/>
    <x v="2"/>
    <x v="4"/>
    <n v="1950"/>
  </r>
  <r>
    <n v="3802580"/>
    <n v="3"/>
    <x v="1"/>
    <d v="2022-09-22T00:00:00"/>
    <x v="2"/>
    <x v="10"/>
    <x v="6"/>
    <x v="0"/>
    <n v="280002"/>
    <x v="14"/>
    <x v="26"/>
    <x v="1"/>
    <x v="1"/>
    <n v="5023"/>
  </r>
  <r>
    <n v="3802581"/>
    <n v="4"/>
    <x v="2"/>
    <d v="2022-06-17T00:00:00"/>
    <x v="2"/>
    <x v="3"/>
    <x v="6"/>
    <x v="0"/>
    <n v="280009"/>
    <x v="15"/>
    <x v="29"/>
    <x v="1"/>
    <x v="5"/>
    <n v="2189"/>
  </r>
  <r>
    <n v="3802582"/>
    <n v="1"/>
    <x v="3"/>
    <d v="2023-06-10T00:00:00"/>
    <x v="1"/>
    <x v="3"/>
    <x v="1"/>
    <x v="1"/>
    <n v="280014"/>
    <x v="0"/>
    <x v="26"/>
    <x v="1"/>
    <x v="1"/>
    <n v="5403"/>
  </r>
  <r>
    <n v="3802583"/>
    <n v="3"/>
    <x v="1"/>
    <d v="2021-05-11T00:00:00"/>
    <x v="0"/>
    <x v="2"/>
    <x v="6"/>
    <x v="0"/>
    <n v="280011"/>
    <x v="6"/>
    <x v="5"/>
    <x v="2"/>
    <x v="4"/>
    <n v="1561"/>
  </r>
  <r>
    <n v="3802584"/>
    <n v="1"/>
    <x v="3"/>
    <d v="2023-01-23T00:00:00"/>
    <x v="1"/>
    <x v="8"/>
    <x v="2"/>
    <x v="1"/>
    <n v="280017"/>
    <x v="12"/>
    <x v="4"/>
    <x v="3"/>
    <x v="3"/>
    <n v="3823"/>
  </r>
  <r>
    <n v="3802585"/>
    <n v="3"/>
    <x v="1"/>
    <d v="2022-07-06T00:00:00"/>
    <x v="2"/>
    <x v="9"/>
    <x v="1"/>
    <x v="1"/>
    <n v="280002"/>
    <x v="14"/>
    <x v="3"/>
    <x v="0"/>
    <x v="0"/>
    <n v="5825"/>
  </r>
  <r>
    <n v="3802586"/>
    <n v="2"/>
    <x v="0"/>
    <d v="2023-10-15T00:00:00"/>
    <x v="1"/>
    <x v="11"/>
    <x v="1"/>
    <x v="1"/>
    <n v="280014"/>
    <x v="0"/>
    <x v="2"/>
    <x v="2"/>
    <x v="2"/>
    <n v="3633"/>
  </r>
  <r>
    <n v="3802587"/>
    <n v="4"/>
    <x v="2"/>
    <d v="2022-04-02T00:00:00"/>
    <x v="2"/>
    <x v="4"/>
    <x v="1"/>
    <x v="1"/>
    <n v="280013"/>
    <x v="5"/>
    <x v="7"/>
    <x v="2"/>
    <x v="2"/>
    <n v="2247"/>
  </r>
  <r>
    <n v="3802588"/>
    <n v="1"/>
    <x v="3"/>
    <d v="2022-05-03T00:00:00"/>
    <x v="2"/>
    <x v="2"/>
    <x v="3"/>
    <x v="2"/>
    <n v="280016"/>
    <x v="13"/>
    <x v="15"/>
    <x v="0"/>
    <x v="6"/>
    <n v="5441"/>
  </r>
  <r>
    <n v="3802589"/>
    <n v="3"/>
    <x v="1"/>
    <d v="2022-03-06T00:00:00"/>
    <x v="2"/>
    <x v="6"/>
    <x v="4"/>
    <x v="3"/>
    <n v="280004"/>
    <x v="2"/>
    <x v="5"/>
    <x v="2"/>
    <x v="4"/>
    <n v="3123"/>
  </r>
  <r>
    <n v="3802590"/>
    <n v="1"/>
    <x v="3"/>
    <d v="2021-05-12T00:00:00"/>
    <x v="0"/>
    <x v="2"/>
    <x v="1"/>
    <x v="1"/>
    <n v="280008"/>
    <x v="16"/>
    <x v="23"/>
    <x v="3"/>
    <x v="3"/>
    <n v="3490"/>
  </r>
  <r>
    <n v="3802591"/>
    <n v="3"/>
    <x v="1"/>
    <d v="2022-03-04T00:00:00"/>
    <x v="2"/>
    <x v="6"/>
    <x v="6"/>
    <x v="0"/>
    <n v="280005"/>
    <x v="3"/>
    <x v="10"/>
    <x v="3"/>
    <x v="3"/>
    <n v="2549"/>
  </r>
  <r>
    <n v="3802592"/>
    <n v="3"/>
    <x v="1"/>
    <d v="2023-07-02T00:00:00"/>
    <x v="1"/>
    <x v="9"/>
    <x v="1"/>
    <x v="1"/>
    <n v="280015"/>
    <x v="18"/>
    <x v="9"/>
    <x v="0"/>
    <x v="0"/>
    <n v="3631"/>
  </r>
  <r>
    <n v="3802593"/>
    <n v="1"/>
    <x v="3"/>
    <d v="2022-04-28T00:00:00"/>
    <x v="2"/>
    <x v="4"/>
    <x v="5"/>
    <x v="3"/>
    <n v="280004"/>
    <x v="2"/>
    <x v="10"/>
    <x v="3"/>
    <x v="3"/>
    <n v="5884"/>
  </r>
  <r>
    <n v="3802594"/>
    <n v="3"/>
    <x v="1"/>
    <d v="2021-05-05T00:00:00"/>
    <x v="0"/>
    <x v="2"/>
    <x v="1"/>
    <x v="1"/>
    <n v="280017"/>
    <x v="12"/>
    <x v="24"/>
    <x v="2"/>
    <x v="2"/>
    <n v="2432"/>
  </r>
  <r>
    <n v="3802595"/>
    <n v="4"/>
    <x v="2"/>
    <d v="2021-12-13T00:00:00"/>
    <x v="0"/>
    <x v="0"/>
    <x v="0"/>
    <x v="0"/>
    <n v="280001"/>
    <x v="11"/>
    <x v="26"/>
    <x v="1"/>
    <x v="1"/>
    <n v="3310"/>
  </r>
  <r>
    <n v="3802596"/>
    <n v="4"/>
    <x v="2"/>
    <d v="2023-07-19T00:00:00"/>
    <x v="1"/>
    <x v="9"/>
    <x v="5"/>
    <x v="3"/>
    <n v="280009"/>
    <x v="15"/>
    <x v="14"/>
    <x v="1"/>
    <x v="5"/>
    <n v="4017"/>
  </r>
  <r>
    <n v="3802597"/>
    <n v="1"/>
    <x v="3"/>
    <d v="2022-02-10T00:00:00"/>
    <x v="2"/>
    <x v="5"/>
    <x v="4"/>
    <x v="3"/>
    <n v="280010"/>
    <x v="1"/>
    <x v="12"/>
    <x v="1"/>
    <x v="1"/>
    <n v="3034"/>
  </r>
  <r>
    <n v="3802598"/>
    <n v="1"/>
    <x v="3"/>
    <d v="2021-03-19T00:00:00"/>
    <x v="0"/>
    <x v="6"/>
    <x v="3"/>
    <x v="2"/>
    <n v="280017"/>
    <x v="12"/>
    <x v="29"/>
    <x v="1"/>
    <x v="5"/>
    <n v="5139"/>
  </r>
  <r>
    <n v="3802599"/>
    <n v="2"/>
    <x v="0"/>
    <d v="2022-12-18T00:00:00"/>
    <x v="2"/>
    <x v="0"/>
    <x v="5"/>
    <x v="3"/>
    <n v="280020"/>
    <x v="8"/>
    <x v="6"/>
    <x v="3"/>
    <x v="3"/>
    <n v="383"/>
  </r>
  <r>
    <n v="3802600"/>
    <n v="2"/>
    <x v="0"/>
    <d v="2022-12-17T00:00:00"/>
    <x v="2"/>
    <x v="0"/>
    <x v="5"/>
    <x v="3"/>
    <n v="280001"/>
    <x v="11"/>
    <x v="23"/>
    <x v="3"/>
    <x v="3"/>
    <n v="2300"/>
  </r>
  <r>
    <n v="3802601"/>
    <n v="2"/>
    <x v="0"/>
    <d v="2023-12-20T00:00:00"/>
    <x v="1"/>
    <x v="0"/>
    <x v="4"/>
    <x v="3"/>
    <n v="280017"/>
    <x v="12"/>
    <x v="12"/>
    <x v="1"/>
    <x v="1"/>
    <n v="5034"/>
  </r>
  <r>
    <n v="3802602"/>
    <n v="4"/>
    <x v="2"/>
    <d v="2023-03-14T00:00:00"/>
    <x v="1"/>
    <x v="6"/>
    <x v="6"/>
    <x v="0"/>
    <n v="280003"/>
    <x v="9"/>
    <x v="26"/>
    <x v="1"/>
    <x v="1"/>
    <n v="410"/>
  </r>
  <r>
    <n v="3802603"/>
    <n v="3"/>
    <x v="1"/>
    <d v="2021-04-20T00:00:00"/>
    <x v="0"/>
    <x v="4"/>
    <x v="4"/>
    <x v="3"/>
    <n v="280012"/>
    <x v="19"/>
    <x v="27"/>
    <x v="1"/>
    <x v="1"/>
    <n v="219"/>
  </r>
  <r>
    <n v="3802604"/>
    <n v="3"/>
    <x v="1"/>
    <d v="2022-07-16T00:00:00"/>
    <x v="2"/>
    <x v="9"/>
    <x v="3"/>
    <x v="2"/>
    <n v="280019"/>
    <x v="4"/>
    <x v="29"/>
    <x v="1"/>
    <x v="5"/>
    <n v="2958"/>
  </r>
  <r>
    <n v="3802605"/>
    <n v="3"/>
    <x v="1"/>
    <d v="2021-05-28T00:00:00"/>
    <x v="0"/>
    <x v="2"/>
    <x v="5"/>
    <x v="3"/>
    <n v="280008"/>
    <x v="16"/>
    <x v="23"/>
    <x v="3"/>
    <x v="3"/>
    <n v="2422"/>
  </r>
  <r>
    <n v="3802606"/>
    <n v="3"/>
    <x v="1"/>
    <d v="2023-08-21T00:00:00"/>
    <x v="1"/>
    <x v="1"/>
    <x v="6"/>
    <x v="0"/>
    <n v="280011"/>
    <x v="6"/>
    <x v="20"/>
    <x v="2"/>
    <x v="4"/>
    <n v="549"/>
  </r>
  <r>
    <n v="3802607"/>
    <n v="4"/>
    <x v="2"/>
    <d v="2023-08-28T00:00:00"/>
    <x v="1"/>
    <x v="1"/>
    <x v="3"/>
    <x v="2"/>
    <n v="280006"/>
    <x v="7"/>
    <x v="5"/>
    <x v="2"/>
    <x v="4"/>
    <n v="713"/>
  </r>
  <r>
    <n v="3802608"/>
    <n v="2"/>
    <x v="0"/>
    <d v="2023-07-22T00:00:00"/>
    <x v="1"/>
    <x v="9"/>
    <x v="3"/>
    <x v="2"/>
    <n v="280009"/>
    <x v="15"/>
    <x v="14"/>
    <x v="1"/>
    <x v="5"/>
    <n v="1846"/>
  </r>
  <r>
    <n v="3802609"/>
    <n v="3"/>
    <x v="1"/>
    <d v="2021-07-17T00:00:00"/>
    <x v="0"/>
    <x v="9"/>
    <x v="5"/>
    <x v="3"/>
    <n v="280007"/>
    <x v="17"/>
    <x v="9"/>
    <x v="0"/>
    <x v="0"/>
    <n v="3889"/>
  </r>
  <r>
    <n v="3802610"/>
    <n v="2"/>
    <x v="0"/>
    <d v="2022-11-20T00:00:00"/>
    <x v="2"/>
    <x v="7"/>
    <x v="5"/>
    <x v="3"/>
    <n v="280020"/>
    <x v="8"/>
    <x v="3"/>
    <x v="0"/>
    <x v="0"/>
    <n v="637"/>
  </r>
  <r>
    <n v="3802611"/>
    <n v="4"/>
    <x v="2"/>
    <d v="2022-12-04T00:00:00"/>
    <x v="2"/>
    <x v="0"/>
    <x v="3"/>
    <x v="2"/>
    <n v="280003"/>
    <x v="9"/>
    <x v="28"/>
    <x v="2"/>
    <x v="4"/>
    <n v="4975"/>
  </r>
  <r>
    <n v="3802612"/>
    <n v="4"/>
    <x v="2"/>
    <d v="2021-01-25T00:00:00"/>
    <x v="0"/>
    <x v="8"/>
    <x v="2"/>
    <x v="1"/>
    <n v="280006"/>
    <x v="7"/>
    <x v="9"/>
    <x v="0"/>
    <x v="0"/>
    <n v="2315"/>
  </r>
  <r>
    <n v="3802613"/>
    <n v="4"/>
    <x v="2"/>
    <d v="2023-12-01T00:00:00"/>
    <x v="1"/>
    <x v="0"/>
    <x v="2"/>
    <x v="1"/>
    <n v="280011"/>
    <x v="6"/>
    <x v="5"/>
    <x v="2"/>
    <x v="4"/>
    <n v="5209"/>
  </r>
  <r>
    <n v="3802614"/>
    <n v="3"/>
    <x v="1"/>
    <d v="2022-05-05T00:00:00"/>
    <x v="2"/>
    <x v="2"/>
    <x v="0"/>
    <x v="0"/>
    <n v="280013"/>
    <x v="5"/>
    <x v="10"/>
    <x v="3"/>
    <x v="3"/>
    <n v="2743"/>
  </r>
  <r>
    <n v="3802615"/>
    <n v="3"/>
    <x v="1"/>
    <d v="2022-09-07T00:00:00"/>
    <x v="2"/>
    <x v="10"/>
    <x v="1"/>
    <x v="1"/>
    <n v="280016"/>
    <x v="13"/>
    <x v="26"/>
    <x v="1"/>
    <x v="1"/>
    <n v="3952"/>
  </r>
  <r>
    <n v="3802616"/>
    <n v="4"/>
    <x v="2"/>
    <d v="2021-09-11T00:00:00"/>
    <x v="0"/>
    <x v="10"/>
    <x v="3"/>
    <x v="2"/>
    <n v="280010"/>
    <x v="1"/>
    <x v="16"/>
    <x v="3"/>
    <x v="3"/>
    <n v="2729"/>
  </r>
  <r>
    <n v="3802617"/>
    <n v="1"/>
    <x v="3"/>
    <d v="2023-11-04T00:00:00"/>
    <x v="1"/>
    <x v="7"/>
    <x v="3"/>
    <x v="2"/>
    <n v="280015"/>
    <x v="18"/>
    <x v="13"/>
    <x v="1"/>
    <x v="5"/>
    <n v="732"/>
  </r>
  <r>
    <n v="3802618"/>
    <n v="1"/>
    <x v="3"/>
    <d v="2021-01-02T00:00:00"/>
    <x v="0"/>
    <x v="8"/>
    <x v="1"/>
    <x v="1"/>
    <n v="280008"/>
    <x v="16"/>
    <x v="17"/>
    <x v="2"/>
    <x v="2"/>
    <n v="5252"/>
  </r>
  <r>
    <n v="3802619"/>
    <n v="2"/>
    <x v="0"/>
    <d v="2022-01-07T00:00:00"/>
    <x v="2"/>
    <x v="8"/>
    <x v="1"/>
    <x v="1"/>
    <n v="280019"/>
    <x v="4"/>
    <x v="28"/>
    <x v="2"/>
    <x v="4"/>
    <n v="1641"/>
  </r>
  <r>
    <n v="3802620"/>
    <n v="4"/>
    <x v="2"/>
    <d v="2022-02-10T00:00:00"/>
    <x v="2"/>
    <x v="5"/>
    <x v="5"/>
    <x v="3"/>
    <n v="280008"/>
    <x v="16"/>
    <x v="29"/>
    <x v="1"/>
    <x v="5"/>
    <n v="3239"/>
  </r>
  <r>
    <n v="3802621"/>
    <n v="3"/>
    <x v="1"/>
    <d v="2021-01-24T00:00:00"/>
    <x v="0"/>
    <x v="8"/>
    <x v="3"/>
    <x v="2"/>
    <n v="280008"/>
    <x v="16"/>
    <x v="6"/>
    <x v="3"/>
    <x v="3"/>
    <n v="1715"/>
  </r>
  <r>
    <n v="3802622"/>
    <n v="4"/>
    <x v="2"/>
    <d v="2021-09-28T00:00:00"/>
    <x v="0"/>
    <x v="10"/>
    <x v="3"/>
    <x v="2"/>
    <n v="280016"/>
    <x v="13"/>
    <x v="26"/>
    <x v="1"/>
    <x v="1"/>
    <n v="4765"/>
  </r>
  <r>
    <n v="3802623"/>
    <n v="4"/>
    <x v="2"/>
    <d v="2022-04-01T00:00:00"/>
    <x v="2"/>
    <x v="4"/>
    <x v="0"/>
    <x v="0"/>
    <n v="280006"/>
    <x v="7"/>
    <x v="1"/>
    <x v="1"/>
    <x v="1"/>
    <n v="3415"/>
  </r>
  <r>
    <n v="3802624"/>
    <n v="4"/>
    <x v="2"/>
    <d v="2023-05-24T00:00:00"/>
    <x v="1"/>
    <x v="2"/>
    <x v="5"/>
    <x v="3"/>
    <n v="280019"/>
    <x v="4"/>
    <x v="18"/>
    <x v="2"/>
    <x v="4"/>
    <n v="4861"/>
  </r>
  <r>
    <n v="3802625"/>
    <n v="1"/>
    <x v="3"/>
    <d v="2023-08-12T00:00:00"/>
    <x v="1"/>
    <x v="1"/>
    <x v="5"/>
    <x v="3"/>
    <n v="280004"/>
    <x v="2"/>
    <x v="16"/>
    <x v="3"/>
    <x v="3"/>
    <n v="1885"/>
  </r>
  <r>
    <n v="3802626"/>
    <n v="4"/>
    <x v="2"/>
    <d v="2023-05-24T00:00:00"/>
    <x v="1"/>
    <x v="2"/>
    <x v="1"/>
    <x v="1"/>
    <n v="280001"/>
    <x v="11"/>
    <x v="29"/>
    <x v="1"/>
    <x v="5"/>
    <n v="3000"/>
  </r>
  <r>
    <n v="3802627"/>
    <n v="2"/>
    <x v="0"/>
    <d v="2023-10-13T00:00:00"/>
    <x v="1"/>
    <x v="11"/>
    <x v="3"/>
    <x v="2"/>
    <n v="280015"/>
    <x v="18"/>
    <x v="26"/>
    <x v="1"/>
    <x v="1"/>
    <n v="4301"/>
  </r>
  <r>
    <n v="3802628"/>
    <n v="4"/>
    <x v="2"/>
    <d v="2022-02-10T00:00:00"/>
    <x v="2"/>
    <x v="5"/>
    <x v="6"/>
    <x v="0"/>
    <n v="280002"/>
    <x v="14"/>
    <x v="20"/>
    <x v="2"/>
    <x v="4"/>
    <n v="1739"/>
  </r>
  <r>
    <n v="3802629"/>
    <n v="2"/>
    <x v="0"/>
    <d v="2023-06-22T00:00:00"/>
    <x v="1"/>
    <x v="3"/>
    <x v="3"/>
    <x v="2"/>
    <n v="280004"/>
    <x v="2"/>
    <x v="7"/>
    <x v="2"/>
    <x v="2"/>
    <n v="2972"/>
  </r>
  <r>
    <n v="3802630"/>
    <n v="4"/>
    <x v="2"/>
    <d v="2022-06-12T00:00:00"/>
    <x v="2"/>
    <x v="3"/>
    <x v="6"/>
    <x v="0"/>
    <n v="280009"/>
    <x v="15"/>
    <x v="5"/>
    <x v="2"/>
    <x v="4"/>
    <n v="4813"/>
  </r>
  <r>
    <n v="3802631"/>
    <n v="2"/>
    <x v="0"/>
    <d v="2021-06-22T00:00:00"/>
    <x v="0"/>
    <x v="3"/>
    <x v="4"/>
    <x v="3"/>
    <n v="280001"/>
    <x v="11"/>
    <x v="22"/>
    <x v="2"/>
    <x v="4"/>
    <n v="4030"/>
  </r>
  <r>
    <n v="3802632"/>
    <n v="4"/>
    <x v="2"/>
    <d v="2023-01-11T00:00:00"/>
    <x v="1"/>
    <x v="8"/>
    <x v="1"/>
    <x v="1"/>
    <n v="280011"/>
    <x v="6"/>
    <x v="1"/>
    <x v="1"/>
    <x v="1"/>
    <n v="1990"/>
  </r>
  <r>
    <n v="3802633"/>
    <n v="1"/>
    <x v="3"/>
    <d v="2021-11-12T00:00:00"/>
    <x v="0"/>
    <x v="7"/>
    <x v="4"/>
    <x v="3"/>
    <n v="280001"/>
    <x v="11"/>
    <x v="7"/>
    <x v="2"/>
    <x v="2"/>
    <n v="5715"/>
  </r>
  <r>
    <n v="3802634"/>
    <n v="4"/>
    <x v="2"/>
    <d v="2022-12-22T00:00:00"/>
    <x v="2"/>
    <x v="0"/>
    <x v="1"/>
    <x v="1"/>
    <n v="280005"/>
    <x v="3"/>
    <x v="4"/>
    <x v="3"/>
    <x v="3"/>
    <n v="4812"/>
  </r>
  <r>
    <n v="3802635"/>
    <n v="3"/>
    <x v="1"/>
    <d v="2021-11-03T00:00:00"/>
    <x v="0"/>
    <x v="7"/>
    <x v="4"/>
    <x v="3"/>
    <n v="280008"/>
    <x v="16"/>
    <x v="7"/>
    <x v="2"/>
    <x v="2"/>
    <n v="5865"/>
  </r>
  <r>
    <n v="3802636"/>
    <n v="2"/>
    <x v="0"/>
    <d v="2021-04-18T00:00:00"/>
    <x v="0"/>
    <x v="4"/>
    <x v="0"/>
    <x v="0"/>
    <n v="280013"/>
    <x v="5"/>
    <x v="11"/>
    <x v="2"/>
    <x v="4"/>
    <n v="3984"/>
  </r>
  <r>
    <n v="3802637"/>
    <n v="4"/>
    <x v="2"/>
    <d v="2023-01-07T00:00:00"/>
    <x v="1"/>
    <x v="8"/>
    <x v="3"/>
    <x v="2"/>
    <n v="280012"/>
    <x v="19"/>
    <x v="14"/>
    <x v="1"/>
    <x v="5"/>
    <n v="2857"/>
  </r>
  <r>
    <n v="3802638"/>
    <n v="1"/>
    <x v="3"/>
    <d v="2021-12-04T00:00:00"/>
    <x v="0"/>
    <x v="0"/>
    <x v="4"/>
    <x v="3"/>
    <n v="280007"/>
    <x v="17"/>
    <x v="22"/>
    <x v="2"/>
    <x v="4"/>
    <n v="2699"/>
  </r>
  <r>
    <n v="3802639"/>
    <n v="2"/>
    <x v="0"/>
    <d v="2022-05-17T00:00:00"/>
    <x v="2"/>
    <x v="2"/>
    <x v="2"/>
    <x v="1"/>
    <n v="280020"/>
    <x v="8"/>
    <x v="4"/>
    <x v="3"/>
    <x v="3"/>
    <n v="1965"/>
  </r>
  <r>
    <n v="3802640"/>
    <n v="4"/>
    <x v="2"/>
    <d v="2021-09-28T00:00:00"/>
    <x v="0"/>
    <x v="10"/>
    <x v="3"/>
    <x v="2"/>
    <n v="280005"/>
    <x v="3"/>
    <x v="23"/>
    <x v="3"/>
    <x v="3"/>
    <n v="3829"/>
  </r>
  <r>
    <n v="3802641"/>
    <n v="2"/>
    <x v="0"/>
    <d v="2023-03-04T00:00:00"/>
    <x v="1"/>
    <x v="6"/>
    <x v="3"/>
    <x v="2"/>
    <n v="280001"/>
    <x v="11"/>
    <x v="23"/>
    <x v="3"/>
    <x v="3"/>
    <n v="4614"/>
  </r>
  <r>
    <n v="3802642"/>
    <n v="2"/>
    <x v="0"/>
    <d v="2021-11-24T00:00:00"/>
    <x v="0"/>
    <x v="7"/>
    <x v="6"/>
    <x v="0"/>
    <n v="280001"/>
    <x v="11"/>
    <x v="23"/>
    <x v="3"/>
    <x v="3"/>
    <n v="5120"/>
  </r>
  <r>
    <n v="3802643"/>
    <n v="3"/>
    <x v="1"/>
    <d v="2022-03-11T00:00:00"/>
    <x v="2"/>
    <x v="6"/>
    <x v="5"/>
    <x v="3"/>
    <n v="280012"/>
    <x v="19"/>
    <x v="5"/>
    <x v="2"/>
    <x v="4"/>
    <n v="5633"/>
  </r>
  <r>
    <n v="3802644"/>
    <n v="3"/>
    <x v="1"/>
    <d v="2022-06-04T00:00:00"/>
    <x v="2"/>
    <x v="3"/>
    <x v="2"/>
    <x v="1"/>
    <n v="280010"/>
    <x v="1"/>
    <x v="2"/>
    <x v="2"/>
    <x v="2"/>
    <n v="622"/>
  </r>
  <r>
    <n v="3802645"/>
    <n v="1"/>
    <x v="3"/>
    <d v="2021-07-01T00:00:00"/>
    <x v="0"/>
    <x v="9"/>
    <x v="5"/>
    <x v="3"/>
    <n v="280016"/>
    <x v="13"/>
    <x v="0"/>
    <x v="0"/>
    <x v="0"/>
    <n v="1954"/>
  </r>
  <r>
    <n v="3802646"/>
    <n v="4"/>
    <x v="2"/>
    <d v="2022-08-28T00:00:00"/>
    <x v="2"/>
    <x v="1"/>
    <x v="3"/>
    <x v="2"/>
    <n v="280002"/>
    <x v="14"/>
    <x v="16"/>
    <x v="3"/>
    <x v="3"/>
    <n v="1031"/>
  </r>
  <r>
    <n v="3802647"/>
    <n v="3"/>
    <x v="1"/>
    <d v="2021-06-10T00:00:00"/>
    <x v="0"/>
    <x v="3"/>
    <x v="3"/>
    <x v="2"/>
    <n v="280013"/>
    <x v="5"/>
    <x v="0"/>
    <x v="0"/>
    <x v="0"/>
    <n v="4808"/>
  </r>
  <r>
    <n v="3802648"/>
    <n v="3"/>
    <x v="1"/>
    <d v="2023-06-02T00:00:00"/>
    <x v="1"/>
    <x v="3"/>
    <x v="5"/>
    <x v="3"/>
    <n v="280012"/>
    <x v="19"/>
    <x v="4"/>
    <x v="3"/>
    <x v="3"/>
    <n v="2551"/>
  </r>
  <r>
    <n v="3802649"/>
    <n v="3"/>
    <x v="1"/>
    <d v="2023-07-12T00:00:00"/>
    <x v="1"/>
    <x v="9"/>
    <x v="4"/>
    <x v="3"/>
    <n v="280020"/>
    <x v="8"/>
    <x v="2"/>
    <x v="2"/>
    <x v="2"/>
    <n v="2802"/>
  </r>
  <r>
    <n v="3802650"/>
    <n v="1"/>
    <x v="3"/>
    <d v="2023-10-20T00:00:00"/>
    <x v="1"/>
    <x v="11"/>
    <x v="3"/>
    <x v="2"/>
    <n v="280017"/>
    <x v="12"/>
    <x v="29"/>
    <x v="1"/>
    <x v="5"/>
    <n v="5217"/>
  </r>
  <r>
    <n v="3802651"/>
    <n v="2"/>
    <x v="0"/>
    <d v="2023-09-12T00:00:00"/>
    <x v="1"/>
    <x v="10"/>
    <x v="2"/>
    <x v="1"/>
    <n v="280009"/>
    <x v="15"/>
    <x v="21"/>
    <x v="1"/>
    <x v="5"/>
    <n v="488"/>
  </r>
  <r>
    <n v="3802652"/>
    <n v="2"/>
    <x v="0"/>
    <d v="2022-08-23T00:00:00"/>
    <x v="2"/>
    <x v="1"/>
    <x v="5"/>
    <x v="3"/>
    <n v="280019"/>
    <x v="4"/>
    <x v="23"/>
    <x v="3"/>
    <x v="3"/>
    <n v="2620"/>
  </r>
  <r>
    <n v="3802653"/>
    <n v="1"/>
    <x v="3"/>
    <d v="2022-04-01T00:00:00"/>
    <x v="2"/>
    <x v="4"/>
    <x v="2"/>
    <x v="1"/>
    <n v="280009"/>
    <x v="15"/>
    <x v="23"/>
    <x v="3"/>
    <x v="3"/>
    <n v="4697"/>
  </r>
  <r>
    <n v="3802654"/>
    <n v="4"/>
    <x v="2"/>
    <d v="2023-12-24T00:00:00"/>
    <x v="1"/>
    <x v="0"/>
    <x v="2"/>
    <x v="1"/>
    <n v="280020"/>
    <x v="8"/>
    <x v="18"/>
    <x v="2"/>
    <x v="4"/>
    <n v="4305"/>
  </r>
  <r>
    <n v="3802655"/>
    <n v="1"/>
    <x v="3"/>
    <d v="2023-11-26T00:00:00"/>
    <x v="1"/>
    <x v="7"/>
    <x v="3"/>
    <x v="2"/>
    <n v="280020"/>
    <x v="8"/>
    <x v="26"/>
    <x v="1"/>
    <x v="1"/>
    <n v="5379"/>
  </r>
  <r>
    <n v="3802656"/>
    <n v="1"/>
    <x v="3"/>
    <d v="2023-05-07T00:00:00"/>
    <x v="1"/>
    <x v="2"/>
    <x v="0"/>
    <x v="0"/>
    <n v="280003"/>
    <x v="9"/>
    <x v="23"/>
    <x v="3"/>
    <x v="3"/>
    <n v="4170"/>
  </r>
  <r>
    <n v="3802657"/>
    <n v="1"/>
    <x v="3"/>
    <d v="2022-10-13T00:00:00"/>
    <x v="2"/>
    <x v="11"/>
    <x v="6"/>
    <x v="0"/>
    <n v="280014"/>
    <x v="0"/>
    <x v="1"/>
    <x v="1"/>
    <x v="1"/>
    <n v="938"/>
  </r>
  <r>
    <n v="3802658"/>
    <n v="4"/>
    <x v="2"/>
    <d v="2023-04-28T00:00:00"/>
    <x v="1"/>
    <x v="4"/>
    <x v="6"/>
    <x v="0"/>
    <n v="280011"/>
    <x v="6"/>
    <x v="19"/>
    <x v="0"/>
    <x v="6"/>
    <n v="5640"/>
  </r>
  <r>
    <n v="3802659"/>
    <n v="2"/>
    <x v="0"/>
    <d v="2021-09-14T00:00:00"/>
    <x v="0"/>
    <x v="10"/>
    <x v="4"/>
    <x v="3"/>
    <n v="280002"/>
    <x v="14"/>
    <x v="4"/>
    <x v="3"/>
    <x v="3"/>
    <n v="5868"/>
  </r>
  <r>
    <n v="3802660"/>
    <n v="1"/>
    <x v="3"/>
    <d v="2021-04-08T00:00:00"/>
    <x v="0"/>
    <x v="4"/>
    <x v="4"/>
    <x v="3"/>
    <n v="280002"/>
    <x v="14"/>
    <x v="27"/>
    <x v="1"/>
    <x v="1"/>
    <n v="3281"/>
  </r>
  <r>
    <n v="3802661"/>
    <n v="4"/>
    <x v="2"/>
    <d v="2022-08-18T00:00:00"/>
    <x v="2"/>
    <x v="1"/>
    <x v="3"/>
    <x v="2"/>
    <n v="280002"/>
    <x v="14"/>
    <x v="28"/>
    <x v="2"/>
    <x v="4"/>
    <n v="1059"/>
  </r>
  <r>
    <n v="3802662"/>
    <n v="2"/>
    <x v="0"/>
    <d v="2022-01-16T00:00:00"/>
    <x v="2"/>
    <x v="8"/>
    <x v="0"/>
    <x v="0"/>
    <n v="280013"/>
    <x v="5"/>
    <x v="15"/>
    <x v="0"/>
    <x v="6"/>
    <n v="3019"/>
  </r>
  <r>
    <n v="3802663"/>
    <n v="3"/>
    <x v="1"/>
    <d v="2023-08-01T00:00:00"/>
    <x v="1"/>
    <x v="1"/>
    <x v="4"/>
    <x v="3"/>
    <n v="280012"/>
    <x v="19"/>
    <x v="15"/>
    <x v="0"/>
    <x v="6"/>
    <n v="2360"/>
  </r>
  <r>
    <n v="3802664"/>
    <n v="1"/>
    <x v="3"/>
    <d v="2021-11-19T00:00:00"/>
    <x v="0"/>
    <x v="7"/>
    <x v="5"/>
    <x v="3"/>
    <n v="280015"/>
    <x v="18"/>
    <x v="9"/>
    <x v="0"/>
    <x v="0"/>
    <n v="5699"/>
  </r>
  <r>
    <n v="3802665"/>
    <n v="1"/>
    <x v="3"/>
    <d v="2023-01-11T00:00:00"/>
    <x v="1"/>
    <x v="8"/>
    <x v="1"/>
    <x v="1"/>
    <n v="280005"/>
    <x v="3"/>
    <x v="6"/>
    <x v="3"/>
    <x v="3"/>
    <n v="1734"/>
  </r>
  <r>
    <n v="3802666"/>
    <n v="4"/>
    <x v="2"/>
    <d v="2022-08-16T00:00:00"/>
    <x v="2"/>
    <x v="1"/>
    <x v="2"/>
    <x v="1"/>
    <n v="280019"/>
    <x v="4"/>
    <x v="5"/>
    <x v="2"/>
    <x v="4"/>
    <n v="4661"/>
  </r>
  <r>
    <n v="3802667"/>
    <n v="2"/>
    <x v="0"/>
    <d v="2021-10-10T00:00:00"/>
    <x v="0"/>
    <x v="11"/>
    <x v="2"/>
    <x v="1"/>
    <n v="280012"/>
    <x v="19"/>
    <x v="16"/>
    <x v="3"/>
    <x v="3"/>
    <n v="4457"/>
  </r>
  <r>
    <n v="3802668"/>
    <n v="1"/>
    <x v="3"/>
    <d v="2022-02-12T00:00:00"/>
    <x v="2"/>
    <x v="5"/>
    <x v="5"/>
    <x v="3"/>
    <n v="280002"/>
    <x v="14"/>
    <x v="0"/>
    <x v="0"/>
    <x v="0"/>
    <n v="5288"/>
  </r>
  <r>
    <n v="3802669"/>
    <n v="3"/>
    <x v="1"/>
    <d v="2023-09-07T00:00:00"/>
    <x v="1"/>
    <x v="10"/>
    <x v="5"/>
    <x v="3"/>
    <n v="280002"/>
    <x v="14"/>
    <x v="15"/>
    <x v="0"/>
    <x v="6"/>
    <n v="882"/>
  </r>
  <r>
    <n v="3802670"/>
    <n v="1"/>
    <x v="3"/>
    <d v="2021-08-02T00:00:00"/>
    <x v="0"/>
    <x v="1"/>
    <x v="6"/>
    <x v="0"/>
    <n v="280004"/>
    <x v="2"/>
    <x v="8"/>
    <x v="1"/>
    <x v="5"/>
    <n v="5883"/>
  </r>
  <r>
    <n v="3802671"/>
    <n v="4"/>
    <x v="2"/>
    <d v="2023-12-16T00:00:00"/>
    <x v="1"/>
    <x v="0"/>
    <x v="4"/>
    <x v="3"/>
    <n v="280001"/>
    <x v="11"/>
    <x v="12"/>
    <x v="1"/>
    <x v="1"/>
    <n v="1510"/>
  </r>
  <r>
    <n v="3802672"/>
    <n v="3"/>
    <x v="1"/>
    <d v="2021-05-13T00:00:00"/>
    <x v="0"/>
    <x v="2"/>
    <x v="1"/>
    <x v="1"/>
    <n v="280010"/>
    <x v="1"/>
    <x v="9"/>
    <x v="0"/>
    <x v="0"/>
    <n v="4463"/>
  </r>
  <r>
    <n v="3802673"/>
    <n v="4"/>
    <x v="2"/>
    <d v="2023-10-08T00:00:00"/>
    <x v="1"/>
    <x v="11"/>
    <x v="1"/>
    <x v="1"/>
    <n v="280013"/>
    <x v="5"/>
    <x v="7"/>
    <x v="2"/>
    <x v="2"/>
    <n v="1671"/>
  </r>
  <r>
    <n v="3802674"/>
    <n v="4"/>
    <x v="2"/>
    <d v="2023-11-08T00:00:00"/>
    <x v="1"/>
    <x v="7"/>
    <x v="4"/>
    <x v="3"/>
    <n v="280018"/>
    <x v="10"/>
    <x v="26"/>
    <x v="1"/>
    <x v="1"/>
    <n v="5902"/>
  </r>
  <r>
    <n v="3802675"/>
    <n v="1"/>
    <x v="3"/>
    <d v="2021-09-18T00:00:00"/>
    <x v="0"/>
    <x v="10"/>
    <x v="4"/>
    <x v="3"/>
    <n v="280006"/>
    <x v="7"/>
    <x v="18"/>
    <x v="2"/>
    <x v="4"/>
    <n v="2994"/>
  </r>
  <r>
    <n v="3802676"/>
    <n v="3"/>
    <x v="1"/>
    <d v="2021-05-10T00:00:00"/>
    <x v="0"/>
    <x v="2"/>
    <x v="5"/>
    <x v="3"/>
    <n v="280009"/>
    <x v="15"/>
    <x v="5"/>
    <x v="2"/>
    <x v="4"/>
    <n v="5623"/>
  </r>
  <r>
    <n v="3802677"/>
    <n v="1"/>
    <x v="3"/>
    <d v="2022-11-23T00:00:00"/>
    <x v="2"/>
    <x v="7"/>
    <x v="3"/>
    <x v="2"/>
    <n v="280017"/>
    <x v="12"/>
    <x v="25"/>
    <x v="1"/>
    <x v="1"/>
    <n v="516"/>
  </r>
  <r>
    <n v="3802678"/>
    <n v="1"/>
    <x v="3"/>
    <d v="2022-03-05T00:00:00"/>
    <x v="2"/>
    <x v="6"/>
    <x v="3"/>
    <x v="2"/>
    <n v="280004"/>
    <x v="2"/>
    <x v="22"/>
    <x v="2"/>
    <x v="4"/>
    <n v="3994"/>
  </r>
  <r>
    <n v="3802679"/>
    <n v="1"/>
    <x v="3"/>
    <d v="2022-12-16T00:00:00"/>
    <x v="2"/>
    <x v="0"/>
    <x v="0"/>
    <x v="0"/>
    <n v="280015"/>
    <x v="18"/>
    <x v="24"/>
    <x v="2"/>
    <x v="2"/>
    <n v="3271"/>
  </r>
  <r>
    <n v="3802680"/>
    <n v="4"/>
    <x v="2"/>
    <d v="2021-10-28T00:00:00"/>
    <x v="0"/>
    <x v="11"/>
    <x v="2"/>
    <x v="1"/>
    <n v="280013"/>
    <x v="5"/>
    <x v="2"/>
    <x v="2"/>
    <x v="2"/>
    <n v="5084"/>
  </r>
  <r>
    <n v="3802681"/>
    <n v="1"/>
    <x v="3"/>
    <d v="2021-02-08T00:00:00"/>
    <x v="0"/>
    <x v="5"/>
    <x v="0"/>
    <x v="0"/>
    <n v="280009"/>
    <x v="15"/>
    <x v="1"/>
    <x v="1"/>
    <x v="1"/>
    <n v="5458"/>
  </r>
  <r>
    <n v="3802682"/>
    <n v="2"/>
    <x v="0"/>
    <d v="2022-05-13T00:00:00"/>
    <x v="2"/>
    <x v="2"/>
    <x v="2"/>
    <x v="1"/>
    <n v="280004"/>
    <x v="2"/>
    <x v="28"/>
    <x v="2"/>
    <x v="4"/>
    <n v="363"/>
  </r>
  <r>
    <n v="3802683"/>
    <n v="2"/>
    <x v="0"/>
    <d v="2022-12-10T00:00:00"/>
    <x v="2"/>
    <x v="0"/>
    <x v="6"/>
    <x v="0"/>
    <n v="280009"/>
    <x v="15"/>
    <x v="19"/>
    <x v="0"/>
    <x v="6"/>
    <n v="5518"/>
  </r>
  <r>
    <n v="3802684"/>
    <n v="1"/>
    <x v="3"/>
    <d v="2021-03-20T00:00:00"/>
    <x v="0"/>
    <x v="6"/>
    <x v="2"/>
    <x v="1"/>
    <n v="280009"/>
    <x v="15"/>
    <x v="20"/>
    <x v="2"/>
    <x v="4"/>
    <n v="1397"/>
  </r>
  <r>
    <n v="3802685"/>
    <n v="3"/>
    <x v="1"/>
    <d v="2023-12-13T00:00:00"/>
    <x v="1"/>
    <x v="0"/>
    <x v="4"/>
    <x v="3"/>
    <n v="280001"/>
    <x v="11"/>
    <x v="4"/>
    <x v="3"/>
    <x v="3"/>
    <n v="1079"/>
  </r>
  <r>
    <n v="3802686"/>
    <n v="2"/>
    <x v="0"/>
    <d v="2022-07-12T00:00:00"/>
    <x v="2"/>
    <x v="9"/>
    <x v="4"/>
    <x v="3"/>
    <n v="280011"/>
    <x v="6"/>
    <x v="0"/>
    <x v="0"/>
    <x v="0"/>
    <n v="782"/>
  </r>
  <r>
    <n v="3802687"/>
    <n v="1"/>
    <x v="3"/>
    <d v="2023-12-09T00:00:00"/>
    <x v="1"/>
    <x v="0"/>
    <x v="0"/>
    <x v="0"/>
    <n v="280005"/>
    <x v="3"/>
    <x v="28"/>
    <x v="2"/>
    <x v="4"/>
    <n v="3341"/>
  </r>
  <r>
    <n v="3802688"/>
    <n v="3"/>
    <x v="1"/>
    <d v="2023-08-10T00:00:00"/>
    <x v="1"/>
    <x v="1"/>
    <x v="1"/>
    <x v="1"/>
    <n v="280003"/>
    <x v="9"/>
    <x v="29"/>
    <x v="1"/>
    <x v="5"/>
    <n v="4879"/>
  </r>
  <r>
    <n v="3802689"/>
    <n v="3"/>
    <x v="1"/>
    <d v="2021-06-27T00:00:00"/>
    <x v="0"/>
    <x v="3"/>
    <x v="1"/>
    <x v="1"/>
    <n v="280015"/>
    <x v="18"/>
    <x v="1"/>
    <x v="1"/>
    <x v="1"/>
    <n v="1052"/>
  </r>
  <r>
    <n v="3802690"/>
    <n v="2"/>
    <x v="0"/>
    <d v="2023-08-14T00:00:00"/>
    <x v="1"/>
    <x v="1"/>
    <x v="1"/>
    <x v="1"/>
    <n v="280012"/>
    <x v="19"/>
    <x v="17"/>
    <x v="2"/>
    <x v="2"/>
    <n v="4932"/>
  </r>
  <r>
    <n v="3802691"/>
    <n v="2"/>
    <x v="0"/>
    <d v="2022-02-16T00:00:00"/>
    <x v="2"/>
    <x v="5"/>
    <x v="6"/>
    <x v="0"/>
    <n v="280010"/>
    <x v="1"/>
    <x v="5"/>
    <x v="2"/>
    <x v="4"/>
    <n v="4956"/>
  </r>
  <r>
    <n v="3802692"/>
    <n v="3"/>
    <x v="1"/>
    <d v="2022-10-22T00:00:00"/>
    <x v="2"/>
    <x v="11"/>
    <x v="0"/>
    <x v="0"/>
    <n v="280007"/>
    <x v="17"/>
    <x v="22"/>
    <x v="2"/>
    <x v="4"/>
    <n v="4536"/>
  </r>
  <r>
    <n v="3802693"/>
    <n v="3"/>
    <x v="1"/>
    <d v="2021-06-24T00:00:00"/>
    <x v="0"/>
    <x v="3"/>
    <x v="2"/>
    <x v="1"/>
    <n v="280019"/>
    <x v="4"/>
    <x v="2"/>
    <x v="2"/>
    <x v="2"/>
    <n v="625"/>
  </r>
  <r>
    <n v="3802694"/>
    <n v="4"/>
    <x v="2"/>
    <d v="2021-08-28T00:00:00"/>
    <x v="0"/>
    <x v="1"/>
    <x v="0"/>
    <x v="0"/>
    <n v="280007"/>
    <x v="17"/>
    <x v="17"/>
    <x v="2"/>
    <x v="2"/>
    <n v="2686"/>
  </r>
  <r>
    <n v="3802695"/>
    <n v="3"/>
    <x v="1"/>
    <d v="2021-06-10T00:00:00"/>
    <x v="0"/>
    <x v="3"/>
    <x v="3"/>
    <x v="2"/>
    <n v="280003"/>
    <x v="9"/>
    <x v="5"/>
    <x v="2"/>
    <x v="4"/>
    <n v="3490"/>
  </r>
  <r>
    <n v="3802696"/>
    <n v="4"/>
    <x v="2"/>
    <d v="2023-08-16T00:00:00"/>
    <x v="1"/>
    <x v="1"/>
    <x v="1"/>
    <x v="1"/>
    <n v="280009"/>
    <x v="15"/>
    <x v="10"/>
    <x v="3"/>
    <x v="3"/>
    <n v="3346"/>
  </r>
  <r>
    <n v="3802697"/>
    <n v="1"/>
    <x v="3"/>
    <d v="2022-12-18T00:00:00"/>
    <x v="2"/>
    <x v="0"/>
    <x v="1"/>
    <x v="1"/>
    <n v="280006"/>
    <x v="7"/>
    <x v="1"/>
    <x v="1"/>
    <x v="1"/>
    <n v="2151"/>
  </r>
  <r>
    <n v="3802698"/>
    <n v="2"/>
    <x v="0"/>
    <d v="2021-09-23T00:00:00"/>
    <x v="0"/>
    <x v="10"/>
    <x v="5"/>
    <x v="3"/>
    <n v="280004"/>
    <x v="2"/>
    <x v="28"/>
    <x v="2"/>
    <x v="4"/>
    <n v="897"/>
  </r>
  <r>
    <n v="3802699"/>
    <n v="3"/>
    <x v="1"/>
    <d v="2021-08-13T00:00:00"/>
    <x v="0"/>
    <x v="1"/>
    <x v="5"/>
    <x v="3"/>
    <n v="280018"/>
    <x v="10"/>
    <x v="19"/>
    <x v="0"/>
    <x v="6"/>
    <n v="4069"/>
  </r>
  <r>
    <n v="3802700"/>
    <n v="3"/>
    <x v="1"/>
    <d v="2021-09-19T00:00:00"/>
    <x v="0"/>
    <x v="10"/>
    <x v="5"/>
    <x v="3"/>
    <n v="280015"/>
    <x v="18"/>
    <x v="10"/>
    <x v="3"/>
    <x v="3"/>
    <n v="5090"/>
  </r>
  <r>
    <n v="3802701"/>
    <n v="2"/>
    <x v="0"/>
    <d v="2022-03-12T00:00:00"/>
    <x v="2"/>
    <x v="6"/>
    <x v="6"/>
    <x v="0"/>
    <n v="280007"/>
    <x v="17"/>
    <x v="27"/>
    <x v="1"/>
    <x v="1"/>
    <n v="2467"/>
  </r>
  <r>
    <n v="3802702"/>
    <n v="1"/>
    <x v="3"/>
    <d v="2023-04-26T00:00:00"/>
    <x v="1"/>
    <x v="4"/>
    <x v="1"/>
    <x v="1"/>
    <n v="280016"/>
    <x v="13"/>
    <x v="23"/>
    <x v="3"/>
    <x v="3"/>
    <n v="4631"/>
  </r>
  <r>
    <n v="3802703"/>
    <n v="4"/>
    <x v="2"/>
    <d v="2022-03-16T00:00:00"/>
    <x v="2"/>
    <x v="6"/>
    <x v="5"/>
    <x v="3"/>
    <n v="280009"/>
    <x v="15"/>
    <x v="28"/>
    <x v="2"/>
    <x v="4"/>
    <n v="664"/>
  </r>
  <r>
    <n v="3802704"/>
    <n v="1"/>
    <x v="3"/>
    <d v="2022-04-04T00:00:00"/>
    <x v="2"/>
    <x v="4"/>
    <x v="4"/>
    <x v="3"/>
    <n v="280015"/>
    <x v="18"/>
    <x v="3"/>
    <x v="0"/>
    <x v="0"/>
    <n v="520"/>
  </r>
  <r>
    <n v="3802705"/>
    <n v="3"/>
    <x v="1"/>
    <d v="2021-09-22T00:00:00"/>
    <x v="0"/>
    <x v="10"/>
    <x v="6"/>
    <x v="0"/>
    <n v="280014"/>
    <x v="0"/>
    <x v="21"/>
    <x v="1"/>
    <x v="5"/>
    <n v="1047"/>
  </r>
  <r>
    <n v="3802706"/>
    <n v="4"/>
    <x v="2"/>
    <d v="2022-09-21T00:00:00"/>
    <x v="2"/>
    <x v="10"/>
    <x v="3"/>
    <x v="2"/>
    <n v="280012"/>
    <x v="19"/>
    <x v="26"/>
    <x v="1"/>
    <x v="1"/>
    <n v="3615"/>
  </r>
  <r>
    <n v="3802707"/>
    <n v="4"/>
    <x v="2"/>
    <d v="2023-06-11T00:00:00"/>
    <x v="1"/>
    <x v="3"/>
    <x v="5"/>
    <x v="3"/>
    <n v="280005"/>
    <x v="3"/>
    <x v="9"/>
    <x v="0"/>
    <x v="0"/>
    <n v="416"/>
  </r>
  <r>
    <n v="3802708"/>
    <n v="4"/>
    <x v="2"/>
    <d v="2023-04-09T00:00:00"/>
    <x v="1"/>
    <x v="4"/>
    <x v="6"/>
    <x v="0"/>
    <n v="280005"/>
    <x v="3"/>
    <x v="15"/>
    <x v="0"/>
    <x v="6"/>
    <n v="2059"/>
  </r>
  <r>
    <n v="3802709"/>
    <n v="2"/>
    <x v="0"/>
    <d v="2023-03-03T00:00:00"/>
    <x v="1"/>
    <x v="6"/>
    <x v="6"/>
    <x v="0"/>
    <n v="280020"/>
    <x v="8"/>
    <x v="15"/>
    <x v="0"/>
    <x v="6"/>
    <n v="4288"/>
  </r>
  <r>
    <n v="3802710"/>
    <n v="3"/>
    <x v="1"/>
    <d v="2022-04-26T00:00:00"/>
    <x v="2"/>
    <x v="4"/>
    <x v="6"/>
    <x v="0"/>
    <n v="280015"/>
    <x v="18"/>
    <x v="29"/>
    <x v="1"/>
    <x v="5"/>
    <n v="1519"/>
  </r>
  <r>
    <n v="3802711"/>
    <n v="3"/>
    <x v="1"/>
    <d v="2023-06-06T00:00:00"/>
    <x v="1"/>
    <x v="3"/>
    <x v="2"/>
    <x v="1"/>
    <n v="280016"/>
    <x v="13"/>
    <x v="25"/>
    <x v="1"/>
    <x v="1"/>
    <n v="4945"/>
  </r>
  <r>
    <n v="3802712"/>
    <n v="2"/>
    <x v="0"/>
    <d v="2023-08-05T00:00:00"/>
    <x v="1"/>
    <x v="1"/>
    <x v="4"/>
    <x v="3"/>
    <n v="280002"/>
    <x v="14"/>
    <x v="6"/>
    <x v="3"/>
    <x v="3"/>
    <n v="3733"/>
  </r>
  <r>
    <n v="3802713"/>
    <n v="3"/>
    <x v="1"/>
    <d v="2021-04-21T00:00:00"/>
    <x v="0"/>
    <x v="4"/>
    <x v="3"/>
    <x v="2"/>
    <n v="280007"/>
    <x v="17"/>
    <x v="2"/>
    <x v="2"/>
    <x v="2"/>
    <n v="5818"/>
  </r>
  <r>
    <n v="3802714"/>
    <n v="4"/>
    <x v="2"/>
    <d v="2022-01-10T00:00:00"/>
    <x v="2"/>
    <x v="8"/>
    <x v="5"/>
    <x v="3"/>
    <n v="280006"/>
    <x v="7"/>
    <x v="10"/>
    <x v="3"/>
    <x v="3"/>
    <n v="4421"/>
  </r>
  <r>
    <n v="3802715"/>
    <n v="4"/>
    <x v="2"/>
    <d v="2023-03-10T00:00:00"/>
    <x v="1"/>
    <x v="6"/>
    <x v="5"/>
    <x v="3"/>
    <n v="280015"/>
    <x v="18"/>
    <x v="1"/>
    <x v="1"/>
    <x v="1"/>
    <n v="1475"/>
  </r>
  <r>
    <n v="3802716"/>
    <n v="3"/>
    <x v="1"/>
    <d v="2021-10-24T00:00:00"/>
    <x v="0"/>
    <x v="11"/>
    <x v="1"/>
    <x v="1"/>
    <n v="280007"/>
    <x v="17"/>
    <x v="25"/>
    <x v="1"/>
    <x v="1"/>
    <n v="2053"/>
  </r>
  <r>
    <n v="3802717"/>
    <n v="2"/>
    <x v="0"/>
    <d v="2022-03-26T00:00:00"/>
    <x v="2"/>
    <x v="6"/>
    <x v="2"/>
    <x v="1"/>
    <n v="280003"/>
    <x v="9"/>
    <x v="29"/>
    <x v="1"/>
    <x v="5"/>
    <n v="484"/>
  </r>
  <r>
    <n v="3802718"/>
    <n v="3"/>
    <x v="1"/>
    <d v="2022-03-12T00:00:00"/>
    <x v="2"/>
    <x v="6"/>
    <x v="2"/>
    <x v="1"/>
    <n v="280003"/>
    <x v="9"/>
    <x v="8"/>
    <x v="1"/>
    <x v="5"/>
    <n v="2363"/>
  </r>
  <r>
    <n v="3802719"/>
    <n v="1"/>
    <x v="3"/>
    <d v="2021-08-03T00:00:00"/>
    <x v="0"/>
    <x v="1"/>
    <x v="4"/>
    <x v="3"/>
    <n v="280007"/>
    <x v="17"/>
    <x v="14"/>
    <x v="1"/>
    <x v="5"/>
    <n v="2933"/>
  </r>
  <r>
    <n v="3802720"/>
    <n v="3"/>
    <x v="1"/>
    <d v="2022-01-16T00:00:00"/>
    <x v="2"/>
    <x v="8"/>
    <x v="5"/>
    <x v="3"/>
    <n v="280020"/>
    <x v="8"/>
    <x v="0"/>
    <x v="0"/>
    <x v="0"/>
    <n v="3764"/>
  </r>
  <r>
    <n v="3802721"/>
    <n v="4"/>
    <x v="2"/>
    <d v="2021-07-05T00:00:00"/>
    <x v="0"/>
    <x v="9"/>
    <x v="4"/>
    <x v="3"/>
    <n v="280019"/>
    <x v="4"/>
    <x v="5"/>
    <x v="2"/>
    <x v="4"/>
    <n v="5666"/>
  </r>
  <r>
    <n v="3802722"/>
    <n v="4"/>
    <x v="2"/>
    <d v="2022-06-06T00:00:00"/>
    <x v="2"/>
    <x v="3"/>
    <x v="6"/>
    <x v="0"/>
    <n v="280018"/>
    <x v="10"/>
    <x v="21"/>
    <x v="1"/>
    <x v="5"/>
    <n v="2724"/>
  </r>
  <r>
    <n v="3802723"/>
    <n v="1"/>
    <x v="3"/>
    <d v="2021-03-14T00:00:00"/>
    <x v="0"/>
    <x v="6"/>
    <x v="4"/>
    <x v="3"/>
    <n v="280010"/>
    <x v="1"/>
    <x v="24"/>
    <x v="2"/>
    <x v="2"/>
    <n v="390"/>
  </r>
  <r>
    <n v="3802724"/>
    <n v="3"/>
    <x v="1"/>
    <d v="2021-06-21T00:00:00"/>
    <x v="0"/>
    <x v="3"/>
    <x v="0"/>
    <x v="0"/>
    <n v="280019"/>
    <x v="4"/>
    <x v="6"/>
    <x v="3"/>
    <x v="3"/>
    <n v="2896"/>
  </r>
  <r>
    <n v="3802725"/>
    <n v="2"/>
    <x v="0"/>
    <d v="2023-05-23T00:00:00"/>
    <x v="1"/>
    <x v="2"/>
    <x v="4"/>
    <x v="3"/>
    <n v="280001"/>
    <x v="11"/>
    <x v="8"/>
    <x v="1"/>
    <x v="5"/>
    <n v="3403"/>
  </r>
  <r>
    <n v="3802726"/>
    <n v="2"/>
    <x v="0"/>
    <d v="2022-03-07T00:00:00"/>
    <x v="2"/>
    <x v="6"/>
    <x v="4"/>
    <x v="3"/>
    <n v="280016"/>
    <x v="13"/>
    <x v="12"/>
    <x v="1"/>
    <x v="1"/>
    <n v="4421"/>
  </r>
  <r>
    <n v="3802727"/>
    <n v="2"/>
    <x v="0"/>
    <d v="2021-08-27T00:00:00"/>
    <x v="0"/>
    <x v="1"/>
    <x v="4"/>
    <x v="3"/>
    <n v="280003"/>
    <x v="9"/>
    <x v="25"/>
    <x v="1"/>
    <x v="1"/>
    <n v="4611"/>
  </r>
  <r>
    <n v="3802728"/>
    <n v="3"/>
    <x v="1"/>
    <d v="2022-11-22T00:00:00"/>
    <x v="2"/>
    <x v="7"/>
    <x v="5"/>
    <x v="3"/>
    <n v="280015"/>
    <x v="18"/>
    <x v="14"/>
    <x v="1"/>
    <x v="5"/>
    <n v="5776"/>
  </r>
  <r>
    <n v="3802729"/>
    <n v="1"/>
    <x v="3"/>
    <d v="2022-01-17T00:00:00"/>
    <x v="2"/>
    <x v="8"/>
    <x v="2"/>
    <x v="1"/>
    <n v="280017"/>
    <x v="12"/>
    <x v="10"/>
    <x v="3"/>
    <x v="3"/>
    <n v="362"/>
  </r>
  <r>
    <n v="3802730"/>
    <n v="3"/>
    <x v="1"/>
    <d v="2021-10-28T00:00:00"/>
    <x v="0"/>
    <x v="11"/>
    <x v="0"/>
    <x v="0"/>
    <n v="280013"/>
    <x v="5"/>
    <x v="22"/>
    <x v="2"/>
    <x v="4"/>
    <n v="2628"/>
  </r>
  <r>
    <n v="3802731"/>
    <n v="1"/>
    <x v="3"/>
    <d v="2022-03-24T00:00:00"/>
    <x v="2"/>
    <x v="6"/>
    <x v="3"/>
    <x v="2"/>
    <n v="280008"/>
    <x v="16"/>
    <x v="2"/>
    <x v="2"/>
    <x v="2"/>
    <n v="5579"/>
  </r>
  <r>
    <n v="3802732"/>
    <n v="2"/>
    <x v="0"/>
    <d v="2023-10-22T00:00:00"/>
    <x v="1"/>
    <x v="11"/>
    <x v="3"/>
    <x v="2"/>
    <n v="280002"/>
    <x v="14"/>
    <x v="16"/>
    <x v="3"/>
    <x v="3"/>
    <n v="1681"/>
  </r>
  <r>
    <n v="3802733"/>
    <n v="3"/>
    <x v="1"/>
    <d v="2023-09-16T00:00:00"/>
    <x v="1"/>
    <x v="10"/>
    <x v="6"/>
    <x v="0"/>
    <n v="280006"/>
    <x v="7"/>
    <x v="9"/>
    <x v="0"/>
    <x v="0"/>
    <n v="1671"/>
  </r>
  <r>
    <n v="3802734"/>
    <n v="4"/>
    <x v="2"/>
    <d v="2022-01-08T00:00:00"/>
    <x v="2"/>
    <x v="8"/>
    <x v="2"/>
    <x v="1"/>
    <n v="280006"/>
    <x v="7"/>
    <x v="26"/>
    <x v="1"/>
    <x v="1"/>
    <n v="465"/>
  </r>
  <r>
    <n v="3802735"/>
    <n v="3"/>
    <x v="1"/>
    <d v="2021-11-03T00:00:00"/>
    <x v="0"/>
    <x v="7"/>
    <x v="6"/>
    <x v="0"/>
    <n v="280008"/>
    <x v="16"/>
    <x v="26"/>
    <x v="1"/>
    <x v="1"/>
    <n v="3657"/>
  </r>
  <r>
    <n v="3802736"/>
    <n v="2"/>
    <x v="0"/>
    <d v="2023-04-15T00:00:00"/>
    <x v="1"/>
    <x v="4"/>
    <x v="0"/>
    <x v="0"/>
    <n v="280014"/>
    <x v="0"/>
    <x v="20"/>
    <x v="2"/>
    <x v="4"/>
    <n v="4677"/>
  </r>
  <r>
    <n v="3802737"/>
    <n v="3"/>
    <x v="1"/>
    <d v="2021-08-05T00:00:00"/>
    <x v="0"/>
    <x v="1"/>
    <x v="6"/>
    <x v="0"/>
    <n v="280010"/>
    <x v="1"/>
    <x v="10"/>
    <x v="3"/>
    <x v="3"/>
    <n v="5523"/>
  </r>
  <r>
    <n v="3802738"/>
    <n v="2"/>
    <x v="0"/>
    <d v="2023-06-03T00:00:00"/>
    <x v="1"/>
    <x v="3"/>
    <x v="1"/>
    <x v="1"/>
    <n v="280005"/>
    <x v="3"/>
    <x v="9"/>
    <x v="0"/>
    <x v="0"/>
    <n v="5146"/>
  </r>
  <r>
    <n v="3802739"/>
    <n v="3"/>
    <x v="1"/>
    <d v="2022-10-22T00:00:00"/>
    <x v="2"/>
    <x v="11"/>
    <x v="0"/>
    <x v="0"/>
    <n v="280012"/>
    <x v="19"/>
    <x v="25"/>
    <x v="1"/>
    <x v="1"/>
    <n v="922"/>
  </r>
  <r>
    <n v="3802740"/>
    <n v="2"/>
    <x v="0"/>
    <d v="2022-07-25T00:00:00"/>
    <x v="2"/>
    <x v="9"/>
    <x v="1"/>
    <x v="1"/>
    <n v="280010"/>
    <x v="1"/>
    <x v="19"/>
    <x v="0"/>
    <x v="6"/>
    <n v="4311"/>
  </r>
  <r>
    <n v="3802741"/>
    <n v="1"/>
    <x v="3"/>
    <d v="2022-01-07T00:00:00"/>
    <x v="2"/>
    <x v="8"/>
    <x v="1"/>
    <x v="1"/>
    <n v="280015"/>
    <x v="18"/>
    <x v="24"/>
    <x v="2"/>
    <x v="2"/>
    <n v="949"/>
  </r>
  <r>
    <n v="3802742"/>
    <n v="2"/>
    <x v="0"/>
    <d v="2022-12-23T00:00:00"/>
    <x v="2"/>
    <x v="0"/>
    <x v="6"/>
    <x v="0"/>
    <n v="280020"/>
    <x v="8"/>
    <x v="21"/>
    <x v="1"/>
    <x v="5"/>
    <n v="503"/>
  </r>
  <r>
    <n v="3802743"/>
    <n v="3"/>
    <x v="1"/>
    <d v="2023-02-02T00:00:00"/>
    <x v="1"/>
    <x v="5"/>
    <x v="2"/>
    <x v="1"/>
    <n v="280020"/>
    <x v="8"/>
    <x v="28"/>
    <x v="2"/>
    <x v="4"/>
    <n v="1323"/>
  </r>
  <r>
    <n v="3802744"/>
    <n v="2"/>
    <x v="0"/>
    <d v="2022-02-23T00:00:00"/>
    <x v="2"/>
    <x v="5"/>
    <x v="3"/>
    <x v="2"/>
    <n v="280016"/>
    <x v="13"/>
    <x v="10"/>
    <x v="3"/>
    <x v="3"/>
    <n v="2942"/>
  </r>
  <r>
    <n v="3802745"/>
    <n v="2"/>
    <x v="0"/>
    <d v="2021-08-05T00:00:00"/>
    <x v="0"/>
    <x v="1"/>
    <x v="3"/>
    <x v="2"/>
    <n v="280007"/>
    <x v="17"/>
    <x v="22"/>
    <x v="2"/>
    <x v="4"/>
    <n v="2876"/>
  </r>
  <r>
    <n v="3802746"/>
    <n v="3"/>
    <x v="1"/>
    <d v="2021-06-17T00:00:00"/>
    <x v="0"/>
    <x v="3"/>
    <x v="2"/>
    <x v="1"/>
    <n v="280002"/>
    <x v="14"/>
    <x v="23"/>
    <x v="3"/>
    <x v="3"/>
    <n v="1487"/>
  </r>
  <r>
    <n v="3802747"/>
    <n v="4"/>
    <x v="2"/>
    <d v="2023-03-11T00:00:00"/>
    <x v="1"/>
    <x v="6"/>
    <x v="5"/>
    <x v="3"/>
    <n v="280006"/>
    <x v="7"/>
    <x v="19"/>
    <x v="0"/>
    <x v="6"/>
    <n v="1782"/>
  </r>
  <r>
    <n v="3802748"/>
    <n v="1"/>
    <x v="3"/>
    <d v="2022-03-07T00:00:00"/>
    <x v="2"/>
    <x v="6"/>
    <x v="2"/>
    <x v="1"/>
    <n v="280006"/>
    <x v="7"/>
    <x v="21"/>
    <x v="1"/>
    <x v="5"/>
    <n v="4156"/>
  </r>
  <r>
    <n v="3802749"/>
    <n v="1"/>
    <x v="3"/>
    <d v="2021-12-02T00:00:00"/>
    <x v="0"/>
    <x v="0"/>
    <x v="6"/>
    <x v="0"/>
    <n v="280018"/>
    <x v="10"/>
    <x v="29"/>
    <x v="1"/>
    <x v="5"/>
    <n v="3288"/>
  </r>
  <r>
    <n v="3802750"/>
    <n v="2"/>
    <x v="0"/>
    <d v="2023-01-18T00:00:00"/>
    <x v="1"/>
    <x v="8"/>
    <x v="2"/>
    <x v="1"/>
    <n v="280009"/>
    <x v="15"/>
    <x v="3"/>
    <x v="0"/>
    <x v="0"/>
    <n v="876"/>
  </r>
  <r>
    <n v="3802751"/>
    <n v="2"/>
    <x v="0"/>
    <d v="2021-04-07T00:00:00"/>
    <x v="0"/>
    <x v="4"/>
    <x v="4"/>
    <x v="3"/>
    <n v="280010"/>
    <x v="1"/>
    <x v="6"/>
    <x v="3"/>
    <x v="3"/>
    <n v="3963"/>
  </r>
  <r>
    <n v="3802752"/>
    <n v="1"/>
    <x v="3"/>
    <d v="2021-06-10T00:00:00"/>
    <x v="0"/>
    <x v="3"/>
    <x v="0"/>
    <x v="0"/>
    <n v="280011"/>
    <x v="6"/>
    <x v="9"/>
    <x v="0"/>
    <x v="0"/>
    <n v="809"/>
  </r>
  <r>
    <n v="3802753"/>
    <n v="1"/>
    <x v="3"/>
    <d v="2022-03-11T00:00:00"/>
    <x v="2"/>
    <x v="6"/>
    <x v="6"/>
    <x v="0"/>
    <n v="280006"/>
    <x v="7"/>
    <x v="28"/>
    <x v="2"/>
    <x v="4"/>
    <n v="263"/>
  </r>
  <r>
    <n v="3802754"/>
    <n v="4"/>
    <x v="2"/>
    <d v="2023-08-03T00:00:00"/>
    <x v="1"/>
    <x v="1"/>
    <x v="3"/>
    <x v="2"/>
    <n v="280005"/>
    <x v="3"/>
    <x v="11"/>
    <x v="2"/>
    <x v="4"/>
    <n v="3975"/>
  </r>
  <r>
    <n v="3802755"/>
    <n v="2"/>
    <x v="0"/>
    <d v="2023-12-17T00:00:00"/>
    <x v="1"/>
    <x v="0"/>
    <x v="2"/>
    <x v="1"/>
    <n v="280010"/>
    <x v="1"/>
    <x v="1"/>
    <x v="1"/>
    <x v="1"/>
    <n v="1764"/>
  </r>
  <r>
    <n v="3802756"/>
    <n v="1"/>
    <x v="3"/>
    <d v="2021-10-28T00:00:00"/>
    <x v="0"/>
    <x v="11"/>
    <x v="2"/>
    <x v="1"/>
    <n v="280019"/>
    <x v="4"/>
    <x v="1"/>
    <x v="1"/>
    <x v="1"/>
    <n v="3692"/>
  </r>
  <r>
    <n v="3802757"/>
    <n v="2"/>
    <x v="0"/>
    <d v="2022-02-25T00:00:00"/>
    <x v="2"/>
    <x v="5"/>
    <x v="0"/>
    <x v="0"/>
    <n v="280007"/>
    <x v="17"/>
    <x v="9"/>
    <x v="0"/>
    <x v="0"/>
    <n v="1497"/>
  </r>
  <r>
    <n v="3802758"/>
    <n v="4"/>
    <x v="2"/>
    <d v="2021-09-06T00:00:00"/>
    <x v="0"/>
    <x v="10"/>
    <x v="1"/>
    <x v="1"/>
    <n v="280006"/>
    <x v="7"/>
    <x v="4"/>
    <x v="3"/>
    <x v="3"/>
    <n v="2235"/>
  </r>
  <r>
    <n v="3802759"/>
    <n v="3"/>
    <x v="1"/>
    <d v="2023-02-10T00:00:00"/>
    <x v="1"/>
    <x v="5"/>
    <x v="1"/>
    <x v="1"/>
    <n v="280011"/>
    <x v="6"/>
    <x v="26"/>
    <x v="1"/>
    <x v="1"/>
    <n v="886"/>
  </r>
  <r>
    <n v="3802760"/>
    <n v="2"/>
    <x v="0"/>
    <d v="2023-07-03T00:00:00"/>
    <x v="1"/>
    <x v="9"/>
    <x v="6"/>
    <x v="0"/>
    <n v="280013"/>
    <x v="5"/>
    <x v="6"/>
    <x v="3"/>
    <x v="3"/>
    <n v="5250"/>
  </r>
  <r>
    <n v="3802761"/>
    <n v="4"/>
    <x v="2"/>
    <d v="2022-02-01T00:00:00"/>
    <x v="2"/>
    <x v="5"/>
    <x v="1"/>
    <x v="1"/>
    <n v="280013"/>
    <x v="5"/>
    <x v="18"/>
    <x v="2"/>
    <x v="4"/>
    <n v="3682"/>
  </r>
  <r>
    <n v="3802762"/>
    <n v="2"/>
    <x v="0"/>
    <d v="2023-06-06T00:00:00"/>
    <x v="1"/>
    <x v="3"/>
    <x v="4"/>
    <x v="3"/>
    <n v="280015"/>
    <x v="18"/>
    <x v="22"/>
    <x v="2"/>
    <x v="4"/>
    <n v="1001"/>
  </r>
  <r>
    <n v="3802763"/>
    <n v="4"/>
    <x v="2"/>
    <d v="2023-11-16T00:00:00"/>
    <x v="1"/>
    <x v="7"/>
    <x v="3"/>
    <x v="2"/>
    <n v="280018"/>
    <x v="10"/>
    <x v="14"/>
    <x v="1"/>
    <x v="5"/>
    <n v="2398"/>
  </r>
  <r>
    <n v="3802764"/>
    <n v="1"/>
    <x v="3"/>
    <d v="2023-09-03T00:00:00"/>
    <x v="1"/>
    <x v="10"/>
    <x v="6"/>
    <x v="0"/>
    <n v="280006"/>
    <x v="7"/>
    <x v="3"/>
    <x v="0"/>
    <x v="0"/>
    <n v="2156"/>
  </r>
  <r>
    <n v="3802765"/>
    <n v="3"/>
    <x v="1"/>
    <d v="2023-08-05T00:00:00"/>
    <x v="1"/>
    <x v="1"/>
    <x v="4"/>
    <x v="3"/>
    <n v="280003"/>
    <x v="9"/>
    <x v="22"/>
    <x v="2"/>
    <x v="4"/>
    <n v="2526"/>
  </r>
  <r>
    <n v="3802766"/>
    <n v="2"/>
    <x v="0"/>
    <d v="2022-01-24T00:00:00"/>
    <x v="2"/>
    <x v="8"/>
    <x v="4"/>
    <x v="3"/>
    <n v="280018"/>
    <x v="10"/>
    <x v="20"/>
    <x v="2"/>
    <x v="4"/>
    <n v="1093"/>
  </r>
  <r>
    <n v="3802767"/>
    <n v="2"/>
    <x v="0"/>
    <d v="2023-03-10T00:00:00"/>
    <x v="1"/>
    <x v="6"/>
    <x v="5"/>
    <x v="3"/>
    <n v="280009"/>
    <x v="15"/>
    <x v="29"/>
    <x v="1"/>
    <x v="5"/>
    <n v="3198"/>
  </r>
  <r>
    <n v="3802768"/>
    <n v="2"/>
    <x v="0"/>
    <d v="2022-04-04T00:00:00"/>
    <x v="2"/>
    <x v="4"/>
    <x v="2"/>
    <x v="1"/>
    <n v="280015"/>
    <x v="18"/>
    <x v="27"/>
    <x v="1"/>
    <x v="1"/>
    <n v="1164"/>
  </r>
  <r>
    <n v="3802769"/>
    <n v="1"/>
    <x v="3"/>
    <d v="2021-04-20T00:00:00"/>
    <x v="0"/>
    <x v="4"/>
    <x v="3"/>
    <x v="2"/>
    <n v="280012"/>
    <x v="19"/>
    <x v="1"/>
    <x v="1"/>
    <x v="1"/>
    <n v="1805"/>
  </r>
  <r>
    <n v="3802770"/>
    <n v="2"/>
    <x v="0"/>
    <d v="2022-11-28T00:00:00"/>
    <x v="2"/>
    <x v="7"/>
    <x v="6"/>
    <x v="0"/>
    <n v="280005"/>
    <x v="3"/>
    <x v="2"/>
    <x v="2"/>
    <x v="2"/>
    <n v="3609"/>
  </r>
  <r>
    <n v="3802771"/>
    <n v="2"/>
    <x v="0"/>
    <d v="2022-02-05T00:00:00"/>
    <x v="2"/>
    <x v="5"/>
    <x v="4"/>
    <x v="3"/>
    <n v="280001"/>
    <x v="11"/>
    <x v="17"/>
    <x v="2"/>
    <x v="2"/>
    <n v="2954"/>
  </r>
  <r>
    <n v="3802772"/>
    <n v="4"/>
    <x v="2"/>
    <d v="2023-05-04T00:00:00"/>
    <x v="1"/>
    <x v="2"/>
    <x v="1"/>
    <x v="1"/>
    <n v="280020"/>
    <x v="8"/>
    <x v="13"/>
    <x v="1"/>
    <x v="5"/>
    <n v="825"/>
  </r>
  <r>
    <n v="3802773"/>
    <n v="3"/>
    <x v="1"/>
    <d v="2023-10-12T00:00:00"/>
    <x v="1"/>
    <x v="11"/>
    <x v="0"/>
    <x v="0"/>
    <n v="280012"/>
    <x v="19"/>
    <x v="21"/>
    <x v="1"/>
    <x v="5"/>
    <n v="3065"/>
  </r>
  <r>
    <n v="3802774"/>
    <n v="4"/>
    <x v="2"/>
    <d v="2023-05-23T00:00:00"/>
    <x v="1"/>
    <x v="2"/>
    <x v="1"/>
    <x v="1"/>
    <n v="280013"/>
    <x v="5"/>
    <x v="17"/>
    <x v="2"/>
    <x v="2"/>
    <n v="1857"/>
  </r>
  <r>
    <n v="3802775"/>
    <n v="2"/>
    <x v="0"/>
    <d v="2023-12-09T00:00:00"/>
    <x v="1"/>
    <x v="0"/>
    <x v="3"/>
    <x v="2"/>
    <n v="280006"/>
    <x v="7"/>
    <x v="11"/>
    <x v="2"/>
    <x v="4"/>
    <n v="4740"/>
  </r>
  <r>
    <n v="3802776"/>
    <n v="3"/>
    <x v="1"/>
    <d v="2021-06-24T00:00:00"/>
    <x v="0"/>
    <x v="3"/>
    <x v="3"/>
    <x v="2"/>
    <n v="280011"/>
    <x v="6"/>
    <x v="21"/>
    <x v="1"/>
    <x v="5"/>
    <n v="3038"/>
  </r>
  <r>
    <n v="3802777"/>
    <n v="2"/>
    <x v="0"/>
    <d v="2023-09-23T00:00:00"/>
    <x v="1"/>
    <x v="10"/>
    <x v="3"/>
    <x v="2"/>
    <n v="280013"/>
    <x v="5"/>
    <x v="23"/>
    <x v="3"/>
    <x v="3"/>
    <n v="485"/>
  </r>
  <r>
    <n v="3802778"/>
    <n v="2"/>
    <x v="0"/>
    <d v="2022-11-28T00:00:00"/>
    <x v="2"/>
    <x v="7"/>
    <x v="4"/>
    <x v="3"/>
    <n v="280003"/>
    <x v="9"/>
    <x v="20"/>
    <x v="2"/>
    <x v="4"/>
    <n v="1229"/>
  </r>
  <r>
    <n v="3802779"/>
    <n v="3"/>
    <x v="1"/>
    <d v="2022-09-21T00:00:00"/>
    <x v="2"/>
    <x v="10"/>
    <x v="5"/>
    <x v="3"/>
    <n v="280013"/>
    <x v="5"/>
    <x v="13"/>
    <x v="1"/>
    <x v="5"/>
    <n v="4354"/>
  </r>
  <r>
    <n v="3802780"/>
    <n v="1"/>
    <x v="3"/>
    <d v="2021-01-17T00:00:00"/>
    <x v="0"/>
    <x v="8"/>
    <x v="3"/>
    <x v="2"/>
    <n v="280007"/>
    <x v="17"/>
    <x v="14"/>
    <x v="1"/>
    <x v="5"/>
    <n v="3380"/>
  </r>
  <r>
    <n v="3802781"/>
    <n v="2"/>
    <x v="0"/>
    <d v="2021-05-26T00:00:00"/>
    <x v="0"/>
    <x v="2"/>
    <x v="5"/>
    <x v="3"/>
    <n v="280019"/>
    <x v="4"/>
    <x v="17"/>
    <x v="2"/>
    <x v="2"/>
    <n v="1693"/>
  </r>
  <r>
    <n v="3802782"/>
    <n v="3"/>
    <x v="1"/>
    <d v="2023-08-25T00:00:00"/>
    <x v="1"/>
    <x v="1"/>
    <x v="1"/>
    <x v="1"/>
    <n v="280016"/>
    <x v="13"/>
    <x v="3"/>
    <x v="0"/>
    <x v="0"/>
    <n v="4547"/>
  </r>
  <r>
    <n v="3802783"/>
    <n v="1"/>
    <x v="3"/>
    <d v="2021-06-02T00:00:00"/>
    <x v="0"/>
    <x v="3"/>
    <x v="1"/>
    <x v="1"/>
    <n v="280011"/>
    <x v="6"/>
    <x v="1"/>
    <x v="1"/>
    <x v="1"/>
    <n v="942"/>
  </r>
  <r>
    <n v="3802784"/>
    <n v="3"/>
    <x v="1"/>
    <d v="2023-10-01T00:00:00"/>
    <x v="1"/>
    <x v="11"/>
    <x v="0"/>
    <x v="0"/>
    <n v="280017"/>
    <x v="12"/>
    <x v="27"/>
    <x v="1"/>
    <x v="1"/>
    <n v="1378"/>
  </r>
  <r>
    <n v="3802785"/>
    <n v="1"/>
    <x v="3"/>
    <d v="2023-06-12T00:00:00"/>
    <x v="1"/>
    <x v="3"/>
    <x v="0"/>
    <x v="0"/>
    <n v="280013"/>
    <x v="5"/>
    <x v="3"/>
    <x v="0"/>
    <x v="0"/>
    <n v="3846"/>
  </r>
  <r>
    <n v="3802786"/>
    <n v="4"/>
    <x v="2"/>
    <d v="2022-07-06T00:00:00"/>
    <x v="2"/>
    <x v="9"/>
    <x v="5"/>
    <x v="3"/>
    <n v="280004"/>
    <x v="2"/>
    <x v="13"/>
    <x v="1"/>
    <x v="5"/>
    <n v="1720"/>
  </r>
  <r>
    <n v="3802787"/>
    <n v="4"/>
    <x v="2"/>
    <d v="2021-07-16T00:00:00"/>
    <x v="0"/>
    <x v="9"/>
    <x v="4"/>
    <x v="3"/>
    <n v="280010"/>
    <x v="1"/>
    <x v="24"/>
    <x v="2"/>
    <x v="2"/>
    <n v="1418"/>
  </r>
  <r>
    <n v="3802788"/>
    <n v="2"/>
    <x v="0"/>
    <d v="2023-07-14T00:00:00"/>
    <x v="1"/>
    <x v="9"/>
    <x v="6"/>
    <x v="0"/>
    <n v="280015"/>
    <x v="18"/>
    <x v="6"/>
    <x v="3"/>
    <x v="3"/>
    <n v="5724"/>
  </r>
  <r>
    <n v="3802789"/>
    <n v="1"/>
    <x v="3"/>
    <d v="2023-06-09T00:00:00"/>
    <x v="1"/>
    <x v="3"/>
    <x v="5"/>
    <x v="3"/>
    <n v="280018"/>
    <x v="10"/>
    <x v="4"/>
    <x v="3"/>
    <x v="3"/>
    <n v="5961"/>
  </r>
  <r>
    <n v="3802790"/>
    <n v="3"/>
    <x v="1"/>
    <d v="2021-01-05T00:00:00"/>
    <x v="0"/>
    <x v="8"/>
    <x v="6"/>
    <x v="0"/>
    <n v="280020"/>
    <x v="8"/>
    <x v="16"/>
    <x v="3"/>
    <x v="3"/>
    <n v="4386"/>
  </r>
  <r>
    <n v="3802791"/>
    <n v="4"/>
    <x v="2"/>
    <d v="2023-03-20T00:00:00"/>
    <x v="1"/>
    <x v="6"/>
    <x v="1"/>
    <x v="1"/>
    <n v="280020"/>
    <x v="8"/>
    <x v="22"/>
    <x v="2"/>
    <x v="4"/>
    <n v="699"/>
  </r>
  <r>
    <n v="3802792"/>
    <n v="4"/>
    <x v="2"/>
    <d v="2023-10-26T00:00:00"/>
    <x v="1"/>
    <x v="11"/>
    <x v="2"/>
    <x v="1"/>
    <n v="280004"/>
    <x v="2"/>
    <x v="26"/>
    <x v="1"/>
    <x v="1"/>
    <n v="5658"/>
  </r>
  <r>
    <n v="3802793"/>
    <n v="3"/>
    <x v="1"/>
    <d v="2023-05-05T00:00:00"/>
    <x v="1"/>
    <x v="2"/>
    <x v="5"/>
    <x v="3"/>
    <n v="280011"/>
    <x v="6"/>
    <x v="13"/>
    <x v="1"/>
    <x v="5"/>
    <n v="927"/>
  </r>
  <r>
    <n v="3802794"/>
    <n v="2"/>
    <x v="0"/>
    <d v="2023-04-12T00:00:00"/>
    <x v="1"/>
    <x v="4"/>
    <x v="1"/>
    <x v="1"/>
    <n v="280003"/>
    <x v="9"/>
    <x v="23"/>
    <x v="3"/>
    <x v="3"/>
    <n v="5829"/>
  </r>
  <r>
    <n v="3802795"/>
    <n v="2"/>
    <x v="0"/>
    <d v="2021-09-18T00:00:00"/>
    <x v="0"/>
    <x v="10"/>
    <x v="3"/>
    <x v="2"/>
    <n v="280018"/>
    <x v="10"/>
    <x v="11"/>
    <x v="2"/>
    <x v="4"/>
    <n v="2078"/>
  </r>
  <r>
    <n v="3802796"/>
    <n v="3"/>
    <x v="1"/>
    <d v="2023-02-17T00:00:00"/>
    <x v="1"/>
    <x v="5"/>
    <x v="0"/>
    <x v="0"/>
    <n v="280013"/>
    <x v="5"/>
    <x v="25"/>
    <x v="1"/>
    <x v="1"/>
    <n v="5156"/>
  </r>
  <r>
    <n v="3802797"/>
    <n v="1"/>
    <x v="3"/>
    <d v="2021-01-13T00:00:00"/>
    <x v="0"/>
    <x v="8"/>
    <x v="0"/>
    <x v="0"/>
    <n v="280009"/>
    <x v="15"/>
    <x v="29"/>
    <x v="1"/>
    <x v="5"/>
    <n v="3788"/>
  </r>
  <r>
    <n v="3802798"/>
    <n v="2"/>
    <x v="0"/>
    <d v="2023-04-22T00:00:00"/>
    <x v="1"/>
    <x v="4"/>
    <x v="5"/>
    <x v="3"/>
    <n v="280016"/>
    <x v="13"/>
    <x v="21"/>
    <x v="1"/>
    <x v="5"/>
    <n v="3102"/>
  </r>
  <r>
    <n v="3802799"/>
    <n v="1"/>
    <x v="3"/>
    <d v="2023-06-06T00:00:00"/>
    <x v="1"/>
    <x v="3"/>
    <x v="4"/>
    <x v="3"/>
    <n v="280007"/>
    <x v="17"/>
    <x v="20"/>
    <x v="2"/>
    <x v="4"/>
    <n v="1227"/>
  </r>
  <r>
    <n v="3802800"/>
    <n v="4"/>
    <x v="2"/>
    <d v="2021-07-04T00:00:00"/>
    <x v="0"/>
    <x v="9"/>
    <x v="0"/>
    <x v="0"/>
    <n v="280019"/>
    <x v="4"/>
    <x v="7"/>
    <x v="2"/>
    <x v="2"/>
    <n v="5693"/>
  </r>
  <r>
    <n v="3802801"/>
    <n v="3"/>
    <x v="1"/>
    <d v="2023-03-05T00:00:00"/>
    <x v="1"/>
    <x v="6"/>
    <x v="6"/>
    <x v="0"/>
    <n v="280011"/>
    <x v="6"/>
    <x v="17"/>
    <x v="2"/>
    <x v="2"/>
    <n v="5605"/>
  </r>
  <r>
    <n v="3802802"/>
    <n v="3"/>
    <x v="1"/>
    <d v="2023-01-17T00:00:00"/>
    <x v="1"/>
    <x v="8"/>
    <x v="5"/>
    <x v="3"/>
    <n v="280011"/>
    <x v="6"/>
    <x v="24"/>
    <x v="2"/>
    <x v="2"/>
    <n v="5095"/>
  </r>
  <r>
    <n v="3802803"/>
    <n v="1"/>
    <x v="3"/>
    <d v="2021-10-24T00:00:00"/>
    <x v="0"/>
    <x v="11"/>
    <x v="1"/>
    <x v="1"/>
    <n v="280003"/>
    <x v="9"/>
    <x v="26"/>
    <x v="1"/>
    <x v="1"/>
    <n v="799"/>
  </r>
  <r>
    <n v="3802804"/>
    <n v="2"/>
    <x v="0"/>
    <d v="2021-05-19T00:00:00"/>
    <x v="0"/>
    <x v="2"/>
    <x v="4"/>
    <x v="3"/>
    <n v="280018"/>
    <x v="10"/>
    <x v="0"/>
    <x v="0"/>
    <x v="0"/>
    <n v="1637"/>
  </r>
  <r>
    <n v="3802805"/>
    <n v="1"/>
    <x v="3"/>
    <d v="2023-02-19T00:00:00"/>
    <x v="1"/>
    <x v="5"/>
    <x v="6"/>
    <x v="0"/>
    <n v="280003"/>
    <x v="9"/>
    <x v="29"/>
    <x v="1"/>
    <x v="5"/>
    <n v="574"/>
  </r>
  <r>
    <n v="3802806"/>
    <n v="3"/>
    <x v="1"/>
    <d v="2021-07-08T00:00:00"/>
    <x v="0"/>
    <x v="9"/>
    <x v="4"/>
    <x v="3"/>
    <n v="280016"/>
    <x v="13"/>
    <x v="5"/>
    <x v="2"/>
    <x v="4"/>
    <n v="3689"/>
  </r>
  <r>
    <n v="3802807"/>
    <n v="2"/>
    <x v="0"/>
    <d v="2022-06-27T00:00:00"/>
    <x v="2"/>
    <x v="3"/>
    <x v="2"/>
    <x v="1"/>
    <n v="280010"/>
    <x v="1"/>
    <x v="7"/>
    <x v="2"/>
    <x v="2"/>
    <n v="3459"/>
  </r>
  <r>
    <n v="3802808"/>
    <n v="4"/>
    <x v="2"/>
    <d v="2021-10-28T00:00:00"/>
    <x v="0"/>
    <x v="11"/>
    <x v="2"/>
    <x v="1"/>
    <n v="280014"/>
    <x v="0"/>
    <x v="14"/>
    <x v="1"/>
    <x v="5"/>
    <n v="3094"/>
  </r>
  <r>
    <n v="3802809"/>
    <n v="1"/>
    <x v="3"/>
    <d v="2021-02-11T00:00:00"/>
    <x v="0"/>
    <x v="5"/>
    <x v="0"/>
    <x v="0"/>
    <n v="280019"/>
    <x v="4"/>
    <x v="5"/>
    <x v="2"/>
    <x v="4"/>
    <n v="1470"/>
  </r>
  <r>
    <n v="3802810"/>
    <n v="2"/>
    <x v="0"/>
    <d v="2022-11-10T00:00:00"/>
    <x v="2"/>
    <x v="7"/>
    <x v="6"/>
    <x v="0"/>
    <n v="280005"/>
    <x v="3"/>
    <x v="24"/>
    <x v="2"/>
    <x v="2"/>
    <n v="3539"/>
  </r>
  <r>
    <n v="3802811"/>
    <n v="2"/>
    <x v="0"/>
    <d v="2022-06-09T00:00:00"/>
    <x v="2"/>
    <x v="3"/>
    <x v="6"/>
    <x v="0"/>
    <n v="280016"/>
    <x v="13"/>
    <x v="24"/>
    <x v="2"/>
    <x v="2"/>
    <n v="2169"/>
  </r>
  <r>
    <n v="3802812"/>
    <n v="3"/>
    <x v="1"/>
    <d v="2022-08-03T00:00:00"/>
    <x v="2"/>
    <x v="1"/>
    <x v="5"/>
    <x v="3"/>
    <n v="280016"/>
    <x v="13"/>
    <x v="4"/>
    <x v="3"/>
    <x v="3"/>
    <n v="2195"/>
  </r>
  <r>
    <n v="3802813"/>
    <n v="1"/>
    <x v="3"/>
    <d v="2021-08-09T00:00:00"/>
    <x v="0"/>
    <x v="1"/>
    <x v="3"/>
    <x v="2"/>
    <n v="280020"/>
    <x v="8"/>
    <x v="22"/>
    <x v="2"/>
    <x v="4"/>
    <n v="5656"/>
  </r>
  <r>
    <n v="3802814"/>
    <n v="2"/>
    <x v="0"/>
    <d v="2022-12-06T00:00:00"/>
    <x v="2"/>
    <x v="0"/>
    <x v="2"/>
    <x v="1"/>
    <n v="280009"/>
    <x v="15"/>
    <x v="20"/>
    <x v="2"/>
    <x v="4"/>
    <n v="258"/>
  </r>
  <r>
    <n v="3802815"/>
    <n v="1"/>
    <x v="3"/>
    <d v="2021-01-26T00:00:00"/>
    <x v="0"/>
    <x v="8"/>
    <x v="5"/>
    <x v="3"/>
    <n v="280014"/>
    <x v="0"/>
    <x v="21"/>
    <x v="1"/>
    <x v="5"/>
    <n v="4028"/>
  </r>
  <r>
    <n v="3802816"/>
    <n v="1"/>
    <x v="3"/>
    <d v="2022-02-21T00:00:00"/>
    <x v="2"/>
    <x v="5"/>
    <x v="6"/>
    <x v="0"/>
    <n v="280003"/>
    <x v="9"/>
    <x v="4"/>
    <x v="3"/>
    <x v="3"/>
    <n v="847"/>
  </r>
  <r>
    <n v="3802817"/>
    <n v="4"/>
    <x v="2"/>
    <d v="2022-04-04T00:00:00"/>
    <x v="2"/>
    <x v="4"/>
    <x v="5"/>
    <x v="3"/>
    <n v="280004"/>
    <x v="2"/>
    <x v="5"/>
    <x v="2"/>
    <x v="4"/>
    <n v="421"/>
  </r>
  <r>
    <n v="3802818"/>
    <n v="4"/>
    <x v="2"/>
    <d v="2021-12-07T00:00:00"/>
    <x v="0"/>
    <x v="0"/>
    <x v="4"/>
    <x v="3"/>
    <n v="280017"/>
    <x v="12"/>
    <x v="29"/>
    <x v="1"/>
    <x v="5"/>
    <n v="5894"/>
  </r>
  <r>
    <n v="3802819"/>
    <n v="2"/>
    <x v="0"/>
    <d v="2023-11-12T00:00:00"/>
    <x v="1"/>
    <x v="7"/>
    <x v="0"/>
    <x v="0"/>
    <n v="280017"/>
    <x v="12"/>
    <x v="2"/>
    <x v="2"/>
    <x v="2"/>
    <n v="4796"/>
  </r>
  <r>
    <n v="3802820"/>
    <n v="4"/>
    <x v="2"/>
    <d v="2021-08-02T00:00:00"/>
    <x v="0"/>
    <x v="1"/>
    <x v="3"/>
    <x v="2"/>
    <n v="280013"/>
    <x v="5"/>
    <x v="1"/>
    <x v="1"/>
    <x v="1"/>
    <n v="3357"/>
  </r>
  <r>
    <n v="3802821"/>
    <n v="4"/>
    <x v="2"/>
    <d v="2022-04-04T00:00:00"/>
    <x v="2"/>
    <x v="4"/>
    <x v="1"/>
    <x v="1"/>
    <n v="280014"/>
    <x v="0"/>
    <x v="19"/>
    <x v="0"/>
    <x v="6"/>
    <n v="5644"/>
  </r>
  <r>
    <n v="3802822"/>
    <n v="3"/>
    <x v="1"/>
    <d v="2021-11-13T00:00:00"/>
    <x v="0"/>
    <x v="7"/>
    <x v="2"/>
    <x v="1"/>
    <n v="280010"/>
    <x v="1"/>
    <x v="21"/>
    <x v="1"/>
    <x v="5"/>
    <n v="2193"/>
  </r>
  <r>
    <n v="3802823"/>
    <n v="2"/>
    <x v="0"/>
    <d v="2021-10-17T00:00:00"/>
    <x v="0"/>
    <x v="11"/>
    <x v="2"/>
    <x v="1"/>
    <n v="280009"/>
    <x v="15"/>
    <x v="15"/>
    <x v="0"/>
    <x v="6"/>
    <n v="1196"/>
  </r>
  <r>
    <n v="3802824"/>
    <n v="3"/>
    <x v="1"/>
    <d v="2022-10-18T00:00:00"/>
    <x v="2"/>
    <x v="11"/>
    <x v="4"/>
    <x v="3"/>
    <n v="280014"/>
    <x v="0"/>
    <x v="9"/>
    <x v="0"/>
    <x v="0"/>
    <n v="4443"/>
  </r>
  <r>
    <n v="3802825"/>
    <n v="2"/>
    <x v="0"/>
    <d v="2021-08-25T00:00:00"/>
    <x v="0"/>
    <x v="1"/>
    <x v="4"/>
    <x v="3"/>
    <n v="280004"/>
    <x v="2"/>
    <x v="28"/>
    <x v="2"/>
    <x v="4"/>
    <n v="5661"/>
  </r>
  <r>
    <n v="3802826"/>
    <n v="1"/>
    <x v="3"/>
    <d v="2021-01-28T00:00:00"/>
    <x v="0"/>
    <x v="8"/>
    <x v="3"/>
    <x v="2"/>
    <n v="280008"/>
    <x v="16"/>
    <x v="0"/>
    <x v="0"/>
    <x v="0"/>
    <n v="589"/>
  </r>
  <r>
    <n v="3802827"/>
    <n v="2"/>
    <x v="0"/>
    <d v="2021-08-01T00:00:00"/>
    <x v="0"/>
    <x v="1"/>
    <x v="6"/>
    <x v="0"/>
    <n v="280019"/>
    <x v="4"/>
    <x v="25"/>
    <x v="1"/>
    <x v="1"/>
    <n v="4459"/>
  </r>
  <r>
    <n v="3802828"/>
    <n v="1"/>
    <x v="3"/>
    <d v="2021-10-16T00:00:00"/>
    <x v="0"/>
    <x v="11"/>
    <x v="1"/>
    <x v="1"/>
    <n v="280015"/>
    <x v="18"/>
    <x v="10"/>
    <x v="3"/>
    <x v="3"/>
    <n v="2231"/>
  </r>
  <r>
    <n v="3802829"/>
    <n v="1"/>
    <x v="3"/>
    <d v="2023-07-27T00:00:00"/>
    <x v="1"/>
    <x v="9"/>
    <x v="5"/>
    <x v="3"/>
    <n v="280005"/>
    <x v="3"/>
    <x v="11"/>
    <x v="2"/>
    <x v="4"/>
    <n v="1631"/>
  </r>
  <r>
    <n v="3802830"/>
    <n v="1"/>
    <x v="3"/>
    <d v="2023-06-20T00:00:00"/>
    <x v="1"/>
    <x v="3"/>
    <x v="6"/>
    <x v="0"/>
    <n v="280016"/>
    <x v="13"/>
    <x v="12"/>
    <x v="1"/>
    <x v="1"/>
    <n v="3683"/>
  </r>
  <r>
    <n v="3802831"/>
    <n v="4"/>
    <x v="2"/>
    <d v="2021-10-07T00:00:00"/>
    <x v="0"/>
    <x v="11"/>
    <x v="0"/>
    <x v="0"/>
    <n v="280017"/>
    <x v="12"/>
    <x v="3"/>
    <x v="0"/>
    <x v="0"/>
    <n v="4628"/>
  </r>
  <r>
    <n v="3802832"/>
    <n v="4"/>
    <x v="2"/>
    <d v="2021-08-24T00:00:00"/>
    <x v="0"/>
    <x v="1"/>
    <x v="5"/>
    <x v="3"/>
    <n v="280005"/>
    <x v="3"/>
    <x v="21"/>
    <x v="1"/>
    <x v="5"/>
    <n v="3941"/>
  </r>
  <r>
    <n v="3802833"/>
    <n v="1"/>
    <x v="3"/>
    <d v="2021-09-05T00:00:00"/>
    <x v="0"/>
    <x v="10"/>
    <x v="6"/>
    <x v="0"/>
    <n v="280004"/>
    <x v="2"/>
    <x v="10"/>
    <x v="3"/>
    <x v="3"/>
    <n v="288"/>
  </r>
  <r>
    <n v="3802834"/>
    <n v="4"/>
    <x v="2"/>
    <d v="2023-06-18T00:00:00"/>
    <x v="1"/>
    <x v="3"/>
    <x v="1"/>
    <x v="1"/>
    <n v="280014"/>
    <x v="0"/>
    <x v="2"/>
    <x v="2"/>
    <x v="2"/>
    <n v="4250"/>
  </r>
  <r>
    <n v="3802835"/>
    <n v="3"/>
    <x v="1"/>
    <d v="2022-11-27T00:00:00"/>
    <x v="2"/>
    <x v="7"/>
    <x v="4"/>
    <x v="3"/>
    <n v="280001"/>
    <x v="11"/>
    <x v="17"/>
    <x v="2"/>
    <x v="2"/>
    <n v="2990"/>
  </r>
  <r>
    <n v="3802836"/>
    <n v="4"/>
    <x v="2"/>
    <d v="2023-01-21T00:00:00"/>
    <x v="1"/>
    <x v="8"/>
    <x v="6"/>
    <x v="0"/>
    <n v="280016"/>
    <x v="13"/>
    <x v="11"/>
    <x v="2"/>
    <x v="4"/>
    <n v="3377"/>
  </r>
  <r>
    <n v="3802837"/>
    <n v="1"/>
    <x v="3"/>
    <d v="2023-09-18T00:00:00"/>
    <x v="1"/>
    <x v="10"/>
    <x v="0"/>
    <x v="0"/>
    <n v="280020"/>
    <x v="8"/>
    <x v="29"/>
    <x v="1"/>
    <x v="5"/>
    <n v="1834"/>
  </r>
  <r>
    <n v="3802838"/>
    <n v="1"/>
    <x v="3"/>
    <d v="2023-05-05T00:00:00"/>
    <x v="1"/>
    <x v="2"/>
    <x v="4"/>
    <x v="3"/>
    <n v="280014"/>
    <x v="0"/>
    <x v="13"/>
    <x v="1"/>
    <x v="5"/>
    <n v="1836"/>
  </r>
  <r>
    <n v="3802839"/>
    <n v="4"/>
    <x v="2"/>
    <d v="2021-10-23T00:00:00"/>
    <x v="0"/>
    <x v="11"/>
    <x v="3"/>
    <x v="2"/>
    <n v="280002"/>
    <x v="14"/>
    <x v="3"/>
    <x v="0"/>
    <x v="0"/>
    <n v="2556"/>
  </r>
  <r>
    <n v="3802840"/>
    <n v="3"/>
    <x v="1"/>
    <d v="2022-11-19T00:00:00"/>
    <x v="2"/>
    <x v="7"/>
    <x v="5"/>
    <x v="3"/>
    <n v="280015"/>
    <x v="18"/>
    <x v="20"/>
    <x v="2"/>
    <x v="4"/>
    <n v="960"/>
  </r>
  <r>
    <n v="3802841"/>
    <n v="3"/>
    <x v="1"/>
    <d v="2021-05-03T00:00:00"/>
    <x v="0"/>
    <x v="2"/>
    <x v="2"/>
    <x v="1"/>
    <n v="280003"/>
    <x v="9"/>
    <x v="15"/>
    <x v="0"/>
    <x v="6"/>
    <n v="4146"/>
  </r>
  <r>
    <n v="3802842"/>
    <n v="2"/>
    <x v="0"/>
    <d v="2021-04-15T00:00:00"/>
    <x v="0"/>
    <x v="4"/>
    <x v="1"/>
    <x v="1"/>
    <n v="280008"/>
    <x v="16"/>
    <x v="2"/>
    <x v="2"/>
    <x v="2"/>
    <n v="5188"/>
  </r>
  <r>
    <n v="3802843"/>
    <n v="1"/>
    <x v="3"/>
    <d v="2022-03-06T00:00:00"/>
    <x v="2"/>
    <x v="6"/>
    <x v="3"/>
    <x v="2"/>
    <n v="280017"/>
    <x v="12"/>
    <x v="24"/>
    <x v="2"/>
    <x v="2"/>
    <n v="1072"/>
  </r>
  <r>
    <n v="3802844"/>
    <n v="1"/>
    <x v="3"/>
    <d v="2021-02-14T00:00:00"/>
    <x v="0"/>
    <x v="5"/>
    <x v="3"/>
    <x v="2"/>
    <n v="280015"/>
    <x v="18"/>
    <x v="17"/>
    <x v="2"/>
    <x v="2"/>
    <n v="1232"/>
  </r>
  <r>
    <n v="3802845"/>
    <n v="4"/>
    <x v="2"/>
    <d v="2021-11-03T00:00:00"/>
    <x v="0"/>
    <x v="7"/>
    <x v="3"/>
    <x v="2"/>
    <n v="280006"/>
    <x v="7"/>
    <x v="7"/>
    <x v="2"/>
    <x v="2"/>
    <n v="784"/>
  </r>
  <r>
    <n v="3802846"/>
    <n v="1"/>
    <x v="3"/>
    <d v="2021-02-05T00:00:00"/>
    <x v="0"/>
    <x v="5"/>
    <x v="2"/>
    <x v="1"/>
    <n v="280012"/>
    <x v="19"/>
    <x v="5"/>
    <x v="2"/>
    <x v="4"/>
    <n v="1116"/>
  </r>
  <r>
    <n v="3802847"/>
    <n v="2"/>
    <x v="0"/>
    <d v="2021-10-03T00:00:00"/>
    <x v="0"/>
    <x v="11"/>
    <x v="2"/>
    <x v="1"/>
    <n v="280006"/>
    <x v="7"/>
    <x v="26"/>
    <x v="1"/>
    <x v="1"/>
    <n v="2201"/>
  </r>
  <r>
    <n v="3802848"/>
    <n v="4"/>
    <x v="2"/>
    <d v="2022-04-24T00:00:00"/>
    <x v="2"/>
    <x v="4"/>
    <x v="0"/>
    <x v="0"/>
    <n v="280008"/>
    <x v="16"/>
    <x v="6"/>
    <x v="3"/>
    <x v="3"/>
    <n v="1330"/>
  </r>
  <r>
    <n v="3802849"/>
    <n v="4"/>
    <x v="2"/>
    <d v="2022-12-16T00:00:00"/>
    <x v="2"/>
    <x v="0"/>
    <x v="4"/>
    <x v="3"/>
    <n v="280012"/>
    <x v="19"/>
    <x v="18"/>
    <x v="2"/>
    <x v="4"/>
    <n v="4421"/>
  </r>
  <r>
    <n v="3802850"/>
    <n v="3"/>
    <x v="1"/>
    <d v="2023-04-08T00:00:00"/>
    <x v="1"/>
    <x v="4"/>
    <x v="0"/>
    <x v="0"/>
    <n v="280008"/>
    <x v="16"/>
    <x v="25"/>
    <x v="1"/>
    <x v="1"/>
    <n v="5380"/>
  </r>
  <r>
    <n v="3802851"/>
    <n v="2"/>
    <x v="0"/>
    <d v="2023-03-20T00:00:00"/>
    <x v="1"/>
    <x v="6"/>
    <x v="2"/>
    <x v="1"/>
    <n v="280018"/>
    <x v="10"/>
    <x v="12"/>
    <x v="1"/>
    <x v="1"/>
    <n v="5915"/>
  </r>
  <r>
    <n v="3802852"/>
    <n v="4"/>
    <x v="2"/>
    <d v="2023-11-19T00:00:00"/>
    <x v="1"/>
    <x v="7"/>
    <x v="3"/>
    <x v="2"/>
    <n v="280015"/>
    <x v="18"/>
    <x v="19"/>
    <x v="0"/>
    <x v="6"/>
    <n v="2792"/>
  </r>
  <r>
    <n v="3802853"/>
    <n v="4"/>
    <x v="2"/>
    <d v="2021-07-03T00:00:00"/>
    <x v="0"/>
    <x v="9"/>
    <x v="3"/>
    <x v="2"/>
    <n v="280005"/>
    <x v="3"/>
    <x v="28"/>
    <x v="2"/>
    <x v="4"/>
    <n v="3013"/>
  </r>
  <r>
    <n v="3802854"/>
    <n v="3"/>
    <x v="1"/>
    <d v="2023-12-03T00:00:00"/>
    <x v="1"/>
    <x v="0"/>
    <x v="4"/>
    <x v="3"/>
    <n v="280014"/>
    <x v="0"/>
    <x v="15"/>
    <x v="0"/>
    <x v="6"/>
    <n v="3597"/>
  </r>
  <r>
    <n v="3802855"/>
    <n v="1"/>
    <x v="3"/>
    <d v="2022-07-20T00:00:00"/>
    <x v="2"/>
    <x v="9"/>
    <x v="4"/>
    <x v="3"/>
    <n v="280016"/>
    <x v="13"/>
    <x v="11"/>
    <x v="2"/>
    <x v="4"/>
    <n v="1286"/>
  </r>
  <r>
    <n v="3802856"/>
    <n v="3"/>
    <x v="1"/>
    <d v="2021-08-15T00:00:00"/>
    <x v="0"/>
    <x v="1"/>
    <x v="3"/>
    <x v="2"/>
    <n v="280006"/>
    <x v="7"/>
    <x v="26"/>
    <x v="1"/>
    <x v="1"/>
    <n v="3564"/>
  </r>
  <r>
    <n v="3802857"/>
    <n v="3"/>
    <x v="1"/>
    <d v="2022-10-03T00:00:00"/>
    <x v="2"/>
    <x v="11"/>
    <x v="3"/>
    <x v="2"/>
    <n v="280007"/>
    <x v="17"/>
    <x v="18"/>
    <x v="2"/>
    <x v="4"/>
    <n v="4119"/>
  </r>
  <r>
    <n v="3802858"/>
    <n v="2"/>
    <x v="0"/>
    <d v="2021-01-14T00:00:00"/>
    <x v="0"/>
    <x v="8"/>
    <x v="6"/>
    <x v="0"/>
    <n v="280020"/>
    <x v="8"/>
    <x v="26"/>
    <x v="1"/>
    <x v="1"/>
    <n v="4200"/>
  </r>
  <r>
    <n v="3802859"/>
    <n v="1"/>
    <x v="3"/>
    <d v="2021-07-27T00:00:00"/>
    <x v="0"/>
    <x v="9"/>
    <x v="5"/>
    <x v="3"/>
    <n v="280016"/>
    <x v="13"/>
    <x v="11"/>
    <x v="2"/>
    <x v="4"/>
    <n v="4847"/>
  </r>
  <r>
    <n v="3802860"/>
    <n v="1"/>
    <x v="3"/>
    <d v="2021-04-02T00:00:00"/>
    <x v="0"/>
    <x v="4"/>
    <x v="5"/>
    <x v="3"/>
    <n v="280009"/>
    <x v="15"/>
    <x v="26"/>
    <x v="1"/>
    <x v="1"/>
    <n v="4601"/>
  </r>
  <r>
    <n v="3802861"/>
    <n v="1"/>
    <x v="3"/>
    <d v="2021-09-04T00:00:00"/>
    <x v="0"/>
    <x v="10"/>
    <x v="6"/>
    <x v="0"/>
    <n v="280011"/>
    <x v="6"/>
    <x v="23"/>
    <x v="3"/>
    <x v="3"/>
    <n v="225"/>
  </r>
  <r>
    <n v="3802862"/>
    <n v="2"/>
    <x v="0"/>
    <d v="2022-04-23T00:00:00"/>
    <x v="2"/>
    <x v="4"/>
    <x v="6"/>
    <x v="0"/>
    <n v="280002"/>
    <x v="14"/>
    <x v="28"/>
    <x v="2"/>
    <x v="4"/>
    <n v="1454"/>
  </r>
  <r>
    <n v="3802863"/>
    <n v="2"/>
    <x v="0"/>
    <d v="2022-03-14T00:00:00"/>
    <x v="2"/>
    <x v="6"/>
    <x v="0"/>
    <x v="0"/>
    <n v="280011"/>
    <x v="6"/>
    <x v="0"/>
    <x v="0"/>
    <x v="0"/>
    <n v="5289"/>
  </r>
  <r>
    <n v="3802864"/>
    <n v="1"/>
    <x v="3"/>
    <d v="2021-11-19T00:00:00"/>
    <x v="0"/>
    <x v="7"/>
    <x v="1"/>
    <x v="1"/>
    <n v="280002"/>
    <x v="14"/>
    <x v="21"/>
    <x v="1"/>
    <x v="5"/>
    <n v="4055"/>
  </r>
  <r>
    <n v="3802865"/>
    <n v="1"/>
    <x v="3"/>
    <d v="2021-01-14T00:00:00"/>
    <x v="0"/>
    <x v="8"/>
    <x v="0"/>
    <x v="0"/>
    <n v="280013"/>
    <x v="5"/>
    <x v="14"/>
    <x v="1"/>
    <x v="5"/>
    <n v="3853"/>
  </r>
  <r>
    <n v="3802866"/>
    <n v="1"/>
    <x v="3"/>
    <d v="2023-12-12T00:00:00"/>
    <x v="1"/>
    <x v="0"/>
    <x v="1"/>
    <x v="1"/>
    <n v="280004"/>
    <x v="2"/>
    <x v="2"/>
    <x v="2"/>
    <x v="2"/>
    <n v="439"/>
  </r>
  <r>
    <n v="3802867"/>
    <n v="3"/>
    <x v="1"/>
    <d v="2021-12-09T00:00:00"/>
    <x v="0"/>
    <x v="0"/>
    <x v="2"/>
    <x v="1"/>
    <n v="280001"/>
    <x v="11"/>
    <x v="13"/>
    <x v="1"/>
    <x v="5"/>
    <n v="3453"/>
  </r>
  <r>
    <n v="3802868"/>
    <n v="4"/>
    <x v="2"/>
    <d v="2023-05-25T00:00:00"/>
    <x v="1"/>
    <x v="2"/>
    <x v="0"/>
    <x v="0"/>
    <n v="280016"/>
    <x v="13"/>
    <x v="21"/>
    <x v="1"/>
    <x v="5"/>
    <n v="3899"/>
  </r>
  <r>
    <n v="3802869"/>
    <n v="1"/>
    <x v="3"/>
    <d v="2023-12-25T00:00:00"/>
    <x v="1"/>
    <x v="0"/>
    <x v="6"/>
    <x v="0"/>
    <n v="280004"/>
    <x v="2"/>
    <x v="1"/>
    <x v="1"/>
    <x v="1"/>
    <n v="5179"/>
  </r>
  <r>
    <n v="3802870"/>
    <n v="3"/>
    <x v="1"/>
    <d v="2023-08-14T00:00:00"/>
    <x v="1"/>
    <x v="1"/>
    <x v="6"/>
    <x v="0"/>
    <n v="280014"/>
    <x v="0"/>
    <x v="23"/>
    <x v="3"/>
    <x v="3"/>
    <n v="4706"/>
  </r>
  <r>
    <n v="3802871"/>
    <n v="4"/>
    <x v="2"/>
    <d v="2021-08-25T00:00:00"/>
    <x v="0"/>
    <x v="1"/>
    <x v="4"/>
    <x v="3"/>
    <n v="280010"/>
    <x v="1"/>
    <x v="11"/>
    <x v="2"/>
    <x v="4"/>
    <n v="3238"/>
  </r>
  <r>
    <n v="3802872"/>
    <n v="1"/>
    <x v="3"/>
    <d v="2023-08-20T00:00:00"/>
    <x v="1"/>
    <x v="1"/>
    <x v="3"/>
    <x v="2"/>
    <n v="280002"/>
    <x v="14"/>
    <x v="12"/>
    <x v="1"/>
    <x v="1"/>
    <n v="1377"/>
  </r>
  <r>
    <n v="3802873"/>
    <n v="1"/>
    <x v="3"/>
    <d v="2021-08-24T00:00:00"/>
    <x v="0"/>
    <x v="1"/>
    <x v="5"/>
    <x v="3"/>
    <n v="280007"/>
    <x v="17"/>
    <x v="8"/>
    <x v="1"/>
    <x v="5"/>
    <n v="3611"/>
  </r>
  <r>
    <n v="3802874"/>
    <n v="1"/>
    <x v="3"/>
    <d v="2021-01-22T00:00:00"/>
    <x v="0"/>
    <x v="8"/>
    <x v="3"/>
    <x v="2"/>
    <n v="280020"/>
    <x v="8"/>
    <x v="18"/>
    <x v="2"/>
    <x v="4"/>
    <n v="5799"/>
  </r>
  <r>
    <n v="3802875"/>
    <n v="3"/>
    <x v="1"/>
    <d v="2022-02-04T00:00:00"/>
    <x v="2"/>
    <x v="5"/>
    <x v="1"/>
    <x v="1"/>
    <n v="280009"/>
    <x v="15"/>
    <x v="25"/>
    <x v="1"/>
    <x v="1"/>
    <n v="3611"/>
  </r>
  <r>
    <n v="3802876"/>
    <n v="4"/>
    <x v="2"/>
    <d v="2023-09-17T00:00:00"/>
    <x v="1"/>
    <x v="10"/>
    <x v="5"/>
    <x v="3"/>
    <n v="280020"/>
    <x v="8"/>
    <x v="29"/>
    <x v="1"/>
    <x v="5"/>
    <n v="4732"/>
  </r>
  <r>
    <n v="3802877"/>
    <n v="4"/>
    <x v="2"/>
    <d v="2022-07-28T00:00:00"/>
    <x v="2"/>
    <x v="9"/>
    <x v="0"/>
    <x v="0"/>
    <n v="280007"/>
    <x v="17"/>
    <x v="23"/>
    <x v="3"/>
    <x v="3"/>
    <n v="3180"/>
  </r>
  <r>
    <n v="3802878"/>
    <n v="2"/>
    <x v="0"/>
    <d v="2023-01-09T00:00:00"/>
    <x v="1"/>
    <x v="8"/>
    <x v="4"/>
    <x v="3"/>
    <n v="280007"/>
    <x v="17"/>
    <x v="7"/>
    <x v="2"/>
    <x v="2"/>
    <n v="1118"/>
  </r>
  <r>
    <n v="3802879"/>
    <n v="4"/>
    <x v="2"/>
    <d v="2022-09-28T00:00:00"/>
    <x v="2"/>
    <x v="10"/>
    <x v="5"/>
    <x v="3"/>
    <n v="280019"/>
    <x v="4"/>
    <x v="22"/>
    <x v="2"/>
    <x v="4"/>
    <n v="4800"/>
  </r>
  <r>
    <n v="3802880"/>
    <n v="4"/>
    <x v="2"/>
    <d v="2023-07-17T00:00:00"/>
    <x v="1"/>
    <x v="9"/>
    <x v="3"/>
    <x v="2"/>
    <n v="280010"/>
    <x v="1"/>
    <x v="29"/>
    <x v="1"/>
    <x v="5"/>
    <n v="1832"/>
  </r>
  <r>
    <n v="3802881"/>
    <n v="2"/>
    <x v="0"/>
    <d v="2022-06-08T00:00:00"/>
    <x v="2"/>
    <x v="3"/>
    <x v="0"/>
    <x v="0"/>
    <n v="280016"/>
    <x v="13"/>
    <x v="28"/>
    <x v="2"/>
    <x v="4"/>
    <n v="662"/>
  </r>
  <r>
    <n v="3802882"/>
    <n v="1"/>
    <x v="3"/>
    <d v="2022-04-15T00:00:00"/>
    <x v="2"/>
    <x v="4"/>
    <x v="1"/>
    <x v="1"/>
    <n v="280016"/>
    <x v="13"/>
    <x v="22"/>
    <x v="2"/>
    <x v="4"/>
    <n v="4509"/>
  </r>
  <r>
    <n v="3802883"/>
    <n v="4"/>
    <x v="2"/>
    <d v="2021-11-14T00:00:00"/>
    <x v="0"/>
    <x v="7"/>
    <x v="4"/>
    <x v="3"/>
    <n v="280018"/>
    <x v="10"/>
    <x v="29"/>
    <x v="1"/>
    <x v="5"/>
    <n v="2831"/>
  </r>
  <r>
    <n v="3802884"/>
    <n v="2"/>
    <x v="0"/>
    <d v="2023-04-03T00:00:00"/>
    <x v="1"/>
    <x v="4"/>
    <x v="2"/>
    <x v="1"/>
    <n v="280006"/>
    <x v="7"/>
    <x v="10"/>
    <x v="3"/>
    <x v="3"/>
    <n v="1927"/>
  </r>
  <r>
    <n v="3802885"/>
    <n v="2"/>
    <x v="0"/>
    <d v="2022-12-07T00:00:00"/>
    <x v="2"/>
    <x v="0"/>
    <x v="6"/>
    <x v="0"/>
    <n v="280002"/>
    <x v="14"/>
    <x v="14"/>
    <x v="1"/>
    <x v="5"/>
    <n v="2815"/>
  </r>
  <r>
    <n v="3802886"/>
    <n v="4"/>
    <x v="2"/>
    <d v="2023-03-18T00:00:00"/>
    <x v="1"/>
    <x v="6"/>
    <x v="1"/>
    <x v="1"/>
    <n v="280005"/>
    <x v="3"/>
    <x v="17"/>
    <x v="2"/>
    <x v="2"/>
    <n v="2819"/>
  </r>
  <r>
    <n v="3802887"/>
    <n v="1"/>
    <x v="3"/>
    <d v="2021-06-08T00:00:00"/>
    <x v="0"/>
    <x v="3"/>
    <x v="4"/>
    <x v="3"/>
    <n v="280010"/>
    <x v="1"/>
    <x v="9"/>
    <x v="0"/>
    <x v="0"/>
    <n v="3282"/>
  </r>
  <r>
    <n v="3802888"/>
    <n v="3"/>
    <x v="1"/>
    <d v="2023-03-20T00:00:00"/>
    <x v="1"/>
    <x v="6"/>
    <x v="0"/>
    <x v="0"/>
    <n v="280015"/>
    <x v="18"/>
    <x v="1"/>
    <x v="1"/>
    <x v="1"/>
    <n v="2645"/>
  </r>
  <r>
    <n v="3802889"/>
    <n v="4"/>
    <x v="2"/>
    <d v="2021-05-19T00:00:00"/>
    <x v="0"/>
    <x v="2"/>
    <x v="3"/>
    <x v="2"/>
    <n v="280018"/>
    <x v="10"/>
    <x v="13"/>
    <x v="1"/>
    <x v="5"/>
    <n v="2650"/>
  </r>
  <r>
    <n v="3802890"/>
    <n v="4"/>
    <x v="2"/>
    <d v="2023-02-05T00:00:00"/>
    <x v="1"/>
    <x v="5"/>
    <x v="6"/>
    <x v="0"/>
    <n v="280019"/>
    <x v="4"/>
    <x v="14"/>
    <x v="1"/>
    <x v="5"/>
    <n v="5935"/>
  </r>
  <r>
    <n v="3802891"/>
    <n v="2"/>
    <x v="0"/>
    <d v="2023-05-03T00:00:00"/>
    <x v="1"/>
    <x v="2"/>
    <x v="1"/>
    <x v="1"/>
    <n v="280012"/>
    <x v="19"/>
    <x v="12"/>
    <x v="1"/>
    <x v="1"/>
    <n v="4921"/>
  </r>
  <r>
    <n v="3802892"/>
    <n v="4"/>
    <x v="2"/>
    <d v="2022-07-07T00:00:00"/>
    <x v="2"/>
    <x v="9"/>
    <x v="1"/>
    <x v="1"/>
    <n v="280017"/>
    <x v="12"/>
    <x v="17"/>
    <x v="2"/>
    <x v="2"/>
    <n v="3321"/>
  </r>
  <r>
    <n v="3802893"/>
    <n v="2"/>
    <x v="0"/>
    <d v="2021-03-09T00:00:00"/>
    <x v="0"/>
    <x v="6"/>
    <x v="2"/>
    <x v="1"/>
    <n v="280012"/>
    <x v="19"/>
    <x v="27"/>
    <x v="1"/>
    <x v="1"/>
    <n v="3723"/>
  </r>
  <r>
    <n v="3802894"/>
    <n v="2"/>
    <x v="0"/>
    <d v="2022-03-26T00:00:00"/>
    <x v="2"/>
    <x v="6"/>
    <x v="2"/>
    <x v="1"/>
    <n v="280015"/>
    <x v="18"/>
    <x v="29"/>
    <x v="1"/>
    <x v="5"/>
    <n v="3683"/>
  </r>
  <r>
    <n v="3802895"/>
    <n v="3"/>
    <x v="1"/>
    <d v="2023-09-06T00:00:00"/>
    <x v="1"/>
    <x v="10"/>
    <x v="6"/>
    <x v="0"/>
    <n v="280019"/>
    <x v="4"/>
    <x v="17"/>
    <x v="2"/>
    <x v="2"/>
    <n v="390"/>
  </r>
  <r>
    <n v="3802896"/>
    <n v="2"/>
    <x v="0"/>
    <d v="2022-01-06T00:00:00"/>
    <x v="2"/>
    <x v="8"/>
    <x v="6"/>
    <x v="0"/>
    <n v="280002"/>
    <x v="14"/>
    <x v="20"/>
    <x v="2"/>
    <x v="4"/>
    <n v="5062"/>
  </r>
  <r>
    <n v="3802897"/>
    <n v="1"/>
    <x v="3"/>
    <d v="2023-07-18T00:00:00"/>
    <x v="1"/>
    <x v="9"/>
    <x v="5"/>
    <x v="3"/>
    <n v="280003"/>
    <x v="9"/>
    <x v="9"/>
    <x v="0"/>
    <x v="0"/>
    <n v="559"/>
  </r>
  <r>
    <n v="3802898"/>
    <n v="1"/>
    <x v="3"/>
    <d v="2023-09-25T00:00:00"/>
    <x v="1"/>
    <x v="10"/>
    <x v="3"/>
    <x v="2"/>
    <n v="280003"/>
    <x v="9"/>
    <x v="15"/>
    <x v="0"/>
    <x v="6"/>
    <n v="5817"/>
  </r>
  <r>
    <n v="3802899"/>
    <n v="1"/>
    <x v="3"/>
    <d v="2022-06-22T00:00:00"/>
    <x v="2"/>
    <x v="3"/>
    <x v="1"/>
    <x v="1"/>
    <n v="280011"/>
    <x v="6"/>
    <x v="28"/>
    <x v="2"/>
    <x v="4"/>
    <n v="1989"/>
  </r>
  <r>
    <n v="3802900"/>
    <n v="1"/>
    <x v="3"/>
    <d v="2021-06-10T00:00:00"/>
    <x v="0"/>
    <x v="3"/>
    <x v="6"/>
    <x v="0"/>
    <n v="280018"/>
    <x v="10"/>
    <x v="3"/>
    <x v="0"/>
    <x v="0"/>
    <n v="2613"/>
  </r>
  <r>
    <n v="3802901"/>
    <n v="3"/>
    <x v="1"/>
    <d v="2022-12-26T00:00:00"/>
    <x v="2"/>
    <x v="0"/>
    <x v="2"/>
    <x v="1"/>
    <n v="280013"/>
    <x v="5"/>
    <x v="5"/>
    <x v="2"/>
    <x v="4"/>
    <n v="4424"/>
  </r>
  <r>
    <n v="3802902"/>
    <n v="3"/>
    <x v="1"/>
    <d v="2023-11-11T00:00:00"/>
    <x v="1"/>
    <x v="7"/>
    <x v="6"/>
    <x v="0"/>
    <n v="280006"/>
    <x v="7"/>
    <x v="21"/>
    <x v="1"/>
    <x v="5"/>
    <n v="4109"/>
  </r>
  <r>
    <n v="3802903"/>
    <n v="1"/>
    <x v="3"/>
    <d v="2022-05-26T00:00:00"/>
    <x v="2"/>
    <x v="2"/>
    <x v="6"/>
    <x v="0"/>
    <n v="280007"/>
    <x v="17"/>
    <x v="28"/>
    <x v="2"/>
    <x v="4"/>
    <n v="2119"/>
  </r>
  <r>
    <n v="3802904"/>
    <n v="1"/>
    <x v="3"/>
    <d v="2021-07-05T00:00:00"/>
    <x v="0"/>
    <x v="9"/>
    <x v="5"/>
    <x v="3"/>
    <n v="280019"/>
    <x v="4"/>
    <x v="3"/>
    <x v="0"/>
    <x v="0"/>
    <n v="4442"/>
  </r>
  <r>
    <n v="3802905"/>
    <n v="4"/>
    <x v="2"/>
    <d v="2023-02-03T00:00:00"/>
    <x v="1"/>
    <x v="5"/>
    <x v="3"/>
    <x v="2"/>
    <n v="280006"/>
    <x v="7"/>
    <x v="26"/>
    <x v="1"/>
    <x v="1"/>
    <n v="2030"/>
  </r>
  <r>
    <n v="3802906"/>
    <n v="2"/>
    <x v="0"/>
    <d v="2021-10-12T00:00:00"/>
    <x v="0"/>
    <x v="11"/>
    <x v="4"/>
    <x v="3"/>
    <n v="280016"/>
    <x v="13"/>
    <x v="1"/>
    <x v="1"/>
    <x v="1"/>
    <n v="4898"/>
  </r>
  <r>
    <n v="3802907"/>
    <n v="4"/>
    <x v="2"/>
    <d v="2022-04-26T00:00:00"/>
    <x v="2"/>
    <x v="4"/>
    <x v="4"/>
    <x v="3"/>
    <n v="280006"/>
    <x v="7"/>
    <x v="12"/>
    <x v="1"/>
    <x v="1"/>
    <n v="4408"/>
  </r>
  <r>
    <n v="3802908"/>
    <n v="4"/>
    <x v="2"/>
    <d v="2021-11-16T00:00:00"/>
    <x v="0"/>
    <x v="7"/>
    <x v="1"/>
    <x v="1"/>
    <n v="280004"/>
    <x v="2"/>
    <x v="15"/>
    <x v="0"/>
    <x v="6"/>
    <n v="5965"/>
  </r>
  <r>
    <n v="3802909"/>
    <n v="2"/>
    <x v="0"/>
    <d v="2021-03-12T00:00:00"/>
    <x v="0"/>
    <x v="6"/>
    <x v="5"/>
    <x v="3"/>
    <n v="280007"/>
    <x v="17"/>
    <x v="6"/>
    <x v="3"/>
    <x v="3"/>
    <n v="1720"/>
  </r>
  <r>
    <n v="3802910"/>
    <n v="3"/>
    <x v="1"/>
    <d v="2021-02-28T00:00:00"/>
    <x v="0"/>
    <x v="5"/>
    <x v="4"/>
    <x v="3"/>
    <n v="280009"/>
    <x v="15"/>
    <x v="19"/>
    <x v="0"/>
    <x v="6"/>
    <n v="2862"/>
  </r>
  <r>
    <n v="3802911"/>
    <n v="1"/>
    <x v="3"/>
    <d v="2021-04-20T00:00:00"/>
    <x v="0"/>
    <x v="4"/>
    <x v="4"/>
    <x v="3"/>
    <n v="280003"/>
    <x v="9"/>
    <x v="22"/>
    <x v="2"/>
    <x v="4"/>
    <n v="1427"/>
  </r>
  <r>
    <n v="3802912"/>
    <n v="4"/>
    <x v="2"/>
    <d v="2021-02-27T00:00:00"/>
    <x v="0"/>
    <x v="5"/>
    <x v="3"/>
    <x v="2"/>
    <n v="280010"/>
    <x v="1"/>
    <x v="29"/>
    <x v="1"/>
    <x v="5"/>
    <n v="5677"/>
  </r>
  <r>
    <n v="3802913"/>
    <n v="1"/>
    <x v="3"/>
    <d v="2023-09-25T00:00:00"/>
    <x v="1"/>
    <x v="10"/>
    <x v="6"/>
    <x v="0"/>
    <n v="280010"/>
    <x v="1"/>
    <x v="29"/>
    <x v="1"/>
    <x v="5"/>
    <n v="4534"/>
  </r>
  <r>
    <n v="3802914"/>
    <n v="4"/>
    <x v="2"/>
    <d v="2023-05-20T00:00:00"/>
    <x v="1"/>
    <x v="2"/>
    <x v="2"/>
    <x v="1"/>
    <n v="280014"/>
    <x v="0"/>
    <x v="0"/>
    <x v="0"/>
    <x v="0"/>
    <n v="3864"/>
  </r>
  <r>
    <n v="3802915"/>
    <n v="1"/>
    <x v="3"/>
    <d v="2022-05-24T00:00:00"/>
    <x v="2"/>
    <x v="2"/>
    <x v="0"/>
    <x v="0"/>
    <n v="280019"/>
    <x v="4"/>
    <x v="10"/>
    <x v="3"/>
    <x v="3"/>
    <n v="5162"/>
  </r>
  <r>
    <n v="3802916"/>
    <n v="3"/>
    <x v="1"/>
    <d v="2021-02-16T00:00:00"/>
    <x v="0"/>
    <x v="5"/>
    <x v="1"/>
    <x v="1"/>
    <n v="280016"/>
    <x v="13"/>
    <x v="24"/>
    <x v="2"/>
    <x v="2"/>
    <n v="3197"/>
  </r>
  <r>
    <n v="3802917"/>
    <n v="3"/>
    <x v="1"/>
    <d v="2021-10-03T00:00:00"/>
    <x v="0"/>
    <x v="11"/>
    <x v="2"/>
    <x v="1"/>
    <n v="280005"/>
    <x v="3"/>
    <x v="13"/>
    <x v="1"/>
    <x v="5"/>
    <n v="5710"/>
  </r>
  <r>
    <n v="3802918"/>
    <n v="3"/>
    <x v="1"/>
    <d v="2022-04-01T00:00:00"/>
    <x v="2"/>
    <x v="4"/>
    <x v="4"/>
    <x v="3"/>
    <n v="280008"/>
    <x v="16"/>
    <x v="12"/>
    <x v="1"/>
    <x v="1"/>
    <n v="5402"/>
  </r>
  <r>
    <n v="3802919"/>
    <n v="4"/>
    <x v="2"/>
    <d v="2021-11-27T00:00:00"/>
    <x v="0"/>
    <x v="7"/>
    <x v="4"/>
    <x v="3"/>
    <n v="280001"/>
    <x v="11"/>
    <x v="8"/>
    <x v="1"/>
    <x v="5"/>
    <n v="3434"/>
  </r>
  <r>
    <n v="3802920"/>
    <n v="3"/>
    <x v="1"/>
    <d v="2021-10-08T00:00:00"/>
    <x v="0"/>
    <x v="11"/>
    <x v="1"/>
    <x v="1"/>
    <n v="280001"/>
    <x v="11"/>
    <x v="6"/>
    <x v="3"/>
    <x v="3"/>
    <n v="866"/>
  </r>
  <r>
    <n v="3802921"/>
    <n v="3"/>
    <x v="1"/>
    <d v="2023-06-16T00:00:00"/>
    <x v="1"/>
    <x v="3"/>
    <x v="1"/>
    <x v="1"/>
    <n v="280004"/>
    <x v="2"/>
    <x v="11"/>
    <x v="2"/>
    <x v="4"/>
    <n v="2223"/>
  </r>
  <r>
    <n v="3802922"/>
    <n v="1"/>
    <x v="3"/>
    <d v="2021-01-09T00:00:00"/>
    <x v="0"/>
    <x v="8"/>
    <x v="1"/>
    <x v="1"/>
    <n v="280019"/>
    <x v="4"/>
    <x v="19"/>
    <x v="0"/>
    <x v="6"/>
    <n v="4915"/>
  </r>
  <r>
    <n v="3802923"/>
    <n v="4"/>
    <x v="2"/>
    <d v="2023-02-20T00:00:00"/>
    <x v="1"/>
    <x v="5"/>
    <x v="2"/>
    <x v="1"/>
    <n v="280008"/>
    <x v="16"/>
    <x v="25"/>
    <x v="1"/>
    <x v="1"/>
    <n v="1268"/>
  </r>
  <r>
    <n v="3802924"/>
    <n v="4"/>
    <x v="2"/>
    <d v="2023-11-12T00:00:00"/>
    <x v="1"/>
    <x v="7"/>
    <x v="1"/>
    <x v="1"/>
    <n v="280017"/>
    <x v="12"/>
    <x v="22"/>
    <x v="2"/>
    <x v="4"/>
    <n v="340"/>
  </r>
  <r>
    <n v="3802925"/>
    <n v="4"/>
    <x v="2"/>
    <d v="2021-09-02T00:00:00"/>
    <x v="0"/>
    <x v="10"/>
    <x v="4"/>
    <x v="3"/>
    <n v="280019"/>
    <x v="4"/>
    <x v="0"/>
    <x v="0"/>
    <x v="0"/>
    <n v="1463"/>
  </r>
  <r>
    <n v="3802926"/>
    <n v="3"/>
    <x v="1"/>
    <d v="2023-09-26T00:00:00"/>
    <x v="1"/>
    <x v="10"/>
    <x v="5"/>
    <x v="3"/>
    <n v="280011"/>
    <x v="6"/>
    <x v="19"/>
    <x v="0"/>
    <x v="6"/>
    <n v="4855"/>
  </r>
  <r>
    <n v="3802927"/>
    <n v="1"/>
    <x v="3"/>
    <d v="2023-07-18T00:00:00"/>
    <x v="1"/>
    <x v="9"/>
    <x v="3"/>
    <x v="2"/>
    <n v="280012"/>
    <x v="19"/>
    <x v="20"/>
    <x v="2"/>
    <x v="4"/>
    <n v="547"/>
  </r>
  <r>
    <n v="3802928"/>
    <n v="4"/>
    <x v="2"/>
    <d v="2022-05-17T00:00:00"/>
    <x v="2"/>
    <x v="2"/>
    <x v="2"/>
    <x v="1"/>
    <n v="280011"/>
    <x v="6"/>
    <x v="2"/>
    <x v="2"/>
    <x v="2"/>
    <n v="373"/>
  </r>
  <r>
    <n v="3802929"/>
    <n v="3"/>
    <x v="1"/>
    <d v="2023-01-15T00:00:00"/>
    <x v="1"/>
    <x v="8"/>
    <x v="2"/>
    <x v="1"/>
    <n v="280009"/>
    <x v="15"/>
    <x v="21"/>
    <x v="1"/>
    <x v="5"/>
    <n v="4794"/>
  </r>
  <r>
    <n v="3802930"/>
    <n v="4"/>
    <x v="2"/>
    <d v="2022-02-01T00:00:00"/>
    <x v="2"/>
    <x v="5"/>
    <x v="3"/>
    <x v="2"/>
    <n v="280006"/>
    <x v="7"/>
    <x v="27"/>
    <x v="1"/>
    <x v="1"/>
    <n v="2440"/>
  </r>
  <r>
    <n v="3802931"/>
    <n v="2"/>
    <x v="0"/>
    <d v="2022-10-05T00:00:00"/>
    <x v="2"/>
    <x v="11"/>
    <x v="2"/>
    <x v="1"/>
    <n v="280016"/>
    <x v="13"/>
    <x v="29"/>
    <x v="1"/>
    <x v="5"/>
    <n v="954"/>
  </r>
  <r>
    <n v="3802932"/>
    <n v="4"/>
    <x v="2"/>
    <d v="2023-03-21T00:00:00"/>
    <x v="1"/>
    <x v="6"/>
    <x v="3"/>
    <x v="2"/>
    <n v="280015"/>
    <x v="18"/>
    <x v="12"/>
    <x v="1"/>
    <x v="1"/>
    <n v="3585"/>
  </r>
  <r>
    <n v="3802933"/>
    <n v="2"/>
    <x v="0"/>
    <d v="2021-04-07T00:00:00"/>
    <x v="0"/>
    <x v="4"/>
    <x v="3"/>
    <x v="2"/>
    <n v="280019"/>
    <x v="4"/>
    <x v="3"/>
    <x v="0"/>
    <x v="0"/>
    <n v="2182"/>
  </r>
  <r>
    <n v="3802934"/>
    <n v="2"/>
    <x v="0"/>
    <d v="2022-06-15T00:00:00"/>
    <x v="2"/>
    <x v="3"/>
    <x v="6"/>
    <x v="0"/>
    <n v="280004"/>
    <x v="2"/>
    <x v="18"/>
    <x v="2"/>
    <x v="4"/>
    <n v="5473"/>
  </r>
  <r>
    <n v="3802935"/>
    <n v="4"/>
    <x v="2"/>
    <d v="2021-09-13T00:00:00"/>
    <x v="0"/>
    <x v="10"/>
    <x v="6"/>
    <x v="0"/>
    <n v="280008"/>
    <x v="16"/>
    <x v="2"/>
    <x v="2"/>
    <x v="2"/>
    <n v="1881"/>
  </r>
  <r>
    <n v="3802936"/>
    <n v="2"/>
    <x v="0"/>
    <d v="2022-09-01T00:00:00"/>
    <x v="2"/>
    <x v="10"/>
    <x v="2"/>
    <x v="1"/>
    <n v="280017"/>
    <x v="12"/>
    <x v="12"/>
    <x v="1"/>
    <x v="1"/>
    <n v="3343"/>
  </r>
  <r>
    <n v="3802937"/>
    <n v="3"/>
    <x v="1"/>
    <d v="2022-01-23T00:00:00"/>
    <x v="2"/>
    <x v="8"/>
    <x v="0"/>
    <x v="0"/>
    <n v="280012"/>
    <x v="19"/>
    <x v="17"/>
    <x v="2"/>
    <x v="2"/>
    <n v="1613"/>
  </r>
  <r>
    <n v="3802938"/>
    <n v="4"/>
    <x v="2"/>
    <d v="2023-01-27T00:00:00"/>
    <x v="1"/>
    <x v="8"/>
    <x v="0"/>
    <x v="0"/>
    <n v="280002"/>
    <x v="14"/>
    <x v="17"/>
    <x v="2"/>
    <x v="2"/>
    <n v="875"/>
  </r>
  <r>
    <n v="3802939"/>
    <n v="1"/>
    <x v="3"/>
    <d v="2021-03-09T00:00:00"/>
    <x v="0"/>
    <x v="6"/>
    <x v="5"/>
    <x v="3"/>
    <n v="280015"/>
    <x v="18"/>
    <x v="7"/>
    <x v="2"/>
    <x v="2"/>
    <n v="4732"/>
  </r>
  <r>
    <n v="3802940"/>
    <n v="3"/>
    <x v="1"/>
    <d v="2021-02-04T00:00:00"/>
    <x v="0"/>
    <x v="5"/>
    <x v="0"/>
    <x v="0"/>
    <n v="280016"/>
    <x v="13"/>
    <x v="7"/>
    <x v="2"/>
    <x v="2"/>
    <n v="210"/>
  </r>
  <r>
    <n v="3802941"/>
    <n v="2"/>
    <x v="0"/>
    <d v="2022-03-21T00:00:00"/>
    <x v="2"/>
    <x v="6"/>
    <x v="2"/>
    <x v="1"/>
    <n v="280002"/>
    <x v="14"/>
    <x v="4"/>
    <x v="3"/>
    <x v="3"/>
    <n v="4627"/>
  </r>
  <r>
    <n v="3802942"/>
    <n v="3"/>
    <x v="1"/>
    <d v="2021-10-28T00:00:00"/>
    <x v="0"/>
    <x v="11"/>
    <x v="4"/>
    <x v="3"/>
    <n v="280020"/>
    <x v="8"/>
    <x v="10"/>
    <x v="3"/>
    <x v="3"/>
    <n v="2967"/>
  </r>
  <r>
    <n v="3802943"/>
    <n v="2"/>
    <x v="0"/>
    <d v="2021-09-09T00:00:00"/>
    <x v="0"/>
    <x v="10"/>
    <x v="0"/>
    <x v="0"/>
    <n v="280019"/>
    <x v="4"/>
    <x v="6"/>
    <x v="3"/>
    <x v="3"/>
    <n v="2249"/>
  </r>
  <r>
    <n v="3802944"/>
    <n v="3"/>
    <x v="1"/>
    <d v="2023-11-28T00:00:00"/>
    <x v="1"/>
    <x v="7"/>
    <x v="3"/>
    <x v="2"/>
    <n v="280005"/>
    <x v="3"/>
    <x v="5"/>
    <x v="2"/>
    <x v="4"/>
    <n v="884"/>
  </r>
  <r>
    <n v="3802945"/>
    <n v="2"/>
    <x v="0"/>
    <d v="2023-09-05T00:00:00"/>
    <x v="1"/>
    <x v="10"/>
    <x v="3"/>
    <x v="2"/>
    <n v="280009"/>
    <x v="15"/>
    <x v="11"/>
    <x v="2"/>
    <x v="4"/>
    <n v="1428"/>
  </r>
  <r>
    <n v="3802946"/>
    <n v="2"/>
    <x v="0"/>
    <d v="2021-07-26T00:00:00"/>
    <x v="0"/>
    <x v="9"/>
    <x v="2"/>
    <x v="1"/>
    <n v="280016"/>
    <x v="13"/>
    <x v="17"/>
    <x v="2"/>
    <x v="2"/>
    <n v="5378"/>
  </r>
  <r>
    <n v="3802947"/>
    <n v="1"/>
    <x v="3"/>
    <d v="2021-11-05T00:00:00"/>
    <x v="0"/>
    <x v="7"/>
    <x v="5"/>
    <x v="3"/>
    <n v="280009"/>
    <x v="15"/>
    <x v="16"/>
    <x v="3"/>
    <x v="3"/>
    <n v="5062"/>
  </r>
  <r>
    <n v="3802948"/>
    <n v="4"/>
    <x v="2"/>
    <d v="2023-11-08T00:00:00"/>
    <x v="1"/>
    <x v="7"/>
    <x v="3"/>
    <x v="2"/>
    <n v="280008"/>
    <x v="16"/>
    <x v="28"/>
    <x v="2"/>
    <x v="4"/>
    <n v="4920"/>
  </r>
  <r>
    <n v="3802949"/>
    <n v="1"/>
    <x v="3"/>
    <d v="2021-02-13T00:00:00"/>
    <x v="0"/>
    <x v="5"/>
    <x v="2"/>
    <x v="1"/>
    <n v="280002"/>
    <x v="14"/>
    <x v="23"/>
    <x v="3"/>
    <x v="3"/>
    <n v="4788"/>
  </r>
  <r>
    <n v="3802950"/>
    <n v="4"/>
    <x v="2"/>
    <d v="2022-07-28T00:00:00"/>
    <x v="2"/>
    <x v="9"/>
    <x v="2"/>
    <x v="1"/>
    <n v="280004"/>
    <x v="2"/>
    <x v="20"/>
    <x v="2"/>
    <x v="4"/>
    <n v="1302"/>
  </r>
  <r>
    <n v="3802951"/>
    <n v="2"/>
    <x v="0"/>
    <d v="2022-01-18T00:00:00"/>
    <x v="2"/>
    <x v="8"/>
    <x v="2"/>
    <x v="1"/>
    <n v="280015"/>
    <x v="18"/>
    <x v="18"/>
    <x v="2"/>
    <x v="4"/>
    <n v="4544"/>
  </r>
  <r>
    <n v="3802952"/>
    <n v="1"/>
    <x v="3"/>
    <d v="2023-08-08T00:00:00"/>
    <x v="1"/>
    <x v="1"/>
    <x v="4"/>
    <x v="3"/>
    <n v="280014"/>
    <x v="0"/>
    <x v="21"/>
    <x v="1"/>
    <x v="5"/>
    <n v="3268"/>
  </r>
  <r>
    <n v="3802953"/>
    <n v="3"/>
    <x v="1"/>
    <d v="2022-07-12T00:00:00"/>
    <x v="2"/>
    <x v="9"/>
    <x v="6"/>
    <x v="0"/>
    <n v="280004"/>
    <x v="2"/>
    <x v="19"/>
    <x v="0"/>
    <x v="6"/>
    <n v="5545"/>
  </r>
  <r>
    <n v="3802954"/>
    <n v="3"/>
    <x v="1"/>
    <d v="2021-08-11T00:00:00"/>
    <x v="0"/>
    <x v="1"/>
    <x v="3"/>
    <x v="2"/>
    <n v="280008"/>
    <x v="16"/>
    <x v="10"/>
    <x v="3"/>
    <x v="3"/>
    <n v="204"/>
  </r>
  <r>
    <n v="3802955"/>
    <n v="4"/>
    <x v="2"/>
    <d v="2022-03-03T00:00:00"/>
    <x v="2"/>
    <x v="6"/>
    <x v="1"/>
    <x v="1"/>
    <n v="280003"/>
    <x v="9"/>
    <x v="11"/>
    <x v="2"/>
    <x v="4"/>
    <n v="3238"/>
  </r>
  <r>
    <n v="3802956"/>
    <n v="1"/>
    <x v="3"/>
    <d v="2023-06-01T00:00:00"/>
    <x v="1"/>
    <x v="3"/>
    <x v="5"/>
    <x v="3"/>
    <n v="280011"/>
    <x v="6"/>
    <x v="20"/>
    <x v="2"/>
    <x v="4"/>
    <n v="4900"/>
  </r>
  <r>
    <n v="3802957"/>
    <n v="4"/>
    <x v="2"/>
    <d v="2022-11-09T00:00:00"/>
    <x v="2"/>
    <x v="7"/>
    <x v="0"/>
    <x v="0"/>
    <n v="280020"/>
    <x v="8"/>
    <x v="20"/>
    <x v="2"/>
    <x v="4"/>
    <n v="1604"/>
  </r>
  <r>
    <n v="3802958"/>
    <n v="4"/>
    <x v="2"/>
    <d v="2023-03-26T00:00:00"/>
    <x v="1"/>
    <x v="6"/>
    <x v="5"/>
    <x v="3"/>
    <n v="280009"/>
    <x v="15"/>
    <x v="3"/>
    <x v="0"/>
    <x v="0"/>
    <n v="4404"/>
  </r>
  <r>
    <n v="3802959"/>
    <n v="2"/>
    <x v="0"/>
    <d v="2021-05-17T00:00:00"/>
    <x v="0"/>
    <x v="2"/>
    <x v="3"/>
    <x v="2"/>
    <n v="280017"/>
    <x v="12"/>
    <x v="13"/>
    <x v="1"/>
    <x v="5"/>
    <n v="1083"/>
  </r>
  <r>
    <n v="3802960"/>
    <n v="4"/>
    <x v="2"/>
    <d v="2023-01-26T00:00:00"/>
    <x v="1"/>
    <x v="8"/>
    <x v="3"/>
    <x v="2"/>
    <n v="280016"/>
    <x v="13"/>
    <x v="2"/>
    <x v="2"/>
    <x v="2"/>
    <n v="1108"/>
  </r>
  <r>
    <n v="3802961"/>
    <n v="2"/>
    <x v="0"/>
    <d v="2022-12-21T00:00:00"/>
    <x v="2"/>
    <x v="0"/>
    <x v="1"/>
    <x v="1"/>
    <n v="280003"/>
    <x v="9"/>
    <x v="1"/>
    <x v="1"/>
    <x v="1"/>
    <n v="628"/>
  </r>
  <r>
    <n v="3802962"/>
    <n v="4"/>
    <x v="2"/>
    <d v="2022-01-04T00:00:00"/>
    <x v="2"/>
    <x v="8"/>
    <x v="1"/>
    <x v="1"/>
    <n v="280009"/>
    <x v="15"/>
    <x v="24"/>
    <x v="2"/>
    <x v="2"/>
    <n v="1365"/>
  </r>
  <r>
    <n v="3802963"/>
    <n v="3"/>
    <x v="1"/>
    <d v="2023-02-15T00:00:00"/>
    <x v="1"/>
    <x v="5"/>
    <x v="4"/>
    <x v="3"/>
    <n v="280006"/>
    <x v="7"/>
    <x v="23"/>
    <x v="3"/>
    <x v="3"/>
    <n v="2944"/>
  </r>
  <r>
    <n v="3802964"/>
    <n v="1"/>
    <x v="3"/>
    <d v="2021-07-20T00:00:00"/>
    <x v="0"/>
    <x v="9"/>
    <x v="0"/>
    <x v="0"/>
    <n v="280004"/>
    <x v="2"/>
    <x v="23"/>
    <x v="3"/>
    <x v="3"/>
    <n v="3451"/>
  </r>
  <r>
    <n v="3802965"/>
    <n v="3"/>
    <x v="1"/>
    <d v="2021-07-07T00:00:00"/>
    <x v="0"/>
    <x v="9"/>
    <x v="0"/>
    <x v="0"/>
    <n v="280019"/>
    <x v="4"/>
    <x v="26"/>
    <x v="1"/>
    <x v="1"/>
    <n v="5946"/>
  </r>
  <r>
    <n v="3802966"/>
    <n v="3"/>
    <x v="1"/>
    <d v="2022-10-09T00:00:00"/>
    <x v="2"/>
    <x v="11"/>
    <x v="2"/>
    <x v="1"/>
    <n v="280001"/>
    <x v="11"/>
    <x v="7"/>
    <x v="2"/>
    <x v="2"/>
    <n v="2918"/>
  </r>
  <r>
    <n v="3802967"/>
    <n v="2"/>
    <x v="0"/>
    <d v="2023-02-11T00:00:00"/>
    <x v="1"/>
    <x v="5"/>
    <x v="2"/>
    <x v="1"/>
    <n v="280007"/>
    <x v="17"/>
    <x v="22"/>
    <x v="2"/>
    <x v="4"/>
    <n v="4961"/>
  </r>
  <r>
    <n v="3802968"/>
    <n v="4"/>
    <x v="2"/>
    <d v="2022-03-01T00:00:00"/>
    <x v="2"/>
    <x v="6"/>
    <x v="2"/>
    <x v="1"/>
    <n v="280016"/>
    <x v="13"/>
    <x v="0"/>
    <x v="0"/>
    <x v="0"/>
    <n v="1874"/>
  </r>
  <r>
    <n v="3802969"/>
    <n v="2"/>
    <x v="0"/>
    <d v="2022-04-10T00:00:00"/>
    <x v="2"/>
    <x v="4"/>
    <x v="6"/>
    <x v="0"/>
    <n v="280013"/>
    <x v="5"/>
    <x v="21"/>
    <x v="1"/>
    <x v="5"/>
    <n v="1441"/>
  </r>
  <r>
    <n v="3802970"/>
    <n v="2"/>
    <x v="0"/>
    <d v="2022-12-11T00:00:00"/>
    <x v="2"/>
    <x v="0"/>
    <x v="1"/>
    <x v="1"/>
    <n v="280015"/>
    <x v="18"/>
    <x v="20"/>
    <x v="2"/>
    <x v="4"/>
    <n v="802"/>
  </r>
  <r>
    <n v="3802971"/>
    <n v="3"/>
    <x v="1"/>
    <d v="2021-11-08T00:00:00"/>
    <x v="0"/>
    <x v="7"/>
    <x v="5"/>
    <x v="3"/>
    <n v="280017"/>
    <x v="12"/>
    <x v="12"/>
    <x v="1"/>
    <x v="1"/>
    <n v="1539"/>
  </r>
  <r>
    <n v="3802972"/>
    <n v="1"/>
    <x v="3"/>
    <d v="2021-06-09T00:00:00"/>
    <x v="0"/>
    <x v="3"/>
    <x v="4"/>
    <x v="3"/>
    <n v="280019"/>
    <x v="4"/>
    <x v="18"/>
    <x v="2"/>
    <x v="4"/>
    <n v="4786"/>
  </r>
  <r>
    <n v="3802973"/>
    <n v="3"/>
    <x v="1"/>
    <d v="2023-02-26T00:00:00"/>
    <x v="1"/>
    <x v="5"/>
    <x v="5"/>
    <x v="3"/>
    <n v="280007"/>
    <x v="17"/>
    <x v="21"/>
    <x v="1"/>
    <x v="5"/>
    <n v="3608"/>
  </r>
  <r>
    <n v="3802974"/>
    <n v="3"/>
    <x v="1"/>
    <d v="2022-02-02T00:00:00"/>
    <x v="2"/>
    <x v="5"/>
    <x v="1"/>
    <x v="1"/>
    <n v="280018"/>
    <x v="10"/>
    <x v="14"/>
    <x v="1"/>
    <x v="5"/>
    <n v="4556"/>
  </r>
  <r>
    <n v="3802975"/>
    <n v="2"/>
    <x v="0"/>
    <d v="2023-01-12T00:00:00"/>
    <x v="1"/>
    <x v="8"/>
    <x v="6"/>
    <x v="0"/>
    <n v="280016"/>
    <x v="13"/>
    <x v="9"/>
    <x v="0"/>
    <x v="0"/>
    <n v="1490"/>
  </r>
  <r>
    <n v="3802976"/>
    <n v="3"/>
    <x v="1"/>
    <d v="2022-02-10T00:00:00"/>
    <x v="2"/>
    <x v="5"/>
    <x v="3"/>
    <x v="2"/>
    <n v="280010"/>
    <x v="1"/>
    <x v="23"/>
    <x v="3"/>
    <x v="3"/>
    <n v="5929"/>
  </r>
  <r>
    <n v="3802977"/>
    <n v="4"/>
    <x v="2"/>
    <d v="2021-09-03T00:00:00"/>
    <x v="0"/>
    <x v="10"/>
    <x v="1"/>
    <x v="1"/>
    <n v="280008"/>
    <x v="16"/>
    <x v="22"/>
    <x v="2"/>
    <x v="4"/>
    <n v="3935"/>
  </r>
  <r>
    <n v="3802978"/>
    <n v="1"/>
    <x v="3"/>
    <d v="2023-03-12T00:00:00"/>
    <x v="1"/>
    <x v="6"/>
    <x v="3"/>
    <x v="2"/>
    <n v="280016"/>
    <x v="13"/>
    <x v="14"/>
    <x v="1"/>
    <x v="5"/>
    <n v="776"/>
  </r>
  <r>
    <n v="3802979"/>
    <n v="3"/>
    <x v="1"/>
    <d v="2023-12-25T00:00:00"/>
    <x v="1"/>
    <x v="0"/>
    <x v="0"/>
    <x v="0"/>
    <n v="280014"/>
    <x v="0"/>
    <x v="25"/>
    <x v="1"/>
    <x v="1"/>
    <n v="4712"/>
  </r>
  <r>
    <n v="3802980"/>
    <n v="4"/>
    <x v="2"/>
    <d v="2021-11-05T00:00:00"/>
    <x v="0"/>
    <x v="7"/>
    <x v="0"/>
    <x v="0"/>
    <n v="280012"/>
    <x v="19"/>
    <x v="10"/>
    <x v="3"/>
    <x v="3"/>
    <n v="3101"/>
  </r>
  <r>
    <n v="3802981"/>
    <n v="2"/>
    <x v="0"/>
    <d v="2021-11-07T00:00:00"/>
    <x v="0"/>
    <x v="7"/>
    <x v="4"/>
    <x v="3"/>
    <n v="280008"/>
    <x v="16"/>
    <x v="19"/>
    <x v="0"/>
    <x v="6"/>
    <n v="4921"/>
  </r>
  <r>
    <n v="3802982"/>
    <n v="2"/>
    <x v="0"/>
    <d v="2021-01-12T00:00:00"/>
    <x v="0"/>
    <x v="8"/>
    <x v="2"/>
    <x v="1"/>
    <n v="280009"/>
    <x v="15"/>
    <x v="11"/>
    <x v="2"/>
    <x v="4"/>
    <n v="2181"/>
  </r>
  <r>
    <n v="3802983"/>
    <n v="4"/>
    <x v="2"/>
    <d v="2022-12-16T00:00:00"/>
    <x v="2"/>
    <x v="0"/>
    <x v="5"/>
    <x v="3"/>
    <n v="280018"/>
    <x v="10"/>
    <x v="23"/>
    <x v="3"/>
    <x v="3"/>
    <n v="861"/>
  </r>
  <r>
    <n v="3802984"/>
    <n v="2"/>
    <x v="0"/>
    <d v="2022-03-03T00:00:00"/>
    <x v="2"/>
    <x v="6"/>
    <x v="1"/>
    <x v="1"/>
    <n v="280018"/>
    <x v="10"/>
    <x v="0"/>
    <x v="0"/>
    <x v="0"/>
    <n v="3335"/>
  </r>
  <r>
    <n v="3802985"/>
    <n v="1"/>
    <x v="3"/>
    <d v="2022-05-11T00:00:00"/>
    <x v="2"/>
    <x v="2"/>
    <x v="6"/>
    <x v="0"/>
    <n v="280008"/>
    <x v="16"/>
    <x v="1"/>
    <x v="1"/>
    <x v="1"/>
    <n v="5083"/>
  </r>
  <r>
    <n v="3802986"/>
    <n v="3"/>
    <x v="1"/>
    <d v="2021-04-26T00:00:00"/>
    <x v="0"/>
    <x v="4"/>
    <x v="1"/>
    <x v="1"/>
    <n v="280001"/>
    <x v="11"/>
    <x v="29"/>
    <x v="1"/>
    <x v="5"/>
    <n v="5119"/>
  </r>
  <r>
    <n v="3802987"/>
    <n v="4"/>
    <x v="2"/>
    <d v="2021-02-10T00:00:00"/>
    <x v="0"/>
    <x v="5"/>
    <x v="6"/>
    <x v="0"/>
    <n v="280011"/>
    <x v="6"/>
    <x v="22"/>
    <x v="2"/>
    <x v="4"/>
    <n v="1335"/>
  </r>
  <r>
    <n v="3802988"/>
    <n v="2"/>
    <x v="0"/>
    <d v="2022-10-02T00:00:00"/>
    <x v="2"/>
    <x v="11"/>
    <x v="5"/>
    <x v="3"/>
    <n v="280017"/>
    <x v="12"/>
    <x v="20"/>
    <x v="2"/>
    <x v="4"/>
    <n v="2136"/>
  </r>
  <r>
    <n v="3802989"/>
    <n v="2"/>
    <x v="0"/>
    <d v="2022-11-07T00:00:00"/>
    <x v="2"/>
    <x v="7"/>
    <x v="6"/>
    <x v="0"/>
    <n v="280005"/>
    <x v="3"/>
    <x v="5"/>
    <x v="2"/>
    <x v="4"/>
    <n v="4659"/>
  </r>
  <r>
    <n v="3802990"/>
    <n v="2"/>
    <x v="0"/>
    <d v="2023-11-06T00:00:00"/>
    <x v="1"/>
    <x v="7"/>
    <x v="1"/>
    <x v="1"/>
    <n v="280007"/>
    <x v="17"/>
    <x v="1"/>
    <x v="1"/>
    <x v="1"/>
    <n v="495"/>
  </r>
  <r>
    <n v="3802991"/>
    <n v="1"/>
    <x v="3"/>
    <d v="2021-12-07T00:00:00"/>
    <x v="0"/>
    <x v="0"/>
    <x v="5"/>
    <x v="3"/>
    <n v="280005"/>
    <x v="3"/>
    <x v="5"/>
    <x v="2"/>
    <x v="4"/>
    <n v="3860"/>
  </r>
  <r>
    <n v="3802992"/>
    <n v="3"/>
    <x v="1"/>
    <d v="2022-03-10T00:00:00"/>
    <x v="2"/>
    <x v="6"/>
    <x v="5"/>
    <x v="3"/>
    <n v="280015"/>
    <x v="18"/>
    <x v="25"/>
    <x v="1"/>
    <x v="1"/>
    <n v="2209"/>
  </r>
  <r>
    <n v="3802993"/>
    <n v="2"/>
    <x v="0"/>
    <d v="2023-09-04T00:00:00"/>
    <x v="1"/>
    <x v="10"/>
    <x v="4"/>
    <x v="3"/>
    <n v="280003"/>
    <x v="9"/>
    <x v="15"/>
    <x v="0"/>
    <x v="6"/>
    <n v="2113"/>
  </r>
  <r>
    <n v="3802994"/>
    <n v="3"/>
    <x v="1"/>
    <d v="2021-01-12T00:00:00"/>
    <x v="0"/>
    <x v="8"/>
    <x v="0"/>
    <x v="0"/>
    <n v="280006"/>
    <x v="7"/>
    <x v="3"/>
    <x v="0"/>
    <x v="0"/>
    <n v="5752"/>
  </r>
  <r>
    <n v="3802995"/>
    <n v="3"/>
    <x v="1"/>
    <d v="2023-02-05T00:00:00"/>
    <x v="1"/>
    <x v="5"/>
    <x v="0"/>
    <x v="0"/>
    <n v="280020"/>
    <x v="8"/>
    <x v="25"/>
    <x v="1"/>
    <x v="1"/>
    <n v="1931"/>
  </r>
  <r>
    <n v="3802996"/>
    <n v="4"/>
    <x v="2"/>
    <d v="2021-06-15T00:00:00"/>
    <x v="0"/>
    <x v="3"/>
    <x v="2"/>
    <x v="1"/>
    <n v="280009"/>
    <x v="15"/>
    <x v="22"/>
    <x v="2"/>
    <x v="4"/>
    <n v="5153"/>
  </r>
  <r>
    <n v="3802997"/>
    <n v="2"/>
    <x v="0"/>
    <d v="2023-12-04T00:00:00"/>
    <x v="1"/>
    <x v="0"/>
    <x v="0"/>
    <x v="0"/>
    <n v="280019"/>
    <x v="4"/>
    <x v="23"/>
    <x v="3"/>
    <x v="3"/>
    <n v="427"/>
  </r>
  <r>
    <n v="3802998"/>
    <n v="4"/>
    <x v="2"/>
    <d v="2022-10-11T00:00:00"/>
    <x v="2"/>
    <x v="11"/>
    <x v="2"/>
    <x v="1"/>
    <n v="280015"/>
    <x v="18"/>
    <x v="11"/>
    <x v="2"/>
    <x v="4"/>
    <n v="2224"/>
  </r>
  <r>
    <n v="3802999"/>
    <n v="3"/>
    <x v="1"/>
    <d v="2023-01-23T00:00:00"/>
    <x v="1"/>
    <x v="8"/>
    <x v="2"/>
    <x v="1"/>
    <n v="280017"/>
    <x v="12"/>
    <x v="14"/>
    <x v="1"/>
    <x v="5"/>
    <n v="2429"/>
  </r>
  <r>
    <n v="3803000"/>
    <n v="1"/>
    <x v="3"/>
    <d v="2023-04-14T00:00:00"/>
    <x v="1"/>
    <x v="4"/>
    <x v="4"/>
    <x v="3"/>
    <n v="280012"/>
    <x v="19"/>
    <x v="23"/>
    <x v="3"/>
    <x v="3"/>
    <n v="3540"/>
  </r>
  <r>
    <n v="3803001"/>
    <n v="1"/>
    <x v="3"/>
    <d v="2021-04-20T00:00:00"/>
    <x v="0"/>
    <x v="4"/>
    <x v="6"/>
    <x v="0"/>
    <n v="280003"/>
    <x v="9"/>
    <x v="25"/>
    <x v="1"/>
    <x v="1"/>
    <n v="5176"/>
  </r>
  <r>
    <n v="3803002"/>
    <n v="1"/>
    <x v="3"/>
    <d v="2021-10-05T00:00:00"/>
    <x v="0"/>
    <x v="11"/>
    <x v="5"/>
    <x v="3"/>
    <n v="280001"/>
    <x v="11"/>
    <x v="26"/>
    <x v="1"/>
    <x v="1"/>
    <n v="2901"/>
  </r>
  <r>
    <n v="3803003"/>
    <n v="3"/>
    <x v="1"/>
    <d v="2022-11-27T00:00:00"/>
    <x v="2"/>
    <x v="7"/>
    <x v="1"/>
    <x v="1"/>
    <n v="280002"/>
    <x v="14"/>
    <x v="28"/>
    <x v="2"/>
    <x v="4"/>
    <n v="4006"/>
  </r>
  <r>
    <n v="3803004"/>
    <n v="3"/>
    <x v="1"/>
    <d v="2023-03-24T00:00:00"/>
    <x v="1"/>
    <x v="6"/>
    <x v="4"/>
    <x v="3"/>
    <n v="280016"/>
    <x v="13"/>
    <x v="18"/>
    <x v="2"/>
    <x v="4"/>
    <n v="3262"/>
  </r>
  <r>
    <n v="3803005"/>
    <n v="1"/>
    <x v="3"/>
    <d v="2021-06-21T00:00:00"/>
    <x v="0"/>
    <x v="3"/>
    <x v="0"/>
    <x v="0"/>
    <n v="280015"/>
    <x v="18"/>
    <x v="29"/>
    <x v="1"/>
    <x v="5"/>
    <n v="3425"/>
  </r>
  <r>
    <n v="3803006"/>
    <n v="2"/>
    <x v="0"/>
    <d v="2022-09-03T00:00:00"/>
    <x v="2"/>
    <x v="10"/>
    <x v="6"/>
    <x v="0"/>
    <n v="280002"/>
    <x v="14"/>
    <x v="28"/>
    <x v="2"/>
    <x v="4"/>
    <n v="1815"/>
  </r>
  <r>
    <n v="3803007"/>
    <n v="1"/>
    <x v="3"/>
    <d v="2022-02-18T00:00:00"/>
    <x v="2"/>
    <x v="5"/>
    <x v="0"/>
    <x v="0"/>
    <n v="280016"/>
    <x v="13"/>
    <x v="19"/>
    <x v="0"/>
    <x v="6"/>
    <n v="1815"/>
  </r>
  <r>
    <n v="3803008"/>
    <n v="1"/>
    <x v="3"/>
    <d v="2022-03-15T00:00:00"/>
    <x v="2"/>
    <x v="6"/>
    <x v="0"/>
    <x v="0"/>
    <n v="280013"/>
    <x v="5"/>
    <x v="22"/>
    <x v="2"/>
    <x v="4"/>
    <n v="5966"/>
  </r>
  <r>
    <n v="3803009"/>
    <n v="4"/>
    <x v="2"/>
    <d v="2021-11-24T00:00:00"/>
    <x v="0"/>
    <x v="7"/>
    <x v="3"/>
    <x v="2"/>
    <n v="280017"/>
    <x v="12"/>
    <x v="16"/>
    <x v="3"/>
    <x v="3"/>
    <n v="5963"/>
  </r>
  <r>
    <n v="3803010"/>
    <n v="4"/>
    <x v="2"/>
    <d v="2021-02-06T00:00:00"/>
    <x v="0"/>
    <x v="5"/>
    <x v="3"/>
    <x v="2"/>
    <n v="280002"/>
    <x v="14"/>
    <x v="28"/>
    <x v="2"/>
    <x v="4"/>
    <n v="774"/>
  </r>
  <r>
    <n v="3803011"/>
    <n v="3"/>
    <x v="1"/>
    <d v="2021-03-13T00:00:00"/>
    <x v="0"/>
    <x v="6"/>
    <x v="0"/>
    <x v="0"/>
    <n v="280010"/>
    <x v="1"/>
    <x v="6"/>
    <x v="3"/>
    <x v="3"/>
    <n v="1093"/>
  </r>
  <r>
    <n v="3803012"/>
    <n v="1"/>
    <x v="3"/>
    <d v="2023-05-14T00:00:00"/>
    <x v="1"/>
    <x v="2"/>
    <x v="0"/>
    <x v="0"/>
    <n v="280009"/>
    <x v="15"/>
    <x v="18"/>
    <x v="2"/>
    <x v="4"/>
    <n v="2837"/>
  </r>
  <r>
    <n v="3803013"/>
    <n v="3"/>
    <x v="1"/>
    <d v="2021-05-21T00:00:00"/>
    <x v="0"/>
    <x v="2"/>
    <x v="5"/>
    <x v="3"/>
    <n v="280002"/>
    <x v="14"/>
    <x v="11"/>
    <x v="2"/>
    <x v="4"/>
    <n v="466"/>
  </r>
  <r>
    <n v="3803014"/>
    <n v="4"/>
    <x v="2"/>
    <d v="2023-06-19T00:00:00"/>
    <x v="1"/>
    <x v="3"/>
    <x v="4"/>
    <x v="3"/>
    <n v="280015"/>
    <x v="18"/>
    <x v="13"/>
    <x v="1"/>
    <x v="5"/>
    <n v="5845"/>
  </r>
  <r>
    <n v="3803015"/>
    <n v="1"/>
    <x v="3"/>
    <d v="2022-04-03T00:00:00"/>
    <x v="2"/>
    <x v="4"/>
    <x v="4"/>
    <x v="3"/>
    <n v="280012"/>
    <x v="19"/>
    <x v="7"/>
    <x v="2"/>
    <x v="2"/>
    <n v="1377"/>
  </r>
  <r>
    <n v="3803016"/>
    <n v="2"/>
    <x v="0"/>
    <d v="2021-02-20T00:00:00"/>
    <x v="0"/>
    <x v="5"/>
    <x v="1"/>
    <x v="1"/>
    <n v="280009"/>
    <x v="15"/>
    <x v="11"/>
    <x v="2"/>
    <x v="4"/>
    <n v="1746"/>
  </r>
  <r>
    <n v="3803017"/>
    <n v="4"/>
    <x v="2"/>
    <d v="2021-10-26T00:00:00"/>
    <x v="0"/>
    <x v="11"/>
    <x v="0"/>
    <x v="0"/>
    <n v="280019"/>
    <x v="4"/>
    <x v="16"/>
    <x v="3"/>
    <x v="3"/>
    <n v="723"/>
  </r>
  <r>
    <n v="3803018"/>
    <n v="4"/>
    <x v="2"/>
    <d v="2021-01-13T00:00:00"/>
    <x v="0"/>
    <x v="8"/>
    <x v="5"/>
    <x v="3"/>
    <n v="280005"/>
    <x v="3"/>
    <x v="3"/>
    <x v="0"/>
    <x v="0"/>
    <n v="3124"/>
  </r>
  <r>
    <n v="3803019"/>
    <n v="1"/>
    <x v="3"/>
    <d v="2022-09-12T00:00:00"/>
    <x v="2"/>
    <x v="10"/>
    <x v="0"/>
    <x v="0"/>
    <n v="280008"/>
    <x v="16"/>
    <x v="6"/>
    <x v="3"/>
    <x v="3"/>
    <n v="341"/>
  </r>
  <r>
    <n v="3803020"/>
    <n v="1"/>
    <x v="3"/>
    <d v="2021-09-17T00:00:00"/>
    <x v="0"/>
    <x v="10"/>
    <x v="0"/>
    <x v="0"/>
    <n v="280005"/>
    <x v="3"/>
    <x v="5"/>
    <x v="2"/>
    <x v="4"/>
    <n v="5573"/>
  </r>
  <r>
    <n v="3803021"/>
    <n v="3"/>
    <x v="1"/>
    <d v="2022-07-26T00:00:00"/>
    <x v="2"/>
    <x v="9"/>
    <x v="3"/>
    <x v="2"/>
    <n v="280004"/>
    <x v="2"/>
    <x v="4"/>
    <x v="3"/>
    <x v="3"/>
    <n v="1983"/>
  </r>
  <r>
    <n v="3803022"/>
    <n v="3"/>
    <x v="1"/>
    <d v="2023-08-22T00:00:00"/>
    <x v="1"/>
    <x v="1"/>
    <x v="2"/>
    <x v="1"/>
    <n v="280017"/>
    <x v="12"/>
    <x v="18"/>
    <x v="2"/>
    <x v="4"/>
    <n v="1275"/>
  </r>
  <r>
    <n v="3803023"/>
    <n v="1"/>
    <x v="3"/>
    <d v="2023-11-24T00:00:00"/>
    <x v="1"/>
    <x v="7"/>
    <x v="3"/>
    <x v="2"/>
    <n v="280018"/>
    <x v="10"/>
    <x v="22"/>
    <x v="2"/>
    <x v="4"/>
    <n v="5030"/>
  </r>
  <r>
    <n v="3803024"/>
    <n v="2"/>
    <x v="0"/>
    <d v="2022-06-02T00:00:00"/>
    <x v="2"/>
    <x v="3"/>
    <x v="2"/>
    <x v="1"/>
    <n v="280018"/>
    <x v="10"/>
    <x v="22"/>
    <x v="2"/>
    <x v="4"/>
    <n v="918"/>
  </r>
  <r>
    <n v="3803025"/>
    <n v="2"/>
    <x v="0"/>
    <d v="2022-09-19T00:00:00"/>
    <x v="2"/>
    <x v="10"/>
    <x v="1"/>
    <x v="1"/>
    <n v="280014"/>
    <x v="0"/>
    <x v="12"/>
    <x v="1"/>
    <x v="1"/>
    <n v="2838"/>
  </r>
  <r>
    <n v="3803026"/>
    <n v="1"/>
    <x v="3"/>
    <d v="2022-07-16T00:00:00"/>
    <x v="2"/>
    <x v="9"/>
    <x v="3"/>
    <x v="2"/>
    <n v="280007"/>
    <x v="17"/>
    <x v="19"/>
    <x v="0"/>
    <x v="6"/>
    <n v="4168"/>
  </r>
  <r>
    <n v="3803027"/>
    <n v="4"/>
    <x v="2"/>
    <d v="2023-01-13T00:00:00"/>
    <x v="1"/>
    <x v="8"/>
    <x v="4"/>
    <x v="3"/>
    <n v="280009"/>
    <x v="15"/>
    <x v="16"/>
    <x v="3"/>
    <x v="3"/>
    <n v="782"/>
  </r>
  <r>
    <n v="3803028"/>
    <n v="3"/>
    <x v="1"/>
    <d v="2021-12-22T00:00:00"/>
    <x v="0"/>
    <x v="0"/>
    <x v="6"/>
    <x v="0"/>
    <n v="280020"/>
    <x v="8"/>
    <x v="12"/>
    <x v="1"/>
    <x v="1"/>
    <n v="1840"/>
  </r>
  <r>
    <n v="3803029"/>
    <n v="3"/>
    <x v="1"/>
    <d v="2022-08-08T00:00:00"/>
    <x v="2"/>
    <x v="1"/>
    <x v="3"/>
    <x v="2"/>
    <n v="280002"/>
    <x v="14"/>
    <x v="8"/>
    <x v="1"/>
    <x v="5"/>
    <n v="1362"/>
  </r>
  <r>
    <n v="3803030"/>
    <n v="3"/>
    <x v="1"/>
    <d v="2021-01-11T00:00:00"/>
    <x v="0"/>
    <x v="8"/>
    <x v="4"/>
    <x v="3"/>
    <n v="280016"/>
    <x v="13"/>
    <x v="0"/>
    <x v="0"/>
    <x v="0"/>
    <n v="1429"/>
  </r>
  <r>
    <n v="3803031"/>
    <n v="4"/>
    <x v="2"/>
    <d v="2023-09-05T00:00:00"/>
    <x v="1"/>
    <x v="10"/>
    <x v="6"/>
    <x v="0"/>
    <n v="280016"/>
    <x v="13"/>
    <x v="7"/>
    <x v="2"/>
    <x v="2"/>
    <n v="1608"/>
  </r>
  <r>
    <n v="3803032"/>
    <n v="4"/>
    <x v="2"/>
    <d v="2021-07-10T00:00:00"/>
    <x v="0"/>
    <x v="9"/>
    <x v="3"/>
    <x v="2"/>
    <n v="280002"/>
    <x v="14"/>
    <x v="27"/>
    <x v="1"/>
    <x v="1"/>
    <n v="1065"/>
  </r>
  <r>
    <n v="3803033"/>
    <n v="1"/>
    <x v="3"/>
    <d v="2021-10-05T00:00:00"/>
    <x v="0"/>
    <x v="11"/>
    <x v="4"/>
    <x v="3"/>
    <n v="280009"/>
    <x v="15"/>
    <x v="16"/>
    <x v="3"/>
    <x v="3"/>
    <n v="3061"/>
  </r>
  <r>
    <n v="3803034"/>
    <n v="2"/>
    <x v="0"/>
    <d v="2023-11-17T00:00:00"/>
    <x v="1"/>
    <x v="7"/>
    <x v="1"/>
    <x v="1"/>
    <n v="280006"/>
    <x v="7"/>
    <x v="28"/>
    <x v="2"/>
    <x v="4"/>
    <n v="400"/>
  </r>
  <r>
    <n v="3803035"/>
    <n v="2"/>
    <x v="0"/>
    <d v="2022-12-12T00:00:00"/>
    <x v="2"/>
    <x v="0"/>
    <x v="0"/>
    <x v="0"/>
    <n v="280014"/>
    <x v="0"/>
    <x v="17"/>
    <x v="2"/>
    <x v="2"/>
    <n v="4943"/>
  </r>
  <r>
    <n v="3803036"/>
    <n v="4"/>
    <x v="2"/>
    <d v="2023-03-05T00:00:00"/>
    <x v="1"/>
    <x v="6"/>
    <x v="5"/>
    <x v="3"/>
    <n v="280005"/>
    <x v="3"/>
    <x v="5"/>
    <x v="2"/>
    <x v="4"/>
    <n v="736"/>
  </r>
  <r>
    <n v="3803037"/>
    <n v="3"/>
    <x v="1"/>
    <d v="2022-11-25T00:00:00"/>
    <x v="2"/>
    <x v="7"/>
    <x v="0"/>
    <x v="0"/>
    <n v="280017"/>
    <x v="12"/>
    <x v="11"/>
    <x v="2"/>
    <x v="4"/>
    <n v="483"/>
  </r>
  <r>
    <n v="3803038"/>
    <n v="3"/>
    <x v="1"/>
    <d v="2023-07-03T00:00:00"/>
    <x v="1"/>
    <x v="9"/>
    <x v="4"/>
    <x v="3"/>
    <n v="280003"/>
    <x v="9"/>
    <x v="27"/>
    <x v="1"/>
    <x v="1"/>
    <n v="2039"/>
  </r>
  <r>
    <n v="3803039"/>
    <n v="3"/>
    <x v="1"/>
    <d v="2021-07-13T00:00:00"/>
    <x v="0"/>
    <x v="9"/>
    <x v="4"/>
    <x v="3"/>
    <n v="280019"/>
    <x v="4"/>
    <x v="10"/>
    <x v="3"/>
    <x v="3"/>
    <n v="2853"/>
  </r>
  <r>
    <n v="3803040"/>
    <n v="4"/>
    <x v="2"/>
    <d v="2022-12-20T00:00:00"/>
    <x v="2"/>
    <x v="0"/>
    <x v="0"/>
    <x v="0"/>
    <n v="280010"/>
    <x v="1"/>
    <x v="16"/>
    <x v="3"/>
    <x v="3"/>
    <n v="4845"/>
  </r>
  <r>
    <n v="3803041"/>
    <n v="4"/>
    <x v="2"/>
    <d v="2021-11-18T00:00:00"/>
    <x v="0"/>
    <x v="7"/>
    <x v="1"/>
    <x v="1"/>
    <n v="280012"/>
    <x v="19"/>
    <x v="21"/>
    <x v="1"/>
    <x v="5"/>
    <n v="4135"/>
  </r>
  <r>
    <n v="3803042"/>
    <n v="3"/>
    <x v="1"/>
    <d v="2021-08-11T00:00:00"/>
    <x v="0"/>
    <x v="1"/>
    <x v="0"/>
    <x v="0"/>
    <n v="280016"/>
    <x v="13"/>
    <x v="6"/>
    <x v="3"/>
    <x v="3"/>
    <n v="3868"/>
  </r>
  <r>
    <n v="3803043"/>
    <n v="4"/>
    <x v="2"/>
    <d v="2022-06-06T00:00:00"/>
    <x v="2"/>
    <x v="3"/>
    <x v="5"/>
    <x v="3"/>
    <n v="280018"/>
    <x v="10"/>
    <x v="12"/>
    <x v="1"/>
    <x v="1"/>
    <n v="4263"/>
  </r>
  <r>
    <n v="3803044"/>
    <n v="1"/>
    <x v="3"/>
    <d v="2022-10-08T00:00:00"/>
    <x v="2"/>
    <x v="11"/>
    <x v="2"/>
    <x v="1"/>
    <n v="280016"/>
    <x v="13"/>
    <x v="29"/>
    <x v="1"/>
    <x v="5"/>
    <n v="3893"/>
  </r>
  <r>
    <n v="3803045"/>
    <n v="2"/>
    <x v="0"/>
    <d v="2023-06-06T00:00:00"/>
    <x v="1"/>
    <x v="3"/>
    <x v="3"/>
    <x v="2"/>
    <n v="280019"/>
    <x v="4"/>
    <x v="22"/>
    <x v="2"/>
    <x v="4"/>
    <n v="3626"/>
  </r>
  <r>
    <n v="3803046"/>
    <n v="4"/>
    <x v="2"/>
    <d v="2023-04-18T00:00:00"/>
    <x v="1"/>
    <x v="4"/>
    <x v="6"/>
    <x v="0"/>
    <n v="280012"/>
    <x v="19"/>
    <x v="24"/>
    <x v="2"/>
    <x v="2"/>
    <n v="1024"/>
  </r>
  <r>
    <n v="3803047"/>
    <n v="2"/>
    <x v="0"/>
    <d v="2021-07-27T00:00:00"/>
    <x v="0"/>
    <x v="9"/>
    <x v="4"/>
    <x v="3"/>
    <n v="280003"/>
    <x v="9"/>
    <x v="11"/>
    <x v="2"/>
    <x v="4"/>
    <n v="1341"/>
  </r>
  <r>
    <n v="3803048"/>
    <n v="1"/>
    <x v="3"/>
    <d v="2022-01-02T00:00:00"/>
    <x v="2"/>
    <x v="8"/>
    <x v="3"/>
    <x v="2"/>
    <n v="280016"/>
    <x v="13"/>
    <x v="11"/>
    <x v="2"/>
    <x v="4"/>
    <n v="5920"/>
  </r>
  <r>
    <n v="3803049"/>
    <n v="4"/>
    <x v="2"/>
    <d v="2021-02-13T00:00:00"/>
    <x v="0"/>
    <x v="5"/>
    <x v="4"/>
    <x v="3"/>
    <n v="280001"/>
    <x v="11"/>
    <x v="0"/>
    <x v="0"/>
    <x v="0"/>
    <n v="2344"/>
  </r>
  <r>
    <n v="3803050"/>
    <n v="3"/>
    <x v="1"/>
    <d v="2023-07-03T00:00:00"/>
    <x v="1"/>
    <x v="9"/>
    <x v="2"/>
    <x v="1"/>
    <n v="280004"/>
    <x v="2"/>
    <x v="0"/>
    <x v="0"/>
    <x v="0"/>
    <n v="4267"/>
  </r>
  <r>
    <n v="3803051"/>
    <n v="4"/>
    <x v="2"/>
    <d v="2022-09-05T00:00:00"/>
    <x v="2"/>
    <x v="10"/>
    <x v="2"/>
    <x v="1"/>
    <n v="280003"/>
    <x v="9"/>
    <x v="23"/>
    <x v="3"/>
    <x v="3"/>
    <n v="5035"/>
  </r>
  <r>
    <n v="3803052"/>
    <n v="1"/>
    <x v="3"/>
    <d v="2022-02-18T00:00:00"/>
    <x v="2"/>
    <x v="5"/>
    <x v="2"/>
    <x v="1"/>
    <n v="280010"/>
    <x v="1"/>
    <x v="10"/>
    <x v="3"/>
    <x v="3"/>
    <n v="3150"/>
  </r>
  <r>
    <n v="3803053"/>
    <n v="1"/>
    <x v="3"/>
    <d v="2021-01-05T00:00:00"/>
    <x v="0"/>
    <x v="8"/>
    <x v="0"/>
    <x v="0"/>
    <n v="280009"/>
    <x v="15"/>
    <x v="6"/>
    <x v="3"/>
    <x v="3"/>
    <n v="2836"/>
  </r>
  <r>
    <n v="3803054"/>
    <n v="1"/>
    <x v="3"/>
    <d v="2023-12-06T00:00:00"/>
    <x v="1"/>
    <x v="0"/>
    <x v="1"/>
    <x v="1"/>
    <n v="280007"/>
    <x v="17"/>
    <x v="19"/>
    <x v="0"/>
    <x v="6"/>
    <n v="2404"/>
  </r>
  <r>
    <n v="3803055"/>
    <n v="2"/>
    <x v="0"/>
    <d v="2022-10-07T00:00:00"/>
    <x v="2"/>
    <x v="11"/>
    <x v="4"/>
    <x v="3"/>
    <n v="280010"/>
    <x v="1"/>
    <x v="22"/>
    <x v="2"/>
    <x v="4"/>
    <n v="5365"/>
  </r>
  <r>
    <n v="3803056"/>
    <n v="4"/>
    <x v="2"/>
    <d v="2021-02-28T00:00:00"/>
    <x v="0"/>
    <x v="5"/>
    <x v="3"/>
    <x v="2"/>
    <n v="280008"/>
    <x v="16"/>
    <x v="9"/>
    <x v="0"/>
    <x v="0"/>
    <n v="4093"/>
  </r>
  <r>
    <n v="3803057"/>
    <n v="1"/>
    <x v="3"/>
    <d v="2022-09-21T00:00:00"/>
    <x v="2"/>
    <x v="10"/>
    <x v="6"/>
    <x v="0"/>
    <n v="280012"/>
    <x v="19"/>
    <x v="2"/>
    <x v="2"/>
    <x v="2"/>
    <n v="3974"/>
  </r>
  <r>
    <n v="3803058"/>
    <n v="2"/>
    <x v="0"/>
    <d v="2023-11-21T00:00:00"/>
    <x v="1"/>
    <x v="7"/>
    <x v="6"/>
    <x v="0"/>
    <n v="280016"/>
    <x v="13"/>
    <x v="0"/>
    <x v="0"/>
    <x v="0"/>
    <n v="656"/>
  </r>
  <r>
    <n v="3803059"/>
    <n v="1"/>
    <x v="3"/>
    <d v="2022-02-14T00:00:00"/>
    <x v="2"/>
    <x v="5"/>
    <x v="2"/>
    <x v="1"/>
    <n v="280003"/>
    <x v="9"/>
    <x v="11"/>
    <x v="2"/>
    <x v="4"/>
    <n v="1361"/>
  </r>
  <r>
    <n v="3803060"/>
    <n v="4"/>
    <x v="2"/>
    <d v="2022-09-17T00:00:00"/>
    <x v="2"/>
    <x v="10"/>
    <x v="4"/>
    <x v="3"/>
    <n v="280012"/>
    <x v="19"/>
    <x v="25"/>
    <x v="1"/>
    <x v="1"/>
    <n v="5170"/>
  </r>
  <r>
    <n v="3803061"/>
    <n v="4"/>
    <x v="2"/>
    <d v="2022-02-22T00:00:00"/>
    <x v="2"/>
    <x v="5"/>
    <x v="1"/>
    <x v="1"/>
    <n v="280009"/>
    <x v="15"/>
    <x v="23"/>
    <x v="3"/>
    <x v="3"/>
    <n v="4843"/>
  </r>
  <r>
    <n v="3803062"/>
    <n v="2"/>
    <x v="0"/>
    <d v="2023-06-05T00:00:00"/>
    <x v="1"/>
    <x v="3"/>
    <x v="4"/>
    <x v="3"/>
    <n v="280009"/>
    <x v="15"/>
    <x v="5"/>
    <x v="2"/>
    <x v="4"/>
    <n v="3972"/>
  </r>
  <r>
    <n v="3803063"/>
    <n v="2"/>
    <x v="0"/>
    <d v="2021-09-14T00:00:00"/>
    <x v="0"/>
    <x v="10"/>
    <x v="6"/>
    <x v="0"/>
    <n v="280013"/>
    <x v="5"/>
    <x v="2"/>
    <x v="2"/>
    <x v="2"/>
    <n v="4730"/>
  </r>
  <r>
    <n v="3803064"/>
    <n v="3"/>
    <x v="1"/>
    <d v="2021-06-26T00:00:00"/>
    <x v="0"/>
    <x v="3"/>
    <x v="3"/>
    <x v="2"/>
    <n v="280006"/>
    <x v="7"/>
    <x v="9"/>
    <x v="0"/>
    <x v="0"/>
    <n v="3873"/>
  </r>
  <r>
    <n v="3803065"/>
    <n v="4"/>
    <x v="2"/>
    <d v="2023-06-04T00:00:00"/>
    <x v="1"/>
    <x v="3"/>
    <x v="4"/>
    <x v="3"/>
    <n v="280017"/>
    <x v="12"/>
    <x v="10"/>
    <x v="3"/>
    <x v="3"/>
    <n v="1976"/>
  </r>
  <r>
    <n v="3803066"/>
    <n v="2"/>
    <x v="0"/>
    <d v="2022-07-16T00:00:00"/>
    <x v="2"/>
    <x v="9"/>
    <x v="5"/>
    <x v="3"/>
    <n v="280013"/>
    <x v="5"/>
    <x v="18"/>
    <x v="2"/>
    <x v="4"/>
    <n v="4592"/>
  </r>
  <r>
    <n v="3803067"/>
    <n v="3"/>
    <x v="1"/>
    <d v="2021-02-13T00:00:00"/>
    <x v="0"/>
    <x v="5"/>
    <x v="0"/>
    <x v="0"/>
    <n v="280020"/>
    <x v="8"/>
    <x v="7"/>
    <x v="2"/>
    <x v="2"/>
    <n v="2377"/>
  </r>
  <r>
    <n v="3803068"/>
    <n v="1"/>
    <x v="3"/>
    <d v="2021-07-03T00:00:00"/>
    <x v="0"/>
    <x v="9"/>
    <x v="2"/>
    <x v="1"/>
    <n v="280020"/>
    <x v="8"/>
    <x v="9"/>
    <x v="0"/>
    <x v="0"/>
    <n v="1340"/>
  </r>
  <r>
    <n v="3803069"/>
    <n v="4"/>
    <x v="2"/>
    <d v="2021-08-21T00:00:00"/>
    <x v="0"/>
    <x v="1"/>
    <x v="6"/>
    <x v="0"/>
    <n v="280001"/>
    <x v="11"/>
    <x v="27"/>
    <x v="1"/>
    <x v="1"/>
    <n v="4720"/>
  </r>
  <r>
    <n v="3803070"/>
    <n v="4"/>
    <x v="2"/>
    <d v="2021-06-25T00:00:00"/>
    <x v="0"/>
    <x v="3"/>
    <x v="5"/>
    <x v="3"/>
    <n v="280004"/>
    <x v="2"/>
    <x v="4"/>
    <x v="3"/>
    <x v="3"/>
    <n v="2200"/>
  </r>
  <r>
    <n v="3803071"/>
    <n v="1"/>
    <x v="3"/>
    <d v="2022-06-19T00:00:00"/>
    <x v="2"/>
    <x v="3"/>
    <x v="4"/>
    <x v="3"/>
    <n v="280011"/>
    <x v="6"/>
    <x v="18"/>
    <x v="2"/>
    <x v="4"/>
    <n v="341"/>
  </r>
  <r>
    <n v="3803072"/>
    <n v="2"/>
    <x v="0"/>
    <d v="2021-09-03T00:00:00"/>
    <x v="0"/>
    <x v="10"/>
    <x v="2"/>
    <x v="1"/>
    <n v="280004"/>
    <x v="2"/>
    <x v="8"/>
    <x v="1"/>
    <x v="5"/>
    <n v="5098"/>
  </r>
  <r>
    <n v="3803073"/>
    <n v="3"/>
    <x v="1"/>
    <d v="2022-07-19T00:00:00"/>
    <x v="2"/>
    <x v="9"/>
    <x v="5"/>
    <x v="3"/>
    <n v="280010"/>
    <x v="1"/>
    <x v="19"/>
    <x v="0"/>
    <x v="6"/>
    <n v="4668"/>
  </r>
  <r>
    <n v="3803074"/>
    <n v="2"/>
    <x v="0"/>
    <d v="2023-05-25T00:00:00"/>
    <x v="1"/>
    <x v="2"/>
    <x v="0"/>
    <x v="0"/>
    <n v="280011"/>
    <x v="6"/>
    <x v="16"/>
    <x v="3"/>
    <x v="3"/>
    <n v="1804"/>
  </r>
  <r>
    <n v="3803075"/>
    <n v="3"/>
    <x v="1"/>
    <d v="2021-07-09T00:00:00"/>
    <x v="0"/>
    <x v="9"/>
    <x v="5"/>
    <x v="3"/>
    <n v="280015"/>
    <x v="18"/>
    <x v="8"/>
    <x v="1"/>
    <x v="5"/>
    <n v="640"/>
  </r>
  <r>
    <n v="3803076"/>
    <n v="1"/>
    <x v="3"/>
    <d v="2022-11-10T00:00:00"/>
    <x v="2"/>
    <x v="7"/>
    <x v="2"/>
    <x v="1"/>
    <n v="280019"/>
    <x v="4"/>
    <x v="21"/>
    <x v="1"/>
    <x v="5"/>
    <n v="1556"/>
  </r>
  <r>
    <n v="3803077"/>
    <n v="1"/>
    <x v="3"/>
    <d v="2023-09-21T00:00:00"/>
    <x v="1"/>
    <x v="10"/>
    <x v="6"/>
    <x v="0"/>
    <n v="280013"/>
    <x v="5"/>
    <x v="19"/>
    <x v="0"/>
    <x v="6"/>
    <n v="47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A5F13-B0EC-4270-81E3-6214921C06F1}" name="PivotTable6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BK2:BQ2866" firstHeaderRow="2" firstDataRow="2" firstDataCol="6"/>
  <pivotFields count="14">
    <pivotField compact="0" outline="0" showAll="0"/>
    <pivotField compact="0" outline="0" showAll="0"/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/>
    <pivotField axis="axisRow" compact="0" numFmtId="3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12">
        <item x="8"/>
        <item x="5"/>
        <item x="6"/>
        <item x="4"/>
        <item x="2"/>
        <item x="3"/>
        <item x="9"/>
        <item x="1"/>
        <item x="10"/>
        <item x="11"/>
        <item x="7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6"/>
        <item x="1"/>
        <item x="2"/>
        <item x="3"/>
        <item x="5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Row" compact="0" outline="0" showAll="0" defaultSubtotal="0">
      <items count="20">
        <item x="11"/>
        <item x="14"/>
        <item x="9"/>
        <item x="2"/>
        <item x="3"/>
        <item x="7"/>
        <item x="17"/>
        <item x="16"/>
        <item x="15"/>
        <item x="1"/>
        <item x="6"/>
        <item x="19"/>
        <item x="5"/>
        <item x="0"/>
        <item x="18"/>
        <item x="13"/>
        <item x="12"/>
        <item x="10"/>
        <item x="4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0">
        <item x="8"/>
        <item x="14"/>
        <item x="29"/>
        <item x="21"/>
        <item x="13"/>
        <item x="26"/>
        <item x="25"/>
        <item x="27"/>
        <item x="1"/>
        <item x="12"/>
        <item x="17"/>
        <item x="2"/>
        <item x="7"/>
        <item x="24"/>
        <item x="18"/>
        <item x="20"/>
        <item x="22"/>
        <item x="5"/>
        <item x="11"/>
        <item x="28"/>
        <item x="23"/>
        <item x="16"/>
        <item x="6"/>
        <item x="10"/>
        <item x="4"/>
        <item x="0"/>
        <item x="9"/>
        <item x="3"/>
        <item x="19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1"/>
        <item x="5"/>
        <item x="2"/>
        <item x="0"/>
        <item x="4"/>
        <item x="3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/>
  </pivotFields>
  <rowFields count="6">
    <field x="4"/>
    <field x="2"/>
    <field x="7"/>
    <field x="6"/>
    <field x="5"/>
    <field x="9"/>
  </rowFields>
  <rowItems count="2863">
    <i>
      <x/>
      <x/>
      <x/>
      <x/>
      <x/>
      <x v="5"/>
    </i>
    <i r="5">
      <x v="10"/>
    </i>
    <i r="5">
      <x v="11"/>
    </i>
    <i r="5">
      <x v="13"/>
    </i>
    <i r="4">
      <x v="1"/>
      <x v="9"/>
    </i>
    <i r="5">
      <x v="15"/>
    </i>
    <i r="5">
      <x v="19"/>
    </i>
    <i r="4">
      <x v="2"/>
      <x v="9"/>
    </i>
    <i r="5">
      <x v="13"/>
    </i>
    <i r="5">
      <x v="14"/>
    </i>
    <i r="4">
      <x v="3"/>
      <x/>
    </i>
    <i r="5">
      <x v="10"/>
    </i>
    <i r="5">
      <x v="16"/>
    </i>
    <i r="5">
      <x v="17"/>
    </i>
    <i r="4">
      <x v="4"/>
      <x v="14"/>
    </i>
    <i r="5">
      <x v="17"/>
    </i>
    <i r="4">
      <x v="5"/>
      <x v="12"/>
    </i>
    <i r="5">
      <x v="15"/>
    </i>
    <i r="5">
      <x v="18"/>
    </i>
    <i r="4">
      <x v="6"/>
      <x v="7"/>
    </i>
    <i r="5">
      <x v="18"/>
    </i>
    <i r="4">
      <x v="7"/>
      <x v="15"/>
    </i>
    <i r="4">
      <x v="8"/>
      <x v="12"/>
    </i>
    <i r="4">
      <x v="9"/>
      <x v="4"/>
    </i>
    <i r="5">
      <x v="12"/>
    </i>
    <i r="4">
      <x v="10"/>
      <x v="8"/>
    </i>
    <i r="5">
      <x v="15"/>
    </i>
    <i r="5">
      <x v="19"/>
    </i>
    <i r="4">
      <x v="11"/>
      <x v="11"/>
    </i>
    <i r="5">
      <x v="15"/>
    </i>
    <i r="5">
      <x v="18"/>
    </i>
    <i r="3">
      <x v="1"/>
      <x/>
      <x v="6"/>
    </i>
    <i r="5">
      <x v="19"/>
    </i>
    <i r="4">
      <x v="1"/>
      <x/>
    </i>
    <i r="5">
      <x v="3"/>
    </i>
    <i r="5">
      <x v="5"/>
    </i>
    <i r="5">
      <x v="6"/>
    </i>
    <i r="5">
      <x v="8"/>
    </i>
    <i r="5">
      <x v="9"/>
    </i>
    <i r="5">
      <x v="19"/>
    </i>
    <i r="4">
      <x v="2"/>
      <x v="10"/>
    </i>
    <i r="5">
      <x v="12"/>
    </i>
    <i r="5">
      <x v="19"/>
    </i>
    <i r="4">
      <x v="3"/>
      <x v="5"/>
    </i>
    <i r="5">
      <x v="8"/>
    </i>
    <i r="5">
      <x v="11"/>
    </i>
    <i r="4">
      <x v="4"/>
      <x v="10"/>
    </i>
    <i r="5">
      <x v="18"/>
    </i>
    <i r="4">
      <x v="5"/>
      <x v="3"/>
    </i>
    <i r="5">
      <x v="6"/>
    </i>
    <i r="5">
      <x v="7"/>
    </i>
    <i r="5">
      <x v="14"/>
    </i>
    <i r="5">
      <x v="19"/>
    </i>
    <i r="4">
      <x v="7"/>
      <x v="9"/>
    </i>
    <i r="5">
      <x v="17"/>
    </i>
    <i r="4">
      <x v="8"/>
      <x v="13"/>
    </i>
    <i r="5">
      <x v="14"/>
    </i>
    <i r="4">
      <x v="9"/>
      <x v="5"/>
    </i>
    <i r="4">
      <x v="10"/>
      <x v="7"/>
    </i>
    <i r="5">
      <x v="11"/>
    </i>
    <i r="4">
      <x v="11"/>
      <x v="1"/>
    </i>
    <i r="5">
      <x v="8"/>
    </i>
    <i r="5">
      <x v="19"/>
    </i>
    <i r="2">
      <x v="1"/>
      <x v="2"/>
      <x v="1"/>
      <x v="1"/>
    </i>
    <i r="5">
      <x v="12"/>
    </i>
    <i r="5">
      <x v="15"/>
    </i>
    <i r="4">
      <x v="2"/>
      <x v="4"/>
    </i>
    <i r="5">
      <x v="9"/>
    </i>
    <i r="5">
      <x v="15"/>
    </i>
    <i r="4">
      <x v="3"/>
      <x/>
    </i>
    <i r="5">
      <x v="2"/>
    </i>
    <i r="5">
      <x v="11"/>
    </i>
    <i r="5">
      <x v="13"/>
    </i>
    <i r="5">
      <x v="15"/>
    </i>
    <i r="5">
      <x v="17"/>
    </i>
    <i r="5">
      <x v="19"/>
    </i>
    <i r="4">
      <x v="4"/>
      <x v="1"/>
    </i>
    <i r="5">
      <x v="3"/>
    </i>
    <i r="5">
      <x v="9"/>
    </i>
    <i r="5">
      <x v="15"/>
    </i>
    <i r="5">
      <x v="16"/>
    </i>
    <i r="4">
      <x v="5"/>
      <x v="14"/>
    </i>
    <i r="4">
      <x v="6"/>
      <x v="5"/>
    </i>
    <i r="5">
      <x v="6"/>
    </i>
    <i r="5">
      <x v="18"/>
    </i>
    <i r="4">
      <x v="8"/>
      <x v="4"/>
    </i>
    <i r="5">
      <x v="12"/>
    </i>
    <i r="4">
      <x v="9"/>
      <x/>
    </i>
    <i r="5">
      <x v="1"/>
    </i>
    <i r="5">
      <x v="6"/>
    </i>
    <i r="5">
      <x v="7"/>
    </i>
    <i r="4">
      <x v="10"/>
      <x v="4"/>
    </i>
    <i r="5">
      <x v="8"/>
    </i>
    <i r="5">
      <x v="11"/>
    </i>
    <i r="4">
      <x v="11"/>
      <x/>
    </i>
    <i r="5">
      <x v="1"/>
    </i>
    <i r="5">
      <x v="5"/>
    </i>
    <i r="5">
      <x v="6"/>
    </i>
    <i r="3">
      <x v="3"/>
      <x/>
      <x v="4"/>
    </i>
    <i r="5">
      <x v="11"/>
    </i>
    <i r="5">
      <x v="12"/>
    </i>
    <i r="5">
      <x v="15"/>
    </i>
    <i r="5">
      <x v="16"/>
    </i>
    <i r="4">
      <x v="1"/>
      <x/>
    </i>
    <i r="5">
      <x v="3"/>
    </i>
    <i r="5">
      <x v="12"/>
    </i>
    <i r="5">
      <x v="16"/>
    </i>
    <i r="5">
      <x v="17"/>
    </i>
    <i r="4">
      <x v="2"/>
      <x v="5"/>
    </i>
    <i r="5">
      <x v="7"/>
    </i>
    <i r="5">
      <x v="10"/>
    </i>
    <i r="5">
      <x v="12"/>
    </i>
    <i r="5">
      <x v="15"/>
    </i>
    <i r="4">
      <x v="3"/>
      <x v="3"/>
    </i>
    <i r="5">
      <x v="7"/>
    </i>
    <i r="4">
      <x v="4"/>
      <x v="2"/>
    </i>
    <i r="4">
      <x v="5"/>
      <x v="1"/>
    </i>
    <i r="5">
      <x v="16"/>
    </i>
    <i r="5">
      <x v="18"/>
    </i>
    <i r="5">
      <x v="19"/>
    </i>
    <i r="4">
      <x v="6"/>
      <x v="3"/>
    </i>
    <i r="5">
      <x v="8"/>
    </i>
    <i r="5">
      <x v="11"/>
    </i>
    <i r="5">
      <x v="13"/>
    </i>
    <i r="4">
      <x v="7"/>
      <x v="2"/>
    </i>
    <i r="5">
      <x v="3"/>
    </i>
    <i r="5">
      <x v="19"/>
    </i>
    <i r="4">
      <x v="8"/>
      <x v="2"/>
    </i>
    <i r="4">
      <x v="9"/>
      <x v="2"/>
    </i>
    <i r="5">
      <x v="4"/>
    </i>
    <i r="5">
      <x v="7"/>
    </i>
    <i r="5">
      <x v="15"/>
    </i>
    <i r="4">
      <x v="10"/>
      <x/>
    </i>
    <i r="5">
      <x v="6"/>
    </i>
    <i r="5">
      <x v="9"/>
    </i>
    <i r="5">
      <x v="17"/>
    </i>
    <i r="4">
      <x v="11"/>
      <x/>
    </i>
    <i r="5">
      <x v="1"/>
    </i>
    <i r="2">
      <x v="2"/>
      <x v="4"/>
      <x/>
      <x v="5"/>
    </i>
    <i r="5">
      <x v="7"/>
    </i>
    <i r="5">
      <x v="13"/>
    </i>
    <i r="5">
      <x v="15"/>
    </i>
    <i r="4">
      <x v="2"/>
      <x v="8"/>
    </i>
    <i r="5">
      <x v="19"/>
    </i>
    <i r="4">
      <x v="3"/>
      <x v="6"/>
    </i>
    <i r="4">
      <x v="4"/>
      <x v="1"/>
    </i>
    <i r="5">
      <x v="9"/>
    </i>
    <i r="5">
      <x v="11"/>
    </i>
    <i r="5">
      <x v="12"/>
    </i>
    <i r="4">
      <x v="5"/>
      <x v="2"/>
    </i>
    <i r="5">
      <x v="5"/>
    </i>
    <i r="5">
      <x v="10"/>
    </i>
    <i r="5">
      <x v="12"/>
    </i>
    <i r="5">
      <x v="16"/>
    </i>
    <i r="5">
      <x v="17"/>
    </i>
    <i r="5">
      <x v="19"/>
    </i>
    <i r="4">
      <x v="7"/>
      <x v="5"/>
    </i>
    <i r="5">
      <x v="7"/>
    </i>
    <i r="5">
      <x v="14"/>
    </i>
    <i r="5">
      <x v="19"/>
    </i>
    <i r="4">
      <x v="8"/>
      <x/>
    </i>
    <i r="5">
      <x v="6"/>
    </i>
    <i r="4">
      <x v="9"/>
      <x v="3"/>
    </i>
    <i r="5">
      <x v="14"/>
    </i>
    <i r="5">
      <x v="18"/>
    </i>
    <i r="4">
      <x v="10"/>
      <x v="4"/>
    </i>
    <i r="4">
      <x v="11"/>
      <x v="2"/>
    </i>
    <i r="5">
      <x v="17"/>
    </i>
    <i r="2">
      <x v="3"/>
      <x v="5"/>
      <x/>
      <x v="15"/>
    </i>
    <i r="5">
      <x v="18"/>
    </i>
    <i r="4">
      <x v="1"/>
      <x v="9"/>
    </i>
    <i r="5">
      <x v="18"/>
    </i>
    <i r="4">
      <x v="2"/>
      <x v="7"/>
    </i>
    <i r="5">
      <x v="15"/>
    </i>
    <i r="5">
      <x v="17"/>
    </i>
    <i r="4">
      <x v="3"/>
      <x v="2"/>
    </i>
    <i r="5">
      <x v="6"/>
    </i>
    <i r="5">
      <x v="7"/>
    </i>
    <i r="5">
      <x v="9"/>
    </i>
    <i r="4">
      <x v="4"/>
      <x v="1"/>
    </i>
    <i r="5">
      <x v="3"/>
    </i>
    <i r="5">
      <x v="7"/>
    </i>
    <i r="5">
      <x v="8"/>
    </i>
    <i r="5">
      <x v="9"/>
    </i>
    <i r="5">
      <x v="10"/>
    </i>
    <i r="5">
      <x v="19"/>
    </i>
    <i r="4">
      <x v="5"/>
      <x/>
    </i>
    <i r="4">
      <x v="6"/>
      <x v="6"/>
    </i>
    <i r="5">
      <x v="8"/>
    </i>
    <i r="5">
      <x v="14"/>
    </i>
    <i r="4">
      <x v="7"/>
      <x v="2"/>
    </i>
    <i r="5">
      <x v="6"/>
    </i>
    <i r="5">
      <x v="7"/>
    </i>
    <i r="5">
      <x v="17"/>
    </i>
    <i r="4">
      <x v="8"/>
      <x v="1"/>
    </i>
    <i r="5">
      <x v="4"/>
    </i>
    <i r="5">
      <x v="13"/>
    </i>
    <i r="5">
      <x v="14"/>
    </i>
    <i r="5">
      <x v="16"/>
    </i>
    <i r="5">
      <x v="19"/>
    </i>
    <i r="4">
      <x v="9"/>
      <x v="3"/>
    </i>
    <i r="5">
      <x v="8"/>
    </i>
    <i r="5">
      <x v="17"/>
    </i>
    <i r="4">
      <x v="10"/>
      <x v="5"/>
    </i>
    <i r="5">
      <x v="14"/>
    </i>
    <i r="5">
      <x v="16"/>
    </i>
    <i r="5">
      <x v="19"/>
    </i>
    <i r="4">
      <x v="11"/>
      <x v="2"/>
    </i>
    <i r="5">
      <x v="4"/>
    </i>
    <i r="5">
      <x v="7"/>
    </i>
    <i r="3">
      <x v="6"/>
      <x/>
      <x/>
    </i>
    <i r="5">
      <x v="4"/>
    </i>
    <i r="5">
      <x v="7"/>
    </i>
    <i r="5">
      <x v="15"/>
    </i>
    <i r="4">
      <x v="1"/>
      <x v="8"/>
    </i>
    <i r="5">
      <x v="12"/>
    </i>
    <i r="4">
      <x v="2"/>
      <x/>
    </i>
    <i r="5">
      <x v="13"/>
    </i>
    <i r="5">
      <x v="19"/>
    </i>
    <i r="4">
      <x v="3"/>
      <x v="8"/>
    </i>
    <i r="5">
      <x v="11"/>
    </i>
    <i r="5">
      <x v="18"/>
    </i>
    <i r="4">
      <x v="4"/>
      <x v="6"/>
    </i>
    <i r="4">
      <x v="5"/>
      <x/>
    </i>
    <i r="5">
      <x v="10"/>
    </i>
    <i r="5">
      <x v="12"/>
    </i>
    <i r="4">
      <x v="6"/>
      <x v="3"/>
    </i>
    <i r="5">
      <x v="8"/>
    </i>
    <i r="5">
      <x v="15"/>
    </i>
    <i r="5">
      <x v="16"/>
    </i>
    <i r="5">
      <x v="18"/>
    </i>
    <i r="4">
      <x v="7"/>
      <x v="2"/>
    </i>
    <i r="5">
      <x v="6"/>
    </i>
    <i r="5">
      <x v="9"/>
    </i>
    <i r="4">
      <x v="8"/>
      <x v="14"/>
    </i>
    <i r="4">
      <x v="9"/>
      <x/>
    </i>
    <i r="5">
      <x v="1"/>
    </i>
    <i r="5">
      <x v="5"/>
    </i>
    <i r="5">
      <x v="12"/>
    </i>
    <i r="5">
      <x v="13"/>
    </i>
    <i r="5">
      <x v="19"/>
    </i>
    <i r="4">
      <x v="10"/>
      <x v="7"/>
    </i>
    <i r="4">
      <x v="11"/>
      <x v="7"/>
    </i>
    <i r="5">
      <x v="11"/>
    </i>
    <i r="1">
      <x v="1"/>
      <x/>
      <x/>
      <x/>
      <x v="5"/>
    </i>
    <i r="4">
      <x v="1"/>
      <x v="2"/>
    </i>
    <i r="5">
      <x v="7"/>
    </i>
    <i r="5">
      <x v="17"/>
    </i>
    <i r="5">
      <x v="19"/>
    </i>
    <i r="4">
      <x v="2"/>
      <x v="2"/>
    </i>
    <i r="5">
      <x v="3"/>
    </i>
    <i r="5">
      <x v="8"/>
    </i>
    <i r="5">
      <x v="17"/>
    </i>
    <i r="4">
      <x v="3"/>
      <x v="9"/>
    </i>
    <i r="5">
      <x v="12"/>
    </i>
    <i r="4">
      <x v="4"/>
      <x v="2"/>
    </i>
    <i r="5">
      <x v="7"/>
    </i>
    <i r="4">
      <x v="5"/>
      <x v="9"/>
    </i>
    <i r="4">
      <x v="6"/>
      <x v="1"/>
    </i>
    <i r="5">
      <x v="18"/>
    </i>
    <i r="4">
      <x v="7"/>
      <x v="6"/>
    </i>
    <i r="5">
      <x v="10"/>
    </i>
    <i r="5">
      <x v="13"/>
    </i>
    <i r="5">
      <x v="16"/>
    </i>
    <i r="4">
      <x v="8"/>
      <x v="3"/>
    </i>
    <i r="5">
      <x v="12"/>
    </i>
    <i r="5">
      <x v="18"/>
    </i>
    <i r="4">
      <x v="9"/>
      <x v="2"/>
    </i>
    <i r="5">
      <x v="5"/>
    </i>
    <i r="5">
      <x v="13"/>
    </i>
    <i r="5">
      <x v="16"/>
    </i>
    <i r="5">
      <x v="18"/>
    </i>
    <i r="5">
      <x v="19"/>
    </i>
    <i r="4">
      <x v="10"/>
      <x/>
    </i>
    <i r="5">
      <x v="1"/>
    </i>
    <i r="5">
      <x v="4"/>
    </i>
    <i r="5">
      <x v="6"/>
    </i>
    <i r="5">
      <x v="10"/>
    </i>
    <i r="5">
      <x v="11"/>
    </i>
    <i r="5">
      <x v="15"/>
    </i>
    <i r="5">
      <x v="17"/>
    </i>
    <i r="5">
      <x v="18"/>
    </i>
    <i r="4">
      <x v="11"/>
      <x/>
    </i>
    <i r="5">
      <x v="1"/>
    </i>
    <i r="5">
      <x v="6"/>
    </i>
    <i r="3">
      <x v="1"/>
      <x/>
      <x/>
    </i>
    <i r="5">
      <x v="2"/>
    </i>
    <i r="5">
      <x v="3"/>
    </i>
    <i r="4">
      <x v="1"/>
      <x v="1"/>
    </i>
    <i r="5">
      <x v="9"/>
    </i>
    <i r="5">
      <x v="10"/>
    </i>
    <i r="5">
      <x v="15"/>
    </i>
    <i r="5">
      <x v="19"/>
    </i>
    <i r="4">
      <x v="2"/>
      <x v="5"/>
    </i>
    <i r="5">
      <x v="7"/>
    </i>
    <i r="4">
      <x v="3"/>
      <x v="3"/>
    </i>
    <i r="5">
      <x v="12"/>
    </i>
    <i r="4">
      <x v="4"/>
      <x/>
    </i>
    <i r="5">
      <x v="13"/>
    </i>
    <i r="5">
      <x v="19"/>
    </i>
    <i r="4">
      <x v="5"/>
      <x v="2"/>
    </i>
    <i r="5">
      <x v="9"/>
    </i>
    <i r="5">
      <x v="16"/>
    </i>
    <i r="4">
      <x v="6"/>
      <x/>
    </i>
    <i r="5">
      <x v="1"/>
    </i>
    <i r="5">
      <x v="10"/>
    </i>
    <i r="5">
      <x v="15"/>
    </i>
    <i r="4">
      <x v="7"/>
      <x/>
    </i>
    <i r="4">
      <x v="8"/>
      <x v="7"/>
    </i>
    <i r="5">
      <x v="11"/>
    </i>
    <i r="4">
      <x v="9"/>
      <x v="1"/>
    </i>
    <i r="5">
      <x v="9"/>
    </i>
    <i r="5">
      <x v="16"/>
    </i>
    <i r="4">
      <x v="10"/>
      <x/>
    </i>
    <i r="5">
      <x v="5"/>
    </i>
    <i r="5">
      <x v="18"/>
    </i>
    <i r="4">
      <x v="11"/>
      <x v="4"/>
    </i>
    <i r="5">
      <x v="5"/>
    </i>
    <i r="5">
      <x v="14"/>
    </i>
    <i r="2">
      <x v="1"/>
      <x v="2"/>
      <x/>
      <x v="7"/>
    </i>
    <i r="5">
      <x v="10"/>
    </i>
    <i r="5">
      <x v="17"/>
    </i>
    <i r="4">
      <x v="1"/>
      <x v="11"/>
    </i>
    <i r="4">
      <x v="2"/>
      <x v="1"/>
    </i>
    <i r="4">
      <x v="3"/>
      <x v="1"/>
    </i>
    <i r="5">
      <x v="12"/>
    </i>
    <i r="4">
      <x v="4"/>
      <x v="7"/>
    </i>
    <i r="5">
      <x v="16"/>
    </i>
    <i r="4">
      <x v="5"/>
      <x v="10"/>
    </i>
    <i r="5">
      <x v="17"/>
    </i>
    <i r="5">
      <x v="18"/>
    </i>
    <i r="4">
      <x v="6"/>
      <x v="8"/>
    </i>
    <i r="5">
      <x v="12"/>
    </i>
    <i r="4">
      <x v="7"/>
      <x v="2"/>
    </i>
    <i r="5">
      <x v="3"/>
    </i>
    <i r="4">
      <x v="8"/>
      <x v="5"/>
    </i>
    <i r="5">
      <x v="7"/>
    </i>
    <i r="4">
      <x v="9"/>
      <x v="2"/>
    </i>
    <i r="5">
      <x v="5"/>
    </i>
    <i r="5">
      <x v="6"/>
    </i>
    <i r="5">
      <x v="15"/>
    </i>
    <i r="4">
      <x v="10"/>
      <x v="3"/>
    </i>
    <i r="5">
      <x v="5"/>
    </i>
    <i r="5">
      <x v="8"/>
    </i>
    <i r="5">
      <x v="11"/>
    </i>
    <i r="5">
      <x v="13"/>
    </i>
    <i r="4">
      <x v="11"/>
      <x v="5"/>
    </i>
    <i r="5">
      <x v="12"/>
    </i>
    <i r="3">
      <x v="3"/>
      <x/>
      <x/>
    </i>
    <i r="5">
      <x v="4"/>
    </i>
    <i r="5">
      <x v="5"/>
    </i>
    <i r="4">
      <x v="1"/>
      <x v="5"/>
    </i>
    <i r="4">
      <x v="2"/>
      <x v="7"/>
    </i>
    <i r="5">
      <x v="8"/>
    </i>
    <i r="4">
      <x v="3"/>
      <x v="11"/>
    </i>
    <i r="5">
      <x v="17"/>
    </i>
    <i r="4">
      <x v="4"/>
      <x v="15"/>
    </i>
    <i r="5">
      <x v="17"/>
    </i>
    <i r="5">
      <x v="19"/>
    </i>
    <i r="4">
      <x v="5"/>
      <x v="8"/>
    </i>
    <i r="4">
      <x v="6"/>
      <x/>
    </i>
    <i r="5">
      <x v="3"/>
    </i>
    <i r="5">
      <x v="9"/>
    </i>
    <i r="5">
      <x v="16"/>
    </i>
    <i r="5">
      <x v="17"/>
    </i>
    <i r="4">
      <x v="8"/>
      <x v="1"/>
    </i>
    <i r="5">
      <x v="6"/>
    </i>
    <i r="5">
      <x v="8"/>
    </i>
    <i r="5">
      <x v="11"/>
    </i>
    <i r="5">
      <x v="18"/>
    </i>
    <i r="4">
      <x v="9"/>
      <x v="3"/>
    </i>
    <i r="5">
      <x v="12"/>
    </i>
    <i r="5">
      <x v="13"/>
    </i>
    <i r="5">
      <x v="16"/>
    </i>
    <i r="5">
      <x v="17"/>
    </i>
    <i r="4">
      <x v="10"/>
      <x v="7"/>
    </i>
    <i r="5">
      <x v="17"/>
    </i>
    <i r="4">
      <x v="11"/>
      <x v="4"/>
    </i>
    <i r="5">
      <x v="15"/>
    </i>
    <i r="2">
      <x v="2"/>
      <x v="4"/>
      <x/>
      <x v="15"/>
    </i>
    <i r="4">
      <x v="1"/>
      <x/>
    </i>
    <i r="5">
      <x v="1"/>
    </i>
    <i r="5">
      <x v="7"/>
    </i>
    <i r="5">
      <x v="9"/>
    </i>
    <i r="5">
      <x v="10"/>
    </i>
    <i r="4">
      <x v="2"/>
      <x v="9"/>
    </i>
    <i r="4">
      <x v="3"/>
      <x v="6"/>
    </i>
    <i r="4">
      <x v="4"/>
      <x v="4"/>
    </i>
    <i r="5">
      <x v="17"/>
    </i>
    <i r="4">
      <x v="5"/>
      <x/>
    </i>
    <i r="5">
      <x v="2"/>
    </i>
    <i r="5">
      <x v="7"/>
    </i>
    <i r="5">
      <x v="10"/>
    </i>
    <i r="5">
      <x v="13"/>
    </i>
    <i r="4">
      <x v="6"/>
      <x v="1"/>
    </i>
    <i r="5">
      <x v="2"/>
    </i>
    <i r="5">
      <x v="4"/>
    </i>
    <i r="5">
      <x v="9"/>
    </i>
    <i r="4">
      <x v="7"/>
      <x v="1"/>
    </i>
    <i r="5">
      <x v="3"/>
    </i>
    <i r="5">
      <x v="11"/>
    </i>
    <i r="5">
      <x v="12"/>
    </i>
    <i r="5">
      <x v="15"/>
    </i>
    <i r="4">
      <x v="8"/>
      <x/>
    </i>
    <i r="5">
      <x v="4"/>
    </i>
    <i r="5">
      <x v="9"/>
    </i>
    <i r="5">
      <x v="15"/>
    </i>
    <i r="5">
      <x v="16"/>
    </i>
    <i r="5">
      <x v="18"/>
    </i>
    <i r="5">
      <x v="19"/>
    </i>
    <i r="4">
      <x v="9"/>
      <x v="1"/>
    </i>
    <i r="5">
      <x v="3"/>
    </i>
    <i r="5">
      <x v="14"/>
    </i>
    <i r="4">
      <x v="10"/>
      <x v="5"/>
    </i>
    <i r="5">
      <x v="12"/>
    </i>
    <i r="5">
      <x v="16"/>
    </i>
    <i r="4">
      <x v="11"/>
      <x/>
    </i>
    <i r="2">
      <x v="3"/>
      <x v="5"/>
      <x/>
      <x v="2"/>
    </i>
    <i r="5">
      <x v="4"/>
    </i>
    <i r="5">
      <x v="9"/>
    </i>
    <i r="5">
      <x v="15"/>
    </i>
    <i r="5">
      <x v="17"/>
    </i>
    <i r="4">
      <x v="2"/>
      <x v="12"/>
    </i>
    <i r="4">
      <x v="3"/>
      <x v="10"/>
    </i>
    <i r="5">
      <x v="11"/>
    </i>
    <i r="5">
      <x v="12"/>
    </i>
    <i r="5">
      <x v="18"/>
    </i>
    <i r="4">
      <x v="4"/>
      <x v="2"/>
    </i>
    <i r="5">
      <x v="10"/>
    </i>
    <i r="5">
      <x v="13"/>
    </i>
    <i r="4">
      <x v="5"/>
      <x/>
    </i>
    <i r="5">
      <x v="1"/>
    </i>
    <i r="5">
      <x v="3"/>
    </i>
    <i r="5">
      <x v="7"/>
    </i>
    <i r="5">
      <x v="9"/>
    </i>
    <i r="4">
      <x v="6"/>
      <x v="3"/>
    </i>
    <i r="4">
      <x v="7"/>
      <x/>
    </i>
    <i r="5">
      <x v="1"/>
    </i>
    <i r="5">
      <x v="4"/>
    </i>
    <i r="5">
      <x v="19"/>
    </i>
    <i r="4">
      <x v="9"/>
      <x v="9"/>
    </i>
    <i r="5">
      <x v="18"/>
    </i>
    <i r="5">
      <x v="19"/>
    </i>
    <i r="4">
      <x v="10"/>
      <x v="4"/>
    </i>
    <i r="5">
      <x v="18"/>
    </i>
    <i r="4">
      <x v="11"/>
      <x v="1"/>
    </i>
    <i r="3">
      <x v="6"/>
      <x/>
      <x v="1"/>
    </i>
    <i r="5">
      <x v="10"/>
    </i>
    <i r="5">
      <x v="17"/>
    </i>
    <i r="4">
      <x v="1"/>
      <x/>
    </i>
    <i r="5">
      <x v="7"/>
    </i>
    <i r="4">
      <x v="2"/>
      <x v="2"/>
    </i>
    <i r="5">
      <x v="4"/>
    </i>
    <i r="5">
      <x v="5"/>
    </i>
    <i r="5">
      <x v="8"/>
    </i>
    <i r="5">
      <x v="9"/>
    </i>
    <i r="5">
      <x v="13"/>
    </i>
    <i r="5">
      <x v="15"/>
    </i>
    <i r="5">
      <x v="17"/>
    </i>
    <i r="5">
      <x v="19"/>
    </i>
    <i r="4">
      <x v="3"/>
      <x v="3"/>
    </i>
    <i r="5">
      <x v="8"/>
    </i>
    <i r="5">
      <x v="13"/>
    </i>
    <i r="4">
      <x v="4"/>
      <x/>
    </i>
    <i r="5">
      <x v="5"/>
    </i>
    <i r="5">
      <x v="15"/>
    </i>
    <i r="5">
      <x v="16"/>
    </i>
    <i r="4">
      <x v="6"/>
      <x/>
    </i>
    <i r="5">
      <x v="1"/>
    </i>
    <i r="5">
      <x v="6"/>
    </i>
    <i r="5">
      <x v="9"/>
    </i>
    <i r="5">
      <x v="11"/>
    </i>
    <i r="5">
      <x v="13"/>
    </i>
    <i r="5">
      <x v="15"/>
    </i>
    <i r="5">
      <x v="18"/>
    </i>
    <i r="5">
      <x v="19"/>
    </i>
    <i r="4">
      <x v="7"/>
      <x v="2"/>
    </i>
    <i r="5">
      <x v="5"/>
    </i>
    <i r="5">
      <x v="7"/>
    </i>
    <i r="5">
      <x v="9"/>
    </i>
    <i r="5">
      <x v="11"/>
    </i>
    <i r="5">
      <x v="13"/>
    </i>
    <i r="4">
      <x v="8"/>
      <x v="12"/>
    </i>
    <i r="5">
      <x v="17"/>
    </i>
    <i r="5">
      <x v="18"/>
    </i>
    <i r="4">
      <x v="9"/>
      <x v="10"/>
    </i>
    <i r="4">
      <x v="10"/>
      <x/>
    </i>
    <i r="5">
      <x v="13"/>
    </i>
    <i r="5">
      <x v="15"/>
    </i>
    <i r="5">
      <x v="17"/>
    </i>
    <i r="4">
      <x v="11"/>
      <x v="4"/>
    </i>
    <i r="5">
      <x v="14"/>
    </i>
    <i r="5">
      <x v="16"/>
    </i>
    <i r="1">
      <x v="2"/>
      <x/>
      <x/>
      <x/>
      <x v="14"/>
    </i>
    <i r="5">
      <x v="16"/>
    </i>
    <i r="5">
      <x v="18"/>
    </i>
    <i r="4">
      <x v="1"/>
      <x v="12"/>
    </i>
    <i r="4">
      <x v="2"/>
      <x/>
    </i>
    <i r="5">
      <x v="6"/>
    </i>
    <i r="5">
      <x v="17"/>
    </i>
    <i r="4">
      <x v="3"/>
      <x v="9"/>
    </i>
    <i r="5">
      <x v="12"/>
    </i>
    <i r="5">
      <x v="13"/>
    </i>
    <i r="4">
      <x v="4"/>
      <x v="1"/>
    </i>
    <i r="5">
      <x v="4"/>
    </i>
    <i r="4">
      <x v="5"/>
      <x v="16"/>
    </i>
    <i r="5">
      <x v="18"/>
    </i>
    <i r="4">
      <x v="6"/>
      <x v="4"/>
    </i>
    <i r="5">
      <x v="6"/>
    </i>
    <i r="4">
      <x v="7"/>
      <x v="9"/>
    </i>
    <i r="5">
      <x v="14"/>
    </i>
    <i r="4">
      <x v="8"/>
      <x v="1"/>
    </i>
    <i r="5">
      <x v="3"/>
    </i>
    <i r="5">
      <x v="5"/>
    </i>
    <i r="5">
      <x v="7"/>
    </i>
    <i r="5">
      <x v="9"/>
    </i>
    <i r="5">
      <x v="17"/>
    </i>
    <i r="5">
      <x v="18"/>
    </i>
    <i r="4">
      <x v="9"/>
      <x v="1"/>
    </i>
    <i r="5">
      <x v="5"/>
    </i>
    <i r="5">
      <x v="11"/>
    </i>
    <i r="5">
      <x v="13"/>
    </i>
    <i r="4">
      <x v="10"/>
      <x v="17"/>
    </i>
    <i r="4">
      <x v="11"/>
      <x v="1"/>
    </i>
    <i r="5">
      <x v="11"/>
    </i>
    <i r="5">
      <x v="13"/>
    </i>
    <i r="3">
      <x v="1"/>
      <x/>
      <x v="5"/>
    </i>
    <i r="5">
      <x v="19"/>
    </i>
    <i r="4">
      <x v="1"/>
      <x v="15"/>
    </i>
    <i r="4">
      <x v="2"/>
      <x v="5"/>
    </i>
    <i r="5">
      <x v="8"/>
    </i>
    <i r="5">
      <x v="10"/>
    </i>
    <i r="4">
      <x v="3"/>
      <x v="10"/>
    </i>
    <i r="4">
      <x v="5"/>
      <x/>
    </i>
    <i r="5">
      <x v="5"/>
    </i>
    <i r="5">
      <x v="16"/>
    </i>
    <i r="4">
      <x v="6"/>
      <x v="8"/>
    </i>
    <i r="5">
      <x v="17"/>
    </i>
    <i r="4">
      <x v="7"/>
      <x v="2"/>
    </i>
    <i r="5">
      <x v="18"/>
    </i>
    <i r="5">
      <x v="19"/>
    </i>
    <i r="4">
      <x v="8"/>
      <x v="10"/>
    </i>
    <i r="5">
      <x v="12"/>
    </i>
    <i r="5">
      <x v="14"/>
    </i>
    <i r="4">
      <x v="9"/>
      <x v="9"/>
    </i>
    <i r="5">
      <x v="16"/>
    </i>
    <i r="5">
      <x v="17"/>
    </i>
    <i r="5">
      <x v="18"/>
    </i>
    <i r="4">
      <x v="10"/>
      <x/>
    </i>
    <i r="5">
      <x v="12"/>
    </i>
    <i r="5">
      <x v="14"/>
    </i>
    <i r="4">
      <x v="11"/>
      <x v="3"/>
    </i>
    <i r="5">
      <x v="7"/>
    </i>
    <i r="5">
      <x v="8"/>
    </i>
    <i r="5">
      <x v="11"/>
    </i>
    <i r="5">
      <x v="12"/>
    </i>
    <i r="5">
      <x v="18"/>
    </i>
    <i r="2">
      <x v="1"/>
      <x v="2"/>
      <x/>
      <x v="4"/>
    </i>
    <i r="5">
      <x v="5"/>
    </i>
    <i r="5">
      <x v="12"/>
    </i>
    <i r="5">
      <x v="18"/>
    </i>
    <i r="4">
      <x v="1"/>
      <x v="8"/>
    </i>
    <i r="5">
      <x v="13"/>
    </i>
    <i r="5">
      <x v="15"/>
    </i>
    <i r="5">
      <x v="17"/>
    </i>
    <i r="5">
      <x v="19"/>
    </i>
    <i r="4">
      <x v="2"/>
      <x v="19"/>
    </i>
    <i r="4">
      <x v="3"/>
      <x v="7"/>
    </i>
    <i r="5">
      <x v="12"/>
    </i>
    <i r="4">
      <x v="4"/>
      <x v="1"/>
    </i>
    <i r="4">
      <x v="5"/>
      <x v="5"/>
    </i>
    <i r="5">
      <x v="8"/>
    </i>
    <i r="4">
      <x v="6"/>
      <x v="1"/>
    </i>
    <i r="4">
      <x v="7"/>
      <x v="4"/>
    </i>
    <i r="5">
      <x v="15"/>
    </i>
    <i r="5">
      <x v="16"/>
    </i>
    <i r="5">
      <x v="18"/>
    </i>
    <i r="4">
      <x v="8"/>
      <x/>
    </i>
    <i r="5">
      <x v="3"/>
    </i>
    <i r="5">
      <x v="7"/>
    </i>
    <i r="5">
      <x v="10"/>
    </i>
    <i r="4">
      <x v="9"/>
      <x v="9"/>
    </i>
    <i r="5">
      <x v="12"/>
    </i>
    <i r="4">
      <x v="10"/>
      <x v="8"/>
    </i>
    <i r="5">
      <x v="17"/>
    </i>
    <i r="5">
      <x v="19"/>
    </i>
    <i r="4">
      <x v="11"/>
      <x v="1"/>
    </i>
    <i r="5">
      <x v="14"/>
    </i>
    <i r="5">
      <x v="15"/>
    </i>
    <i r="3">
      <x v="3"/>
      <x/>
      <x v="5"/>
    </i>
    <i r="5">
      <x v="8"/>
    </i>
    <i r="5">
      <x v="13"/>
    </i>
    <i r="5">
      <x v="16"/>
    </i>
    <i r="5">
      <x v="19"/>
    </i>
    <i r="4">
      <x v="1"/>
      <x v="1"/>
    </i>
    <i r="5">
      <x v="3"/>
    </i>
    <i r="5">
      <x v="14"/>
    </i>
    <i r="5">
      <x v="18"/>
    </i>
    <i r="5">
      <x v="19"/>
    </i>
    <i r="4">
      <x v="2"/>
      <x v="1"/>
    </i>
    <i r="5">
      <x v="8"/>
    </i>
    <i r="5">
      <x v="9"/>
    </i>
    <i r="5">
      <x v="11"/>
    </i>
    <i r="5">
      <x v="18"/>
    </i>
    <i r="4">
      <x v="3"/>
      <x v="4"/>
    </i>
    <i r="5">
      <x v="14"/>
    </i>
    <i r="5">
      <x v="16"/>
    </i>
    <i r="4">
      <x v="4"/>
      <x v="12"/>
    </i>
    <i r="4">
      <x v="5"/>
      <x v="10"/>
    </i>
    <i r="4">
      <x v="6"/>
      <x v="10"/>
    </i>
    <i r="5">
      <x v="15"/>
    </i>
    <i r="5">
      <x v="17"/>
    </i>
    <i r="4">
      <x v="7"/>
      <x v="11"/>
    </i>
    <i r="5">
      <x v="12"/>
    </i>
    <i r="5">
      <x v="15"/>
    </i>
    <i r="5">
      <x v="18"/>
    </i>
    <i r="4">
      <x v="8"/>
      <x v="3"/>
    </i>
    <i r="5">
      <x v="6"/>
    </i>
    <i r="5">
      <x v="10"/>
    </i>
    <i r="5">
      <x v="16"/>
    </i>
    <i r="5">
      <x v="18"/>
    </i>
    <i r="4">
      <x v="9"/>
      <x v="2"/>
    </i>
    <i r="5">
      <x v="5"/>
    </i>
    <i r="5">
      <x v="8"/>
    </i>
    <i r="5">
      <x v="10"/>
    </i>
    <i r="5">
      <x v="11"/>
    </i>
    <i r="4">
      <x v="10"/>
      <x v="4"/>
    </i>
    <i r="5">
      <x v="5"/>
    </i>
    <i r="5">
      <x v="11"/>
    </i>
    <i r="4">
      <x v="11"/>
      <x v="1"/>
    </i>
    <i r="5">
      <x v="12"/>
    </i>
    <i r="2">
      <x v="2"/>
      <x v="4"/>
      <x/>
      <x v="10"/>
    </i>
    <i r="5">
      <x v="19"/>
    </i>
    <i r="4">
      <x v="1"/>
      <x v="17"/>
    </i>
    <i r="4">
      <x v="2"/>
      <x v="9"/>
    </i>
    <i r="5">
      <x v="10"/>
    </i>
    <i r="4">
      <x v="3"/>
      <x v="1"/>
    </i>
    <i r="5">
      <x v="11"/>
    </i>
    <i r="5">
      <x v="16"/>
    </i>
    <i r="5">
      <x v="18"/>
    </i>
    <i r="4">
      <x v="4"/>
      <x/>
    </i>
    <i r="5">
      <x v="6"/>
    </i>
    <i r="5">
      <x v="9"/>
    </i>
    <i r="5">
      <x v="16"/>
    </i>
    <i r="4">
      <x v="5"/>
      <x v="6"/>
    </i>
    <i r="5">
      <x v="9"/>
    </i>
    <i r="5">
      <x v="15"/>
    </i>
    <i r="5">
      <x v="18"/>
    </i>
    <i r="4">
      <x v="6"/>
      <x v="4"/>
    </i>
    <i r="5">
      <x v="17"/>
    </i>
    <i r="4">
      <x v="7"/>
      <x v="3"/>
    </i>
    <i r="5">
      <x v="4"/>
    </i>
    <i r="5">
      <x v="6"/>
    </i>
    <i r="4">
      <x v="8"/>
      <x v="15"/>
    </i>
    <i r="5">
      <x v="17"/>
    </i>
    <i r="5">
      <x v="18"/>
    </i>
    <i r="4">
      <x v="9"/>
      <x v="8"/>
    </i>
    <i r="5">
      <x v="18"/>
    </i>
    <i r="4">
      <x v="10"/>
      <x v="16"/>
    </i>
    <i r="4">
      <x v="11"/>
      <x v="4"/>
    </i>
    <i r="2">
      <x v="3"/>
      <x v="5"/>
      <x/>
      <x v="1"/>
    </i>
    <i r="5">
      <x v="11"/>
    </i>
    <i r="5">
      <x v="14"/>
    </i>
    <i r="5">
      <x v="16"/>
    </i>
    <i r="4">
      <x v="1"/>
      <x v="17"/>
    </i>
    <i r="5">
      <x v="19"/>
    </i>
    <i r="4">
      <x v="2"/>
      <x v="4"/>
    </i>
    <i r="5">
      <x v="6"/>
    </i>
    <i r="5">
      <x v="13"/>
    </i>
    <i r="5">
      <x v="17"/>
    </i>
    <i r="4">
      <x v="3"/>
      <x v="16"/>
    </i>
    <i r="4">
      <x v="4"/>
      <x v="6"/>
    </i>
    <i r="5">
      <x v="8"/>
    </i>
    <i r="5">
      <x v="14"/>
    </i>
    <i r="5">
      <x v="15"/>
    </i>
    <i r="5">
      <x v="18"/>
    </i>
    <i r="4">
      <x v="5"/>
      <x v="4"/>
    </i>
    <i r="4">
      <x v="6"/>
      <x v="17"/>
    </i>
    <i r="4">
      <x v="7"/>
      <x v="15"/>
    </i>
    <i r="5">
      <x v="16"/>
    </i>
    <i r="5">
      <x v="18"/>
    </i>
    <i r="5">
      <x v="19"/>
    </i>
    <i r="4">
      <x v="8"/>
      <x v="3"/>
    </i>
    <i r="5">
      <x v="4"/>
    </i>
    <i r="5">
      <x v="5"/>
    </i>
    <i r="5">
      <x v="6"/>
    </i>
    <i r="5">
      <x v="9"/>
    </i>
    <i r="4">
      <x v="9"/>
      <x v="6"/>
    </i>
    <i r="5">
      <x v="14"/>
    </i>
    <i r="4">
      <x v="10"/>
      <x v="5"/>
    </i>
    <i r="5">
      <x v="6"/>
    </i>
    <i r="5">
      <x v="7"/>
    </i>
    <i r="5">
      <x v="11"/>
    </i>
    <i r="4">
      <x v="11"/>
      <x v="3"/>
    </i>
    <i r="5">
      <x v="5"/>
    </i>
    <i r="5">
      <x v="8"/>
    </i>
    <i r="5">
      <x v="13"/>
    </i>
    <i r="3">
      <x v="6"/>
      <x/>
      <x v="13"/>
    </i>
    <i r="4">
      <x v="1"/>
      <x v="2"/>
    </i>
    <i r="5">
      <x v="8"/>
    </i>
    <i r="4">
      <x v="2"/>
      <x v="3"/>
    </i>
    <i r="5">
      <x v="6"/>
    </i>
    <i r="5">
      <x v="17"/>
    </i>
    <i r="5">
      <x v="18"/>
    </i>
    <i r="4">
      <x v="3"/>
      <x v="6"/>
    </i>
    <i r="5">
      <x v="7"/>
    </i>
    <i r="5">
      <x v="9"/>
    </i>
    <i r="4">
      <x v="4"/>
      <x v="13"/>
    </i>
    <i r="5">
      <x v="16"/>
    </i>
    <i r="5">
      <x v="17"/>
    </i>
    <i r="5">
      <x v="18"/>
    </i>
    <i r="4">
      <x v="5"/>
      <x/>
    </i>
    <i r="5">
      <x v="10"/>
    </i>
    <i r="5">
      <x v="17"/>
    </i>
    <i r="5">
      <x v="19"/>
    </i>
    <i r="4">
      <x v="6"/>
      <x v="2"/>
    </i>
    <i r="5">
      <x v="4"/>
    </i>
    <i r="5">
      <x v="10"/>
    </i>
    <i r="5">
      <x v="18"/>
    </i>
    <i r="4">
      <x v="7"/>
      <x v="1"/>
    </i>
    <i r="5">
      <x v="2"/>
    </i>
    <i r="5">
      <x v="3"/>
    </i>
    <i r="5">
      <x v="14"/>
    </i>
    <i r="4">
      <x v="8"/>
      <x v="1"/>
    </i>
    <i r="5">
      <x v="4"/>
    </i>
    <i r="5">
      <x v="9"/>
    </i>
    <i r="4">
      <x v="9"/>
      <x v="5"/>
    </i>
    <i r="5">
      <x v="8"/>
    </i>
    <i r="5">
      <x v="12"/>
    </i>
    <i r="5">
      <x v="15"/>
    </i>
    <i r="4">
      <x v="10"/>
      <x v="7"/>
    </i>
    <i r="5">
      <x v="12"/>
    </i>
    <i r="4">
      <x v="11"/>
      <x v="4"/>
    </i>
    <i r="5">
      <x v="17"/>
    </i>
    <i r="1">
      <x v="3"/>
      <x/>
      <x/>
      <x/>
      <x v="8"/>
    </i>
    <i r="5">
      <x v="11"/>
    </i>
    <i r="5">
      <x v="12"/>
    </i>
    <i r="5">
      <x v="18"/>
    </i>
    <i r="4">
      <x v="1"/>
      <x v="7"/>
    </i>
    <i r="5">
      <x v="8"/>
    </i>
    <i r="5">
      <x v="14"/>
    </i>
    <i r="5">
      <x v="18"/>
    </i>
    <i r="4">
      <x v="2"/>
      <x v="2"/>
    </i>
    <i r="5">
      <x v="8"/>
    </i>
    <i r="5">
      <x v="13"/>
    </i>
    <i r="5">
      <x v="14"/>
    </i>
    <i r="5">
      <x v="15"/>
    </i>
    <i r="5">
      <x v="18"/>
    </i>
    <i r="4">
      <x v="3"/>
      <x v="3"/>
    </i>
    <i r="4">
      <x v="4"/>
      <x v="5"/>
    </i>
    <i r="4">
      <x v="5"/>
      <x v="6"/>
    </i>
    <i r="5">
      <x v="7"/>
    </i>
    <i r="5">
      <x v="9"/>
    </i>
    <i r="5">
      <x v="10"/>
    </i>
    <i r="5">
      <x v="14"/>
    </i>
    <i r="5">
      <x v="19"/>
    </i>
    <i r="4">
      <x v="6"/>
      <x v="3"/>
    </i>
    <i r="5">
      <x v="15"/>
    </i>
    <i r="4">
      <x v="7"/>
      <x v="14"/>
    </i>
    <i r="5">
      <x v="16"/>
    </i>
    <i r="4">
      <x v="8"/>
      <x v="1"/>
    </i>
    <i r="5">
      <x v="3"/>
    </i>
    <i r="5">
      <x v="4"/>
    </i>
    <i r="4">
      <x v="9"/>
      <x v="5"/>
    </i>
    <i r="5">
      <x v="12"/>
    </i>
    <i r="5">
      <x v="14"/>
    </i>
    <i r="4">
      <x v="10"/>
      <x v="7"/>
    </i>
    <i r="5">
      <x v="15"/>
    </i>
    <i r="5">
      <x v="17"/>
    </i>
    <i r="4">
      <x v="11"/>
      <x v="12"/>
    </i>
    <i r="5">
      <x v="15"/>
    </i>
    <i r="3">
      <x v="1"/>
      <x/>
      <x/>
    </i>
    <i r="5">
      <x v="1"/>
    </i>
    <i r="5">
      <x v="18"/>
    </i>
    <i r="5">
      <x v="19"/>
    </i>
    <i r="4">
      <x v="1"/>
      <x v="2"/>
    </i>
    <i r="5">
      <x v="3"/>
    </i>
    <i r="5">
      <x v="12"/>
    </i>
    <i r="4">
      <x v="2"/>
      <x v="2"/>
    </i>
    <i r="5">
      <x v="11"/>
    </i>
    <i r="4">
      <x v="3"/>
      <x v="2"/>
    </i>
    <i r="4">
      <x v="4"/>
      <x v="16"/>
    </i>
    <i r="4">
      <x v="5"/>
      <x v="11"/>
    </i>
    <i r="5">
      <x v="16"/>
    </i>
    <i r="5">
      <x v="17"/>
    </i>
    <i r="5">
      <x v="19"/>
    </i>
    <i r="4">
      <x v="6"/>
      <x v="2"/>
    </i>
    <i r="5">
      <x v="8"/>
    </i>
    <i r="5">
      <x v="16"/>
    </i>
    <i r="4">
      <x v="7"/>
      <x v="3"/>
    </i>
    <i r="4">
      <x v="8"/>
      <x/>
    </i>
    <i r="5">
      <x v="3"/>
    </i>
    <i r="5">
      <x v="10"/>
    </i>
    <i r="4">
      <x v="9"/>
      <x v="1"/>
    </i>
    <i r="5">
      <x v="16"/>
    </i>
    <i r="4">
      <x v="10"/>
      <x v="6"/>
    </i>
    <i r="5">
      <x v="8"/>
    </i>
    <i r="5">
      <x v="12"/>
    </i>
    <i r="5">
      <x v="14"/>
    </i>
    <i r="4">
      <x v="11"/>
      <x v="17"/>
    </i>
    <i r="2">
      <x v="1"/>
      <x v="2"/>
      <x/>
      <x v="7"/>
    </i>
    <i r="5">
      <x v="12"/>
    </i>
    <i r="5">
      <x v="16"/>
    </i>
    <i r="5">
      <x v="18"/>
    </i>
    <i r="4">
      <x v="1"/>
      <x/>
    </i>
    <i r="5">
      <x v="7"/>
    </i>
    <i r="5">
      <x v="12"/>
    </i>
    <i r="5">
      <x v="18"/>
    </i>
    <i r="4">
      <x v="2"/>
      <x v="13"/>
    </i>
    <i r="4">
      <x v="3"/>
      <x v="3"/>
    </i>
    <i r="5">
      <x v="7"/>
    </i>
    <i r="5">
      <x v="9"/>
    </i>
    <i r="4">
      <x v="4"/>
      <x/>
    </i>
    <i r="5">
      <x v="7"/>
    </i>
    <i r="5">
      <x v="9"/>
    </i>
    <i r="5">
      <x v="19"/>
    </i>
    <i r="4">
      <x v="5"/>
      <x v="8"/>
    </i>
    <i r="5">
      <x v="10"/>
    </i>
    <i r="5">
      <x v="13"/>
    </i>
    <i r="5">
      <x v="17"/>
    </i>
    <i r="4">
      <x v="6"/>
      <x v="5"/>
    </i>
    <i r="5">
      <x v="10"/>
    </i>
    <i r="5">
      <x v="11"/>
    </i>
    <i r="5">
      <x v="14"/>
    </i>
    <i r="4">
      <x v="7"/>
      <x v="7"/>
    </i>
    <i r="5">
      <x v="8"/>
    </i>
    <i r="5">
      <x v="12"/>
    </i>
    <i r="5">
      <x v="13"/>
    </i>
    <i r="5">
      <x v="18"/>
    </i>
    <i r="4">
      <x v="8"/>
      <x v="6"/>
    </i>
    <i r="5">
      <x v="15"/>
    </i>
    <i r="5">
      <x v="18"/>
    </i>
    <i r="4">
      <x v="9"/>
      <x v="2"/>
    </i>
    <i r="5">
      <x v="4"/>
    </i>
    <i r="5">
      <x v="14"/>
    </i>
    <i r="5">
      <x v="15"/>
    </i>
    <i r="4">
      <x v="10"/>
      <x v="1"/>
    </i>
    <i r="5">
      <x v="4"/>
    </i>
    <i r="5">
      <x v="14"/>
    </i>
    <i r="5">
      <x v="15"/>
    </i>
    <i r="5">
      <x v="19"/>
    </i>
    <i r="4">
      <x v="11"/>
      <x v="4"/>
    </i>
    <i r="5">
      <x v="5"/>
    </i>
    <i r="5">
      <x v="9"/>
    </i>
    <i r="3">
      <x v="3"/>
      <x/>
      <x v="11"/>
    </i>
    <i r="4">
      <x v="1"/>
      <x v="1"/>
    </i>
    <i r="5">
      <x v="4"/>
    </i>
    <i r="5">
      <x v="11"/>
    </i>
    <i r="5">
      <x v="17"/>
    </i>
    <i r="4">
      <x v="2"/>
      <x/>
    </i>
    <i r="5">
      <x v="8"/>
    </i>
    <i r="5">
      <x v="13"/>
    </i>
    <i r="4">
      <x v="3"/>
      <x v="5"/>
    </i>
    <i r="5">
      <x v="17"/>
    </i>
    <i r="5">
      <x v="19"/>
    </i>
    <i r="4">
      <x v="4"/>
      <x v="4"/>
    </i>
    <i r="5">
      <x v="6"/>
    </i>
    <i r="5">
      <x v="19"/>
    </i>
    <i r="4">
      <x v="5"/>
      <x v="17"/>
    </i>
    <i r="4">
      <x v="6"/>
      <x v="2"/>
    </i>
    <i r="5">
      <x v="5"/>
    </i>
    <i r="5">
      <x v="7"/>
    </i>
    <i r="5">
      <x v="19"/>
    </i>
    <i r="4">
      <x v="8"/>
      <x v="12"/>
    </i>
    <i r="5">
      <x v="15"/>
    </i>
    <i r="5">
      <x v="18"/>
    </i>
    <i r="4">
      <x v="9"/>
      <x/>
    </i>
    <i r="5">
      <x v="8"/>
    </i>
    <i r="5">
      <x v="9"/>
    </i>
    <i r="5">
      <x v="18"/>
    </i>
    <i r="4">
      <x v="10"/>
      <x v="11"/>
    </i>
    <i r="4">
      <x v="11"/>
      <x v="1"/>
    </i>
    <i r="5">
      <x v="11"/>
    </i>
    <i r="2">
      <x v="2"/>
      <x v="4"/>
      <x/>
      <x v="6"/>
    </i>
    <i r="5">
      <x v="7"/>
    </i>
    <i r="5">
      <x v="19"/>
    </i>
    <i r="4">
      <x v="1"/>
      <x v="11"/>
    </i>
    <i r="5">
      <x v="14"/>
    </i>
    <i r="4">
      <x v="2"/>
      <x/>
    </i>
    <i r="5">
      <x v="4"/>
    </i>
    <i r="5">
      <x v="5"/>
    </i>
    <i r="5">
      <x v="10"/>
    </i>
    <i r="5">
      <x v="16"/>
    </i>
    <i r="5">
      <x v="17"/>
    </i>
    <i r="4">
      <x v="3"/>
      <x v="2"/>
    </i>
    <i r="5">
      <x v="3"/>
    </i>
    <i r="5">
      <x v="8"/>
    </i>
    <i r="5">
      <x v="11"/>
    </i>
    <i r="5">
      <x v="12"/>
    </i>
    <i r="4">
      <x v="4"/>
      <x/>
    </i>
    <i r="5">
      <x v="2"/>
    </i>
    <i r="5">
      <x v="7"/>
    </i>
    <i r="5">
      <x v="11"/>
    </i>
    <i r="4">
      <x v="5"/>
      <x/>
    </i>
    <i r="5">
      <x v="4"/>
    </i>
    <i r="5">
      <x v="11"/>
    </i>
    <i r="4">
      <x v="6"/>
      <x v="6"/>
    </i>
    <i r="5">
      <x v="15"/>
    </i>
    <i r="4">
      <x v="7"/>
      <x v="13"/>
    </i>
    <i r="5">
      <x v="14"/>
    </i>
    <i r="5">
      <x v="19"/>
    </i>
    <i r="4">
      <x v="8"/>
      <x v="11"/>
    </i>
    <i r="5">
      <x v="17"/>
    </i>
    <i r="4">
      <x v="9"/>
      <x/>
    </i>
    <i r="5">
      <x v="1"/>
    </i>
    <i r="5">
      <x v="2"/>
    </i>
    <i r="5">
      <x v="10"/>
    </i>
    <i r="5">
      <x v="15"/>
    </i>
    <i r="4">
      <x v="11"/>
      <x v="5"/>
    </i>
    <i r="5">
      <x v="10"/>
    </i>
    <i r="2">
      <x v="3"/>
      <x v="5"/>
      <x/>
      <x v="9"/>
    </i>
    <i r="5">
      <x v="11"/>
    </i>
    <i r="5">
      <x v="13"/>
    </i>
    <i r="5">
      <x v="17"/>
    </i>
    <i r="5">
      <x v="19"/>
    </i>
    <i r="4">
      <x v="1"/>
      <x v="15"/>
    </i>
    <i r="4">
      <x v="2"/>
      <x v="3"/>
    </i>
    <i r="5">
      <x v="14"/>
    </i>
    <i r="5">
      <x v="16"/>
    </i>
    <i r="4">
      <x v="3"/>
      <x v="2"/>
    </i>
    <i r="5">
      <x v="8"/>
    </i>
    <i r="5">
      <x v="9"/>
    </i>
    <i r="5">
      <x v="16"/>
    </i>
    <i r="4">
      <x v="5"/>
      <x v="7"/>
    </i>
    <i r="4">
      <x v="6"/>
      <x v="4"/>
    </i>
    <i r="5">
      <x v="12"/>
    </i>
    <i r="5">
      <x v="15"/>
    </i>
    <i r="5">
      <x v="18"/>
    </i>
    <i r="4">
      <x v="7"/>
      <x v="4"/>
    </i>
    <i r="5">
      <x v="6"/>
    </i>
    <i r="5">
      <x v="18"/>
    </i>
    <i r="4">
      <x v="9"/>
      <x/>
    </i>
    <i r="5">
      <x v="6"/>
    </i>
    <i r="5">
      <x v="9"/>
    </i>
    <i r="4">
      <x v="10"/>
      <x v="3"/>
    </i>
    <i r="5">
      <x v="8"/>
    </i>
    <i r="5">
      <x v="14"/>
    </i>
    <i r="5">
      <x v="15"/>
    </i>
    <i r="5">
      <x v="19"/>
    </i>
    <i r="4">
      <x v="11"/>
      <x v="2"/>
    </i>
    <i r="5">
      <x v="4"/>
    </i>
    <i r="5">
      <x v="7"/>
    </i>
    <i r="5">
      <x v="8"/>
    </i>
    <i r="5">
      <x v="9"/>
    </i>
    <i r="5">
      <x v="16"/>
    </i>
    <i r="3">
      <x v="6"/>
      <x/>
      <x v="1"/>
    </i>
    <i r="5">
      <x v="7"/>
    </i>
    <i r="5">
      <x v="8"/>
    </i>
    <i r="5">
      <x v="18"/>
    </i>
    <i r="5">
      <x v="19"/>
    </i>
    <i r="4">
      <x v="1"/>
      <x v="3"/>
    </i>
    <i r="5">
      <x v="14"/>
    </i>
    <i r="5">
      <x v="17"/>
    </i>
    <i r="4">
      <x v="2"/>
      <x/>
    </i>
    <i r="5">
      <x v="2"/>
    </i>
    <i r="5">
      <x v="9"/>
    </i>
    <i r="5">
      <x v="16"/>
    </i>
    <i r="4">
      <x v="3"/>
      <x v="1"/>
    </i>
    <i r="5">
      <x v="2"/>
    </i>
    <i r="5">
      <x v="14"/>
    </i>
    <i r="5">
      <x v="16"/>
    </i>
    <i r="4">
      <x v="4"/>
      <x v="1"/>
    </i>
    <i r="4">
      <x v="5"/>
      <x v="9"/>
    </i>
    <i r="5">
      <x v="11"/>
    </i>
    <i r="5">
      <x v="18"/>
    </i>
    <i r="4">
      <x v="6"/>
      <x v="12"/>
    </i>
    <i r="4">
      <x v="7"/>
      <x v="6"/>
    </i>
    <i r="5">
      <x v="10"/>
    </i>
    <i r="4">
      <x v="8"/>
      <x v="5"/>
    </i>
    <i r="4">
      <x v="9"/>
      <x v="2"/>
    </i>
    <i r="5">
      <x v="8"/>
    </i>
    <i r="5">
      <x v="12"/>
    </i>
    <i r="5">
      <x v="13"/>
    </i>
    <i r="4">
      <x v="10"/>
      <x/>
    </i>
    <i r="5">
      <x v="1"/>
    </i>
    <i r="5">
      <x v="7"/>
    </i>
    <i r="5">
      <x v="19"/>
    </i>
    <i r="4">
      <x v="11"/>
      <x v="6"/>
    </i>
    <i r="5">
      <x v="11"/>
    </i>
    <i r="5">
      <x v="12"/>
    </i>
    <i r="5">
      <x v="14"/>
    </i>
    <i>
      <x v="1"/>
      <x/>
      <x/>
      <x/>
      <x/>
      <x v="5"/>
    </i>
    <i r="5">
      <x v="11"/>
    </i>
    <i r="5">
      <x v="18"/>
    </i>
    <i r="5">
      <x v="19"/>
    </i>
    <i r="4">
      <x v="1"/>
      <x v="13"/>
    </i>
    <i r="4">
      <x v="2"/>
      <x v="6"/>
    </i>
    <i r="5">
      <x v="12"/>
    </i>
    <i r="5">
      <x v="18"/>
    </i>
    <i r="4">
      <x v="3"/>
      <x v="8"/>
    </i>
    <i r="4">
      <x v="4"/>
      <x v="4"/>
    </i>
    <i r="5">
      <x v="9"/>
    </i>
    <i r="5">
      <x v="12"/>
    </i>
    <i r="4">
      <x v="5"/>
      <x v="3"/>
    </i>
    <i r="5">
      <x v="18"/>
    </i>
    <i r="4">
      <x v="6"/>
      <x v="6"/>
    </i>
    <i r="5">
      <x v="10"/>
    </i>
    <i r="5">
      <x v="13"/>
    </i>
    <i r="5">
      <x v="15"/>
    </i>
    <i r="4">
      <x v="7"/>
      <x v="13"/>
    </i>
    <i r="4">
      <x v="8"/>
      <x v="3"/>
    </i>
    <i r="5">
      <x v="5"/>
    </i>
    <i r="5">
      <x v="15"/>
    </i>
    <i r="4">
      <x v="9"/>
      <x v="1"/>
    </i>
    <i r="5">
      <x v="3"/>
    </i>
    <i r="5">
      <x v="6"/>
    </i>
    <i r="5">
      <x v="9"/>
    </i>
    <i r="5">
      <x v="11"/>
    </i>
    <i r="4">
      <x v="10"/>
      <x v="1"/>
    </i>
    <i r="5">
      <x v="3"/>
    </i>
    <i r="5">
      <x v="12"/>
    </i>
    <i r="5">
      <x v="16"/>
    </i>
    <i r="4">
      <x v="11"/>
      <x v="2"/>
    </i>
    <i r="5">
      <x v="14"/>
    </i>
    <i r="5">
      <x v="15"/>
    </i>
    <i r="5">
      <x v="18"/>
    </i>
    <i r="3">
      <x v="1"/>
      <x/>
      <x v="2"/>
    </i>
    <i r="5">
      <x v="11"/>
    </i>
    <i r="5">
      <x v="15"/>
    </i>
    <i r="5">
      <x v="16"/>
    </i>
    <i r="4">
      <x v="1"/>
      <x v="2"/>
    </i>
    <i r="5">
      <x v="15"/>
    </i>
    <i r="5">
      <x v="17"/>
    </i>
    <i r="4">
      <x v="2"/>
      <x v="3"/>
    </i>
    <i r="5">
      <x v="4"/>
    </i>
    <i r="5">
      <x v="6"/>
    </i>
    <i r="5">
      <x v="17"/>
    </i>
    <i r="4">
      <x v="3"/>
      <x v="5"/>
    </i>
    <i r="5">
      <x v="7"/>
    </i>
    <i r="5">
      <x v="11"/>
    </i>
    <i r="5">
      <x v="14"/>
    </i>
    <i r="4">
      <x v="4"/>
      <x v="3"/>
    </i>
    <i r="5">
      <x v="7"/>
    </i>
    <i r="4">
      <x v="5"/>
      <x v="12"/>
    </i>
    <i r="4">
      <x v="6"/>
      <x v="3"/>
    </i>
    <i r="5">
      <x v="5"/>
    </i>
    <i r="5">
      <x v="8"/>
    </i>
    <i r="5">
      <x v="10"/>
    </i>
    <i r="5">
      <x v="11"/>
    </i>
    <i r="5">
      <x v="16"/>
    </i>
    <i r="4">
      <x v="7"/>
      <x v="2"/>
    </i>
    <i r="5">
      <x v="5"/>
    </i>
    <i r="5">
      <x v="8"/>
    </i>
    <i r="4">
      <x v="8"/>
      <x v="1"/>
    </i>
    <i r="5">
      <x v="5"/>
    </i>
    <i r="5">
      <x v="13"/>
    </i>
    <i r="4">
      <x v="9"/>
      <x v="10"/>
    </i>
    <i r="5">
      <x v="15"/>
    </i>
    <i r="5">
      <x v="18"/>
    </i>
    <i r="5">
      <x v="19"/>
    </i>
    <i r="4">
      <x v="10"/>
      <x v="15"/>
    </i>
    <i r="4">
      <x v="11"/>
      <x v="8"/>
    </i>
    <i r="5">
      <x v="12"/>
    </i>
    <i r="2">
      <x v="1"/>
      <x v="2"/>
      <x/>
      <x v="6"/>
    </i>
    <i r="5">
      <x v="12"/>
    </i>
    <i r="4">
      <x v="1"/>
      <x v="1"/>
    </i>
    <i r="5">
      <x v="8"/>
    </i>
    <i r="5">
      <x v="11"/>
    </i>
    <i r="5">
      <x v="17"/>
    </i>
    <i r="5">
      <x v="18"/>
    </i>
    <i r="4">
      <x v="2"/>
      <x v="9"/>
    </i>
    <i r="5">
      <x v="14"/>
    </i>
    <i r="5">
      <x v="18"/>
    </i>
    <i r="4">
      <x v="3"/>
      <x/>
    </i>
    <i r="5">
      <x v="19"/>
    </i>
    <i r="4">
      <x v="4"/>
      <x v="16"/>
    </i>
    <i r="4">
      <x v="5"/>
      <x v="4"/>
    </i>
    <i r="5">
      <x v="7"/>
    </i>
    <i r="4">
      <x v="6"/>
      <x v="1"/>
    </i>
    <i r="5">
      <x v="8"/>
    </i>
    <i r="4">
      <x v="7"/>
      <x v="16"/>
    </i>
    <i r="4">
      <x v="8"/>
      <x v="15"/>
    </i>
    <i r="4">
      <x v="9"/>
      <x v="2"/>
    </i>
    <i r="5">
      <x v="3"/>
    </i>
    <i r="4">
      <x v="10"/>
      <x v="1"/>
    </i>
    <i r="5">
      <x v="8"/>
    </i>
    <i r="5">
      <x v="10"/>
    </i>
    <i r="5">
      <x v="12"/>
    </i>
    <i r="4">
      <x v="11"/>
      <x/>
    </i>
    <i r="5">
      <x v="5"/>
    </i>
    <i r="5">
      <x v="7"/>
    </i>
    <i r="5">
      <x v="14"/>
    </i>
    <i r="3">
      <x v="3"/>
      <x/>
      <x v="3"/>
    </i>
    <i r="5">
      <x v="10"/>
    </i>
    <i r="5">
      <x v="14"/>
    </i>
    <i r="4">
      <x v="1"/>
      <x v="12"/>
    </i>
    <i r="4">
      <x v="2"/>
      <x v="2"/>
    </i>
    <i r="5">
      <x v="7"/>
    </i>
    <i r="5">
      <x v="10"/>
    </i>
    <i r="4">
      <x v="4"/>
      <x v="1"/>
    </i>
    <i r="5">
      <x v="14"/>
    </i>
    <i r="4">
      <x v="5"/>
      <x/>
    </i>
    <i r="5">
      <x v="9"/>
    </i>
    <i r="5">
      <x v="12"/>
    </i>
    <i r="5">
      <x v="18"/>
    </i>
    <i r="4">
      <x v="6"/>
      <x v="3"/>
    </i>
    <i r="5">
      <x v="11"/>
    </i>
    <i r="5">
      <x v="15"/>
    </i>
    <i r="4">
      <x v="7"/>
      <x v="1"/>
    </i>
    <i r="5">
      <x v="8"/>
    </i>
    <i r="5">
      <x v="11"/>
    </i>
    <i r="5">
      <x v="14"/>
    </i>
    <i r="5">
      <x v="15"/>
    </i>
    <i r="5">
      <x v="16"/>
    </i>
    <i r="5">
      <x v="19"/>
    </i>
    <i r="4">
      <x v="8"/>
      <x v="6"/>
    </i>
    <i r="5">
      <x v="8"/>
    </i>
    <i r="5">
      <x v="15"/>
    </i>
    <i r="4">
      <x v="9"/>
      <x/>
    </i>
    <i r="5">
      <x v="6"/>
    </i>
    <i r="4">
      <x v="10"/>
      <x v="1"/>
    </i>
    <i r="5">
      <x v="2"/>
    </i>
    <i r="5">
      <x v="10"/>
    </i>
    <i r="4">
      <x v="11"/>
      <x v="12"/>
    </i>
    <i r="2">
      <x v="2"/>
      <x v="4"/>
      <x/>
      <x v="13"/>
    </i>
    <i r="4">
      <x v="1"/>
      <x/>
    </i>
    <i r="5">
      <x v="8"/>
    </i>
    <i r="5">
      <x v="9"/>
    </i>
    <i r="5">
      <x v="18"/>
    </i>
    <i r="4">
      <x v="2"/>
      <x v="2"/>
    </i>
    <i r="5">
      <x v="4"/>
    </i>
    <i r="5">
      <x v="13"/>
    </i>
    <i r="4">
      <x v="3"/>
      <x v="15"/>
    </i>
    <i r="4">
      <x v="4"/>
      <x v="6"/>
    </i>
    <i r="5">
      <x v="8"/>
    </i>
    <i r="5">
      <x v="11"/>
    </i>
    <i r="5">
      <x v="14"/>
    </i>
    <i r="5">
      <x v="18"/>
    </i>
    <i r="4">
      <x v="5"/>
      <x v="4"/>
    </i>
    <i r="5">
      <x v="13"/>
    </i>
    <i r="5">
      <x v="16"/>
    </i>
    <i r="5">
      <x v="17"/>
    </i>
    <i r="4">
      <x v="6"/>
      <x v="3"/>
    </i>
    <i r="5">
      <x v="4"/>
    </i>
    <i r="5">
      <x v="5"/>
    </i>
    <i r="5">
      <x v="12"/>
    </i>
    <i r="5">
      <x v="17"/>
    </i>
    <i r="5">
      <x v="18"/>
    </i>
    <i r="4">
      <x v="7"/>
      <x v="1"/>
    </i>
    <i r="5">
      <x v="4"/>
    </i>
    <i r="5">
      <x v="11"/>
    </i>
    <i r="5">
      <x v="16"/>
    </i>
    <i r="4">
      <x v="8"/>
      <x v="2"/>
    </i>
    <i r="5">
      <x v="3"/>
    </i>
    <i r="5">
      <x v="6"/>
    </i>
    <i r="5">
      <x v="16"/>
    </i>
    <i r="4">
      <x v="9"/>
      <x v="1"/>
    </i>
    <i r="5">
      <x v="4"/>
    </i>
    <i r="5">
      <x v="6"/>
    </i>
    <i r="5">
      <x v="12"/>
    </i>
    <i r="5">
      <x v="14"/>
    </i>
    <i r="5">
      <x v="18"/>
    </i>
    <i r="4">
      <x v="10"/>
      <x v="14"/>
    </i>
    <i r="5">
      <x v="19"/>
    </i>
    <i r="4">
      <x v="11"/>
      <x v="5"/>
    </i>
    <i r="5">
      <x v="7"/>
    </i>
    <i r="5">
      <x v="10"/>
    </i>
    <i r="5">
      <x v="11"/>
    </i>
    <i r="5">
      <x v="17"/>
    </i>
    <i r="2">
      <x v="3"/>
      <x v="5"/>
      <x/>
      <x/>
    </i>
    <i r="5">
      <x v="5"/>
    </i>
    <i r="5">
      <x v="6"/>
    </i>
    <i r="5">
      <x v="19"/>
    </i>
    <i r="4">
      <x v="1"/>
      <x v="4"/>
    </i>
    <i r="5">
      <x v="9"/>
    </i>
    <i r="5">
      <x v="15"/>
    </i>
    <i r="4">
      <x v="2"/>
      <x v="3"/>
    </i>
    <i r="5">
      <x v="11"/>
    </i>
    <i r="5">
      <x v="14"/>
    </i>
    <i r="5">
      <x v="17"/>
    </i>
    <i r="4">
      <x v="3"/>
      <x v="1"/>
    </i>
    <i r="4">
      <x v="4"/>
      <x/>
    </i>
    <i r="5">
      <x v="8"/>
    </i>
    <i r="4">
      <x v="5"/>
      <x v="5"/>
    </i>
    <i r="5">
      <x v="9"/>
    </i>
    <i r="5">
      <x v="11"/>
    </i>
    <i r="5">
      <x v="13"/>
    </i>
    <i r="5">
      <x v="14"/>
    </i>
    <i r="5">
      <x v="17"/>
    </i>
    <i r="4">
      <x v="6"/>
      <x v="1"/>
    </i>
    <i r="5">
      <x v="3"/>
    </i>
    <i r="5">
      <x v="9"/>
    </i>
    <i r="5">
      <x v="12"/>
    </i>
    <i r="4">
      <x v="7"/>
      <x v="4"/>
    </i>
    <i r="5">
      <x v="6"/>
    </i>
    <i r="5">
      <x v="10"/>
    </i>
    <i r="5">
      <x v="15"/>
    </i>
    <i r="5">
      <x v="19"/>
    </i>
    <i r="4">
      <x v="8"/>
      <x/>
    </i>
    <i r="5">
      <x v="12"/>
    </i>
    <i r="4">
      <x v="9"/>
      <x v="9"/>
    </i>
    <i r="4">
      <x v="10"/>
      <x v="5"/>
    </i>
    <i r="5">
      <x v="14"/>
    </i>
    <i r="4">
      <x v="11"/>
      <x v="8"/>
    </i>
    <i r="5">
      <x v="15"/>
    </i>
    <i r="3">
      <x v="6"/>
      <x/>
      <x v="2"/>
    </i>
    <i r="5">
      <x v="9"/>
    </i>
    <i r="5">
      <x v="10"/>
    </i>
    <i r="5">
      <x v="14"/>
    </i>
    <i r="4">
      <x v="1"/>
      <x v="3"/>
    </i>
    <i r="5">
      <x v="15"/>
    </i>
    <i r="4">
      <x v="2"/>
      <x v="3"/>
    </i>
    <i r="5">
      <x v="13"/>
    </i>
    <i r="5">
      <x v="17"/>
    </i>
    <i r="4">
      <x v="3"/>
      <x v="1"/>
    </i>
    <i r="5">
      <x v="5"/>
    </i>
    <i r="5">
      <x v="7"/>
    </i>
    <i r="5">
      <x v="9"/>
    </i>
    <i r="5">
      <x v="11"/>
    </i>
    <i r="5">
      <x v="13"/>
    </i>
    <i r="4">
      <x v="4"/>
      <x v="1"/>
    </i>
    <i r="5">
      <x v="18"/>
    </i>
    <i r="4">
      <x v="5"/>
      <x v="2"/>
    </i>
    <i r="5">
      <x v="7"/>
    </i>
    <i r="5">
      <x v="10"/>
    </i>
    <i r="5">
      <x v="15"/>
    </i>
    <i r="5">
      <x v="16"/>
    </i>
    <i r="5">
      <x v="18"/>
    </i>
    <i r="5">
      <x v="19"/>
    </i>
    <i r="4">
      <x v="6"/>
      <x v="2"/>
    </i>
    <i r="5">
      <x v="5"/>
    </i>
    <i r="5">
      <x v="6"/>
    </i>
    <i r="5">
      <x v="9"/>
    </i>
    <i r="5">
      <x v="11"/>
    </i>
    <i r="5">
      <x v="13"/>
    </i>
    <i r="4">
      <x v="7"/>
      <x v="4"/>
    </i>
    <i r="4">
      <x v="8"/>
      <x v="8"/>
    </i>
    <i r="4">
      <x v="9"/>
      <x v="2"/>
    </i>
    <i r="5">
      <x v="7"/>
    </i>
    <i r="5">
      <x v="10"/>
    </i>
    <i r="5">
      <x v="13"/>
    </i>
    <i r="5">
      <x v="15"/>
    </i>
    <i r="4">
      <x v="10"/>
      <x/>
    </i>
    <i r="5">
      <x v="13"/>
    </i>
    <i r="5">
      <x v="16"/>
    </i>
    <i r="5">
      <x v="17"/>
    </i>
    <i r="5">
      <x v="19"/>
    </i>
    <i r="4">
      <x v="11"/>
      <x v="4"/>
    </i>
    <i r="5">
      <x v="10"/>
    </i>
    <i r="1">
      <x v="1"/>
      <x/>
      <x/>
      <x/>
      <x v="4"/>
    </i>
    <i r="5">
      <x v="19"/>
    </i>
    <i r="4">
      <x v="1"/>
      <x v="5"/>
    </i>
    <i r="5">
      <x v="8"/>
    </i>
    <i r="5">
      <x v="15"/>
    </i>
    <i r="4">
      <x v="2"/>
      <x v="4"/>
    </i>
    <i r="5">
      <x v="9"/>
    </i>
    <i r="5">
      <x v="18"/>
    </i>
    <i r="4">
      <x v="3"/>
      <x v="5"/>
    </i>
    <i r="5">
      <x v="6"/>
    </i>
    <i r="5">
      <x v="7"/>
    </i>
    <i r="5">
      <x v="14"/>
    </i>
    <i r="4">
      <x v="4"/>
      <x v="8"/>
    </i>
    <i r="4">
      <x v="5"/>
      <x v="1"/>
    </i>
    <i r="5">
      <x v="8"/>
    </i>
    <i r="5">
      <x v="10"/>
    </i>
    <i r="4">
      <x v="6"/>
      <x v="5"/>
    </i>
    <i r="5">
      <x v="6"/>
    </i>
    <i r="5">
      <x v="18"/>
    </i>
    <i r="4">
      <x v="7"/>
      <x v="17"/>
    </i>
    <i r="4">
      <x v="8"/>
      <x v="3"/>
    </i>
    <i r="5">
      <x v="6"/>
    </i>
    <i r="4">
      <x v="9"/>
      <x v="8"/>
    </i>
    <i r="5">
      <x v="10"/>
    </i>
    <i r="5">
      <x v="13"/>
    </i>
    <i r="5">
      <x v="14"/>
    </i>
    <i r="4">
      <x v="10"/>
      <x/>
    </i>
    <i r="5">
      <x v="4"/>
    </i>
    <i r="5">
      <x v="6"/>
    </i>
    <i r="5">
      <x v="19"/>
    </i>
    <i r="4">
      <x v="11"/>
      <x v="5"/>
    </i>
    <i r="5">
      <x v="9"/>
    </i>
    <i r="5">
      <x v="19"/>
    </i>
    <i r="3">
      <x v="1"/>
      <x/>
      <x v="5"/>
    </i>
    <i r="5">
      <x v="8"/>
    </i>
    <i r="4">
      <x v="1"/>
      <x v="1"/>
    </i>
    <i r="4">
      <x v="2"/>
      <x/>
    </i>
    <i r="5">
      <x v="18"/>
    </i>
    <i r="4">
      <x v="3"/>
      <x v="10"/>
    </i>
    <i r="5">
      <x v="13"/>
    </i>
    <i r="4">
      <x v="4"/>
      <x v="6"/>
    </i>
    <i r="5">
      <x v="10"/>
    </i>
    <i r="4">
      <x v="5"/>
      <x v="2"/>
    </i>
    <i r="5">
      <x v="8"/>
    </i>
    <i r="5">
      <x v="9"/>
    </i>
    <i r="5">
      <x v="17"/>
    </i>
    <i r="4">
      <x v="6"/>
      <x v="7"/>
    </i>
    <i r="4">
      <x v="7"/>
      <x v="1"/>
    </i>
    <i r="4">
      <x v="8"/>
      <x v="8"/>
    </i>
    <i r="5">
      <x v="15"/>
    </i>
    <i r="4">
      <x v="9"/>
      <x v="3"/>
    </i>
    <i r="5">
      <x v="13"/>
    </i>
    <i r="4">
      <x v="11"/>
      <x v="7"/>
    </i>
    <i r="5">
      <x v="18"/>
    </i>
    <i r="2">
      <x v="1"/>
      <x v="2"/>
      <x/>
      <x/>
    </i>
    <i r="5">
      <x v="3"/>
    </i>
    <i r="5">
      <x v="8"/>
    </i>
    <i r="4">
      <x v="1"/>
      <x v="7"/>
    </i>
    <i r="5">
      <x v="8"/>
    </i>
    <i r="5">
      <x v="12"/>
    </i>
    <i r="5">
      <x v="17"/>
    </i>
    <i r="4">
      <x v="2"/>
      <x v="2"/>
    </i>
    <i r="5">
      <x v="8"/>
    </i>
    <i r="5">
      <x v="9"/>
    </i>
    <i r="5">
      <x v="10"/>
    </i>
    <i r="5">
      <x v="14"/>
    </i>
    <i r="4">
      <x v="3"/>
      <x v="11"/>
    </i>
    <i r="5">
      <x v="12"/>
    </i>
    <i r="5">
      <x v="13"/>
    </i>
    <i r="5">
      <x v="16"/>
    </i>
    <i r="5">
      <x v="19"/>
    </i>
    <i r="4">
      <x v="4"/>
      <x v="3"/>
    </i>
    <i r="5">
      <x v="16"/>
    </i>
    <i r="5">
      <x v="19"/>
    </i>
    <i r="4">
      <x v="5"/>
      <x v="4"/>
    </i>
    <i r="4">
      <x v="6"/>
      <x v="16"/>
    </i>
    <i r="4">
      <x v="7"/>
      <x v="1"/>
    </i>
    <i r="5">
      <x v="2"/>
    </i>
    <i r="5">
      <x v="14"/>
    </i>
    <i r="4">
      <x v="8"/>
      <x v="8"/>
    </i>
    <i r="5">
      <x v="18"/>
    </i>
    <i r="4">
      <x v="9"/>
      <x v="7"/>
    </i>
    <i r="5">
      <x v="12"/>
    </i>
    <i r="5">
      <x v="19"/>
    </i>
    <i r="4">
      <x v="11"/>
      <x v="4"/>
    </i>
    <i r="5">
      <x v="13"/>
    </i>
    <i r="3">
      <x v="3"/>
      <x/>
      <x v="5"/>
    </i>
    <i r="5">
      <x v="7"/>
    </i>
    <i r="5">
      <x v="12"/>
    </i>
    <i r="4">
      <x v="1"/>
      <x v="18"/>
    </i>
    <i r="4">
      <x v="2"/>
      <x/>
    </i>
    <i r="5">
      <x v="5"/>
    </i>
    <i r="5">
      <x v="15"/>
    </i>
    <i r="4">
      <x v="3"/>
      <x v="2"/>
    </i>
    <i r="5">
      <x v="3"/>
    </i>
    <i r="5">
      <x v="12"/>
    </i>
    <i r="4">
      <x v="4"/>
      <x v="3"/>
    </i>
    <i r="5">
      <x v="9"/>
    </i>
    <i r="5">
      <x v="10"/>
    </i>
    <i r="5">
      <x v="11"/>
    </i>
    <i r="4">
      <x v="5"/>
      <x v="1"/>
    </i>
    <i r="5">
      <x v="9"/>
    </i>
    <i r="5">
      <x v="18"/>
    </i>
    <i r="4">
      <x v="6"/>
      <x v="3"/>
    </i>
    <i r="5">
      <x v="14"/>
    </i>
    <i r="4">
      <x v="7"/>
      <x v="18"/>
    </i>
    <i r="4">
      <x v="8"/>
      <x v="2"/>
    </i>
    <i r="4">
      <x v="9"/>
      <x v="7"/>
    </i>
    <i r="5">
      <x v="14"/>
    </i>
    <i r="4">
      <x v="10"/>
      <x v="1"/>
    </i>
    <i r="5">
      <x v="4"/>
    </i>
    <i r="5">
      <x v="7"/>
    </i>
    <i r="5">
      <x v="19"/>
    </i>
    <i r="4">
      <x v="11"/>
      <x v="2"/>
    </i>
    <i r="5">
      <x v="16"/>
    </i>
    <i r="2">
      <x v="2"/>
      <x v="4"/>
      <x v="1"/>
      <x v="5"/>
    </i>
    <i r="5">
      <x v="14"/>
    </i>
    <i r="4">
      <x v="3"/>
      <x/>
    </i>
    <i r="5">
      <x v="5"/>
    </i>
    <i r="5">
      <x v="10"/>
    </i>
    <i r="5">
      <x v="18"/>
    </i>
    <i r="4">
      <x v="4"/>
      <x v="2"/>
    </i>
    <i r="5">
      <x v="14"/>
    </i>
    <i r="5">
      <x v="15"/>
    </i>
    <i r="4">
      <x v="5"/>
      <x/>
    </i>
    <i r="5">
      <x v="1"/>
    </i>
    <i r="5">
      <x v="9"/>
    </i>
    <i r="5">
      <x v="10"/>
    </i>
    <i r="5">
      <x v="12"/>
    </i>
    <i r="5">
      <x v="14"/>
    </i>
    <i r="4">
      <x v="6"/>
      <x v="10"/>
    </i>
    <i r="4">
      <x v="7"/>
      <x v="1"/>
    </i>
    <i r="5">
      <x v="2"/>
    </i>
    <i r="5">
      <x v="9"/>
    </i>
    <i r="4">
      <x v="8"/>
      <x v="11"/>
    </i>
    <i r="5">
      <x v="12"/>
    </i>
    <i r="4">
      <x v="9"/>
      <x/>
    </i>
    <i r="5">
      <x v="1"/>
    </i>
    <i r="5">
      <x v="15"/>
    </i>
    <i r="4">
      <x v="10"/>
      <x v="2"/>
    </i>
    <i r="5">
      <x v="4"/>
    </i>
    <i r="5">
      <x v="7"/>
    </i>
    <i r="5">
      <x v="11"/>
    </i>
    <i r="5">
      <x v="17"/>
    </i>
    <i r="5">
      <x v="18"/>
    </i>
    <i r="4">
      <x v="11"/>
      <x/>
    </i>
    <i r="5">
      <x v="2"/>
    </i>
    <i r="5">
      <x v="16"/>
    </i>
    <i r="2">
      <x v="3"/>
      <x v="5"/>
      <x/>
      <x v="5"/>
    </i>
    <i r="5">
      <x v="7"/>
    </i>
    <i r="5">
      <x v="9"/>
    </i>
    <i r="4">
      <x v="1"/>
      <x v="1"/>
    </i>
    <i r="5">
      <x v="7"/>
    </i>
    <i r="5">
      <x v="14"/>
    </i>
    <i r="5">
      <x v="19"/>
    </i>
    <i r="4">
      <x v="2"/>
      <x v="4"/>
    </i>
    <i r="5">
      <x v="6"/>
    </i>
    <i r="5">
      <x v="7"/>
    </i>
    <i r="5">
      <x v="8"/>
    </i>
    <i r="5">
      <x v="9"/>
    </i>
    <i r="5">
      <x v="17"/>
    </i>
    <i r="4">
      <x v="3"/>
      <x/>
    </i>
    <i r="5">
      <x v="3"/>
    </i>
    <i r="5">
      <x v="9"/>
    </i>
    <i r="4">
      <x v="4"/>
      <x v="8"/>
    </i>
    <i r="4">
      <x v="5"/>
      <x v="3"/>
    </i>
    <i r="5">
      <x v="9"/>
    </i>
    <i r="5">
      <x v="17"/>
    </i>
    <i r="4">
      <x v="6"/>
      <x v="1"/>
    </i>
    <i r="5">
      <x v="3"/>
    </i>
    <i r="5">
      <x v="5"/>
    </i>
    <i r="5">
      <x v="11"/>
    </i>
    <i r="5">
      <x v="12"/>
    </i>
    <i r="5">
      <x v="14"/>
    </i>
    <i r="4">
      <x v="7"/>
      <x v="3"/>
    </i>
    <i r="5">
      <x v="15"/>
    </i>
    <i r="4">
      <x v="8"/>
      <x v="2"/>
    </i>
    <i r="5">
      <x v="3"/>
    </i>
    <i r="5">
      <x v="5"/>
    </i>
    <i r="5">
      <x v="9"/>
    </i>
    <i r="5">
      <x v="18"/>
    </i>
    <i r="4">
      <x v="9"/>
      <x v="2"/>
    </i>
    <i r="5">
      <x v="14"/>
    </i>
    <i r="4">
      <x v="10"/>
      <x v="9"/>
    </i>
    <i r="4">
      <x v="11"/>
      <x v="9"/>
    </i>
    <i r="5">
      <x v="16"/>
    </i>
    <i r="5">
      <x v="17"/>
    </i>
    <i r="3">
      <x v="6"/>
      <x/>
      <x v="3"/>
    </i>
    <i r="5">
      <x v="4"/>
    </i>
    <i r="5">
      <x v="14"/>
    </i>
    <i r="4">
      <x v="1"/>
      <x v="4"/>
    </i>
    <i r="5">
      <x v="13"/>
    </i>
    <i r="5">
      <x v="17"/>
    </i>
    <i r="5">
      <x v="19"/>
    </i>
    <i r="4">
      <x v="3"/>
      <x v="5"/>
    </i>
    <i r="5">
      <x v="6"/>
    </i>
    <i r="5">
      <x v="7"/>
    </i>
    <i r="5">
      <x v="10"/>
    </i>
    <i r="5">
      <x v="13"/>
    </i>
    <i r="5">
      <x v="18"/>
    </i>
    <i r="4">
      <x v="5"/>
      <x v="1"/>
    </i>
    <i r="5">
      <x v="19"/>
    </i>
    <i r="4">
      <x v="6"/>
      <x v="7"/>
    </i>
    <i r="5">
      <x v="10"/>
    </i>
    <i r="4">
      <x v="7"/>
      <x v="1"/>
    </i>
    <i r="5">
      <x v="13"/>
    </i>
    <i r="4">
      <x v="8"/>
      <x v="11"/>
    </i>
    <i r="4">
      <x v="9"/>
      <x v="2"/>
    </i>
    <i r="5">
      <x v="11"/>
    </i>
    <i r="5">
      <x v="12"/>
    </i>
    <i r="4">
      <x v="10"/>
      <x/>
    </i>
    <i r="5">
      <x v="3"/>
    </i>
    <i r="5">
      <x v="7"/>
    </i>
    <i r="5">
      <x v="10"/>
    </i>
    <i r="5">
      <x v="19"/>
    </i>
    <i r="4">
      <x v="11"/>
      <x v="2"/>
    </i>
    <i r="5">
      <x v="4"/>
    </i>
    <i r="5">
      <x v="8"/>
    </i>
    <i r="5">
      <x v="11"/>
    </i>
    <i r="1">
      <x v="2"/>
      <x/>
      <x/>
      <x/>
      <x v="4"/>
    </i>
    <i r="5">
      <x v="9"/>
    </i>
    <i r="5">
      <x v="12"/>
    </i>
    <i r="4">
      <x v="1"/>
      <x v="1"/>
    </i>
    <i r="5">
      <x v="4"/>
    </i>
    <i r="5">
      <x v="6"/>
    </i>
    <i r="5">
      <x v="15"/>
    </i>
    <i r="5">
      <x v="17"/>
    </i>
    <i r="4">
      <x v="2"/>
      <x v="10"/>
    </i>
    <i r="4">
      <x v="3"/>
      <x v="7"/>
    </i>
    <i r="5">
      <x v="16"/>
    </i>
    <i r="4">
      <x v="4"/>
      <x v="6"/>
    </i>
    <i r="4">
      <x v="5"/>
      <x v="4"/>
    </i>
    <i r="5">
      <x v="7"/>
    </i>
    <i r="5">
      <x v="11"/>
    </i>
    <i r="5">
      <x v="15"/>
    </i>
    <i r="5">
      <x v="17"/>
    </i>
    <i r="4">
      <x v="6"/>
      <x v="6"/>
    </i>
    <i r="5">
      <x v="14"/>
    </i>
    <i r="4">
      <x v="7"/>
      <x v="7"/>
    </i>
    <i r="4">
      <x v="8"/>
      <x v="1"/>
    </i>
    <i r="5">
      <x v="9"/>
    </i>
    <i r="4">
      <x v="9"/>
      <x v="9"/>
    </i>
    <i r="5">
      <x v="16"/>
    </i>
    <i r="4">
      <x v="10"/>
      <x v="4"/>
    </i>
    <i r="5">
      <x v="9"/>
    </i>
    <i r="4">
      <x v="11"/>
      <x v="4"/>
    </i>
    <i r="5">
      <x v="13"/>
    </i>
    <i r="3">
      <x v="1"/>
      <x/>
      <x v="1"/>
    </i>
    <i r="5">
      <x v="11"/>
    </i>
    <i r="4">
      <x v="1"/>
      <x v="9"/>
    </i>
    <i r="4">
      <x v="2"/>
      <x v="6"/>
    </i>
    <i r="5">
      <x v="9"/>
    </i>
    <i r="4">
      <x v="3"/>
      <x v="1"/>
    </i>
    <i r="5">
      <x v="10"/>
    </i>
    <i r="5">
      <x v="12"/>
    </i>
    <i r="4">
      <x v="5"/>
      <x v="3"/>
    </i>
    <i r="5">
      <x v="15"/>
    </i>
    <i r="4">
      <x v="6"/>
      <x v="2"/>
    </i>
    <i r="5">
      <x v="11"/>
    </i>
    <i r="5">
      <x v="13"/>
    </i>
    <i r="4">
      <x v="8"/>
      <x v="1"/>
    </i>
    <i r="5">
      <x v="6"/>
    </i>
    <i r="5">
      <x v="7"/>
    </i>
    <i r="5">
      <x v="19"/>
    </i>
    <i r="4">
      <x v="9"/>
      <x v="6"/>
    </i>
    <i r="5">
      <x v="18"/>
    </i>
    <i r="4">
      <x v="10"/>
      <x v="4"/>
    </i>
    <i r="5">
      <x v="8"/>
    </i>
    <i r="5">
      <x v="12"/>
    </i>
    <i r="4">
      <x v="11"/>
      <x v="1"/>
    </i>
    <i r="5">
      <x v="8"/>
    </i>
    <i r="5">
      <x v="15"/>
    </i>
    <i r="5">
      <x v="18"/>
    </i>
    <i r="5">
      <x v="19"/>
    </i>
    <i r="2">
      <x v="1"/>
      <x v="2"/>
      <x/>
      <x v="8"/>
    </i>
    <i r="5">
      <x v="18"/>
    </i>
    <i r="4">
      <x v="1"/>
      <x v="1"/>
    </i>
    <i r="5">
      <x v="18"/>
    </i>
    <i r="4">
      <x v="2"/>
      <x v="17"/>
    </i>
    <i r="5">
      <x v="18"/>
    </i>
    <i r="4">
      <x v="3"/>
      <x v="15"/>
    </i>
    <i r="5">
      <x v="18"/>
    </i>
    <i r="4">
      <x v="4"/>
      <x/>
    </i>
    <i r="5">
      <x v="11"/>
    </i>
    <i r="5">
      <x v="13"/>
    </i>
    <i r="5">
      <x v="18"/>
    </i>
    <i r="4">
      <x v="5"/>
      <x/>
    </i>
    <i r="5">
      <x v="16"/>
    </i>
    <i r="4">
      <x v="6"/>
      <x v="6"/>
    </i>
    <i r="5">
      <x v="8"/>
    </i>
    <i r="5">
      <x v="9"/>
    </i>
    <i r="5">
      <x v="10"/>
    </i>
    <i r="5">
      <x v="19"/>
    </i>
    <i r="4">
      <x v="7"/>
      <x v="6"/>
    </i>
    <i r="5">
      <x v="7"/>
    </i>
    <i r="5">
      <x v="10"/>
    </i>
    <i r="5">
      <x v="11"/>
    </i>
    <i r="5">
      <x v="14"/>
    </i>
    <i r="5">
      <x v="15"/>
    </i>
    <i r="5">
      <x v="18"/>
    </i>
    <i r="4">
      <x v="8"/>
      <x v="6"/>
    </i>
    <i r="5">
      <x v="13"/>
    </i>
    <i r="5">
      <x v="15"/>
    </i>
    <i r="4">
      <x v="9"/>
      <x v="3"/>
    </i>
    <i r="5">
      <x v="9"/>
    </i>
    <i r="5">
      <x v="15"/>
    </i>
    <i r="4">
      <x v="11"/>
      <x v="2"/>
    </i>
    <i r="5">
      <x v="14"/>
    </i>
    <i r="5">
      <x v="16"/>
    </i>
    <i r="3">
      <x v="3"/>
      <x/>
      <x v="14"/>
    </i>
    <i r="5">
      <x v="16"/>
    </i>
    <i r="4">
      <x v="1"/>
      <x v="1"/>
    </i>
    <i r="5">
      <x v="9"/>
    </i>
    <i r="5">
      <x v="12"/>
    </i>
    <i r="5">
      <x v="18"/>
    </i>
    <i r="4">
      <x v="2"/>
      <x v="1"/>
    </i>
    <i r="5">
      <x v="2"/>
    </i>
    <i r="5">
      <x v="9"/>
    </i>
    <i r="5">
      <x v="14"/>
    </i>
    <i r="5">
      <x v="17"/>
    </i>
    <i r="4">
      <x v="3"/>
      <x v="5"/>
    </i>
    <i r="5">
      <x v="14"/>
    </i>
    <i r="4">
      <x v="4"/>
      <x v="3"/>
    </i>
    <i r="5">
      <x v="4"/>
    </i>
    <i r="5">
      <x v="5"/>
    </i>
    <i r="5">
      <x v="9"/>
    </i>
    <i r="5">
      <x v="10"/>
    </i>
    <i r="5">
      <x v="19"/>
    </i>
    <i r="4">
      <x v="5"/>
      <x v="5"/>
    </i>
    <i r="5">
      <x v="9"/>
    </i>
    <i r="5">
      <x v="10"/>
    </i>
    <i r="5">
      <x v="14"/>
    </i>
    <i r="5">
      <x v="17"/>
    </i>
    <i r="4">
      <x v="6"/>
      <x v="1"/>
    </i>
    <i r="5">
      <x v="14"/>
    </i>
    <i r="5">
      <x v="16"/>
    </i>
    <i r="5">
      <x v="17"/>
    </i>
    <i r="4">
      <x v="7"/>
      <x/>
    </i>
    <i r="5">
      <x v="13"/>
    </i>
    <i r="4">
      <x v="8"/>
      <x v="6"/>
    </i>
    <i r="5">
      <x v="16"/>
    </i>
    <i r="4">
      <x v="9"/>
      <x v="15"/>
    </i>
    <i r="5">
      <x v="19"/>
    </i>
    <i r="4">
      <x v="10"/>
      <x/>
    </i>
    <i r="5">
      <x v="1"/>
    </i>
    <i r="5">
      <x v="16"/>
    </i>
    <i r="4">
      <x v="11"/>
      <x v="3"/>
    </i>
    <i r="5">
      <x v="7"/>
    </i>
    <i r="5">
      <x v="8"/>
    </i>
    <i r="2">
      <x v="2"/>
      <x v="4"/>
      <x/>
      <x v="2"/>
    </i>
    <i r="5">
      <x v="4"/>
    </i>
    <i r="5">
      <x v="6"/>
    </i>
    <i r="5">
      <x v="9"/>
    </i>
    <i r="4">
      <x v="1"/>
      <x v="1"/>
    </i>
    <i r="5">
      <x v="5"/>
    </i>
    <i r="5">
      <x v="10"/>
    </i>
    <i r="5">
      <x v="14"/>
    </i>
    <i r="5">
      <x v="15"/>
    </i>
    <i r="5">
      <x v="17"/>
    </i>
    <i r="4">
      <x v="2"/>
      <x v="7"/>
    </i>
    <i r="5">
      <x v="19"/>
    </i>
    <i r="4">
      <x v="3"/>
      <x/>
    </i>
    <i r="4">
      <x v="4"/>
      <x v="2"/>
    </i>
    <i r="5">
      <x v="5"/>
    </i>
    <i r="5">
      <x v="16"/>
    </i>
    <i r="5">
      <x v="17"/>
    </i>
    <i r="4">
      <x v="7"/>
      <x v="4"/>
    </i>
    <i r="5">
      <x v="6"/>
    </i>
    <i r="5">
      <x v="10"/>
    </i>
    <i r="5">
      <x v="18"/>
    </i>
    <i r="4">
      <x v="8"/>
      <x v="12"/>
    </i>
    <i r="5">
      <x v="14"/>
    </i>
    <i r="4">
      <x v="9"/>
      <x v="4"/>
    </i>
    <i r="5">
      <x v="12"/>
    </i>
    <i r="5">
      <x v="16"/>
    </i>
    <i r="4">
      <x v="10"/>
      <x v="9"/>
    </i>
    <i r="4">
      <x v="11"/>
      <x v="6"/>
    </i>
    <i r="5">
      <x v="16"/>
    </i>
    <i r="5">
      <x v="19"/>
    </i>
    <i r="2">
      <x v="3"/>
      <x v="5"/>
      <x/>
      <x/>
    </i>
    <i r="5">
      <x v="14"/>
    </i>
    <i r="4">
      <x v="1"/>
      <x v="11"/>
    </i>
    <i r="4">
      <x v="2"/>
      <x/>
    </i>
    <i r="5">
      <x v="6"/>
    </i>
    <i r="5">
      <x v="17"/>
    </i>
    <i r="5">
      <x v="18"/>
    </i>
    <i r="4">
      <x v="3"/>
      <x v="4"/>
    </i>
    <i r="5">
      <x v="5"/>
    </i>
    <i r="5">
      <x v="13"/>
    </i>
    <i r="5">
      <x v="18"/>
    </i>
    <i r="4">
      <x v="4"/>
      <x/>
    </i>
    <i r="4">
      <x v="5"/>
      <x v="10"/>
    </i>
    <i r="5">
      <x v="17"/>
    </i>
    <i r="4">
      <x v="6"/>
      <x/>
    </i>
    <i r="5">
      <x v="9"/>
    </i>
    <i r="5">
      <x v="12"/>
    </i>
    <i r="4">
      <x v="7"/>
      <x v="1"/>
    </i>
    <i r="5">
      <x v="5"/>
    </i>
    <i r="5">
      <x v="18"/>
    </i>
    <i r="4">
      <x v="8"/>
      <x v="6"/>
    </i>
    <i r="5">
      <x v="10"/>
    </i>
    <i r="5">
      <x v="17"/>
    </i>
    <i r="4">
      <x v="9"/>
      <x v="16"/>
    </i>
    <i r="4">
      <x v="10"/>
      <x v="6"/>
    </i>
    <i r="5">
      <x v="8"/>
    </i>
    <i r="5">
      <x v="9"/>
    </i>
    <i r="5">
      <x v="11"/>
    </i>
    <i r="5">
      <x v="16"/>
    </i>
    <i r="5">
      <x v="18"/>
    </i>
    <i r="5">
      <x v="19"/>
    </i>
    <i r="4">
      <x v="11"/>
      <x/>
    </i>
    <i r="5">
      <x v="2"/>
    </i>
    <i r="5">
      <x v="6"/>
    </i>
    <i r="5">
      <x v="8"/>
    </i>
    <i r="5">
      <x v="19"/>
    </i>
    <i r="3">
      <x v="6"/>
      <x/>
      <x v="6"/>
    </i>
    <i r="5">
      <x v="17"/>
    </i>
    <i r="4">
      <x v="1"/>
      <x/>
    </i>
    <i r="5">
      <x v="3"/>
    </i>
    <i r="5">
      <x v="7"/>
    </i>
    <i r="4">
      <x v="2"/>
      <x v="4"/>
    </i>
    <i r="5">
      <x v="9"/>
    </i>
    <i r="5">
      <x v="15"/>
    </i>
    <i r="4">
      <x v="3"/>
      <x v="2"/>
    </i>
    <i r="5">
      <x v="11"/>
    </i>
    <i r="5">
      <x v="16"/>
    </i>
    <i r="4">
      <x v="4"/>
      <x v="13"/>
    </i>
    <i r="4">
      <x v="5"/>
      <x v="11"/>
    </i>
    <i r="4">
      <x v="6"/>
      <x v="5"/>
    </i>
    <i r="5">
      <x v="10"/>
    </i>
    <i r="5">
      <x v="12"/>
    </i>
    <i r="5">
      <x v="16"/>
    </i>
    <i r="4">
      <x v="7"/>
      <x v="3"/>
    </i>
    <i r="5">
      <x v="11"/>
    </i>
    <i r="5">
      <x v="15"/>
    </i>
    <i r="5">
      <x v="18"/>
    </i>
    <i r="4">
      <x v="8"/>
      <x v="9"/>
    </i>
    <i r="5">
      <x v="11"/>
    </i>
    <i r="5">
      <x v="13"/>
    </i>
    <i r="5">
      <x v="17"/>
    </i>
    <i r="4">
      <x v="9"/>
      <x v="9"/>
    </i>
    <i r="5">
      <x v="12"/>
    </i>
    <i r="5">
      <x v="19"/>
    </i>
    <i r="4">
      <x v="10"/>
      <x v="2"/>
    </i>
    <i r="4">
      <x v="11"/>
      <x v="1"/>
    </i>
    <i r="5">
      <x v="3"/>
    </i>
    <i r="5">
      <x v="16"/>
    </i>
    <i r="1">
      <x v="3"/>
      <x/>
      <x/>
      <x/>
      <x v="9"/>
    </i>
    <i r="4">
      <x v="1"/>
      <x v="9"/>
    </i>
    <i r="5">
      <x v="13"/>
    </i>
    <i r="5">
      <x v="15"/>
    </i>
    <i r="4">
      <x v="2"/>
      <x v="5"/>
    </i>
    <i r="5">
      <x v="12"/>
    </i>
    <i r="4">
      <x v="3"/>
      <x v="7"/>
    </i>
    <i r="5">
      <x v="11"/>
    </i>
    <i r="5">
      <x v="12"/>
    </i>
    <i r="4">
      <x v="4"/>
      <x v="10"/>
    </i>
    <i r="5">
      <x v="18"/>
    </i>
    <i r="4">
      <x v="5"/>
      <x v="11"/>
    </i>
    <i r="5">
      <x v="16"/>
    </i>
    <i r="4">
      <x v="6"/>
      <x v="14"/>
    </i>
    <i r="4">
      <x v="7"/>
      <x v="11"/>
    </i>
    <i r="5">
      <x v="15"/>
    </i>
    <i r="5">
      <x v="18"/>
    </i>
    <i r="4">
      <x v="8"/>
      <x v="7"/>
    </i>
    <i r="5">
      <x v="12"/>
    </i>
    <i r="5">
      <x v="14"/>
    </i>
    <i r="5">
      <x v="15"/>
    </i>
    <i r="5">
      <x v="17"/>
    </i>
    <i r="5">
      <x v="18"/>
    </i>
    <i r="4">
      <x v="9"/>
      <x v="8"/>
    </i>
    <i r="5">
      <x v="14"/>
    </i>
    <i r="4">
      <x v="10"/>
      <x v="9"/>
    </i>
    <i r="5">
      <x v="17"/>
    </i>
    <i r="4">
      <x v="11"/>
      <x v="3"/>
    </i>
    <i r="5">
      <x v="12"/>
    </i>
    <i r="5">
      <x v="14"/>
    </i>
    <i r="5">
      <x v="16"/>
    </i>
    <i r="5">
      <x v="18"/>
    </i>
    <i r="3">
      <x v="1"/>
      <x/>
      <x v="3"/>
    </i>
    <i r="4">
      <x v="1"/>
      <x v="2"/>
    </i>
    <i r="5">
      <x v="12"/>
    </i>
    <i r="5">
      <x v="13"/>
    </i>
    <i r="4">
      <x v="2"/>
      <x v="5"/>
    </i>
    <i r="5">
      <x v="16"/>
    </i>
    <i r="4">
      <x v="3"/>
      <x v="13"/>
    </i>
    <i r="5">
      <x v="16"/>
    </i>
    <i r="4">
      <x v="4"/>
      <x v="6"/>
    </i>
    <i r="5">
      <x v="7"/>
    </i>
    <i r="5">
      <x v="15"/>
    </i>
    <i r="4">
      <x v="5"/>
      <x v="1"/>
    </i>
    <i r="5">
      <x v="3"/>
    </i>
    <i r="4">
      <x v="6"/>
      <x v="1"/>
    </i>
    <i r="4">
      <x v="7"/>
      <x v="5"/>
    </i>
    <i r="5">
      <x v="14"/>
    </i>
    <i r="5">
      <x v="15"/>
    </i>
    <i r="5">
      <x v="17"/>
    </i>
    <i r="4">
      <x v="8"/>
      <x v="8"/>
    </i>
    <i r="5">
      <x v="11"/>
    </i>
    <i r="4">
      <x v="9"/>
      <x v="3"/>
    </i>
    <i r="5">
      <x v="13"/>
    </i>
    <i r="4">
      <x v="10"/>
      <x v="12"/>
    </i>
    <i r="5">
      <x v="18"/>
    </i>
    <i r="4">
      <x v="11"/>
      <x v="13"/>
    </i>
    <i r="2">
      <x v="1"/>
      <x v="2"/>
      <x/>
      <x v="1"/>
    </i>
    <i r="5">
      <x v="3"/>
    </i>
    <i r="5">
      <x v="6"/>
    </i>
    <i r="5">
      <x v="8"/>
    </i>
    <i r="5">
      <x v="14"/>
    </i>
    <i r="5">
      <x v="15"/>
    </i>
    <i r="4">
      <x v="1"/>
      <x v="2"/>
    </i>
    <i r="5">
      <x v="4"/>
    </i>
    <i r="5">
      <x v="9"/>
    </i>
    <i r="5">
      <x v="16"/>
    </i>
    <i r="5">
      <x v="17"/>
    </i>
    <i r="5">
      <x v="18"/>
    </i>
    <i r="4">
      <x v="2"/>
      <x v="17"/>
    </i>
    <i r="5">
      <x v="18"/>
    </i>
    <i r="4">
      <x v="3"/>
      <x v="1"/>
    </i>
    <i r="5">
      <x v="6"/>
    </i>
    <i r="5">
      <x v="8"/>
    </i>
    <i r="5">
      <x v="15"/>
    </i>
    <i r="4">
      <x v="4"/>
      <x v="12"/>
    </i>
    <i r="4">
      <x v="5"/>
      <x v="7"/>
    </i>
    <i r="5">
      <x v="10"/>
    </i>
    <i r="4">
      <x v="6"/>
      <x v="6"/>
    </i>
    <i r="5">
      <x v="7"/>
    </i>
    <i r="5">
      <x v="11"/>
    </i>
    <i r="4">
      <x v="7"/>
      <x v="1"/>
    </i>
    <i r="5">
      <x v="18"/>
    </i>
    <i r="4">
      <x v="8"/>
      <x/>
    </i>
    <i r="4">
      <x v="9"/>
      <x v="1"/>
    </i>
    <i r="5">
      <x v="3"/>
    </i>
    <i r="5">
      <x v="6"/>
    </i>
    <i r="4">
      <x v="11"/>
      <x v="2"/>
    </i>
    <i r="5">
      <x v="5"/>
    </i>
    <i r="5">
      <x v="6"/>
    </i>
    <i r="5">
      <x v="11"/>
    </i>
    <i r="3">
      <x v="3"/>
      <x/>
      <x v="1"/>
    </i>
    <i r="5">
      <x v="16"/>
    </i>
    <i r="4">
      <x v="1"/>
      <x v="2"/>
    </i>
    <i r="5">
      <x v="3"/>
    </i>
    <i r="5">
      <x v="9"/>
    </i>
    <i r="5">
      <x v="17"/>
    </i>
    <i r="4">
      <x v="2"/>
      <x v="2"/>
    </i>
    <i r="5">
      <x v="5"/>
    </i>
    <i r="5">
      <x v="8"/>
    </i>
    <i r="5">
      <x v="9"/>
    </i>
    <i r="4">
      <x v="3"/>
      <x v="4"/>
    </i>
    <i r="5">
      <x v="8"/>
    </i>
    <i r="5">
      <x v="10"/>
    </i>
    <i r="5">
      <x v="11"/>
    </i>
    <i r="4">
      <x v="4"/>
      <x v="3"/>
    </i>
    <i r="5">
      <x v="5"/>
    </i>
    <i r="5">
      <x v="7"/>
    </i>
    <i r="5">
      <x v="9"/>
    </i>
    <i r="5">
      <x v="14"/>
    </i>
    <i r="5">
      <x v="17"/>
    </i>
    <i r="4">
      <x v="5"/>
      <x v="11"/>
    </i>
    <i r="5">
      <x v="17"/>
    </i>
    <i r="4">
      <x v="7"/>
      <x v="6"/>
    </i>
    <i r="5">
      <x v="15"/>
    </i>
    <i r="4">
      <x v="8"/>
      <x v="1"/>
    </i>
    <i r="5">
      <x v="6"/>
    </i>
    <i r="5">
      <x v="16"/>
    </i>
    <i r="4">
      <x v="9"/>
      <x v="1"/>
    </i>
    <i r="5">
      <x v="15"/>
    </i>
    <i r="4">
      <x v="10"/>
      <x v="18"/>
    </i>
    <i r="2">
      <x v="2"/>
      <x v="4"/>
      <x/>
      <x v="9"/>
    </i>
    <i r="5">
      <x v="13"/>
    </i>
    <i r="5">
      <x v="14"/>
    </i>
    <i r="5">
      <x v="15"/>
    </i>
    <i r="4">
      <x v="1"/>
      <x v="5"/>
    </i>
    <i r="5">
      <x v="15"/>
    </i>
    <i r="4">
      <x v="2"/>
      <x/>
    </i>
    <i r="5">
      <x v="3"/>
    </i>
    <i r="5">
      <x v="7"/>
    </i>
    <i r="5">
      <x v="16"/>
    </i>
    <i r="5">
      <x v="17"/>
    </i>
    <i r="4">
      <x v="3"/>
      <x/>
    </i>
    <i r="5">
      <x v="18"/>
    </i>
    <i r="4">
      <x v="4"/>
      <x v="13"/>
    </i>
    <i r="5">
      <x v="15"/>
    </i>
    <i r="5">
      <x v="16"/>
    </i>
    <i r="4">
      <x v="5"/>
      <x v="5"/>
    </i>
    <i r="5">
      <x v="13"/>
    </i>
    <i r="5">
      <x v="14"/>
    </i>
    <i r="5">
      <x v="15"/>
    </i>
    <i r="4">
      <x v="6"/>
      <x v="6"/>
    </i>
    <i r="5">
      <x v="12"/>
    </i>
    <i r="5">
      <x v="18"/>
    </i>
    <i r="5">
      <x v="19"/>
    </i>
    <i r="4">
      <x v="7"/>
      <x/>
    </i>
    <i r="4">
      <x v="8"/>
      <x v="4"/>
    </i>
    <i r="5">
      <x v="18"/>
    </i>
    <i r="4">
      <x v="9"/>
      <x v="2"/>
    </i>
    <i r="5">
      <x v="7"/>
    </i>
    <i r="4">
      <x v="10"/>
      <x v="9"/>
    </i>
    <i r="5">
      <x v="16"/>
    </i>
    <i r="4">
      <x v="11"/>
      <x v="16"/>
    </i>
    <i r="2">
      <x v="3"/>
      <x v="5"/>
      <x/>
      <x/>
    </i>
    <i r="5">
      <x v="19"/>
    </i>
    <i r="4">
      <x v="1"/>
      <x v="1"/>
    </i>
    <i r="4">
      <x v="2"/>
      <x/>
    </i>
    <i r="5">
      <x v="13"/>
    </i>
    <i r="4">
      <x v="3"/>
      <x v="3"/>
    </i>
    <i r="5">
      <x v="11"/>
    </i>
    <i r="5">
      <x v="12"/>
    </i>
    <i r="4">
      <x v="4"/>
      <x v="12"/>
    </i>
    <i r="4">
      <x v="5"/>
      <x v="2"/>
    </i>
    <i r="5">
      <x v="5"/>
    </i>
    <i r="5">
      <x v="6"/>
    </i>
    <i r="4">
      <x v="6"/>
      <x v="1"/>
    </i>
    <i r="5">
      <x v="10"/>
    </i>
    <i r="4">
      <x v="7"/>
      <x v="18"/>
    </i>
    <i r="5">
      <x v="19"/>
    </i>
    <i r="4">
      <x v="8"/>
      <x v="6"/>
    </i>
    <i r="5">
      <x v="9"/>
    </i>
    <i r="4">
      <x v="9"/>
      <x v="2"/>
    </i>
    <i r="5">
      <x v="4"/>
    </i>
    <i r="5">
      <x v="5"/>
    </i>
    <i r="5">
      <x v="8"/>
    </i>
    <i r="5">
      <x v="17"/>
    </i>
    <i r="4">
      <x v="10"/>
      <x v="8"/>
    </i>
    <i r="5">
      <x v="11"/>
    </i>
    <i r="4">
      <x v="11"/>
      <x v="7"/>
    </i>
    <i r="3">
      <x v="6"/>
      <x/>
      <x v="8"/>
    </i>
    <i r="5">
      <x v="18"/>
    </i>
    <i r="4">
      <x v="1"/>
      <x/>
    </i>
    <i r="5">
      <x v="6"/>
    </i>
    <i r="5">
      <x v="9"/>
    </i>
    <i r="5">
      <x v="14"/>
    </i>
    <i r="4">
      <x v="2"/>
      <x v="5"/>
    </i>
    <i r="5">
      <x v="10"/>
    </i>
    <i r="5">
      <x v="14"/>
    </i>
    <i r="5">
      <x v="18"/>
    </i>
    <i r="4">
      <x v="3"/>
      <x/>
    </i>
    <i r="5">
      <x v="7"/>
    </i>
    <i r="5">
      <x v="10"/>
    </i>
    <i r="5">
      <x v="11"/>
    </i>
    <i r="5">
      <x v="14"/>
    </i>
    <i r="5">
      <x v="19"/>
    </i>
    <i r="4">
      <x v="4"/>
      <x v="2"/>
    </i>
    <i r="5">
      <x v="4"/>
    </i>
    <i r="5">
      <x v="13"/>
    </i>
    <i r="5">
      <x v="19"/>
    </i>
    <i r="4">
      <x v="5"/>
      <x v="9"/>
    </i>
    <i r="5">
      <x v="10"/>
    </i>
    <i r="5">
      <x v="12"/>
    </i>
    <i r="5">
      <x v="16"/>
    </i>
    <i r="5">
      <x v="19"/>
    </i>
    <i r="4">
      <x v="6"/>
      <x v="7"/>
    </i>
    <i r="5">
      <x v="9"/>
    </i>
    <i r="5">
      <x v="15"/>
    </i>
    <i r="4">
      <x v="7"/>
      <x v="1"/>
    </i>
    <i r="5">
      <x v="2"/>
    </i>
    <i r="5">
      <x v="13"/>
    </i>
    <i r="5">
      <x v="18"/>
    </i>
    <i r="4">
      <x v="8"/>
      <x v="1"/>
    </i>
    <i r="5">
      <x v="13"/>
    </i>
    <i r="5">
      <x v="16"/>
    </i>
    <i r="4">
      <x v="10"/>
      <x/>
    </i>
    <i r="5">
      <x v="3"/>
    </i>
    <i r="5">
      <x v="4"/>
    </i>
    <i r="4">
      <x v="11"/>
      <x v="3"/>
    </i>
    <i r="5">
      <x v="12"/>
    </i>
    <i r="5">
      <x v="14"/>
    </i>
    <i>
      <x v="2"/>
      <x/>
      <x/>
      <x/>
      <x/>
      <x v="5"/>
    </i>
    <i r="5">
      <x v="7"/>
    </i>
    <i r="5">
      <x v="12"/>
    </i>
    <i r="4">
      <x v="1"/>
      <x v="10"/>
    </i>
    <i r="5">
      <x v="12"/>
    </i>
    <i r="5">
      <x v="19"/>
    </i>
    <i r="4">
      <x v="2"/>
      <x v="12"/>
    </i>
    <i r="5">
      <x v="14"/>
    </i>
    <i r="4">
      <x v="3"/>
      <x v="1"/>
    </i>
    <i r="5">
      <x v="6"/>
    </i>
    <i r="5">
      <x v="7"/>
    </i>
    <i r="5">
      <x v="13"/>
    </i>
    <i r="5">
      <x v="14"/>
    </i>
    <i r="5">
      <x v="19"/>
    </i>
    <i r="4">
      <x v="4"/>
      <x/>
    </i>
    <i r="5">
      <x v="16"/>
    </i>
    <i r="4">
      <x v="5"/>
      <x v="3"/>
    </i>
    <i r="4">
      <x v="6"/>
      <x v="1"/>
    </i>
    <i r="5">
      <x v="9"/>
    </i>
    <i r="5">
      <x v="19"/>
    </i>
    <i r="4">
      <x v="7"/>
      <x v="11"/>
    </i>
    <i r="4">
      <x v="8"/>
      <x/>
    </i>
    <i r="5">
      <x v="16"/>
    </i>
    <i r="4">
      <x v="9"/>
      <x v="2"/>
    </i>
    <i r="5">
      <x v="4"/>
    </i>
    <i r="5">
      <x v="11"/>
    </i>
    <i r="5">
      <x v="13"/>
    </i>
    <i r="5">
      <x v="15"/>
    </i>
    <i r="5">
      <x v="16"/>
    </i>
    <i r="5">
      <x v="19"/>
    </i>
    <i r="4">
      <x v="11"/>
      <x v="13"/>
    </i>
    <i r="3">
      <x v="1"/>
      <x/>
      <x v="4"/>
    </i>
    <i r="5">
      <x v="9"/>
    </i>
    <i r="5">
      <x v="14"/>
    </i>
    <i r="4">
      <x v="1"/>
      <x/>
    </i>
    <i r="5">
      <x v="2"/>
    </i>
    <i r="4">
      <x v="2"/>
      <x v="2"/>
    </i>
    <i r="5">
      <x v="7"/>
    </i>
    <i r="5">
      <x v="10"/>
    </i>
    <i r="5">
      <x v="13"/>
    </i>
    <i r="5">
      <x v="19"/>
    </i>
    <i r="4">
      <x v="3"/>
      <x v="10"/>
    </i>
    <i r="5">
      <x v="11"/>
    </i>
    <i r="5">
      <x v="18"/>
    </i>
    <i r="4">
      <x v="4"/>
      <x/>
    </i>
    <i r="5">
      <x v="5"/>
    </i>
    <i r="5">
      <x v="7"/>
    </i>
    <i r="5">
      <x v="9"/>
    </i>
    <i r="4">
      <x v="5"/>
      <x v="2"/>
    </i>
    <i r="5">
      <x v="11"/>
    </i>
    <i r="5">
      <x v="19"/>
    </i>
    <i r="4">
      <x v="6"/>
      <x v="3"/>
    </i>
    <i r="4">
      <x v="7"/>
      <x v="10"/>
    </i>
    <i r="5">
      <x v="13"/>
    </i>
    <i r="4">
      <x v="8"/>
      <x v="5"/>
    </i>
    <i r="5">
      <x v="9"/>
    </i>
    <i r="5">
      <x v="18"/>
    </i>
    <i r="4">
      <x v="9"/>
      <x v="7"/>
    </i>
    <i r="4">
      <x v="10"/>
      <x v="5"/>
    </i>
    <i r="5">
      <x v="9"/>
    </i>
    <i r="5">
      <x v="19"/>
    </i>
    <i r="4">
      <x v="11"/>
      <x v="9"/>
    </i>
    <i r="5">
      <x v="10"/>
    </i>
    <i r="2">
      <x v="1"/>
      <x v="2"/>
      <x/>
      <x v="1"/>
    </i>
    <i r="4">
      <x v="1"/>
      <x v="4"/>
    </i>
    <i r="5">
      <x v="10"/>
    </i>
    <i r="5">
      <x v="14"/>
    </i>
    <i r="5">
      <x v="17"/>
    </i>
    <i r="5">
      <x v="19"/>
    </i>
    <i r="4">
      <x v="2"/>
      <x/>
    </i>
    <i r="5">
      <x v="1"/>
    </i>
    <i r="5">
      <x v="11"/>
    </i>
    <i r="5">
      <x v="18"/>
    </i>
    <i r="4">
      <x v="3"/>
      <x v="5"/>
    </i>
    <i r="5">
      <x v="14"/>
    </i>
    <i r="5">
      <x v="15"/>
    </i>
    <i r="4">
      <x v="4"/>
      <x v="3"/>
    </i>
    <i r="5">
      <x v="7"/>
    </i>
    <i r="5">
      <x v="10"/>
    </i>
    <i r="5">
      <x v="12"/>
    </i>
    <i r="5">
      <x v="16"/>
    </i>
    <i r="4">
      <x v="5"/>
      <x v="3"/>
    </i>
    <i r="4">
      <x v="6"/>
      <x v="7"/>
    </i>
    <i r="5">
      <x v="10"/>
    </i>
    <i r="5">
      <x v="13"/>
    </i>
    <i r="5">
      <x v="14"/>
    </i>
    <i r="4">
      <x v="7"/>
      <x v="2"/>
    </i>
    <i r="5">
      <x v="7"/>
    </i>
    <i r="5">
      <x v="9"/>
    </i>
    <i r="5">
      <x v="10"/>
    </i>
    <i r="5">
      <x v="13"/>
    </i>
    <i r="5">
      <x v="15"/>
    </i>
    <i r="5">
      <x v="18"/>
    </i>
    <i r="4">
      <x v="8"/>
      <x v="14"/>
    </i>
    <i r="4">
      <x v="9"/>
      <x v="1"/>
    </i>
    <i r="4">
      <x v="10"/>
      <x v="13"/>
    </i>
    <i r="5">
      <x v="15"/>
    </i>
    <i r="4">
      <x v="11"/>
      <x v="5"/>
    </i>
    <i r="3">
      <x v="3"/>
      <x/>
      <x v="1"/>
    </i>
    <i r="5">
      <x v="4"/>
    </i>
    <i r="5">
      <x v="8"/>
    </i>
    <i r="5">
      <x v="10"/>
    </i>
    <i r="5">
      <x v="16"/>
    </i>
    <i r="4">
      <x v="1"/>
      <x v="19"/>
    </i>
    <i r="4">
      <x v="2"/>
      <x v="4"/>
    </i>
    <i r="5">
      <x v="7"/>
    </i>
    <i r="5">
      <x v="16"/>
    </i>
    <i r="4">
      <x v="3"/>
      <x v="5"/>
    </i>
    <i r="4">
      <x v="4"/>
      <x v="13"/>
    </i>
    <i r="5">
      <x v="14"/>
    </i>
    <i r="4">
      <x v="5"/>
      <x v="15"/>
    </i>
    <i r="4">
      <x v="6"/>
      <x v="3"/>
    </i>
    <i r="5">
      <x v="7"/>
    </i>
    <i r="5">
      <x v="19"/>
    </i>
    <i r="4">
      <x v="7"/>
      <x v="8"/>
    </i>
    <i r="5">
      <x v="14"/>
    </i>
    <i r="5">
      <x v="16"/>
    </i>
    <i r="4">
      <x v="8"/>
      <x/>
    </i>
    <i r="5">
      <x v="8"/>
    </i>
    <i r="5">
      <x v="10"/>
    </i>
    <i r="4">
      <x v="9"/>
      <x v="18"/>
    </i>
    <i r="4">
      <x v="10"/>
      <x/>
    </i>
    <i r="5">
      <x v="14"/>
    </i>
    <i r="4">
      <x v="11"/>
      <x v="1"/>
    </i>
    <i r="5">
      <x v="2"/>
    </i>
    <i r="5">
      <x v="9"/>
    </i>
    <i r="5">
      <x v="13"/>
    </i>
    <i r="5">
      <x v="14"/>
    </i>
    <i r="2">
      <x v="2"/>
      <x v="4"/>
      <x/>
      <x v="4"/>
    </i>
    <i r="5">
      <x v="6"/>
    </i>
    <i r="5">
      <x v="19"/>
    </i>
    <i r="4">
      <x v="1"/>
      <x v="6"/>
    </i>
    <i r="5">
      <x v="11"/>
    </i>
    <i r="4">
      <x v="2"/>
      <x v="8"/>
    </i>
    <i r="5">
      <x v="16"/>
    </i>
    <i r="4">
      <x v="4"/>
      <x v="5"/>
    </i>
    <i r="5">
      <x v="6"/>
    </i>
    <i r="5">
      <x v="7"/>
    </i>
    <i r="5">
      <x v="15"/>
    </i>
    <i r="4">
      <x v="5"/>
      <x v="2"/>
    </i>
    <i r="5">
      <x v="12"/>
    </i>
    <i r="4">
      <x v="6"/>
      <x v="9"/>
    </i>
    <i r="4">
      <x v="7"/>
      <x v="6"/>
    </i>
    <i r="5">
      <x v="10"/>
    </i>
    <i r="5">
      <x v="12"/>
    </i>
    <i r="4">
      <x v="8"/>
      <x v="16"/>
    </i>
    <i r="5">
      <x v="18"/>
    </i>
    <i r="4">
      <x v="9"/>
      <x v="2"/>
    </i>
    <i r="5">
      <x v="12"/>
    </i>
    <i r="5">
      <x v="17"/>
    </i>
    <i r="4">
      <x v="10"/>
      <x v="3"/>
    </i>
    <i r="5">
      <x v="4"/>
    </i>
    <i r="5">
      <x v="15"/>
    </i>
    <i r="5">
      <x v="18"/>
    </i>
    <i r="2">
      <x v="3"/>
      <x v="5"/>
      <x/>
      <x v="2"/>
    </i>
    <i r="5">
      <x v="10"/>
    </i>
    <i r="5">
      <x v="13"/>
    </i>
    <i r="5">
      <x v="15"/>
    </i>
    <i r="4">
      <x v="1"/>
      <x v="6"/>
    </i>
    <i r="5">
      <x v="19"/>
    </i>
    <i r="4">
      <x v="2"/>
      <x v="7"/>
    </i>
    <i r="5">
      <x v="11"/>
    </i>
    <i r="5">
      <x v="13"/>
    </i>
    <i r="4">
      <x v="3"/>
      <x v="1"/>
    </i>
    <i r="5">
      <x v="4"/>
    </i>
    <i r="5">
      <x v="10"/>
    </i>
    <i r="5">
      <x v="14"/>
    </i>
    <i r="4">
      <x v="4"/>
      <x v="1"/>
    </i>
    <i r="5">
      <x v="10"/>
    </i>
    <i r="5">
      <x v="13"/>
    </i>
    <i r="5">
      <x v="17"/>
    </i>
    <i r="4">
      <x v="5"/>
      <x v="6"/>
    </i>
    <i r="5">
      <x v="11"/>
    </i>
    <i r="5">
      <x v="13"/>
    </i>
    <i r="5">
      <x v="15"/>
    </i>
    <i r="5">
      <x v="17"/>
    </i>
    <i r="5">
      <x v="19"/>
    </i>
    <i r="4">
      <x v="6"/>
      <x v="3"/>
    </i>
    <i r="5">
      <x v="10"/>
    </i>
    <i r="5">
      <x v="19"/>
    </i>
    <i r="4">
      <x v="7"/>
      <x v="3"/>
    </i>
    <i r="5">
      <x v="5"/>
    </i>
    <i r="4">
      <x v="8"/>
      <x v="1"/>
    </i>
    <i r="5">
      <x v="2"/>
    </i>
    <i r="5">
      <x v="4"/>
    </i>
    <i r="5">
      <x v="10"/>
    </i>
    <i r="4">
      <x v="9"/>
      <x/>
    </i>
    <i r="5">
      <x v="5"/>
    </i>
    <i r="5">
      <x v="10"/>
    </i>
    <i r="4">
      <x v="10"/>
      <x v="8"/>
    </i>
    <i r="5">
      <x v="13"/>
    </i>
    <i r="4">
      <x v="11"/>
      <x v="17"/>
    </i>
    <i r="3">
      <x v="6"/>
      <x/>
      <x v="7"/>
    </i>
    <i r="5">
      <x v="14"/>
    </i>
    <i r="5">
      <x v="17"/>
    </i>
    <i r="4">
      <x v="1"/>
      <x v="5"/>
    </i>
    <i r="5">
      <x v="8"/>
    </i>
    <i r="5">
      <x v="11"/>
    </i>
    <i r="4">
      <x v="2"/>
      <x v="7"/>
    </i>
    <i r="5">
      <x v="13"/>
    </i>
    <i r="5">
      <x v="14"/>
    </i>
    <i r="5">
      <x v="15"/>
    </i>
    <i r="4">
      <x v="3"/>
      <x v="8"/>
    </i>
    <i r="5">
      <x v="11"/>
    </i>
    <i r="5">
      <x v="12"/>
    </i>
    <i r="4">
      <x v="4"/>
      <x v="3"/>
    </i>
    <i r="4">
      <x v="5"/>
      <x v="1"/>
    </i>
    <i r="5">
      <x v="14"/>
    </i>
    <i r="5">
      <x v="18"/>
    </i>
    <i r="4">
      <x v="6"/>
      <x/>
    </i>
    <i r="5">
      <x v="2"/>
    </i>
    <i r="5">
      <x v="3"/>
    </i>
    <i r="5">
      <x v="19"/>
    </i>
    <i r="4">
      <x v="7"/>
      <x/>
    </i>
    <i r="5">
      <x v="2"/>
    </i>
    <i r="5">
      <x v="11"/>
    </i>
    <i r="5">
      <x v="13"/>
    </i>
    <i r="5">
      <x v="14"/>
    </i>
    <i r="5">
      <x v="18"/>
    </i>
    <i r="4">
      <x v="8"/>
      <x v="2"/>
    </i>
    <i r="5">
      <x v="8"/>
    </i>
    <i r="5">
      <x v="9"/>
    </i>
    <i r="4">
      <x v="9"/>
      <x v="3"/>
    </i>
    <i r="5">
      <x v="14"/>
    </i>
    <i r="5">
      <x v="16"/>
    </i>
    <i r="4">
      <x v="10"/>
      <x/>
    </i>
    <i r="5">
      <x v="9"/>
    </i>
    <i r="4">
      <x v="11"/>
      <x/>
    </i>
    <i r="5">
      <x v="2"/>
    </i>
    <i r="5">
      <x v="13"/>
    </i>
    <i r="5">
      <x v="16"/>
    </i>
    <i r="1">
      <x v="1"/>
      <x/>
      <x/>
      <x/>
      <x v="1"/>
    </i>
    <i r="5">
      <x v="2"/>
    </i>
    <i r="5">
      <x v="8"/>
    </i>
    <i r="5">
      <x v="12"/>
    </i>
    <i r="4">
      <x v="1"/>
      <x/>
    </i>
    <i r="5">
      <x v="3"/>
    </i>
    <i r="5">
      <x v="4"/>
    </i>
    <i r="5">
      <x v="13"/>
    </i>
    <i r="4">
      <x v="2"/>
      <x v="13"/>
    </i>
    <i r="4">
      <x v="3"/>
      <x v="4"/>
    </i>
    <i r="5">
      <x v="7"/>
    </i>
    <i r="5">
      <x v="9"/>
    </i>
    <i r="5">
      <x v="10"/>
    </i>
    <i r="5">
      <x v="13"/>
    </i>
    <i r="5">
      <x v="19"/>
    </i>
    <i r="4">
      <x v="4"/>
      <x/>
    </i>
    <i r="5">
      <x v="6"/>
    </i>
    <i r="5">
      <x v="12"/>
    </i>
    <i r="5">
      <x v="15"/>
    </i>
    <i r="4">
      <x v="5"/>
      <x v="5"/>
    </i>
    <i r="5">
      <x v="8"/>
    </i>
    <i r="5">
      <x v="9"/>
    </i>
    <i r="5">
      <x v="14"/>
    </i>
    <i r="4">
      <x v="6"/>
      <x v="7"/>
    </i>
    <i r="4">
      <x v="9"/>
      <x v="3"/>
    </i>
    <i r="5">
      <x v="5"/>
    </i>
    <i r="4">
      <x v="10"/>
      <x v="3"/>
    </i>
    <i r="5">
      <x v="14"/>
    </i>
    <i r="5">
      <x v="15"/>
    </i>
    <i r="5">
      <x v="17"/>
    </i>
    <i r="4">
      <x v="11"/>
      <x v="16"/>
    </i>
    <i r="5">
      <x v="19"/>
    </i>
    <i r="3">
      <x v="1"/>
      <x/>
      <x v="15"/>
    </i>
    <i r="5">
      <x v="18"/>
    </i>
    <i r="4">
      <x v="1"/>
      <x/>
    </i>
    <i r="5">
      <x v="2"/>
    </i>
    <i r="5">
      <x v="3"/>
    </i>
    <i r="5">
      <x v="5"/>
    </i>
    <i r="5">
      <x v="6"/>
    </i>
    <i r="5">
      <x v="15"/>
    </i>
    <i r="5">
      <x v="16"/>
    </i>
    <i r="5">
      <x v="18"/>
    </i>
    <i r="4">
      <x v="2"/>
      <x v="2"/>
    </i>
    <i r="5">
      <x v="9"/>
    </i>
    <i r="5">
      <x v="17"/>
    </i>
    <i r="5">
      <x v="19"/>
    </i>
    <i r="4">
      <x v="3"/>
      <x v="4"/>
    </i>
    <i r="5">
      <x v="10"/>
    </i>
    <i r="5">
      <x v="11"/>
    </i>
    <i r="4">
      <x v="4"/>
      <x v="19"/>
    </i>
    <i r="4">
      <x v="5"/>
      <x v="4"/>
    </i>
    <i r="5">
      <x v="17"/>
    </i>
    <i r="4">
      <x v="6"/>
      <x v="3"/>
    </i>
    <i r="5">
      <x v="8"/>
    </i>
    <i r="5">
      <x v="9"/>
    </i>
    <i r="5">
      <x v="10"/>
    </i>
    <i r="5">
      <x v="11"/>
    </i>
    <i r="5">
      <x v="16"/>
    </i>
    <i r="4">
      <x v="7"/>
      <x v="6"/>
    </i>
    <i r="5">
      <x v="15"/>
    </i>
    <i r="4">
      <x v="8"/>
      <x v="2"/>
    </i>
    <i r="5">
      <x v="15"/>
    </i>
    <i r="4">
      <x v="9"/>
      <x v="3"/>
    </i>
    <i r="5">
      <x v="5"/>
    </i>
    <i r="5">
      <x v="18"/>
    </i>
    <i r="4">
      <x v="10"/>
      <x v="2"/>
    </i>
    <i r="5">
      <x v="15"/>
    </i>
    <i r="4">
      <x v="11"/>
      <x v="4"/>
    </i>
    <i r="2">
      <x v="1"/>
      <x v="2"/>
      <x/>
      <x v="7"/>
    </i>
    <i r="5">
      <x v="10"/>
    </i>
    <i r="5">
      <x v="18"/>
    </i>
    <i r="4">
      <x v="1"/>
      <x v="5"/>
    </i>
    <i r="4">
      <x v="2"/>
      <x v="2"/>
    </i>
    <i r="5">
      <x v="4"/>
    </i>
    <i r="5">
      <x v="5"/>
    </i>
    <i r="5">
      <x v="6"/>
    </i>
    <i r="5">
      <x v="19"/>
    </i>
    <i r="4">
      <x v="3"/>
      <x/>
    </i>
    <i r="5">
      <x v="2"/>
    </i>
    <i r="5">
      <x v="12"/>
    </i>
    <i r="5">
      <x v="15"/>
    </i>
    <i r="5">
      <x v="18"/>
    </i>
    <i r="5">
      <x v="19"/>
    </i>
    <i r="4">
      <x v="4"/>
      <x/>
    </i>
    <i r="5">
      <x v="12"/>
    </i>
    <i r="5">
      <x v="13"/>
    </i>
    <i r="5">
      <x v="19"/>
    </i>
    <i r="4">
      <x v="5"/>
      <x/>
    </i>
    <i r="5">
      <x v="1"/>
    </i>
    <i r="5">
      <x v="2"/>
    </i>
    <i r="5">
      <x v="7"/>
    </i>
    <i r="5">
      <x v="9"/>
    </i>
    <i r="5">
      <x v="13"/>
    </i>
    <i r="5">
      <x v="16"/>
    </i>
    <i r="5">
      <x v="19"/>
    </i>
    <i r="4">
      <x v="7"/>
      <x v="3"/>
    </i>
    <i r="5">
      <x v="8"/>
    </i>
    <i r="5">
      <x v="11"/>
    </i>
    <i r="5">
      <x v="12"/>
    </i>
    <i r="4">
      <x v="8"/>
      <x v="5"/>
    </i>
    <i r="5">
      <x v="6"/>
    </i>
    <i r="5">
      <x v="14"/>
    </i>
    <i r="4">
      <x v="9"/>
      <x v="10"/>
    </i>
    <i r="5">
      <x v="12"/>
    </i>
    <i r="5">
      <x v="19"/>
    </i>
    <i r="4">
      <x v="10"/>
      <x v="1"/>
    </i>
    <i r="5">
      <x v="6"/>
    </i>
    <i r="5">
      <x v="10"/>
    </i>
    <i r="5">
      <x v="15"/>
    </i>
    <i r="5">
      <x v="16"/>
    </i>
    <i r="4">
      <x v="11"/>
      <x v="1"/>
    </i>
    <i r="5">
      <x v="13"/>
    </i>
    <i r="3">
      <x v="3"/>
      <x/>
      <x v="2"/>
    </i>
    <i r="5">
      <x v="9"/>
    </i>
    <i r="4">
      <x v="1"/>
      <x v="7"/>
    </i>
    <i r="5">
      <x v="8"/>
    </i>
    <i r="5">
      <x v="14"/>
    </i>
    <i r="4">
      <x v="2"/>
      <x v="10"/>
    </i>
    <i r="5">
      <x v="12"/>
    </i>
    <i r="5">
      <x v="17"/>
    </i>
    <i r="4">
      <x v="3"/>
      <x v="2"/>
    </i>
    <i r="5">
      <x v="10"/>
    </i>
    <i r="4">
      <x v="4"/>
      <x v="13"/>
    </i>
    <i r="5">
      <x v="14"/>
    </i>
    <i r="4">
      <x v="5"/>
      <x v="17"/>
    </i>
    <i r="4">
      <x v="6"/>
      <x v="17"/>
    </i>
    <i r="4">
      <x v="7"/>
      <x v="6"/>
    </i>
    <i r="5">
      <x v="9"/>
    </i>
    <i r="5">
      <x v="13"/>
    </i>
    <i r="4">
      <x v="8"/>
      <x v="6"/>
    </i>
    <i r="4">
      <x v="9"/>
      <x v="1"/>
    </i>
    <i r="5">
      <x v="3"/>
    </i>
    <i r="5">
      <x v="6"/>
    </i>
    <i r="5">
      <x v="11"/>
    </i>
    <i r="5">
      <x v="12"/>
    </i>
    <i r="5">
      <x v="16"/>
    </i>
    <i r="4">
      <x v="10"/>
      <x/>
    </i>
    <i r="5">
      <x v="2"/>
    </i>
    <i r="5">
      <x v="3"/>
    </i>
    <i r="5">
      <x v="6"/>
    </i>
    <i r="4">
      <x v="11"/>
      <x v="7"/>
    </i>
    <i r="5">
      <x v="10"/>
    </i>
    <i r="5">
      <x v="19"/>
    </i>
    <i r="2">
      <x v="2"/>
      <x v="4"/>
      <x/>
      <x v="6"/>
    </i>
    <i r="5">
      <x v="11"/>
    </i>
    <i r="5">
      <x v="15"/>
    </i>
    <i r="4">
      <x v="1"/>
      <x v="5"/>
    </i>
    <i r="5">
      <x v="9"/>
    </i>
    <i r="5">
      <x v="15"/>
    </i>
    <i r="4">
      <x v="2"/>
      <x v="14"/>
    </i>
    <i r="5">
      <x v="17"/>
    </i>
    <i r="4">
      <x v="3"/>
      <x v="6"/>
    </i>
    <i r="4">
      <x v="4"/>
      <x v="5"/>
    </i>
    <i r="5">
      <x v="8"/>
    </i>
    <i r="4">
      <x v="5"/>
      <x v="11"/>
    </i>
    <i r="5">
      <x v="19"/>
    </i>
    <i r="4">
      <x v="6"/>
      <x v="9"/>
    </i>
    <i r="5">
      <x v="10"/>
    </i>
    <i r="5">
      <x v="15"/>
    </i>
    <i r="4">
      <x v="7"/>
      <x v="4"/>
    </i>
    <i r="5">
      <x v="5"/>
    </i>
    <i r="5">
      <x v="10"/>
    </i>
    <i r="4">
      <x v="8"/>
      <x v="7"/>
    </i>
    <i r="4">
      <x v="10"/>
      <x v="7"/>
    </i>
    <i r="5">
      <x v="10"/>
    </i>
    <i r="5">
      <x v="14"/>
    </i>
    <i r="5">
      <x v="17"/>
    </i>
    <i r="4">
      <x v="11"/>
      <x v="1"/>
    </i>
    <i r="5">
      <x v="3"/>
    </i>
    <i r="2">
      <x v="3"/>
      <x v="5"/>
      <x v="1"/>
      <x v="3"/>
    </i>
    <i r="5">
      <x v="7"/>
    </i>
    <i r="5">
      <x v="14"/>
    </i>
    <i r="5">
      <x v="15"/>
    </i>
    <i r="5">
      <x v="16"/>
    </i>
    <i r="4">
      <x v="2"/>
      <x v="4"/>
    </i>
    <i r="5">
      <x v="5"/>
    </i>
    <i r="5">
      <x v="8"/>
    </i>
    <i r="5">
      <x v="14"/>
    </i>
    <i r="5">
      <x v="18"/>
    </i>
    <i r="4">
      <x v="3"/>
      <x v="13"/>
    </i>
    <i r="4">
      <x v="4"/>
      <x v="18"/>
    </i>
    <i r="4">
      <x v="5"/>
      <x v="4"/>
    </i>
    <i r="5">
      <x v="13"/>
    </i>
    <i r="4">
      <x v="6"/>
      <x v="5"/>
    </i>
    <i r="5">
      <x v="8"/>
    </i>
    <i r="5">
      <x v="10"/>
    </i>
    <i r="5">
      <x v="17"/>
    </i>
    <i r="4">
      <x v="7"/>
      <x v="16"/>
    </i>
    <i r="4">
      <x v="8"/>
      <x v="6"/>
    </i>
    <i r="5">
      <x v="9"/>
    </i>
    <i r="5">
      <x v="19"/>
    </i>
    <i r="4">
      <x v="9"/>
      <x v="2"/>
    </i>
    <i r="5">
      <x v="8"/>
    </i>
    <i r="5">
      <x v="12"/>
    </i>
    <i r="4">
      <x v="10"/>
      <x v="1"/>
    </i>
    <i r="5">
      <x v="15"/>
    </i>
    <i r="4">
      <x v="11"/>
      <x v="9"/>
    </i>
    <i r="5">
      <x v="16"/>
    </i>
    <i r="3">
      <x v="6"/>
      <x/>
      <x v="8"/>
    </i>
    <i r="5">
      <x v="9"/>
    </i>
    <i r="5">
      <x v="12"/>
    </i>
    <i r="5">
      <x v="17"/>
    </i>
    <i r="4">
      <x v="1"/>
      <x v="12"/>
    </i>
    <i r="5">
      <x v="13"/>
    </i>
    <i r="4">
      <x v="2"/>
      <x v="6"/>
    </i>
    <i r="5">
      <x v="11"/>
    </i>
    <i r="4">
      <x v="3"/>
      <x v="3"/>
    </i>
    <i r="5">
      <x v="11"/>
    </i>
    <i r="4">
      <x v="4"/>
      <x v="1"/>
    </i>
    <i r="5">
      <x v="14"/>
    </i>
    <i r="4">
      <x v="5"/>
      <x v="6"/>
    </i>
    <i r="5">
      <x v="7"/>
    </i>
    <i r="5">
      <x v="12"/>
    </i>
    <i r="5">
      <x v="14"/>
    </i>
    <i r="5">
      <x v="16"/>
    </i>
    <i r="5">
      <x v="18"/>
    </i>
    <i r="4">
      <x v="6"/>
      <x v="4"/>
    </i>
    <i r="5">
      <x v="16"/>
    </i>
    <i r="4">
      <x v="7"/>
      <x v="5"/>
    </i>
    <i r="5">
      <x v="13"/>
    </i>
    <i r="4">
      <x v="8"/>
      <x v="1"/>
    </i>
    <i r="5">
      <x v="5"/>
    </i>
    <i r="5">
      <x v="13"/>
    </i>
    <i r="5">
      <x v="16"/>
    </i>
    <i r="5">
      <x v="17"/>
    </i>
    <i r="4">
      <x v="9"/>
      <x v="8"/>
    </i>
    <i r="5">
      <x v="11"/>
    </i>
    <i r="5">
      <x v="15"/>
    </i>
    <i r="4">
      <x v="10"/>
      <x v="10"/>
    </i>
    <i r="5">
      <x v="17"/>
    </i>
    <i r="4">
      <x v="11"/>
      <x/>
    </i>
    <i r="5">
      <x v="3"/>
    </i>
    <i r="5">
      <x v="5"/>
    </i>
    <i r="5">
      <x v="7"/>
    </i>
    <i r="5">
      <x v="9"/>
    </i>
    <i r="5">
      <x v="13"/>
    </i>
    <i r="5">
      <x v="19"/>
    </i>
    <i r="1">
      <x v="2"/>
      <x/>
      <x/>
      <x v="1"/>
      <x v="14"/>
    </i>
    <i r="4">
      <x v="2"/>
      <x v="1"/>
    </i>
    <i r="5">
      <x v="8"/>
    </i>
    <i r="4">
      <x v="3"/>
      <x v="2"/>
    </i>
    <i r="5">
      <x v="5"/>
    </i>
    <i r="5">
      <x v="9"/>
    </i>
    <i r="5">
      <x v="10"/>
    </i>
    <i r="5">
      <x v="12"/>
    </i>
    <i r="5">
      <x v="13"/>
    </i>
    <i r="5">
      <x v="15"/>
    </i>
    <i r="4">
      <x v="4"/>
      <x v="10"/>
    </i>
    <i r="5">
      <x v="14"/>
    </i>
    <i r="4">
      <x v="5"/>
      <x v="3"/>
    </i>
    <i r="5">
      <x v="4"/>
    </i>
    <i r="5">
      <x v="9"/>
    </i>
    <i r="4">
      <x v="6"/>
      <x v="2"/>
    </i>
    <i r="5">
      <x v="3"/>
    </i>
    <i r="5">
      <x v="14"/>
    </i>
    <i r="4">
      <x v="7"/>
      <x v="18"/>
    </i>
    <i r="4">
      <x v="8"/>
      <x v="2"/>
    </i>
    <i r="5">
      <x v="9"/>
    </i>
    <i r="5">
      <x v="15"/>
    </i>
    <i r="4">
      <x v="9"/>
      <x/>
    </i>
    <i r="5">
      <x v="2"/>
    </i>
    <i r="5">
      <x v="3"/>
    </i>
    <i r="5">
      <x v="11"/>
    </i>
    <i r="5">
      <x v="16"/>
    </i>
    <i r="4">
      <x v="10"/>
      <x v="14"/>
    </i>
    <i r="5">
      <x v="15"/>
    </i>
    <i r="5">
      <x v="16"/>
    </i>
    <i r="4">
      <x v="11"/>
      <x v="2"/>
    </i>
    <i r="5">
      <x v="5"/>
    </i>
    <i r="5">
      <x v="6"/>
    </i>
    <i r="5">
      <x v="10"/>
    </i>
    <i r="5">
      <x v="11"/>
    </i>
    <i r="5">
      <x v="14"/>
    </i>
    <i r="5">
      <x v="18"/>
    </i>
    <i r="5">
      <x v="19"/>
    </i>
    <i r="3">
      <x v="1"/>
      <x/>
      <x/>
    </i>
    <i r="5">
      <x v="2"/>
    </i>
    <i r="5">
      <x v="10"/>
    </i>
    <i r="5">
      <x v="15"/>
    </i>
    <i r="5">
      <x v="18"/>
    </i>
    <i r="4">
      <x v="1"/>
      <x v="4"/>
    </i>
    <i r="5">
      <x v="14"/>
    </i>
    <i r="5">
      <x v="15"/>
    </i>
    <i r="5">
      <x v="16"/>
    </i>
    <i r="5">
      <x v="17"/>
    </i>
    <i r="4">
      <x v="2"/>
      <x v="3"/>
    </i>
    <i r="5">
      <x v="4"/>
    </i>
    <i r="5">
      <x v="19"/>
    </i>
    <i r="4">
      <x v="3"/>
      <x v="12"/>
    </i>
    <i r="5">
      <x v="18"/>
    </i>
    <i r="5">
      <x v="19"/>
    </i>
    <i r="4">
      <x v="4"/>
      <x v="6"/>
    </i>
    <i r="5">
      <x v="11"/>
    </i>
    <i r="4">
      <x v="5"/>
      <x v="7"/>
    </i>
    <i r="5">
      <x v="8"/>
    </i>
    <i r="5">
      <x v="16"/>
    </i>
    <i r="4">
      <x v="6"/>
      <x v="12"/>
    </i>
    <i r="5">
      <x v="14"/>
    </i>
    <i r="4">
      <x v="7"/>
      <x v="16"/>
    </i>
    <i r="4">
      <x v="8"/>
      <x v="3"/>
    </i>
    <i r="5">
      <x v="6"/>
    </i>
    <i r="5">
      <x v="19"/>
    </i>
    <i r="4">
      <x v="9"/>
      <x v="4"/>
    </i>
    <i r="5">
      <x v="8"/>
    </i>
    <i r="5">
      <x v="9"/>
    </i>
    <i r="4">
      <x v="10"/>
      <x v="15"/>
    </i>
    <i r="4">
      <x v="11"/>
      <x v="1"/>
    </i>
    <i r="5">
      <x v="5"/>
    </i>
    <i r="5">
      <x v="12"/>
    </i>
    <i r="2">
      <x v="1"/>
      <x v="2"/>
      <x/>
      <x v="6"/>
    </i>
    <i r="5">
      <x v="10"/>
    </i>
    <i r="4">
      <x v="1"/>
      <x v="1"/>
    </i>
    <i r="5">
      <x v="4"/>
    </i>
    <i r="4">
      <x v="2"/>
      <x v="5"/>
    </i>
    <i r="4">
      <x v="3"/>
      <x v="2"/>
    </i>
    <i r="5">
      <x v="11"/>
    </i>
    <i r="5">
      <x v="13"/>
    </i>
    <i r="5">
      <x v="17"/>
    </i>
    <i r="4">
      <x v="4"/>
      <x v="11"/>
    </i>
    <i r="5">
      <x v="15"/>
    </i>
    <i r="4">
      <x v="5"/>
      <x v="3"/>
    </i>
    <i r="5">
      <x v="4"/>
    </i>
    <i r="5">
      <x v="5"/>
    </i>
    <i r="5">
      <x v="11"/>
    </i>
    <i r="5">
      <x v="19"/>
    </i>
    <i r="4">
      <x v="6"/>
      <x/>
    </i>
    <i r="5">
      <x v="1"/>
    </i>
    <i r="5">
      <x v="4"/>
    </i>
    <i r="5">
      <x v="12"/>
    </i>
    <i r="5">
      <x v="18"/>
    </i>
    <i r="4">
      <x v="7"/>
      <x v="5"/>
    </i>
    <i r="5">
      <x v="11"/>
    </i>
    <i r="5">
      <x v="15"/>
    </i>
    <i r="5">
      <x v="16"/>
    </i>
    <i r="4">
      <x v="8"/>
      <x v="10"/>
    </i>
    <i r="5">
      <x v="15"/>
    </i>
    <i r="4">
      <x v="9"/>
      <x v="1"/>
    </i>
    <i r="5">
      <x v="8"/>
    </i>
    <i r="5">
      <x v="13"/>
    </i>
    <i r="5">
      <x v="16"/>
    </i>
    <i r="5">
      <x v="17"/>
    </i>
    <i r="4">
      <x v="10"/>
      <x/>
    </i>
    <i r="5">
      <x v="5"/>
    </i>
    <i r="5">
      <x v="6"/>
    </i>
    <i r="5">
      <x v="19"/>
    </i>
    <i r="4">
      <x v="11"/>
      <x/>
    </i>
    <i r="5">
      <x v="2"/>
    </i>
    <i r="5">
      <x v="5"/>
    </i>
    <i r="5">
      <x v="11"/>
    </i>
    <i r="5">
      <x v="19"/>
    </i>
    <i r="3">
      <x v="3"/>
      <x/>
      <x v="8"/>
    </i>
    <i r="5">
      <x v="18"/>
    </i>
    <i r="4">
      <x v="1"/>
      <x v="1"/>
    </i>
    <i r="5">
      <x v="4"/>
    </i>
    <i r="5">
      <x v="6"/>
    </i>
    <i r="5">
      <x v="14"/>
    </i>
    <i r="5">
      <x v="18"/>
    </i>
    <i r="4">
      <x v="2"/>
      <x v="1"/>
    </i>
    <i r="5">
      <x v="15"/>
    </i>
    <i r="5">
      <x v="16"/>
    </i>
    <i r="5">
      <x v="17"/>
    </i>
    <i r="4">
      <x v="3"/>
      <x/>
    </i>
    <i r="5">
      <x v="1"/>
    </i>
    <i r="5">
      <x v="5"/>
    </i>
    <i r="5">
      <x v="14"/>
    </i>
    <i r="4">
      <x v="4"/>
      <x v="2"/>
    </i>
    <i r="5">
      <x v="4"/>
    </i>
    <i r="5">
      <x v="6"/>
    </i>
    <i r="5">
      <x v="8"/>
    </i>
    <i r="5">
      <x v="10"/>
    </i>
    <i r="4">
      <x v="5"/>
      <x v="6"/>
    </i>
    <i r="5">
      <x v="15"/>
    </i>
    <i r="4">
      <x v="6"/>
      <x v="11"/>
    </i>
    <i r="5">
      <x v="12"/>
    </i>
    <i r="4">
      <x v="7"/>
      <x v="4"/>
    </i>
    <i r="5">
      <x v="6"/>
    </i>
    <i r="5">
      <x v="10"/>
    </i>
    <i r="5">
      <x v="14"/>
    </i>
    <i r="4">
      <x v="8"/>
      <x/>
    </i>
    <i r="5">
      <x v="2"/>
    </i>
    <i r="5">
      <x v="8"/>
    </i>
    <i r="5">
      <x v="12"/>
    </i>
    <i r="4">
      <x v="9"/>
      <x v="6"/>
    </i>
    <i r="5">
      <x v="8"/>
    </i>
    <i r="4">
      <x v="10"/>
      <x v="4"/>
    </i>
    <i r="5">
      <x v="16"/>
    </i>
    <i r="4">
      <x v="11"/>
      <x v="2"/>
    </i>
    <i r="5">
      <x v="5"/>
    </i>
    <i r="5">
      <x v="9"/>
    </i>
    <i r="2">
      <x v="2"/>
      <x v="4"/>
      <x/>
      <x/>
    </i>
    <i r="4">
      <x v="1"/>
      <x/>
    </i>
    <i r="5">
      <x v="3"/>
    </i>
    <i r="5">
      <x v="5"/>
    </i>
    <i r="4">
      <x v="2"/>
      <x/>
    </i>
    <i r="5">
      <x v="3"/>
    </i>
    <i r="4">
      <x v="3"/>
      <x v="9"/>
    </i>
    <i r="5">
      <x v="11"/>
    </i>
    <i r="5">
      <x v="14"/>
    </i>
    <i r="5">
      <x v="18"/>
    </i>
    <i r="4">
      <x v="4"/>
      <x v="4"/>
    </i>
    <i r="5">
      <x v="14"/>
    </i>
    <i r="4">
      <x v="5"/>
      <x v="3"/>
    </i>
    <i r="5">
      <x v="9"/>
    </i>
    <i r="5">
      <x v="10"/>
    </i>
    <i r="5">
      <x v="14"/>
    </i>
    <i r="5">
      <x v="16"/>
    </i>
    <i r="5">
      <x v="18"/>
    </i>
    <i r="4">
      <x v="6"/>
      <x v="3"/>
    </i>
    <i r="5">
      <x v="8"/>
    </i>
    <i r="4">
      <x v="8"/>
      <x v="5"/>
    </i>
    <i r="5">
      <x v="8"/>
    </i>
    <i r="5">
      <x v="10"/>
    </i>
    <i r="5">
      <x v="12"/>
    </i>
    <i r="4">
      <x v="9"/>
      <x/>
    </i>
    <i r="5">
      <x v="1"/>
    </i>
    <i r="5">
      <x v="5"/>
    </i>
    <i r="5">
      <x v="10"/>
    </i>
    <i r="5">
      <x v="11"/>
    </i>
    <i r="5">
      <x v="14"/>
    </i>
    <i r="5">
      <x v="17"/>
    </i>
    <i r="4">
      <x v="10"/>
      <x v="19"/>
    </i>
    <i r="4">
      <x v="11"/>
      <x v="1"/>
    </i>
    <i r="5">
      <x v="5"/>
    </i>
    <i r="5">
      <x v="14"/>
    </i>
    <i r="5">
      <x v="18"/>
    </i>
    <i r="2">
      <x v="3"/>
      <x v="5"/>
      <x/>
      <x/>
    </i>
    <i r="5">
      <x v="11"/>
    </i>
    <i r="4">
      <x v="1"/>
      <x v="12"/>
    </i>
    <i r="4">
      <x v="2"/>
      <x/>
    </i>
    <i r="5">
      <x v="8"/>
    </i>
    <i r="5">
      <x v="14"/>
    </i>
    <i r="5">
      <x v="19"/>
    </i>
    <i r="4">
      <x v="3"/>
      <x v="14"/>
    </i>
    <i r="5">
      <x v="15"/>
    </i>
    <i r="5">
      <x v="18"/>
    </i>
    <i r="4">
      <x v="4"/>
      <x v="2"/>
    </i>
    <i r="5">
      <x v="5"/>
    </i>
    <i r="5">
      <x v="8"/>
    </i>
    <i r="5">
      <x v="9"/>
    </i>
    <i r="4">
      <x v="5"/>
      <x/>
    </i>
    <i r="5">
      <x v="14"/>
    </i>
    <i r="4">
      <x v="6"/>
      <x v="7"/>
    </i>
    <i r="4">
      <x v="7"/>
      <x/>
    </i>
    <i r="5">
      <x v="4"/>
    </i>
    <i r="5">
      <x v="6"/>
    </i>
    <i r="5">
      <x v="11"/>
    </i>
    <i r="4">
      <x v="8"/>
      <x v="8"/>
    </i>
    <i r="4">
      <x v="9"/>
      <x v="3"/>
    </i>
    <i r="5">
      <x v="5"/>
    </i>
    <i r="5">
      <x v="7"/>
    </i>
    <i r="5">
      <x v="15"/>
    </i>
    <i r="4">
      <x v="10"/>
      <x v="2"/>
    </i>
    <i r="5">
      <x v="12"/>
    </i>
    <i r="5">
      <x v="18"/>
    </i>
    <i r="4">
      <x v="11"/>
      <x/>
    </i>
    <i r="3">
      <x v="6"/>
      <x/>
      <x v="5"/>
    </i>
    <i r="5">
      <x v="6"/>
    </i>
    <i r="5">
      <x v="15"/>
    </i>
    <i r="4">
      <x v="1"/>
      <x v="8"/>
    </i>
    <i r="5">
      <x v="13"/>
    </i>
    <i r="4">
      <x v="2"/>
      <x/>
    </i>
    <i r="5">
      <x v="6"/>
    </i>
    <i r="5">
      <x v="11"/>
    </i>
    <i r="5">
      <x v="12"/>
    </i>
    <i r="4">
      <x v="3"/>
      <x v="5"/>
    </i>
    <i r="5">
      <x v="10"/>
    </i>
    <i r="5">
      <x v="12"/>
    </i>
    <i r="4">
      <x v="4"/>
      <x/>
    </i>
    <i r="5">
      <x v="7"/>
    </i>
    <i r="5">
      <x v="10"/>
    </i>
    <i r="5">
      <x v="14"/>
    </i>
    <i r="5">
      <x v="16"/>
    </i>
    <i r="4">
      <x v="5"/>
      <x v="2"/>
    </i>
    <i r="5">
      <x v="8"/>
    </i>
    <i r="5">
      <x v="14"/>
    </i>
    <i r="5">
      <x v="16"/>
    </i>
    <i r="4">
      <x v="6"/>
      <x v="4"/>
    </i>
    <i r="5">
      <x v="12"/>
    </i>
    <i r="5">
      <x v="19"/>
    </i>
    <i r="4">
      <x v="7"/>
      <x v="1"/>
    </i>
    <i r="5">
      <x v="10"/>
    </i>
    <i r="5">
      <x v="18"/>
    </i>
    <i r="4">
      <x v="8"/>
      <x v="2"/>
    </i>
    <i r="5">
      <x v="3"/>
    </i>
    <i r="4">
      <x v="9"/>
      <x/>
    </i>
    <i r="5">
      <x v="7"/>
    </i>
    <i r="5">
      <x v="9"/>
    </i>
    <i r="5">
      <x v="10"/>
    </i>
    <i r="5">
      <x v="12"/>
    </i>
    <i r="5">
      <x v="15"/>
    </i>
    <i r="5">
      <x v="16"/>
    </i>
    <i r="4">
      <x v="10"/>
      <x v="2"/>
    </i>
    <i r="5">
      <x v="12"/>
    </i>
    <i r="4">
      <x v="11"/>
      <x v="16"/>
    </i>
    <i r="5">
      <x v="18"/>
    </i>
    <i r="1">
      <x v="3"/>
      <x/>
      <x/>
      <x/>
      <x v="2"/>
    </i>
    <i r="5">
      <x v="4"/>
    </i>
    <i r="5">
      <x v="15"/>
    </i>
    <i r="4">
      <x v="1"/>
      <x v="6"/>
    </i>
    <i r="5">
      <x v="14"/>
    </i>
    <i r="4">
      <x v="2"/>
      <x v="6"/>
    </i>
    <i r="5">
      <x v="10"/>
    </i>
    <i r="4">
      <x v="3"/>
      <x v="18"/>
    </i>
    <i r="5">
      <x v="19"/>
    </i>
    <i r="4">
      <x v="4"/>
      <x v="1"/>
    </i>
    <i r="5">
      <x v="2"/>
    </i>
    <i r="5">
      <x v="4"/>
    </i>
    <i r="5">
      <x v="8"/>
    </i>
    <i r="5">
      <x v="9"/>
    </i>
    <i r="4">
      <x v="5"/>
      <x v="4"/>
    </i>
    <i r="5">
      <x v="12"/>
    </i>
    <i r="4">
      <x v="6"/>
      <x v="1"/>
    </i>
    <i r="4">
      <x v="7"/>
      <x v="12"/>
    </i>
    <i r="5">
      <x v="14"/>
    </i>
    <i r="5">
      <x v="16"/>
    </i>
    <i r="4">
      <x v="8"/>
      <x v="13"/>
    </i>
    <i r="5">
      <x v="19"/>
    </i>
    <i r="4">
      <x v="9"/>
      <x v="7"/>
    </i>
    <i r="5">
      <x v="8"/>
    </i>
    <i r="5">
      <x v="12"/>
    </i>
    <i r="4">
      <x v="10"/>
      <x v="1"/>
    </i>
    <i r="5">
      <x v="13"/>
    </i>
    <i r="5">
      <x v="18"/>
    </i>
    <i r="4">
      <x v="11"/>
      <x v="4"/>
    </i>
    <i r="5">
      <x v="5"/>
    </i>
    <i r="5">
      <x v="9"/>
    </i>
    <i r="5">
      <x v="11"/>
    </i>
    <i r="5">
      <x v="15"/>
    </i>
    <i r="3">
      <x v="1"/>
      <x/>
      <x v="1"/>
    </i>
    <i r="5">
      <x v="6"/>
    </i>
    <i r="5">
      <x v="19"/>
    </i>
    <i r="4">
      <x v="1"/>
      <x v="2"/>
    </i>
    <i r="5">
      <x v="12"/>
    </i>
    <i r="5">
      <x v="17"/>
    </i>
    <i r="4">
      <x v="2"/>
      <x v="1"/>
    </i>
    <i r="5">
      <x v="10"/>
    </i>
    <i r="5">
      <x v="12"/>
    </i>
    <i r="4">
      <x v="3"/>
      <x v="2"/>
    </i>
    <i r="5">
      <x v="8"/>
    </i>
    <i r="4">
      <x v="4"/>
      <x/>
    </i>
    <i r="5">
      <x v="3"/>
    </i>
    <i r="4">
      <x v="5"/>
      <x v="5"/>
    </i>
    <i r="5">
      <x v="15"/>
    </i>
    <i r="4">
      <x v="6"/>
      <x v="2"/>
    </i>
    <i r="5">
      <x v="13"/>
    </i>
    <i r="5">
      <x v="19"/>
    </i>
    <i r="4">
      <x v="7"/>
      <x v="2"/>
    </i>
    <i r="5">
      <x v="3"/>
    </i>
    <i r="5">
      <x v="6"/>
    </i>
    <i r="5">
      <x v="7"/>
    </i>
    <i r="5">
      <x v="16"/>
    </i>
    <i r="4">
      <x v="8"/>
      <x/>
    </i>
    <i r="5">
      <x v="5"/>
    </i>
    <i r="5">
      <x v="9"/>
    </i>
    <i r="5">
      <x v="12"/>
    </i>
    <i r="4">
      <x v="9"/>
      <x v="3"/>
    </i>
    <i r="5">
      <x v="15"/>
    </i>
    <i r="4">
      <x v="10"/>
      <x v="19"/>
    </i>
    <i r="4">
      <x v="11"/>
      <x v="3"/>
    </i>
    <i r="5">
      <x v="8"/>
    </i>
    <i r="2">
      <x v="1"/>
      <x v="2"/>
      <x/>
      <x v="4"/>
    </i>
    <i r="5">
      <x v="5"/>
    </i>
    <i r="5">
      <x v="10"/>
    </i>
    <i r="5">
      <x v="19"/>
    </i>
    <i r="4">
      <x v="1"/>
      <x v="2"/>
    </i>
    <i r="5">
      <x v="13"/>
    </i>
    <i r="4">
      <x v="2"/>
      <x v="1"/>
    </i>
    <i r="5">
      <x v="9"/>
    </i>
    <i r="4">
      <x v="3"/>
      <x v="5"/>
    </i>
    <i r="5">
      <x v="8"/>
    </i>
    <i r="5">
      <x v="15"/>
    </i>
    <i r="5">
      <x v="16"/>
    </i>
    <i r="4">
      <x v="4"/>
      <x v="4"/>
    </i>
    <i r="5">
      <x v="8"/>
    </i>
    <i r="4">
      <x v="5"/>
      <x v="7"/>
    </i>
    <i r="5">
      <x v="12"/>
    </i>
    <i r="5">
      <x v="13"/>
    </i>
    <i r="5">
      <x v="18"/>
    </i>
    <i r="4">
      <x v="6"/>
      <x v="16"/>
    </i>
    <i r="5">
      <x v="18"/>
    </i>
    <i r="4">
      <x v="7"/>
      <x v="5"/>
    </i>
    <i r="5">
      <x v="8"/>
    </i>
    <i r="4">
      <x v="8"/>
      <x/>
    </i>
    <i r="5">
      <x v="2"/>
    </i>
    <i r="5">
      <x v="10"/>
    </i>
    <i r="5">
      <x v="15"/>
    </i>
    <i r="4">
      <x v="9"/>
      <x v="1"/>
    </i>
    <i r="5">
      <x v="2"/>
    </i>
    <i r="5">
      <x v="6"/>
    </i>
    <i r="5">
      <x v="7"/>
    </i>
    <i r="5">
      <x v="12"/>
    </i>
    <i r="4">
      <x v="10"/>
      <x v="9"/>
    </i>
    <i r="5">
      <x v="14"/>
    </i>
    <i r="4">
      <x v="11"/>
      <x v="3"/>
    </i>
    <i r="5">
      <x v="6"/>
    </i>
    <i r="3">
      <x v="3"/>
      <x/>
      <x v="8"/>
    </i>
    <i r="5">
      <x v="16"/>
    </i>
    <i r="5">
      <x v="17"/>
    </i>
    <i r="4">
      <x v="1"/>
      <x v="9"/>
    </i>
    <i r="5">
      <x v="13"/>
    </i>
    <i r="4">
      <x v="2"/>
      <x v="17"/>
    </i>
    <i r="4">
      <x v="3"/>
      <x v="10"/>
    </i>
    <i r="5">
      <x v="16"/>
    </i>
    <i r="5">
      <x v="17"/>
    </i>
    <i r="5">
      <x v="19"/>
    </i>
    <i r="4">
      <x v="4"/>
      <x/>
    </i>
    <i r="5">
      <x v="3"/>
    </i>
    <i r="5">
      <x v="7"/>
    </i>
    <i r="5">
      <x v="10"/>
    </i>
    <i r="5">
      <x v="11"/>
    </i>
    <i r="5">
      <x v="13"/>
    </i>
    <i r="5">
      <x v="16"/>
    </i>
    <i r="4">
      <x v="5"/>
      <x v="12"/>
    </i>
    <i r="4">
      <x v="6"/>
      <x v="6"/>
    </i>
    <i r="5">
      <x v="10"/>
    </i>
    <i r="4">
      <x v="8"/>
      <x v="4"/>
    </i>
    <i r="5">
      <x v="9"/>
    </i>
    <i r="5">
      <x v="17"/>
    </i>
    <i r="4">
      <x v="9"/>
      <x/>
    </i>
    <i r="5">
      <x v="9"/>
    </i>
    <i r="5">
      <x v="14"/>
    </i>
    <i r="4">
      <x v="10"/>
      <x v="2"/>
    </i>
    <i r="4">
      <x v="11"/>
      <x v="1"/>
    </i>
    <i r="5">
      <x v="7"/>
    </i>
    <i r="5">
      <x v="9"/>
    </i>
    <i r="5">
      <x v="10"/>
    </i>
    <i r="2">
      <x v="2"/>
      <x v="4"/>
      <x/>
      <x v="13"/>
    </i>
    <i r="4">
      <x v="1"/>
      <x v="2"/>
    </i>
    <i r="5">
      <x v="7"/>
    </i>
    <i r="5">
      <x v="18"/>
    </i>
    <i r="4">
      <x v="2"/>
      <x v="3"/>
    </i>
    <i r="5">
      <x v="5"/>
    </i>
    <i r="5">
      <x v="10"/>
    </i>
    <i r="5">
      <x v="15"/>
    </i>
    <i r="5">
      <x v="16"/>
    </i>
    <i r="5">
      <x v="18"/>
    </i>
    <i r="4">
      <x v="3"/>
      <x v="4"/>
    </i>
    <i r="5">
      <x v="5"/>
    </i>
    <i r="5">
      <x v="8"/>
    </i>
    <i r="4">
      <x v="4"/>
      <x v="2"/>
    </i>
    <i r="5">
      <x v="8"/>
    </i>
    <i r="5">
      <x v="14"/>
    </i>
    <i r="4">
      <x v="5"/>
      <x v="13"/>
    </i>
    <i r="5">
      <x v="17"/>
    </i>
    <i r="5">
      <x v="19"/>
    </i>
    <i r="4">
      <x v="6"/>
      <x v="6"/>
    </i>
    <i r="5">
      <x v="11"/>
    </i>
    <i r="5">
      <x v="13"/>
    </i>
    <i r="4">
      <x v="7"/>
      <x v="1"/>
    </i>
    <i r="5">
      <x v="17"/>
    </i>
    <i r="4">
      <x v="8"/>
      <x v="2"/>
    </i>
    <i r="5">
      <x v="9"/>
    </i>
    <i r="5">
      <x v="12"/>
    </i>
    <i r="4">
      <x v="9"/>
      <x v="16"/>
    </i>
    <i r="5">
      <x v="19"/>
    </i>
    <i r="4">
      <x v="10"/>
      <x v="1"/>
    </i>
    <i r="5">
      <x v="10"/>
    </i>
    <i r="5">
      <x v="14"/>
    </i>
    <i r="5">
      <x v="15"/>
    </i>
    <i r="5">
      <x v="17"/>
    </i>
    <i r="5">
      <x v="19"/>
    </i>
    <i r="4">
      <x v="11"/>
      <x v="4"/>
    </i>
    <i r="5">
      <x v="7"/>
    </i>
    <i r="5">
      <x v="8"/>
    </i>
    <i r="2">
      <x v="3"/>
      <x v="5"/>
      <x v="1"/>
      <x v="4"/>
    </i>
    <i r="5">
      <x v="10"/>
    </i>
    <i r="5">
      <x v="11"/>
    </i>
    <i r="5">
      <x v="12"/>
    </i>
    <i r="4">
      <x v="2"/>
      <x v="4"/>
    </i>
    <i r="5">
      <x v="5"/>
    </i>
    <i r="5">
      <x v="7"/>
    </i>
    <i r="5">
      <x v="15"/>
    </i>
    <i r="4">
      <x v="3"/>
      <x v="3"/>
    </i>
    <i r="5">
      <x v="6"/>
    </i>
    <i r="5">
      <x v="12"/>
    </i>
    <i r="5">
      <x v="18"/>
    </i>
    <i r="4">
      <x v="4"/>
      <x v="9"/>
    </i>
    <i r="4">
      <x v="5"/>
      <x v="6"/>
    </i>
    <i r="5">
      <x v="10"/>
    </i>
    <i r="5">
      <x v="17"/>
    </i>
    <i r="4">
      <x v="6"/>
      <x/>
    </i>
    <i r="5">
      <x v="2"/>
    </i>
    <i r="5">
      <x v="4"/>
    </i>
    <i r="5">
      <x v="13"/>
    </i>
    <i r="5">
      <x v="18"/>
    </i>
    <i r="5">
      <x v="19"/>
    </i>
    <i r="4">
      <x v="7"/>
      <x/>
    </i>
    <i r="5">
      <x v="1"/>
    </i>
    <i r="5">
      <x v="3"/>
    </i>
    <i r="5">
      <x v="14"/>
    </i>
    <i r="5">
      <x v="19"/>
    </i>
    <i r="4">
      <x v="8"/>
      <x v="4"/>
    </i>
    <i r="5">
      <x v="11"/>
    </i>
    <i r="4">
      <x v="9"/>
      <x v="1"/>
    </i>
    <i r="5">
      <x v="18"/>
    </i>
    <i r="4">
      <x v="10"/>
      <x v="1"/>
    </i>
    <i r="4">
      <x v="11"/>
      <x v="4"/>
    </i>
    <i r="5">
      <x v="9"/>
    </i>
    <i r="3">
      <x v="6"/>
      <x/>
      <x v="9"/>
    </i>
    <i r="5">
      <x v="13"/>
    </i>
    <i r="4">
      <x v="1"/>
      <x v="11"/>
    </i>
    <i r="5">
      <x v="19"/>
    </i>
    <i r="4">
      <x v="2"/>
      <x v="10"/>
    </i>
    <i r="5">
      <x v="13"/>
    </i>
    <i r="5">
      <x v="19"/>
    </i>
    <i r="4">
      <x v="3"/>
      <x v="2"/>
    </i>
    <i r="5">
      <x v="11"/>
    </i>
    <i r="4">
      <x v="4"/>
      <x/>
    </i>
    <i r="5">
      <x v="7"/>
    </i>
    <i r="5">
      <x v="13"/>
    </i>
    <i r="4">
      <x v="5"/>
      <x v="6"/>
    </i>
    <i r="5">
      <x v="13"/>
    </i>
    <i r="4">
      <x v="6"/>
      <x v="6"/>
    </i>
    <i r="5">
      <x v="11"/>
    </i>
    <i r="4">
      <x v="7"/>
      <x v="3"/>
    </i>
    <i r="5">
      <x v="4"/>
    </i>
    <i r="5">
      <x v="7"/>
    </i>
    <i r="5">
      <x v="8"/>
    </i>
    <i r="5">
      <x v="13"/>
    </i>
    <i r="4">
      <x v="8"/>
      <x v="6"/>
    </i>
    <i r="4">
      <x v="9"/>
      <x v="5"/>
    </i>
    <i r="4">
      <x v="10"/>
      <x/>
    </i>
    <i r="4">
      <x v="11"/>
      <x v="1"/>
    </i>
    <i r="5">
      <x v="16"/>
    </i>
    <i r="5">
      <x v="18"/>
    </i>
    <i t="grand">
      <x/>
    </i>
  </rowItems>
  <colItems count="1">
    <i/>
  </colItems>
  <dataFields count="1">
    <dataField name="Sum of Value_LC" fld="13" baseField="0" baseItem="0"/>
  </dataFields>
  <formats count="30">
    <format dxfId="595">
      <pivotArea type="origin" dataOnly="0" labelOnly="1" outline="0" fieldPosition="0"/>
    </format>
    <format dxfId="594">
      <pivotArea field="5" type="button" dataOnly="0" labelOnly="1" outline="0" axis="axisRow" fieldPosition="4"/>
    </format>
    <format dxfId="593">
      <pivotArea type="topRight" dataOnly="0" labelOnly="1" outline="0" fieldPosition="0"/>
    </format>
    <format dxfId="592">
      <pivotArea field="4" type="button" dataOnly="0" labelOnly="1" outline="0" axis="axisRow" fieldPosition="0"/>
    </format>
    <format dxfId="591">
      <pivotArea field="2" type="button" dataOnly="0" labelOnly="1" outline="0" axis="axisRow" fieldPosition="1"/>
    </format>
    <format dxfId="590">
      <pivotArea field="12" type="button" dataOnly="0" labelOnly="1" outline="0"/>
    </format>
    <format dxfId="589">
      <pivotArea field="9" type="button" dataOnly="0" labelOnly="1" outline="0" axis="axisRow" fieldPosition="5"/>
    </format>
    <format dxfId="588">
      <pivotArea dataOnly="0" labelOnly="1" grandCol="1" outline="0" fieldPosition="0"/>
    </format>
    <format dxfId="587">
      <pivotArea type="origin" dataOnly="0" labelOnly="1" outline="0" fieldPosition="0"/>
    </format>
    <format dxfId="586">
      <pivotArea field="5" type="button" dataOnly="0" labelOnly="1" outline="0" axis="axisRow" fieldPosition="4"/>
    </format>
    <format dxfId="585">
      <pivotArea type="topRight" dataOnly="0" labelOnly="1" outline="0" fieldPosition="0"/>
    </format>
    <format dxfId="584">
      <pivotArea field="4" type="button" dataOnly="0" labelOnly="1" outline="0" axis="axisRow" fieldPosition="0"/>
    </format>
    <format dxfId="583">
      <pivotArea field="2" type="button" dataOnly="0" labelOnly="1" outline="0" axis="axisRow" fieldPosition="1"/>
    </format>
    <format dxfId="582">
      <pivotArea field="12" type="button" dataOnly="0" labelOnly="1" outline="0"/>
    </format>
    <format dxfId="581">
      <pivotArea field="9" type="button" dataOnly="0" labelOnly="1" outline="0" axis="axisRow" fieldPosition="5"/>
    </format>
    <format dxfId="580">
      <pivotArea dataOnly="0" labelOnly="1" grandCol="1" outline="0" fieldPosition="0"/>
    </format>
    <format dxfId="579">
      <pivotArea field="11" type="button" dataOnly="0" labelOnly="1" outline="0"/>
    </format>
    <format dxfId="578">
      <pivotArea field="10" type="button" dataOnly="0" labelOnly="1" outline="0"/>
    </format>
    <format dxfId="577">
      <pivotArea dataOnly="0" labelOnly="1" grandCol="1" outline="0" fieldPosition="0"/>
    </format>
    <format dxfId="576">
      <pivotArea field="9" type="button" dataOnly="0" labelOnly="1" outline="0" axis="axisRow" fieldPosition="5"/>
    </format>
    <format dxfId="575">
      <pivotArea type="origin" dataOnly="0" labelOnly="1" outline="0" fieldPosition="0"/>
    </format>
    <format dxfId="574">
      <pivotArea field="4" type="button" dataOnly="0" labelOnly="1" outline="0" axis="axisRow" fieldPosition="0"/>
    </format>
    <format dxfId="573">
      <pivotArea field="2" type="button" dataOnly="0" labelOnly="1" outline="0" axis="axisRow" fieldPosition="1"/>
    </format>
    <format dxfId="572">
      <pivotArea field="11" type="button" dataOnly="0" labelOnly="1" outline="0"/>
    </format>
    <format dxfId="571">
      <pivotArea field="10" type="button" dataOnly="0" labelOnly="1" outline="0"/>
    </format>
    <format dxfId="570">
      <pivotArea field="5" type="button" dataOnly="0" labelOnly="1" outline="0" axis="axisRow" fieldPosition="4"/>
    </format>
    <format dxfId="569">
      <pivotArea field="9" type="button" dataOnly="0" labelOnly="1" outline="0" axis="axisRow" fieldPosition="5"/>
    </format>
    <format dxfId="568">
      <pivotArea type="topRight" dataOnly="0" labelOnly="1" outline="0" fieldPosition="0"/>
    </format>
    <format dxfId="567">
      <pivotArea field="7" type="button" dataOnly="0" labelOnly="1" outline="0" axis="axisRow" fieldPosition="2"/>
    </format>
    <format dxfId="566">
      <pivotArea field="6" type="button" dataOnly="0" labelOnly="1" outline="0" axis="axisRow" fieldPosition="3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A82B3-7E92-4450-B9D8-B4FC30416638}" name="PivotTable5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S2:BI88" firstHeaderRow="1" firstDataRow="2" firstDataCol="4"/>
  <pivotFields count="14">
    <pivotField compact="0" outline="0" showAll="0"/>
    <pivotField compact="0" outline="0" showAll="0"/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/>
    <pivotField axis="axisRow" compact="0" numFmtId="3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" outline="0" showAll="0">
      <items count="13">
        <item x="8"/>
        <item x="5"/>
        <item x="6"/>
        <item x="4"/>
        <item x="2"/>
        <item x="3"/>
        <item x="9"/>
        <item x="1"/>
        <item x="10"/>
        <item x="11"/>
        <item x="7"/>
        <item x="0"/>
        <item t="default"/>
      </items>
    </pivotField>
    <pivotField axis="axisRow" compact="0" outline="0" showAll="0">
      <items count="8">
        <item x="0"/>
        <item x="6"/>
        <item x="1"/>
        <item x="2"/>
        <item x="3"/>
        <item x="5"/>
        <item x="4"/>
        <item t="default"/>
      </items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 defaultSubtotal="0">
      <items count="20">
        <item x="11"/>
        <item x="14"/>
        <item x="9"/>
        <item x="2"/>
        <item x="3"/>
        <item x="7"/>
        <item x="17"/>
        <item x="16"/>
        <item x="15"/>
        <item x="1"/>
        <item x="6"/>
        <item x="19"/>
        <item x="5"/>
        <item x="0"/>
        <item x="18"/>
        <item x="13"/>
        <item x="12"/>
        <item x="10"/>
        <item x="4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31">
        <item x="8"/>
        <item x="14"/>
        <item x="29"/>
        <item x="21"/>
        <item x="13"/>
        <item x="26"/>
        <item x="25"/>
        <item x="27"/>
        <item x="1"/>
        <item x="12"/>
        <item x="17"/>
        <item x="2"/>
        <item x="7"/>
        <item x="24"/>
        <item x="18"/>
        <item x="20"/>
        <item x="22"/>
        <item x="5"/>
        <item x="11"/>
        <item x="28"/>
        <item x="23"/>
        <item x="16"/>
        <item x="6"/>
        <item x="10"/>
        <item x="4"/>
        <item x="0"/>
        <item x="9"/>
        <item x="3"/>
        <item x="19"/>
        <item x="15"/>
        <item t="default"/>
      </items>
    </pivotField>
    <pivotField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1"/>
        <item x="5"/>
        <item x="2"/>
        <item x="0"/>
        <item x="4"/>
        <item x="3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/>
  </pivotFields>
  <rowFields count="4">
    <field x="4"/>
    <field x="2"/>
    <field x="7"/>
    <field x="6"/>
  </rowFields>
  <rowItems count="85">
    <i>
      <x/>
      <x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 r="1">
      <x v="1"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 r="1">
      <x v="2"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 r="1">
      <x v="3"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>
      <x v="1"/>
      <x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 r="1">
      <x v="1"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 r="1">
      <x v="2"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 r="1">
      <x v="3"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>
      <x v="2"/>
      <x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 r="1">
      <x v="1"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 r="1">
      <x v="2"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 r="1">
      <x v="3"/>
      <x/>
      <x/>
    </i>
    <i r="3">
      <x v="1"/>
    </i>
    <i r="2">
      <x v="1"/>
      <x v="2"/>
    </i>
    <i r="3">
      <x v="3"/>
    </i>
    <i r="2">
      <x v="2"/>
      <x v="4"/>
    </i>
    <i r="2">
      <x v="3"/>
      <x v="5"/>
    </i>
    <i r="3">
      <x v="6"/>
    </i>
    <i t="grand">
      <x/>
    </i>
  </rowItems>
  <colFields count="1">
    <field x="5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Value_LC" fld="13" baseField="0" baseItem="0"/>
  </dataFields>
  <formats count="31">
    <format dxfId="624">
      <pivotArea type="origin" dataOnly="0" labelOnly="1" outline="0" fieldPosition="0"/>
    </format>
    <format dxfId="623">
      <pivotArea field="5" type="button" dataOnly="0" labelOnly="1" outline="0" axis="axisCol" fieldPosition="0"/>
    </format>
    <format dxfId="622">
      <pivotArea type="topRight" dataOnly="0" labelOnly="1" outline="0" fieldPosition="0"/>
    </format>
    <format dxfId="621">
      <pivotArea field="4" type="button" dataOnly="0" labelOnly="1" outline="0" axis="axisRow" fieldPosition="0"/>
    </format>
    <format dxfId="620">
      <pivotArea field="2" type="button" dataOnly="0" labelOnly="1" outline="0" axis="axisRow" fieldPosition="1"/>
    </format>
    <format dxfId="619">
      <pivotArea field="12" type="button" dataOnly="0" labelOnly="1" outline="0"/>
    </format>
    <format dxfId="618">
      <pivotArea field="9" type="button" dataOnly="0" labelOnly="1" outline="0"/>
    </format>
    <format dxfId="617">
      <pivotArea dataOnly="0" labelOnly="1" outline="0" fieldPosition="0">
        <references count="1">
          <reference field="5" count="0"/>
        </references>
      </pivotArea>
    </format>
    <format dxfId="616">
      <pivotArea dataOnly="0" labelOnly="1" grandCol="1" outline="0" fieldPosition="0"/>
    </format>
    <format dxfId="615">
      <pivotArea type="origin" dataOnly="0" labelOnly="1" outline="0" fieldPosition="0"/>
    </format>
    <format dxfId="614">
      <pivotArea field="5" type="button" dataOnly="0" labelOnly="1" outline="0" axis="axisCol" fieldPosition="0"/>
    </format>
    <format dxfId="613">
      <pivotArea type="topRight" dataOnly="0" labelOnly="1" outline="0" fieldPosition="0"/>
    </format>
    <format dxfId="612">
      <pivotArea field="4" type="button" dataOnly="0" labelOnly="1" outline="0" axis="axisRow" fieldPosition="0"/>
    </format>
    <format dxfId="611">
      <pivotArea field="2" type="button" dataOnly="0" labelOnly="1" outline="0" axis="axisRow" fieldPosition="1"/>
    </format>
    <format dxfId="610">
      <pivotArea field="12" type="button" dataOnly="0" labelOnly="1" outline="0"/>
    </format>
    <format dxfId="609">
      <pivotArea field="9" type="button" dataOnly="0" labelOnly="1" outline="0"/>
    </format>
    <format dxfId="608">
      <pivotArea dataOnly="0" labelOnly="1" outline="0" fieldPosition="0">
        <references count="1">
          <reference field="5" count="0"/>
        </references>
      </pivotArea>
    </format>
    <format dxfId="607">
      <pivotArea dataOnly="0" labelOnly="1" grandCol="1" outline="0" fieldPosition="0"/>
    </format>
    <format dxfId="606">
      <pivotArea field="11" type="button" dataOnly="0" labelOnly="1" outline="0"/>
    </format>
    <format dxfId="605">
      <pivotArea field="10" type="button" dataOnly="0" labelOnly="1" outline="0"/>
    </format>
    <format dxfId="604">
      <pivotArea type="origin" dataOnly="0" labelOnly="1" outline="0" fieldPosition="0"/>
    </format>
    <format dxfId="603">
      <pivotArea field="5" type="button" dataOnly="0" labelOnly="1" outline="0" axis="axisCol" fieldPosition="0"/>
    </format>
    <format dxfId="602">
      <pivotArea type="topRight" dataOnly="0" labelOnly="1" outline="0" fieldPosition="0"/>
    </format>
    <format dxfId="601">
      <pivotArea field="4" type="button" dataOnly="0" labelOnly="1" outline="0" axis="axisRow" fieldPosition="0"/>
    </format>
    <format dxfId="600">
      <pivotArea field="2" type="button" dataOnly="0" labelOnly="1" outline="0" axis="axisRow" fieldPosition="1"/>
    </format>
    <format dxfId="599">
      <pivotArea field="11" type="button" dataOnly="0" labelOnly="1" outline="0"/>
    </format>
    <format dxfId="598">
      <pivotArea field="10" type="button" dataOnly="0" labelOnly="1" outline="0"/>
    </format>
    <format dxfId="597">
      <pivotArea dataOnly="0" labelOnly="1" outline="0" fieldPosition="0">
        <references count="1">
          <reference field="5" count="0"/>
        </references>
      </pivotArea>
    </format>
    <format dxfId="596">
      <pivotArea dataOnly="0" labelOnly="1" grandCol="1" outline="0" fieldPosition="0"/>
    </format>
    <format dxfId="409">
      <pivotArea field="7" type="button" dataOnly="0" labelOnly="1" outline="0" axis="axisRow" fieldPosition="2"/>
    </format>
    <format dxfId="408">
      <pivotArea field="6" type="button" dataOnly="0" labelOnly="1" outline="0" axis="axisRow" fieldPosition="3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FB880-4F6B-4D0D-A940-14CFB4E8DBFC}" name="PivotTable3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K2:AQ3034" firstHeaderRow="2" firstDataRow="2" firstDataCol="6"/>
  <pivotFields count="14">
    <pivotField compact="0" outline="0" showAll="0"/>
    <pivotField compact="0" outline="0" showAll="0"/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/>
    <pivotField axis="axisRow" compact="0" numFmtId="3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12">
        <item x="8"/>
        <item x="5"/>
        <item x="6"/>
        <item x="4"/>
        <item x="2"/>
        <item x="3"/>
        <item x="9"/>
        <item x="1"/>
        <item x="10"/>
        <item x="11"/>
        <item x="7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20">
        <item x="11"/>
        <item x="14"/>
        <item x="9"/>
        <item x="2"/>
        <item x="3"/>
        <item x="7"/>
        <item x="17"/>
        <item x="16"/>
        <item x="15"/>
        <item x="1"/>
        <item x="6"/>
        <item x="19"/>
        <item x="5"/>
        <item x="0"/>
        <item x="18"/>
        <item x="13"/>
        <item x="12"/>
        <item x="10"/>
        <item x="4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x="8"/>
        <item x="14"/>
        <item x="29"/>
        <item x="21"/>
        <item x="13"/>
        <item x="26"/>
        <item x="25"/>
        <item x="27"/>
        <item x="1"/>
        <item x="12"/>
        <item x="17"/>
        <item x="2"/>
        <item x="7"/>
        <item x="24"/>
        <item x="18"/>
        <item x="20"/>
        <item x="22"/>
        <item x="5"/>
        <item x="11"/>
        <item x="28"/>
        <item x="23"/>
        <item x="16"/>
        <item x="6"/>
        <item x="10"/>
        <item x="4"/>
        <item x="0"/>
        <item x="9"/>
        <item x="3"/>
        <item x="19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1"/>
        <item x="5"/>
        <item x="2"/>
        <item x="0"/>
        <item x="4"/>
        <item x="3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/>
  </pivotFields>
  <rowFields count="6">
    <field x="4"/>
    <field x="2"/>
    <field x="11"/>
    <field x="10"/>
    <field x="5"/>
    <field x="9"/>
  </rowFields>
  <rowItems count="3031">
    <i>
      <x/>
      <x/>
      <x/>
      <x v="20"/>
      <x v="4"/>
      <x v="7"/>
    </i>
    <i r="4">
      <x v="5"/>
      <x v="1"/>
    </i>
    <i r="4">
      <x v="7"/>
      <x v="3"/>
    </i>
    <i r="3">
      <x v="21"/>
      <x/>
      <x v="19"/>
    </i>
    <i r="4">
      <x v="1"/>
      <x v="17"/>
    </i>
    <i r="4">
      <x v="3"/>
      <x v="17"/>
    </i>
    <i r="4">
      <x v="4"/>
      <x v="17"/>
    </i>
    <i r="4">
      <x v="7"/>
      <x v="14"/>
    </i>
    <i r="5">
      <x v="19"/>
    </i>
    <i r="4">
      <x v="9"/>
      <x v="8"/>
    </i>
    <i r="4">
      <x v="11"/>
      <x v="17"/>
    </i>
    <i r="5">
      <x v="18"/>
    </i>
    <i r="3">
      <x v="22"/>
      <x/>
      <x/>
    </i>
    <i r="5">
      <x v="7"/>
    </i>
    <i r="5">
      <x v="12"/>
    </i>
    <i r="4">
      <x v="1"/>
      <x v="1"/>
    </i>
    <i r="4">
      <x v="2"/>
      <x v="9"/>
    </i>
    <i r="5">
      <x v="19"/>
    </i>
    <i r="4">
      <x v="5"/>
      <x v="18"/>
    </i>
    <i r="4">
      <x v="7"/>
      <x v="6"/>
    </i>
    <i r="5">
      <x v="15"/>
    </i>
    <i r="4">
      <x v="8"/>
      <x v="12"/>
    </i>
    <i r="5">
      <x v="16"/>
    </i>
    <i r="4">
      <x v="9"/>
      <x/>
    </i>
    <i r="5">
      <x v="5"/>
    </i>
    <i r="5">
      <x v="15"/>
    </i>
    <i r="4">
      <x v="10"/>
      <x v="11"/>
    </i>
    <i r="3">
      <x v="23"/>
      <x v="2"/>
      <x v="15"/>
    </i>
    <i r="4">
      <x v="4"/>
      <x v="1"/>
    </i>
    <i r="4">
      <x v="6"/>
      <x v="18"/>
    </i>
    <i r="4">
      <x v="7"/>
      <x v="7"/>
    </i>
    <i r="5">
      <x v="9"/>
    </i>
    <i r="4">
      <x v="8"/>
      <x v="14"/>
    </i>
    <i r="4">
      <x v="9"/>
      <x v="18"/>
    </i>
    <i r="5">
      <x v="19"/>
    </i>
    <i r="4">
      <x v="11"/>
      <x v="7"/>
    </i>
    <i r="3">
      <x v="24"/>
      <x/>
      <x v="18"/>
    </i>
    <i r="4">
      <x v="1"/>
      <x v="12"/>
    </i>
    <i r="5">
      <x v="16"/>
    </i>
    <i r="4">
      <x v="5"/>
      <x v="10"/>
    </i>
    <i r="4">
      <x v="6"/>
      <x v="3"/>
    </i>
    <i r="4">
      <x v="8"/>
      <x v="12"/>
    </i>
    <i r="4">
      <x v="11"/>
      <x v="15"/>
    </i>
    <i r="2">
      <x v="1"/>
      <x/>
      <x/>
      <x v="11"/>
    </i>
    <i r="4">
      <x v="2"/>
      <x v="15"/>
    </i>
    <i r="4">
      <x v="3"/>
      <x v="17"/>
    </i>
    <i r="4">
      <x v="6"/>
      <x v="14"/>
    </i>
    <i r="4">
      <x v="9"/>
      <x v="1"/>
    </i>
    <i r="5">
      <x v="12"/>
    </i>
    <i r="4">
      <x v="11"/>
      <x v="11"/>
    </i>
    <i r="5">
      <x v="19"/>
    </i>
    <i r="3">
      <x v="1"/>
      <x/>
      <x v="15"/>
    </i>
    <i r="4">
      <x v="5"/>
      <x/>
    </i>
    <i r="4">
      <x v="6"/>
      <x v="8"/>
    </i>
    <i r="4">
      <x v="9"/>
      <x v="3"/>
    </i>
    <i r="5">
      <x v="18"/>
    </i>
    <i r="3">
      <x v="2"/>
      <x v="3"/>
      <x/>
    </i>
    <i r="5">
      <x v="19"/>
    </i>
    <i r="4">
      <x v="5"/>
      <x v="14"/>
    </i>
    <i r="4">
      <x v="7"/>
      <x v="7"/>
    </i>
    <i r="4">
      <x v="9"/>
      <x v="3"/>
    </i>
    <i r="3">
      <x v="3"/>
      <x v="2"/>
      <x v="13"/>
    </i>
    <i r="5">
      <x v="17"/>
    </i>
    <i r="4">
      <x v="4"/>
      <x v="14"/>
    </i>
    <i r="4">
      <x v="5"/>
      <x v="7"/>
    </i>
    <i r="5">
      <x v="10"/>
    </i>
    <i r="4">
      <x v="8"/>
      <x v="13"/>
    </i>
    <i r="4">
      <x v="10"/>
      <x v="9"/>
    </i>
    <i r="3">
      <x v="4"/>
      <x v="2"/>
      <x v="7"/>
    </i>
    <i r="4">
      <x v="3"/>
      <x v="8"/>
    </i>
    <i r="5">
      <x v="16"/>
    </i>
    <i r="4">
      <x v="4"/>
      <x v="9"/>
    </i>
    <i r="4">
      <x v="6"/>
      <x v="18"/>
    </i>
    <i r="4">
      <x v="8"/>
      <x v="4"/>
    </i>
    <i r="4">
      <x v="9"/>
      <x v="4"/>
    </i>
    <i r="5">
      <x v="5"/>
    </i>
    <i r="4">
      <x v="11"/>
      <x/>
    </i>
    <i r="5">
      <x v="5"/>
    </i>
    <i r="5">
      <x v="8"/>
    </i>
    <i r="3">
      <x v="5"/>
      <x v="1"/>
      <x/>
    </i>
    <i r="4">
      <x v="4"/>
      <x v="3"/>
    </i>
    <i r="4">
      <x v="6"/>
      <x v="11"/>
    </i>
    <i r="5">
      <x v="18"/>
    </i>
    <i r="4">
      <x v="7"/>
      <x v="2"/>
    </i>
    <i r="5">
      <x v="5"/>
    </i>
    <i r="4">
      <x v="10"/>
      <x v="6"/>
    </i>
    <i r="5">
      <x v="7"/>
    </i>
    <i r="3">
      <x v="6"/>
      <x/>
      <x v="4"/>
    </i>
    <i r="5">
      <x v="6"/>
    </i>
    <i r="4">
      <x v="4"/>
      <x v="9"/>
    </i>
    <i r="5">
      <x v="19"/>
    </i>
    <i r="4">
      <x v="9"/>
      <x v="2"/>
    </i>
    <i r="5">
      <x v="6"/>
    </i>
    <i r="4">
      <x v="10"/>
      <x v="8"/>
    </i>
    <i r="4">
      <x v="11"/>
      <x/>
    </i>
    <i r="3">
      <x v="7"/>
      <x v="1"/>
      <x v="5"/>
    </i>
    <i r="4">
      <x v="2"/>
      <x v="10"/>
    </i>
    <i r="4">
      <x v="3"/>
      <x v="3"/>
    </i>
    <i r="5">
      <x v="8"/>
    </i>
    <i r="5">
      <x v="11"/>
    </i>
    <i r="4">
      <x v="5"/>
      <x v="12"/>
    </i>
    <i r="4">
      <x v="7"/>
      <x v="6"/>
    </i>
    <i r="4">
      <x v="8"/>
      <x v="4"/>
    </i>
    <i r="4">
      <x v="11"/>
      <x v="11"/>
    </i>
    <i r="3">
      <x v="8"/>
      <x/>
      <x v="7"/>
    </i>
    <i r="5">
      <x v="13"/>
    </i>
    <i r="4">
      <x v="1"/>
      <x v="8"/>
    </i>
    <i r="4">
      <x v="2"/>
      <x v="13"/>
    </i>
    <i r="4">
      <x v="3"/>
      <x v="2"/>
    </i>
    <i r="5">
      <x v="18"/>
    </i>
    <i r="4">
      <x v="4"/>
      <x v="3"/>
    </i>
    <i r="5">
      <x v="10"/>
    </i>
    <i r="4">
      <x v="5"/>
      <x v="14"/>
    </i>
    <i r="4">
      <x v="6"/>
      <x v="3"/>
    </i>
    <i r="5">
      <x v="6"/>
    </i>
    <i r="4">
      <x v="10"/>
      <x v="14"/>
    </i>
    <i r="4">
      <x v="11"/>
      <x v="1"/>
    </i>
    <i r="5">
      <x v="8"/>
    </i>
    <i r="3">
      <x v="9"/>
      <x/>
      <x v="11"/>
    </i>
    <i r="4">
      <x v="1"/>
      <x v="6"/>
    </i>
    <i r="5">
      <x v="9"/>
    </i>
    <i r="4">
      <x v="3"/>
      <x v="11"/>
    </i>
    <i r="4">
      <x v="5"/>
      <x v="2"/>
    </i>
    <i r="4">
      <x v="6"/>
      <x v="18"/>
    </i>
    <i r="4">
      <x v="9"/>
      <x v="1"/>
    </i>
    <i r="4">
      <x v="10"/>
      <x v="4"/>
    </i>
    <i r="5">
      <x v="16"/>
    </i>
    <i r="4">
      <x v="11"/>
      <x v="19"/>
    </i>
    <i r="2">
      <x v="2"/>
      <x v="10"/>
      <x/>
      <x v="4"/>
    </i>
    <i r="5">
      <x v="15"/>
    </i>
    <i r="4">
      <x v="1"/>
      <x v="12"/>
    </i>
    <i r="4">
      <x v="2"/>
      <x v="19"/>
    </i>
    <i r="4">
      <x v="4"/>
      <x v="1"/>
    </i>
    <i r="4">
      <x v="5"/>
      <x v="17"/>
    </i>
    <i r="4">
      <x v="6"/>
      <x v="18"/>
    </i>
    <i r="3">
      <x v="11"/>
      <x v="3"/>
      <x v="6"/>
    </i>
    <i r="4">
      <x v="5"/>
      <x/>
    </i>
    <i r="5">
      <x v="16"/>
    </i>
    <i r="5">
      <x v="18"/>
    </i>
    <i r="4">
      <x v="10"/>
      <x v="5"/>
    </i>
    <i r="3">
      <x v="12"/>
      <x/>
      <x v="16"/>
    </i>
    <i r="4">
      <x v="1"/>
      <x v="15"/>
    </i>
    <i r="5">
      <x v="19"/>
    </i>
    <i r="4">
      <x v="3"/>
      <x v="7"/>
    </i>
    <i r="4">
      <x v="4"/>
      <x v="12"/>
    </i>
    <i r="4">
      <x v="7"/>
      <x v="14"/>
    </i>
    <i r="4">
      <x v="8"/>
      <x v="6"/>
    </i>
    <i r="4">
      <x v="10"/>
      <x v="7"/>
    </i>
    <i r="3">
      <x v="13"/>
      <x v="1"/>
      <x v="9"/>
    </i>
    <i r="5">
      <x v="15"/>
    </i>
    <i r="4">
      <x v="3"/>
      <x v="2"/>
    </i>
    <i r="5">
      <x v="6"/>
    </i>
    <i r="5">
      <x v="7"/>
    </i>
    <i r="4">
      <x v="4"/>
      <x v="11"/>
    </i>
    <i r="5">
      <x v="16"/>
    </i>
    <i r="4">
      <x v="6"/>
      <x v="5"/>
    </i>
    <i r="4">
      <x v="8"/>
      <x v="14"/>
    </i>
    <i r="4">
      <x v="10"/>
      <x v="19"/>
    </i>
    <i r="4">
      <x v="11"/>
      <x v="7"/>
    </i>
    <i r="3">
      <x v="14"/>
      <x v="2"/>
      <x v="12"/>
    </i>
    <i r="4">
      <x v="6"/>
      <x v="7"/>
    </i>
    <i r="4">
      <x v="8"/>
      <x v="13"/>
    </i>
    <i r="3">
      <x v="15"/>
      <x v="2"/>
      <x v="15"/>
    </i>
    <i r="4">
      <x v="3"/>
      <x v="15"/>
    </i>
    <i r="4">
      <x v="5"/>
      <x v="6"/>
    </i>
    <i r="4">
      <x v="6"/>
      <x v="13"/>
    </i>
    <i r="4">
      <x v="7"/>
      <x v="2"/>
    </i>
    <i r="4">
      <x v="8"/>
      <x v="19"/>
    </i>
    <i r="4">
      <x v="10"/>
      <x v="8"/>
    </i>
    <i r="3">
      <x v="16"/>
      <x/>
      <x v="5"/>
    </i>
    <i r="4">
      <x v="2"/>
      <x v="7"/>
    </i>
    <i r="5">
      <x v="9"/>
    </i>
    <i r="4">
      <x v="3"/>
      <x v="5"/>
    </i>
    <i r="5">
      <x v="10"/>
    </i>
    <i r="5">
      <x v="13"/>
    </i>
    <i r="4">
      <x v="5"/>
      <x v="19"/>
    </i>
    <i r="4">
      <x v="6"/>
      <x v="11"/>
    </i>
    <i r="4">
      <x v="7"/>
      <x v="19"/>
    </i>
    <i r="4">
      <x v="9"/>
      <x v="7"/>
    </i>
    <i r="5">
      <x v="12"/>
    </i>
    <i r="3">
      <x v="17"/>
      <x v="1"/>
      <x v="3"/>
    </i>
    <i r="5">
      <x v="18"/>
    </i>
    <i r="4">
      <x v="4"/>
      <x v="8"/>
    </i>
    <i r="5">
      <x v="10"/>
    </i>
    <i r="5">
      <x v="18"/>
    </i>
    <i r="4">
      <x v="5"/>
      <x v="2"/>
    </i>
    <i r="5">
      <x v="16"/>
    </i>
    <i r="4">
      <x v="6"/>
      <x v="14"/>
    </i>
    <i r="5">
      <x v="15"/>
    </i>
    <i r="4">
      <x v="9"/>
      <x v="4"/>
    </i>
    <i r="5">
      <x v="12"/>
    </i>
    <i r="5">
      <x v="17"/>
    </i>
    <i r="4">
      <x v="10"/>
      <x v="4"/>
    </i>
    <i r="5">
      <x v="11"/>
    </i>
    <i r="5">
      <x v="19"/>
    </i>
    <i r="4">
      <x v="11"/>
      <x v="4"/>
    </i>
    <i r="5">
      <x v="17"/>
    </i>
    <i r="3">
      <x v="18"/>
      <x/>
      <x v="10"/>
    </i>
    <i r="4">
      <x v="2"/>
      <x v="4"/>
    </i>
    <i r="5">
      <x v="19"/>
    </i>
    <i r="4">
      <x v="3"/>
      <x v="9"/>
    </i>
    <i r="4">
      <x v="4"/>
      <x v="1"/>
    </i>
    <i r="4">
      <x v="5"/>
      <x v="6"/>
    </i>
    <i r="4">
      <x v="7"/>
      <x v="9"/>
    </i>
    <i r="4">
      <x v="8"/>
      <x/>
    </i>
    <i r="3">
      <x v="19"/>
      <x/>
      <x v="13"/>
    </i>
    <i r="5">
      <x v="16"/>
    </i>
    <i r="4">
      <x v="1"/>
      <x v="9"/>
    </i>
    <i r="4">
      <x v="2"/>
      <x v="10"/>
    </i>
    <i r="4">
      <x v="4"/>
      <x v="6"/>
    </i>
    <i r="5">
      <x v="15"/>
    </i>
    <i r="4">
      <x v="5"/>
      <x v="15"/>
    </i>
    <i r="5">
      <x v="19"/>
    </i>
    <i r="4">
      <x v="9"/>
      <x v="12"/>
    </i>
    <i r="5">
      <x v="13"/>
    </i>
    <i r="2">
      <x v="3"/>
      <x v="25"/>
      <x/>
      <x v="15"/>
    </i>
    <i r="4">
      <x v="1"/>
      <x v="3"/>
    </i>
    <i r="4">
      <x v="2"/>
      <x/>
    </i>
    <i r="4">
      <x v="5"/>
      <x v="12"/>
    </i>
    <i r="5">
      <x v="19"/>
    </i>
    <i r="4">
      <x v="7"/>
      <x v="2"/>
    </i>
    <i r="4">
      <x v="8"/>
      <x v="14"/>
    </i>
    <i r="4">
      <x v="9"/>
      <x v="3"/>
    </i>
    <i r="4">
      <x v="11"/>
      <x v="2"/>
    </i>
    <i r="3">
      <x v="26"/>
      <x v="2"/>
      <x v="5"/>
    </i>
    <i r="5">
      <x v="12"/>
    </i>
    <i r="4">
      <x v="4"/>
      <x v="9"/>
    </i>
    <i r="4">
      <x v="5"/>
      <x v="3"/>
    </i>
    <i r="5">
      <x v="5"/>
    </i>
    <i r="4">
      <x v="6"/>
      <x v="6"/>
    </i>
    <i r="4">
      <x v="7"/>
      <x v="14"/>
    </i>
    <i r="4">
      <x v="10"/>
      <x v="11"/>
    </i>
    <i r="5">
      <x v="15"/>
    </i>
    <i r="5">
      <x v="17"/>
    </i>
    <i r="4">
      <x v="11"/>
      <x v="1"/>
    </i>
    <i r="3">
      <x v="27"/>
      <x/>
      <x v="5"/>
    </i>
    <i r="4">
      <x v="9"/>
      <x v="7"/>
    </i>
    <i r="5">
      <x v="14"/>
    </i>
    <i r="4">
      <x v="11"/>
      <x v="6"/>
    </i>
    <i r="3">
      <x v="28"/>
      <x v="1"/>
      <x v="8"/>
    </i>
    <i r="4">
      <x v="2"/>
      <x v="8"/>
    </i>
    <i r="5">
      <x v="14"/>
    </i>
    <i r="4">
      <x v="3"/>
      <x/>
    </i>
    <i r="4">
      <x v="6"/>
      <x v="8"/>
    </i>
    <i r="5">
      <x v="16"/>
    </i>
    <i r="4">
      <x v="7"/>
      <x v="17"/>
    </i>
    <i r="4">
      <x v="8"/>
      <x v="1"/>
    </i>
    <i r="4">
      <x v="9"/>
      <x/>
    </i>
    <i r="4">
      <x v="10"/>
      <x/>
    </i>
    <i r="4">
      <x v="11"/>
      <x v="2"/>
    </i>
    <i r="5">
      <x v="6"/>
    </i>
    <i r="5">
      <x v="7"/>
    </i>
    <i r="3">
      <x v="29"/>
      <x v="1"/>
      <x/>
    </i>
    <i r="5">
      <x v="12"/>
    </i>
    <i r="5">
      <x v="19"/>
    </i>
    <i r="4">
      <x v="4"/>
      <x v="2"/>
    </i>
    <i r="5">
      <x v="11"/>
    </i>
    <i r="4">
      <x v="6"/>
      <x v="8"/>
    </i>
    <i r="4">
      <x v="8"/>
      <x v="2"/>
    </i>
    <i r="1">
      <x v="1"/>
      <x/>
      <x v="20"/>
      <x/>
      <x v="1"/>
    </i>
    <i r="4">
      <x v="4"/>
      <x/>
    </i>
    <i r="5">
      <x v="16"/>
    </i>
    <i r="4">
      <x v="6"/>
      <x v="1"/>
    </i>
    <i r="5">
      <x v="16"/>
    </i>
    <i r="4">
      <x v="7"/>
      <x/>
    </i>
    <i r="5">
      <x v="13"/>
    </i>
    <i r="5">
      <x v="19"/>
    </i>
    <i r="4">
      <x v="8"/>
      <x v="4"/>
    </i>
    <i r="4">
      <x v="9"/>
      <x v="17"/>
    </i>
    <i r="4">
      <x v="10"/>
      <x v="7"/>
    </i>
    <i r="3">
      <x v="21"/>
      <x/>
      <x v="17"/>
    </i>
    <i r="4">
      <x v="3"/>
      <x v="8"/>
    </i>
    <i r="4">
      <x v="4"/>
      <x v="15"/>
    </i>
    <i r="4">
      <x v="5"/>
      <x v="2"/>
    </i>
    <i r="5">
      <x v="18"/>
    </i>
    <i r="4">
      <x v="6"/>
      <x v="9"/>
    </i>
    <i r="4">
      <x v="7"/>
      <x v="1"/>
    </i>
    <i r="4">
      <x v="8"/>
      <x v="9"/>
    </i>
    <i r="4">
      <x v="9"/>
      <x v="18"/>
    </i>
    <i r="4">
      <x v="10"/>
      <x v="5"/>
    </i>
    <i r="5">
      <x v="16"/>
    </i>
    <i r="4">
      <x v="11"/>
      <x v="4"/>
    </i>
    <i r="5">
      <x v="5"/>
    </i>
    <i r="3">
      <x v="22"/>
      <x/>
      <x/>
    </i>
    <i r="4">
      <x v="2"/>
      <x v="4"/>
    </i>
    <i r="4">
      <x v="3"/>
      <x v="3"/>
    </i>
    <i r="4">
      <x v="4"/>
      <x v="7"/>
    </i>
    <i r="4">
      <x v="5"/>
      <x/>
    </i>
    <i r="5">
      <x v="10"/>
    </i>
    <i r="4">
      <x v="6"/>
      <x/>
    </i>
    <i r="5">
      <x v="11"/>
    </i>
    <i r="4">
      <x v="7"/>
      <x v="2"/>
    </i>
    <i r="4">
      <x v="10"/>
      <x v="18"/>
    </i>
    <i r="3">
      <x v="23"/>
      <x v="1"/>
      <x v="2"/>
    </i>
    <i r="4">
      <x v="2"/>
      <x v="5"/>
    </i>
    <i r="4">
      <x v="4"/>
      <x/>
    </i>
    <i r="4">
      <x v="5"/>
      <x v="13"/>
    </i>
    <i r="4">
      <x v="6"/>
      <x v="3"/>
    </i>
    <i r="5">
      <x v="6"/>
    </i>
    <i r="4">
      <x v="7"/>
      <x v="11"/>
    </i>
    <i r="4">
      <x v="8"/>
      <x v="11"/>
    </i>
    <i r="4">
      <x v="9"/>
      <x v="9"/>
    </i>
    <i r="5">
      <x v="19"/>
    </i>
    <i r="4">
      <x v="10"/>
      <x v="11"/>
    </i>
    <i r="5">
      <x v="18"/>
    </i>
    <i r="3">
      <x v="24"/>
      <x/>
      <x v="2"/>
    </i>
    <i r="5">
      <x v="3"/>
    </i>
    <i r="4">
      <x v="1"/>
      <x v="9"/>
    </i>
    <i r="4">
      <x v="2"/>
      <x v="8"/>
    </i>
    <i r="5">
      <x v="15"/>
    </i>
    <i r="4">
      <x v="3"/>
      <x v="12"/>
    </i>
    <i r="5">
      <x v="17"/>
    </i>
    <i r="4">
      <x v="5"/>
      <x v="2"/>
    </i>
    <i r="5">
      <x v="3"/>
    </i>
    <i r="4">
      <x v="8"/>
      <x v="5"/>
    </i>
    <i r="4">
      <x v="9"/>
      <x v="5"/>
    </i>
    <i r="4">
      <x v="10"/>
      <x v="13"/>
    </i>
    <i r="4">
      <x v="11"/>
      <x/>
    </i>
    <i r="2">
      <x v="1"/>
      <x/>
      <x v="1"/>
      <x v="19"/>
    </i>
    <i r="4">
      <x v="4"/>
      <x v="13"/>
    </i>
    <i r="4">
      <x v="6"/>
      <x v="10"/>
    </i>
    <i r="4">
      <x v="7"/>
      <x v="13"/>
    </i>
    <i r="4">
      <x v="9"/>
      <x v="10"/>
    </i>
    <i r="4">
      <x v="10"/>
      <x/>
    </i>
    <i r="3">
      <x v="1"/>
      <x/>
      <x v="15"/>
    </i>
    <i r="4">
      <x v="3"/>
      <x v="10"/>
    </i>
    <i r="4">
      <x v="4"/>
      <x v="17"/>
    </i>
    <i r="4">
      <x v="7"/>
      <x v="3"/>
    </i>
    <i r="5">
      <x v="13"/>
    </i>
    <i r="4">
      <x v="8"/>
      <x/>
    </i>
    <i r="5">
      <x v="18"/>
    </i>
    <i r="4">
      <x v="9"/>
      <x v="13"/>
    </i>
    <i r="3">
      <x v="2"/>
      <x v="1"/>
      <x v="9"/>
    </i>
    <i r="4">
      <x v="2"/>
      <x v="7"/>
    </i>
    <i r="5">
      <x v="9"/>
    </i>
    <i r="4">
      <x v="5"/>
      <x v="9"/>
    </i>
    <i r="4">
      <x v="6"/>
      <x/>
    </i>
    <i r="5">
      <x v="2"/>
    </i>
    <i r="4">
      <x v="8"/>
      <x v="19"/>
    </i>
    <i r="4">
      <x v="9"/>
      <x v="9"/>
    </i>
    <i r="5">
      <x v="14"/>
    </i>
    <i r="4">
      <x v="10"/>
      <x v="8"/>
    </i>
    <i r="5">
      <x v="17"/>
    </i>
    <i r="4">
      <x v="11"/>
      <x v="16"/>
    </i>
    <i r="3">
      <x v="3"/>
      <x/>
      <x v="4"/>
    </i>
    <i r="5">
      <x v="9"/>
    </i>
    <i r="4">
      <x v="1"/>
      <x v="11"/>
    </i>
    <i r="4">
      <x v="2"/>
      <x v="3"/>
    </i>
    <i r="5">
      <x v="5"/>
    </i>
    <i r="5">
      <x v="19"/>
    </i>
    <i r="4">
      <x v="3"/>
      <x v="3"/>
    </i>
    <i r="5">
      <x v="11"/>
    </i>
    <i r="4">
      <x v="4"/>
      <x v="4"/>
    </i>
    <i r="4">
      <x v="6"/>
      <x v="3"/>
    </i>
    <i r="5">
      <x v="12"/>
    </i>
    <i r="4">
      <x v="7"/>
      <x v="4"/>
    </i>
    <i r="4">
      <x v="10"/>
      <x v="1"/>
    </i>
    <i r="5">
      <x v="11"/>
    </i>
    <i r="3">
      <x v="4"/>
      <x/>
      <x v="7"/>
    </i>
    <i r="5">
      <x v="15"/>
    </i>
    <i r="4">
      <x v="2"/>
      <x v="12"/>
    </i>
    <i r="4">
      <x v="4"/>
      <x v="17"/>
    </i>
    <i r="4">
      <x v="6"/>
      <x v="1"/>
    </i>
    <i r="4">
      <x v="10"/>
      <x v="12"/>
    </i>
    <i r="3">
      <x v="5"/>
      <x v="2"/>
      <x v="8"/>
    </i>
    <i r="5">
      <x v="9"/>
    </i>
    <i r="4">
      <x v="6"/>
      <x v="17"/>
    </i>
    <i r="4">
      <x v="8"/>
      <x v="15"/>
    </i>
    <i r="4">
      <x v="11"/>
      <x/>
    </i>
    <i r="3">
      <x v="6"/>
      <x v="1"/>
      <x/>
    </i>
    <i r="4">
      <x v="3"/>
      <x v="9"/>
    </i>
    <i r="4">
      <x v="5"/>
      <x/>
    </i>
    <i r="4">
      <x v="7"/>
      <x v="1"/>
    </i>
    <i r="5">
      <x v="15"/>
    </i>
    <i r="4">
      <x v="8"/>
      <x v="17"/>
    </i>
    <i r="4">
      <x v="9"/>
      <x v="1"/>
    </i>
    <i r="4">
      <x v="11"/>
      <x v="6"/>
    </i>
    <i r="3">
      <x v="7"/>
      <x v="5"/>
      <x v="9"/>
    </i>
    <i r="4">
      <x v="6"/>
      <x v="1"/>
    </i>
    <i r="4">
      <x v="7"/>
      <x/>
    </i>
    <i r="4">
      <x v="9"/>
      <x v="2"/>
    </i>
    <i r="4">
      <x v="10"/>
      <x v="4"/>
    </i>
    <i r="4">
      <x v="11"/>
      <x v="1"/>
    </i>
    <i r="3">
      <x v="8"/>
      <x/>
      <x v="10"/>
    </i>
    <i r="4">
      <x v="2"/>
      <x v="1"/>
    </i>
    <i r="5">
      <x v="2"/>
    </i>
    <i r="4">
      <x v="4"/>
      <x v="13"/>
    </i>
    <i r="4">
      <x v="5"/>
      <x v="16"/>
    </i>
    <i r="4">
      <x v="7"/>
      <x v="7"/>
    </i>
    <i r="5">
      <x v="12"/>
    </i>
    <i r="4">
      <x v="9"/>
      <x v="3"/>
    </i>
    <i r="3">
      <x v="9"/>
      <x/>
      <x v="10"/>
    </i>
    <i r="4">
      <x v="3"/>
      <x v="12"/>
    </i>
    <i r="4">
      <x v="5"/>
      <x v="7"/>
    </i>
    <i r="5">
      <x v="9"/>
    </i>
    <i r="4">
      <x v="7"/>
      <x v="2"/>
    </i>
    <i r="4">
      <x v="8"/>
      <x/>
    </i>
    <i r="5">
      <x v="16"/>
    </i>
    <i r="4">
      <x v="11"/>
      <x v="5"/>
    </i>
    <i r="2">
      <x v="2"/>
      <x v="10"/>
      <x v="2"/>
      <x v="7"/>
    </i>
    <i r="4">
      <x v="4"/>
      <x v="16"/>
    </i>
    <i r="4">
      <x v="6"/>
      <x v="1"/>
    </i>
    <i r="4">
      <x v="7"/>
      <x v="6"/>
    </i>
    <i r="4">
      <x v="10"/>
      <x v="18"/>
    </i>
    <i r="3">
      <x v="11"/>
      <x v="1"/>
      <x v="1"/>
    </i>
    <i r="5">
      <x v="15"/>
    </i>
    <i r="4">
      <x v="3"/>
      <x v="11"/>
    </i>
    <i r="4">
      <x v="4"/>
      <x v="2"/>
    </i>
    <i r="5">
      <x v="7"/>
    </i>
    <i r="4">
      <x v="6"/>
      <x v="19"/>
    </i>
    <i r="4">
      <x v="8"/>
      <x v="7"/>
    </i>
    <i r="5">
      <x v="11"/>
    </i>
    <i r="4">
      <x v="9"/>
      <x v="12"/>
    </i>
    <i r="4">
      <x v="10"/>
      <x/>
    </i>
    <i r="4">
      <x v="11"/>
      <x v="14"/>
    </i>
    <i r="3">
      <x v="12"/>
      <x v="4"/>
      <x v="4"/>
    </i>
    <i r="4">
      <x v="5"/>
      <x v="1"/>
    </i>
    <i r="4">
      <x v="6"/>
      <x v="18"/>
    </i>
    <i r="4">
      <x v="7"/>
      <x v="10"/>
    </i>
    <i r="4">
      <x v="8"/>
      <x v="6"/>
    </i>
    <i r="5">
      <x v="12"/>
    </i>
    <i r="5">
      <x v="18"/>
    </i>
    <i r="4">
      <x v="9"/>
      <x v="2"/>
    </i>
    <i r="5">
      <x v="15"/>
    </i>
    <i r="5">
      <x v="16"/>
    </i>
    <i r="4">
      <x v="10"/>
      <x v="5"/>
    </i>
    <i r="5">
      <x v="6"/>
    </i>
    <i r="4">
      <x v="11"/>
      <x v="4"/>
    </i>
    <i r="3">
      <x v="13"/>
      <x v="4"/>
      <x v="2"/>
    </i>
    <i r="5">
      <x v="5"/>
    </i>
    <i r="5">
      <x v="10"/>
    </i>
    <i r="4">
      <x v="5"/>
      <x v="16"/>
    </i>
    <i r="4">
      <x v="6"/>
      <x v="9"/>
    </i>
    <i r="5">
      <x v="15"/>
    </i>
    <i r="4">
      <x v="8"/>
      <x v="3"/>
    </i>
    <i r="5">
      <x v="12"/>
    </i>
    <i r="3">
      <x v="14"/>
      <x v="3"/>
      <x v="12"/>
    </i>
    <i r="4">
      <x v="7"/>
      <x v="5"/>
    </i>
    <i r="4">
      <x v="9"/>
      <x v="3"/>
    </i>
    <i r="5">
      <x v="18"/>
    </i>
    <i r="4">
      <x v="10"/>
      <x v="4"/>
    </i>
    <i r="3">
      <x v="15"/>
      <x/>
      <x v="17"/>
    </i>
    <i r="4">
      <x v="1"/>
      <x v="19"/>
    </i>
    <i r="4">
      <x v="4"/>
      <x v="19"/>
    </i>
    <i r="4">
      <x v="6"/>
      <x v="9"/>
    </i>
    <i r="4">
      <x v="8"/>
      <x v="8"/>
    </i>
    <i r="4">
      <x v="10"/>
      <x/>
    </i>
    <i r="3">
      <x v="16"/>
      <x/>
      <x v="17"/>
    </i>
    <i r="4">
      <x v="1"/>
      <x v="10"/>
    </i>
    <i r="4">
      <x v="2"/>
      <x v="17"/>
    </i>
    <i r="4">
      <x v="5"/>
      <x v="8"/>
    </i>
    <i r="4">
      <x v="6"/>
      <x v="1"/>
    </i>
    <i r="5">
      <x v="8"/>
    </i>
    <i r="5">
      <x v="15"/>
    </i>
    <i r="4">
      <x v="8"/>
      <x v="7"/>
    </i>
    <i r="4">
      <x v="9"/>
      <x v="16"/>
    </i>
    <i r="4">
      <x v="10"/>
      <x v="5"/>
    </i>
    <i r="4">
      <x v="11"/>
      <x v="1"/>
    </i>
    <i r="5">
      <x v="15"/>
    </i>
    <i r="3">
      <x v="17"/>
      <x v="1"/>
      <x v="10"/>
    </i>
    <i r="5">
      <x v="17"/>
    </i>
    <i r="4">
      <x v="5"/>
      <x v="10"/>
    </i>
    <i r="4">
      <x v="6"/>
      <x v="18"/>
    </i>
    <i r="4">
      <x v="7"/>
      <x v="11"/>
    </i>
    <i r="4">
      <x v="8"/>
      <x v="18"/>
    </i>
    <i r="4">
      <x v="9"/>
      <x v="19"/>
    </i>
    <i r="4">
      <x v="10"/>
      <x v="15"/>
    </i>
    <i r="3">
      <x v="18"/>
      <x v="2"/>
      <x v="2"/>
    </i>
    <i r="4">
      <x v="3"/>
      <x v="1"/>
    </i>
    <i r="5">
      <x v="3"/>
    </i>
    <i r="5">
      <x v="6"/>
    </i>
    <i r="5">
      <x v="12"/>
    </i>
    <i r="4">
      <x v="5"/>
      <x v="17"/>
    </i>
    <i r="4">
      <x v="6"/>
      <x v="13"/>
    </i>
    <i r="4">
      <x v="7"/>
      <x v="9"/>
    </i>
    <i r="4">
      <x v="8"/>
      <x v="1"/>
    </i>
    <i r="4">
      <x v="11"/>
      <x v="5"/>
    </i>
    <i r="3">
      <x v="19"/>
      <x v="1"/>
      <x v="1"/>
    </i>
    <i r="5">
      <x v="7"/>
    </i>
    <i r="4">
      <x v="6"/>
      <x/>
    </i>
    <i r="5">
      <x v="4"/>
    </i>
    <i r="2">
      <x v="3"/>
      <x v="25"/>
      <x v="1"/>
      <x/>
    </i>
    <i r="4">
      <x v="4"/>
      <x v="15"/>
    </i>
    <i r="4">
      <x v="8"/>
      <x v="4"/>
    </i>
    <i r="5">
      <x v="18"/>
    </i>
    <i r="3">
      <x v="26"/>
      <x/>
      <x v="5"/>
    </i>
    <i r="4">
      <x v="1"/>
      <x v="7"/>
    </i>
    <i r="4">
      <x v="2"/>
      <x v="13"/>
    </i>
    <i r="4">
      <x v="4"/>
      <x v="19"/>
    </i>
    <i r="4">
      <x v="10"/>
      <x v="10"/>
    </i>
    <i r="5">
      <x v="13"/>
    </i>
    <i r="4">
      <x v="11"/>
      <x v="12"/>
    </i>
    <i r="3">
      <x v="27"/>
      <x/>
      <x v="4"/>
    </i>
    <i r="4">
      <x v="5"/>
      <x v="7"/>
    </i>
    <i r="4">
      <x v="9"/>
      <x v="1"/>
    </i>
    <i r="5">
      <x v="6"/>
    </i>
    <i r="5">
      <x v="16"/>
    </i>
    <i r="3">
      <x v="28"/>
      <x/>
      <x/>
    </i>
    <i r="5">
      <x v="2"/>
    </i>
    <i r="4">
      <x v="1"/>
      <x v="5"/>
    </i>
    <i r="4">
      <x v="2"/>
      <x v="8"/>
    </i>
    <i r="4">
      <x v="5"/>
      <x v="8"/>
    </i>
    <i r="4">
      <x v="7"/>
      <x/>
    </i>
    <i r="5">
      <x v="16"/>
    </i>
    <i r="4">
      <x v="9"/>
      <x v="5"/>
    </i>
    <i r="5">
      <x v="13"/>
    </i>
    <i r="4">
      <x v="10"/>
      <x v="17"/>
    </i>
    <i r="4">
      <x v="11"/>
      <x v="14"/>
    </i>
    <i r="3">
      <x v="29"/>
      <x v="1"/>
      <x v="7"/>
    </i>
    <i r="4">
      <x v="2"/>
      <x v="17"/>
    </i>
    <i r="4">
      <x v="3"/>
      <x v="13"/>
    </i>
    <i r="5">
      <x v="18"/>
    </i>
    <i r="4">
      <x v="7"/>
      <x v="3"/>
    </i>
    <i r="4">
      <x v="10"/>
      <x v="3"/>
    </i>
    <i r="5">
      <x v="15"/>
    </i>
    <i r="4">
      <x v="11"/>
      <x v="4"/>
    </i>
    <i r="1">
      <x v="2"/>
      <x/>
      <x v="20"/>
      <x/>
      <x v="12"/>
    </i>
    <i r="4">
      <x v="1"/>
      <x v="17"/>
    </i>
    <i r="4">
      <x v="2"/>
      <x v="9"/>
    </i>
    <i r="4">
      <x v="3"/>
      <x v="12"/>
    </i>
    <i r="4">
      <x v="4"/>
      <x v="9"/>
    </i>
    <i r="4">
      <x v="8"/>
      <x v="10"/>
    </i>
    <i r="4">
      <x v="9"/>
      <x v="2"/>
    </i>
    <i r="5">
      <x v="13"/>
    </i>
    <i r="4">
      <x v="10"/>
      <x/>
    </i>
    <i r="5">
      <x v="14"/>
    </i>
    <i r="3">
      <x v="21"/>
      <x/>
      <x v="11"/>
    </i>
    <i r="4">
      <x v="2"/>
      <x v="19"/>
    </i>
    <i r="4">
      <x v="3"/>
      <x v="14"/>
    </i>
    <i r="4">
      <x v="5"/>
      <x v="15"/>
    </i>
    <i r="4">
      <x v="9"/>
      <x v="2"/>
    </i>
    <i r="5">
      <x v="11"/>
    </i>
    <i r="5">
      <x v="18"/>
    </i>
    <i r="4">
      <x v="10"/>
      <x v="4"/>
    </i>
    <i r="4">
      <x v="11"/>
      <x v="1"/>
    </i>
    <i r="5">
      <x v="12"/>
    </i>
    <i r="3">
      <x v="22"/>
      <x v="2"/>
      <x v="6"/>
    </i>
    <i r="5">
      <x v="10"/>
    </i>
    <i r="4">
      <x v="3"/>
      <x v="9"/>
    </i>
    <i r="4">
      <x v="6"/>
      <x v="6"/>
    </i>
    <i r="4">
      <x v="7"/>
      <x v="4"/>
    </i>
    <i r="4">
      <x v="8"/>
      <x v="18"/>
    </i>
    <i r="4">
      <x v="9"/>
      <x v="1"/>
    </i>
    <i r="4">
      <x v="10"/>
      <x v="17"/>
    </i>
    <i r="3">
      <x v="23"/>
      <x v="4"/>
      <x v="6"/>
    </i>
    <i r="4">
      <x v="5"/>
      <x v="10"/>
    </i>
    <i r="4">
      <x v="8"/>
      <x v="10"/>
    </i>
    <i r="5">
      <x v="18"/>
    </i>
    <i r="4">
      <x v="10"/>
      <x v="5"/>
    </i>
    <i r="4">
      <x v="11"/>
      <x v="4"/>
    </i>
    <i r="3">
      <x v="24"/>
      <x/>
      <x v="16"/>
    </i>
    <i r="4">
      <x v="4"/>
      <x v="14"/>
    </i>
    <i r="4">
      <x v="5"/>
      <x v="16"/>
    </i>
    <i r="4">
      <x v="6"/>
      <x v="10"/>
    </i>
    <i r="5">
      <x v="17"/>
    </i>
    <i r="4">
      <x v="7"/>
      <x v="4"/>
    </i>
    <i r="5">
      <x v="14"/>
    </i>
    <i r="4">
      <x v="8"/>
      <x v="1"/>
    </i>
    <i r="4">
      <x v="9"/>
      <x v="8"/>
    </i>
    <i r="4">
      <x v="10"/>
      <x v="7"/>
    </i>
    <i r="2">
      <x v="1"/>
      <x/>
      <x/>
      <x v="13"/>
    </i>
    <i r="4">
      <x v="3"/>
      <x v="13"/>
    </i>
    <i r="4">
      <x v="4"/>
      <x v="15"/>
    </i>
    <i r="5">
      <x v="18"/>
    </i>
    <i r="4">
      <x v="8"/>
      <x v="3"/>
    </i>
    <i r="4">
      <x v="9"/>
      <x v="10"/>
    </i>
    <i r="4">
      <x v="10"/>
      <x v="12"/>
    </i>
    <i r="4">
      <x v="11"/>
      <x v="5"/>
    </i>
    <i r="3">
      <x v="1"/>
      <x/>
      <x v="14"/>
    </i>
    <i r="5">
      <x v="19"/>
    </i>
    <i r="4">
      <x v="1"/>
      <x v="19"/>
    </i>
    <i r="4">
      <x v="3"/>
      <x v="7"/>
    </i>
    <i r="5">
      <x v="16"/>
    </i>
    <i r="4">
      <x v="5"/>
      <x v="9"/>
    </i>
    <i r="4">
      <x v="6"/>
      <x v="17"/>
    </i>
    <i r="4">
      <x v="8"/>
      <x v="5"/>
    </i>
    <i r="4">
      <x v="11"/>
      <x v="3"/>
    </i>
    <i r="3">
      <x v="2"/>
      <x v="1"/>
      <x v="15"/>
    </i>
    <i r="4">
      <x v="3"/>
      <x v="16"/>
    </i>
    <i r="4">
      <x v="5"/>
      <x v="6"/>
    </i>
    <i r="4">
      <x v="7"/>
      <x v="2"/>
    </i>
    <i r="4">
      <x v="8"/>
      <x v="9"/>
    </i>
    <i r="4">
      <x v="11"/>
      <x v="11"/>
    </i>
    <i r="3">
      <x v="3"/>
      <x v="2"/>
      <x v="8"/>
    </i>
    <i r="4">
      <x v="8"/>
      <x v="1"/>
    </i>
    <i r="5">
      <x v="9"/>
    </i>
    <i r="4">
      <x v="11"/>
      <x v="3"/>
    </i>
    <i r="5">
      <x v="4"/>
    </i>
    <i r="3">
      <x v="4"/>
      <x/>
      <x v="1"/>
    </i>
    <i r="5">
      <x v="13"/>
    </i>
    <i r="4">
      <x v="1"/>
      <x v="13"/>
    </i>
    <i r="5">
      <x v="15"/>
    </i>
    <i r="4">
      <x v="2"/>
      <x v="6"/>
    </i>
    <i r="4">
      <x v="4"/>
      <x v="16"/>
    </i>
    <i r="4">
      <x v="6"/>
      <x v="4"/>
    </i>
    <i r="5">
      <x v="17"/>
    </i>
    <i r="4">
      <x v="8"/>
      <x v="5"/>
    </i>
    <i r="5">
      <x v="6"/>
    </i>
    <i r="4">
      <x v="9"/>
      <x v="11"/>
    </i>
    <i r="4">
      <x v="11"/>
      <x v="8"/>
    </i>
    <i r="3">
      <x v="5"/>
      <x/>
      <x v="19"/>
    </i>
    <i r="4">
      <x v="1"/>
      <x v="1"/>
    </i>
    <i r="4">
      <x v="5"/>
      <x v="8"/>
    </i>
    <i r="4">
      <x v="7"/>
      <x v="14"/>
    </i>
    <i r="5">
      <x v="16"/>
    </i>
    <i r="4">
      <x v="8"/>
      <x v="14"/>
    </i>
    <i r="4">
      <x v="9"/>
      <x v="5"/>
    </i>
    <i r="3">
      <x v="6"/>
      <x/>
      <x v="18"/>
    </i>
    <i r="4">
      <x v="7"/>
      <x v="2"/>
    </i>
    <i r="5">
      <x v="18"/>
    </i>
    <i r="4">
      <x v="9"/>
      <x v="12"/>
    </i>
    <i r="4">
      <x v="10"/>
      <x v="17"/>
    </i>
    <i r="3">
      <x v="7"/>
      <x/>
      <x v="16"/>
    </i>
    <i r="4">
      <x v="1"/>
      <x v="17"/>
    </i>
    <i r="5">
      <x v="19"/>
    </i>
    <i r="4">
      <x v="2"/>
      <x v="11"/>
    </i>
    <i r="4">
      <x v="6"/>
      <x v="10"/>
    </i>
    <i r="4">
      <x v="7"/>
      <x v="12"/>
    </i>
    <i r="5">
      <x v="19"/>
    </i>
    <i r="4">
      <x v="8"/>
      <x v="7"/>
    </i>
    <i r="4">
      <x v="9"/>
      <x v="5"/>
    </i>
    <i r="3">
      <x v="8"/>
      <x v="2"/>
      <x v="18"/>
    </i>
    <i r="4">
      <x v="4"/>
      <x v="1"/>
    </i>
    <i r="4">
      <x v="5"/>
      <x v="4"/>
    </i>
    <i r="4">
      <x v="6"/>
      <x v="4"/>
    </i>
    <i r="5">
      <x v="6"/>
    </i>
    <i r="4">
      <x v="8"/>
      <x v="18"/>
    </i>
    <i r="4">
      <x v="9"/>
      <x v="15"/>
    </i>
    <i r="4">
      <x v="11"/>
      <x v="1"/>
    </i>
    <i r="3">
      <x v="9"/>
      <x/>
      <x v="4"/>
    </i>
    <i r="5">
      <x v="18"/>
    </i>
    <i r="4">
      <x v="3"/>
      <x v="16"/>
    </i>
    <i r="4">
      <x v="4"/>
      <x v="12"/>
    </i>
    <i r="4">
      <x v="8"/>
      <x v="17"/>
    </i>
    <i r="4">
      <x v="9"/>
      <x v="9"/>
    </i>
    <i r="4">
      <x v="10"/>
      <x v="6"/>
    </i>
    <i r="2">
      <x v="2"/>
      <x v="10"/>
      <x v="2"/>
      <x v="17"/>
    </i>
    <i r="4">
      <x v="4"/>
      <x v="18"/>
    </i>
    <i r="4">
      <x v="5"/>
      <x v="18"/>
    </i>
    <i r="4">
      <x v="6"/>
      <x v="15"/>
    </i>
    <i r="4">
      <x v="7"/>
      <x v="18"/>
    </i>
    <i r="5">
      <x v="19"/>
    </i>
    <i r="4">
      <x v="8"/>
      <x v="4"/>
    </i>
    <i r="4">
      <x v="10"/>
      <x v="19"/>
    </i>
    <i r="3">
      <x v="11"/>
      <x v="1"/>
      <x v="8"/>
    </i>
    <i r="5">
      <x v="19"/>
    </i>
    <i r="4">
      <x v="2"/>
      <x v="8"/>
    </i>
    <i r="4">
      <x v="3"/>
      <x v="7"/>
    </i>
    <i r="4">
      <x v="6"/>
      <x v="8"/>
    </i>
    <i r="4">
      <x v="7"/>
      <x v="15"/>
    </i>
    <i r="4">
      <x v="8"/>
      <x v="12"/>
    </i>
    <i r="4">
      <x v="9"/>
      <x v="18"/>
    </i>
    <i r="4">
      <x v="10"/>
      <x v="8"/>
    </i>
    <i r="3">
      <x v="12"/>
      <x v="1"/>
      <x v="17"/>
    </i>
    <i r="4">
      <x v="5"/>
      <x v="16"/>
    </i>
    <i r="4">
      <x v="6"/>
      <x v="1"/>
    </i>
    <i r="4">
      <x v="7"/>
      <x v="18"/>
    </i>
    <i r="4">
      <x v="10"/>
      <x v="11"/>
    </i>
    <i r="3">
      <x v="13"/>
      <x/>
      <x v="14"/>
    </i>
    <i r="4">
      <x v="2"/>
      <x v="4"/>
    </i>
    <i r="5">
      <x v="5"/>
    </i>
    <i r="4">
      <x v="4"/>
      <x/>
    </i>
    <i r="4">
      <x v="5"/>
      <x v="5"/>
    </i>
    <i r="5">
      <x v="8"/>
    </i>
    <i r="4">
      <x v="6"/>
      <x v="10"/>
    </i>
    <i r="4">
      <x v="7"/>
      <x v="1"/>
    </i>
    <i r="3">
      <x v="14"/>
      <x v="7"/>
      <x v="11"/>
    </i>
    <i r="3">
      <x v="15"/>
      <x/>
      <x v="13"/>
    </i>
    <i r="4">
      <x v="1"/>
      <x v="2"/>
    </i>
    <i r="5">
      <x v="3"/>
    </i>
    <i r="4">
      <x v="2"/>
      <x v="1"/>
    </i>
    <i r="4">
      <x v="3"/>
      <x v="6"/>
    </i>
    <i r="4">
      <x v="4"/>
      <x v="8"/>
    </i>
    <i r="4">
      <x v="5"/>
      <x/>
    </i>
    <i r="5">
      <x v="10"/>
    </i>
    <i r="4">
      <x v="6"/>
      <x v="17"/>
    </i>
    <i r="4">
      <x v="7"/>
      <x v="15"/>
    </i>
    <i r="5">
      <x v="16"/>
    </i>
    <i r="4">
      <x v="8"/>
      <x v="6"/>
    </i>
    <i r="5">
      <x v="15"/>
    </i>
    <i r="5">
      <x v="16"/>
    </i>
    <i r="4">
      <x v="9"/>
      <x v="5"/>
    </i>
    <i r="5">
      <x v="12"/>
    </i>
    <i r="3">
      <x v="16"/>
      <x/>
      <x v="5"/>
    </i>
    <i r="4">
      <x v="2"/>
      <x v="9"/>
    </i>
    <i r="4">
      <x v="5"/>
      <x/>
    </i>
    <i r="4">
      <x v="7"/>
      <x v="6"/>
    </i>
    <i r="4">
      <x v="8"/>
      <x/>
    </i>
    <i r="5">
      <x v="10"/>
    </i>
    <i r="4">
      <x v="9"/>
      <x v="17"/>
    </i>
    <i r="4">
      <x v="10"/>
      <x v="5"/>
    </i>
    <i r="5">
      <x v="12"/>
    </i>
    <i r="5">
      <x v="17"/>
    </i>
    <i r="4">
      <x v="11"/>
      <x v="8"/>
    </i>
    <i r="5">
      <x v="11"/>
    </i>
    <i r="5">
      <x v="18"/>
    </i>
    <i r="3">
      <x v="17"/>
      <x v="2"/>
      <x v="6"/>
    </i>
    <i r="4">
      <x v="6"/>
      <x v="10"/>
    </i>
    <i r="4">
      <x v="7"/>
      <x v="15"/>
    </i>
    <i r="4">
      <x v="9"/>
      <x v="14"/>
    </i>
    <i r="4">
      <x v="10"/>
      <x v="16"/>
    </i>
    <i r="4">
      <x v="11"/>
      <x v="12"/>
    </i>
    <i r="5">
      <x v="15"/>
    </i>
    <i r="3">
      <x v="18"/>
      <x/>
      <x v="8"/>
    </i>
    <i r="5">
      <x v="16"/>
    </i>
    <i r="5">
      <x v="19"/>
    </i>
    <i r="4">
      <x v="1"/>
      <x v="3"/>
    </i>
    <i r="5">
      <x v="8"/>
    </i>
    <i r="4">
      <x v="3"/>
      <x v="12"/>
    </i>
    <i r="5">
      <x v="14"/>
    </i>
    <i r="4">
      <x v="4"/>
      <x v="4"/>
    </i>
    <i r="4">
      <x v="6"/>
      <x v="2"/>
    </i>
    <i r="4">
      <x v="7"/>
      <x v="18"/>
    </i>
    <i r="4">
      <x v="8"/>
      <x v="7"/>
    </i>
    <i r="5">
      <x v="17"/>
    </i>
    <i r="4">
      <x v="9"/>
      <x v="16"/>
    </i>
    <i r="3">
      <x v="19"/>
      <x v="1"/>
      <x v="14"/>
    </i>
    <i r="4">
      <x v="4"/>
      <x v="1"/>
    </i>
    <i r="4">
      <x v="5"/>
      <x v="5"/>
    </i>
    <i r="5">
      <x v="17"/>
    </i>
    <i r="4">
      <x v="7"/>
      <x v="3"/>
    </i>
    <i r="4">
      <x v="8"/>
      <x v="3"/>
    </i>
    <i r="4">
      <x v="10"/>
      <x v="11"/>
    </i>
    <i r="4">
      <x v="11"/>
      <x v="14"/>
    </i>
    <i r="2">
      <x v="3"/>
      <x v="25"/>
      <x v="1"/>
      <x v="18"/>
    </i>
    <i r="4">
      <x v="2"/>
      <x/>
    </i>
    <i r="5">
      <x v="10"/>
    </i>
    <i r="5">
      <x v="17"/>
    </i>
    <i r="5">
      <x v="18"/>
    </i>
    <i r="5">
      <x v="19"/>
    </i>
    <i r="4">
      <x v="4"/>
      <x v="6"/>
    </i>
    <i r="5">
      <x v="17"/>
    </i>
    <i r="4">
      <x v="8"/>
      <x v="3"/>
    </i>
    <i r="4">
      <x v="9"/>
      <x v="6"/>
    </i>
    <i r="4">
      <x v="11"/>
      <x v="13"/>
    </i>
    <i r="3">
      <x v="26"/>
      <x/>
      <x v="5"/>
    </i>
    <i r="5">
      <x v="10"/>
    </i>
    <i r="4">
      <x v="5"/>
      <x v="4"/>
    </i>
    <i r="4">
      <x v="6"/>
      <x v="10"/>
    </i>
    <i r="5">
      <x v="18"/>
    </i>
    <i r="4">
      <x v="7"/>
      <x v="9"/>
    </i>
    <i r="4">
      <x v="8"/>
      <x v="9"/>
    </i>
    <i r="4">
      <x v="11"/>
      <x v="17"/>
    </i>
    <i r="3">
      <x v="27"/>
      <x v="3"/>
      <x v="1"/>
    </i>
    <i r="5">
      <x v="18"/>
    </i>
    <i r="4">
      <x v="5"/>
      <x v="19"/>
    </i>
    <i r="4">
      <x v="7"/>
      <x v="4"/>
    </i>
    <i r="4">
      <x v="8"/>
      <x v="3"/>
    </i>
    <i r="3">
      <x v="28"/>
      <x/>
      <x v="16"/>
    </i>
    <i r="4">
      <x v="2"/>
      <x v="3"/>
    </i>
    <i r="5">
      <x v="13"/>
    </i>
    <i r="4">
      <x v="3"/>
      <x v="12"/>
    </i>
    <i r="4">
      <x v="4"/>
      <x v="13"/>
    </i>
    <i r="5">
      <x v="18"/>
    </i>
    <i r="4">
      <x v="5"/>
      <x/>
    </i>
    <i r="4">
      <x v="6"/>
      <x v="4"/>
    </i>
    <i r="5">
      <x v="18"/>
    </i>
    <i r="4">
      <x v="9"/>
      <x v="9"/>
    </i>
    <i r="4">
      <x v="10"/>
      <x v="7"/>
    </i>
    <i r="4">
      <x v="11"/>
      <x v="7"/>
    </i>
    <i r="3">
      <x v="29"/>
      <x/>
      <x v="5"/>
    </i>
    <i r="4">
      <x v="1"/>
      <x v="12"/>
    </i>
    <i r="4">
      <x v="3"/>
      <x v="4"/>
    </i>
    <i r="5">
      <x v="10"/>
    </i>
    <i r="5">
      <x v="11"/>
    </i>
    <i r="4">
      <x v="4"/>
      <x v="16"/>
    </i>
    <i r="4">
      <x v="7"/>
      <x v="3"/>
    </i>
    <i r="4">
      <x v="8"/>
      <x v="1"/>
    </i>
    <i r="5">
      <x v="4"/>
    </i>
    <i r="4">
      <x v="9"/>
      <x v="8"/>
    </i>
    <i r="4">
      <x v="11"/>
      <x v="13"/>
    </i>
    <i r="1">
      <x v="3"/>
      <x/>
      <x v="20"/>
      <x/>
      <x v="18"/>
    </i>
    <i r="4">
      <x v="1"/>
      <x v="1"/>
    </i>
    <i r="4">
      <x v="4"/>
      <x v="1"/>
    </i>
    <i r="5">
      <x v="7"/>
    </i>
    <i r="4">
      <x v="6"/>
      <x v="3"/>
    </i>
    <i r="5">
      <x v="15"/>
    </i>
    <i r="4">
      <x v="8"/>
      <x v="10"/>
    </i>
    <i r="4">
      <x v="9"/>
      <x v="1"/>
    </i>
    <i r="5">
      <x v="6"/>
    </i>
    <i r="5">
      <x v="12"/>
    </i>
    <i r="3">
      <x v="21"/>
      <x v="2"/>
      <x v="18"/>
    </i>
    <i r="4">
      <x v="6"/>
      <x v="5"/>
    </i>
    <i r="4">
      <x v="9"/>
      <x v="8"/>
    </i>
    <i r="4">
      <x v="10"/>
      <x v="4"/>
    </i>
    <i r="5">
      <x v="8"/>
    </i>
    <i r="3">
      <x v="22"/>
      <x/>
      <x v="8"/>
    </i>
    <i r="5">
      <x v="18"/>
    </i>
    <i r="4">
      <x v="1"/>
      <x v="14"/>
    </i>
    <i r="5">
      <x v="17"/>
    </i>
    <i r="4">
      <x v="2"/>
      <x v="16"/>
    </i>
    <i r="4">
      <x v="3"/>
      <x v="2"/>
    </i>
    <i r="4">
      <x v="4"/>
      <x v="6"/>
    </i>
    <i r="4">
      <x v="9"/>
      <x/>
    </i>
    <i r="4">
      <x v="11"/>
      <x v="15"/>
    </i>
    <i r="3">
      <x v="23"/>
      <x/>
      <x v="18"/>
    </i>
    <i r="4">
      <x v="3"/>
      <x v="16"/>
    </i>
    <i r="4">
      <x v="4"/>
      <x v="2"/>
    </i>
    <i r="4">
      <x v="5"/>
      <x v="6"/>
    </i>
    <i r="5">
      <x v="16"/>
    </i>
    <i r="5">
      <x v="17"/>
    </i>
    <i r="4">
      <x v="6"/>
      <x v="8"/>
    </i>
    <i r="4">
      <x v="7"/>
      <x v="3"/>
    </i>
    <i r="5">
      <x v="14"/>
    </i>
    <i r="4">
      <x v="8"/>
      <x v="3"/>
    </i>
    <i r="4">
      <x v="9"/>
      <x v="14"/>
    </i>
    <i r="4">
      <x v="10"/>
      <x v="19"/>
    </i>
    <i r="3">
      <x v="24"/>
      <x/>
      <x v="8"/>
    </i>
    <i r="4">
      <x v="3"/>
      <x v="3"/>
    </i>
    <i r="5">
      <x v="19"/>
    </i>
    <i r="4">
      <x v="4"/>
      <x/>
    </i>
    <i r="5">
      <x v="11"/>
    </i>
    <i r="4">
      <x v="5"/>
      <x v="9"/>
    </i>
    <i r="5">
      <x v="11"/>
    </i>
    <i r="5">
      <x v="13"/>
    </i>
    <i r="4">
      <x v="7"/>
      <x v="13"/>
    </i>
    <i r="4">
      <x v="9"/>
      <x v="9"/>
    </i>
    <i r="5">
      <x v="12"/>
    </i>
    <i r="4">
      <x v="10"/>
      <x v="19"/>
    </i>
    <i r="2">
      <x v="1"/>
      <x/>
      <x v="3"/>
      <x v="3"/>
    </i>
    <i r="4">
      <x v="6"/>
      <x v="12"/>
    </i>
    <i r="4">
      <x v="7"/>
      <x v="3"/>
    </i>
    <i r="5">
      <x v="6"/>
    </i>
    <i r="3">
      <x v="1"/>
      <x/>
      <x v="6"/>
    </i>
    <i r="5">
      <x v="12"/>
    </i>
    <i r="4">
      <x v="5"/>
      <x v="19"/>
    </i>
    <i r="4">
      <x v="7"/>
      <x v="6"/>
    </i>
    <i r="5">
      <x v="8"/>
    </i>
    <i r="5">
      <x v="18"/>
    </i>
    <i r="4">
      <x v="9"/>
      <x v="10"/>
    </i>
    <i r="4">
      <x v="11"/>
      <x v="2"/>
    </i>
    <i r="3">
      <x v="2"/>
      <x/>
      <x v="8"/>
    </i>
    <i r="5">
      <x v="19"/>
    </i>
    <i r="4">
      <x v="2"/>
      <x v="16"/>
    </i>
    <i r="4">
      <x v="5"/>
      <x v="8"/>
    </i>
    <i r="5">
      <x v="14"/>
    </i>
    <i r="4">
      <x v="6"/>
      <x v="10"/>
    </i>
    <i r="4">
      <x v="10"/>
      <x v="12"/>
    </i>
    <i r="5">
      <x v="19"/>
    </i>
    <i r="4">
      <x v="11"/>
      <x v="10"/>
    </i>
    <i r="5">
      <x v="17"/>
    </i>
    <i r="3">
      <x v="3"/>
      <x/>
      <x v="13"/>
    </i>
    <i r="5">
      <x v="19"/>
    </i>
    <i r="4">
      <x v="1"/>
      <x v="12"/>
    </i>
    <i r="4">
      <x v="5"/>
      <x v="11"/>
    </i>
    <i r="4">
      <x v="6"/>
      <x v="2"/>
    </i>
    <i r="4">
      <x v="8"/>
      <x v="17"/>
    </i>
    <i r="4">
      <x v="10"/>
      <x v="1"/>
    </i>
    <i r="5">
      <x v="7"/>
    </i>
    <i r="3">
      <x v="4"/>
      <x/>
      <x v="11"/>
    </i>
    <i r="4">
      <x v="4"/>
      <x v="19"/>
    </i>
    <i r="4">
      <x v="7"/>
      <x v="10"/>
    </i>
    <i r="4">
      <x v="9"/>
      <x v="15"/>
    </i>
    <i r="3">
      <x v="5"/>
      <x v="1"/>
      <x v="18"/>
    </i>
    <i r="4">
      <x v="2"/>
      <x v="8"/>
    </i>
    <i r="4">
      <x v="3"/>
      <x v="5"/>
    </i>
    <i r="5">
      <x v="8"/>
    </i>
    <i r="5">
      <x v="14"/>
    </i>
    <i r="4">
      <x v="9"/>
      <x/>
    </i>
    <i r="5">
      <x v="2"/>
    </i>
    <i r="3">
      <x v="6"/>
      <x/>
      <x v="1"/>
    </i>
    <i r="4">
      <x v="2"/>
      <x v="5"/>
    </i>
    <i r="4">
      <x v="3"/>
      <x v="2"/>
    </i>
    <i r="4">
      <x v="7"/>
      <x v="4"/>
    </i>
    <i r="4">
      <x v="9"/>
      <x v="13"/>
    </i>
    <i r="4">
      <x v="10"/>
      <x v="8"/>
    </i>
    <i r="5">
      <x v="14"/>
    </i>
    <i r="3">
      <x v="7"/>
      <x v="2"/>
      <x v="17"/>
    </i>
    <i r="4">
      <x v="3"/>
      <x v="1"/>
    </i>
    <i r="4">
      <x v="4"/>
      <x v="4"/>
    </i>
    <i r="4">
      <x v="5"/>
      <x v="17"/>
    </i>
    <i r="4">
      <x v="6"/>
      <x v="2"/>
    </i>
    <i r="5">
      <x v="4"/>
    </i>
    <i r="4">
      <x v="10"/>
      <x v="15"/>
    </i>
    <i r="3">
      <x v="8"/>
      <x v="1"/>
      <x v="8"/>
    </i>
    <i r="4">
      <x v="2"/>
      <x/>
    </i>
    <i r="5">
      <x v="11"/>
    </i>
    <i r="5">
      <x v="17"/>
    </i>
    <i r="4">
      <x v="3"/>
      <x v="11"/>
    </i>
    <i r="4">
      <x v="5"/>
      <x v="10"/>
    </i>
    <i r="4">
      <x v="6"/>
      <x v="14"/>
    </i>
    <i r="5">
      <x v="15"/>
    </i>
    <i r="4">
      <x v="9"/>
      <x v="4"/>
    </i>
    <i r="5">
      <x v="18"/>
    </i>
    <i r="4">
      <x v="10"/>
      <x v="6"/>
    </i>
    <i r="5">
      <x v="17"/>
    </i>
    <i r="4">
      <x v="11"/>
      <x v="11"/>
    </i>
    <i r="3">
      <x v="9"/>
      <x/>
      <x v="12"/>
    </i>
    <i r="5">
      <x v="16"/>
    </i>
    <i r="5">
      <x v="18"/>
    </i>
    <i r="4">
      <x v="1"/>
      <x v="15"/>
    </i>
    <i r="5">
      <x v="17"/>
    </i>
    <i r="2">
      <x v="2"/>
      <x v="10"/>
      <x/>
      <x v="7"/>
    </i>
    <i r="5">
      <x v="19"/>
    </i>
    <i r="4">
      <x v="1"/>
      <x v="14"/>
    </i>
    <i r="4">
      <x v="2"/>
      <x v="2"/>
    </i>
    <i r="4">
      <x v="7"/>
      <x v="7"/>
    </i>
    <i r="5">
      <x v="14"/>
    </i>
    <i r="4">
      <x v="8"/>
      <x v="15"/>
    </i>
    <i r="4">
      <x v="9"/>
      <x v="5"/>
    </i>
    <i r="3">
      <x v="11"/>
      <x/>
      <x v="12"/>
    </i>
    <i r="4">
      <x v="6"/>
      <x v="16"/>
    </i>
    <i r="4">
      <x v="10"/>
      <x v="7"/>
    </i>
    <i r="3">
      <x v="12"/>
      <x/>
      <x v="16"/>
    </i>
    <i r="4">
      <x v="2"/>
      <x v="9"/>
    </i>
    <i r="5">
      <x v="14"/>
    </i>
    <i r="5">
      <x v="16"/>
    </i>
    <i r="4">
      <x v="9"/>
      <x v="2"/>
    </i>
    <i r="4">
      <x v="10"/>
      <x/>
    </i>
    <i r="4">
      <x v="11"/>
      <x v="11"/>
    </i>
    <i r="3">
      <x v="13"/>
      <x/>
      <x v="19"/>
    </i>
    <i r="4">
      <x v="1"/>
      <x v="7"/>
    </i>
    <i r="4">
      <x v="2"/>
      <x/>
    </i>
    <i r="5">
      <x v="9"/>
    </i>
    <i r="5">
      <x v="14"/>
    </i>
    <i r="4">
      <x v="8"/>
      <x v="15"/>
    </i>
    <i r="4">
      <x v="11"/>
      <x v="4"/>
    </i>
    <i r="5">
      <x v="14"/>
    </i>
    <i r="3">
      <x v="14"/>
      <x/>
      <x/>
    </i>
    <i r="5">
      <x v="19"/>
    </i>
    <i r="4">
      <x v="1"/>
      <x/>
    </i>
    <i r="4">
      <x v="2"/>
      <x v="15"/>
    </i>
    <i r="4">
      <x v="3"/>
      <x v="2"/>
    </i>
    <i r="4">
      <x v="5"/>
      <x v="18"/>
    </i>
    <i r="4">
      <x v="6"/>
      <x v="11"/>
    </i>
    <i r="4">
      <x v="7"/>
      <x v="16"/>
    </i>
    <i r="5">
      <x v="18"/>
    </i>
    <i r="4">
      <x v="8"/>
      <x v="5"/>
    </i>
    <i r="4">
      <x v="11"/>
      <x v="9"/>
    </i>
    <i r="3">
      <x v="15"/>
      <x/>
      <x v="1"/>
    </i>
    <i r="5">
      <x v="17"/>
    </i>
    <i r="4">
      <x v="2"/>
      <x v="2"/>
    </i>
    <i r="5">
      <x v="8"/>
    </i>
    <i r="5">
      <x v="13"/>
    </i>
    <i r="4">
      <x v="3"/>
      <x v="2"/>
    </i>
    <i r="5">
      <x v="7"/>
    </i>
    <i r="5">
      <x v="9"/>
    </i>
    <i r="4">
      <x v="4"/>
      <x v="9"/>
    </i>
    <i r="5">
      <x v="16"/>
    </i>
    <i r="4">
      <x v="8"/>
      <x v="10"/>
    </i>
    <i r="4">
      <x v="10"/>
      <x v="11"/>
    </i>
    <i r="5">
      <x v="15"/>
    </i>
    <i r="3">
      <x v="16"/>
      <x/>
      <x v="8"/>
    </i>
    <i r="4">
      <x v="3"/>
      <x v="2"/>
    </i>
    <i r="5">
      <x v="8"/>
    </i>
    <i r="4">
      <x v="5"/>
      <x/>
    </i>
    <i r="5">
      <x v="7"/>
    </i>
    <i r="4">
      <x v="7"/>
      <x v="13"/>
    </i>
    <i r="5">
      <x v="19"/>
    </i>
    <i r="4">
      <x v="9"/>
      <x/>
    </i>
    <i r="5">
      <x v="1"/>
    </i>
    <i r="5">
      <x v="15"/>
    </i>
    <i r="4">
      <x v="11"/>
      <x v="6"/>
    </i>
    <i r="3">
      <x v="17"/>
      <x/>
      <x v="1"/>
    </i>
    <i r="4">
      <x v="1"/>
      <x v="11"/>
    </i>
    <i r="5">
      <x v="14"/>
    </i>
    <i r="5">
      <x v="18"/>
    </i>
    <i r="4">
      <x v="2"/>
      <x v="2"/>
    </i>
    <i r="4">
      <x v="4"/>
      <x v="7"/>
    </i>
    <i r="4">
      <x v="8"/>
      <x v="4"/>
    </i>
    <i r="4">
      <x v="9"/>
      <x v="8"/>
    </i>
    <i r="5">
      <x v="16"/>
    </i>
    <i r="4">
      <x v="11"/>
      <x v="4"/>
    </i>
    <i r="5">
      <x v="7"/>
    </i>
    <i r="3">
      <x v="18"/>
      <x v="1"/>
      <x v="4"/>
    </i>
    <i r="4">
      <x v="2"/>
      <x v="13"/>
    </i>
    <i r="4">
      <x v="5"/>
      <x v="19"/>
    </i>
    <i r="4">
      <x v="6"/>
      <x v="5"/>
    </i>
    <i r="5">
      <x v="12"/>
    </i>
    <i r="5">
      <x v="15"/>
    </i>
    <i r="4">
      <x v="8"/>
      <x/>
    </i>
    <i r="4">
      <x v="9"/>
      <x v="9"/>
    </i>
    <i r="5">
      <x v="14"/>
    </i>
    <i r="4">
      <x v="10"/>
      <x v="14"/>
    </i>
    <i r="3">
      <x v="19"/>
      <x/>
      <x v="9"/>
    </i>
    <i r="4">
      <x v="1"/>
      <x v="2"/>
    </i>
    <i r="5">
      <x v="3"/>
    </i>
    <i r="4">
      <x v="2"/>
      <x/>
    </i>
    <i r="5">
      <x v="13"/>
    </i>
    <i r="4">
      <x v="3"/>
      <x v="17"/>
    </i>
    <i r="4">
      <x v="4"/>
      <x v="5"/>
    </i>
    <i r="4">
      <x v="5"/>
      <x v="4"/>
    </i>
    <i r="5">
      <x v="7"/>
    </i>
    <i r="4">
      <x v="8"/>
      <x v="12"/>
    </i>
    <i r="5">
      <x v="18"/>
    </i>
    <i r="4">
      <x v="11"/>
      <x v="5"/>
    </i>
    <i r="2">
      <x v="3"/>
      <x v="25"/>
      <x/>
      <x v="7"/>
    </i>
    <i r="5">
      <x v="11"/>
    </i>
    <i r="5">
      <x v="19"/>
    </i>
    <i r="4">
      <x v="1"/>
      <x v="3"/>
    </i>
    <i r="5">
      <x v="15"/>
    </i>
    <i r="4">
      <x v="2"/>
      <x v="4"/>
    </i>
    <i r="5">
      <x v="10"/>
    </i>
    <i r="4">
      <x v="6"/>
      <x v="15"/>
    </i>
    <i r="4">
      <x v="8"/>
      <x v="1"/>
    </i>
    <i r="5">
      <x v="3"/>
    </i>
    <i r="5">
      <x v="6"/>
    </i>
    <i r="4">
      <x v="10"/>
      <x v="3"/>
    </i>
    <i r="4">
      <x v="11"/>
      <x v="5"/>
    </i>
    <i r="5">
      <x v="12"/>
    </i>
    <i r="5">
      <x v="16"/>
    </i>
    <i r="3">
      <x v="26"/>
      <x/>
      <x v="7"/>
    </i>
    <i r="4">
      <x v="1"/>
      <x v="11"/>
    </i>
    <i r="5">
      <x v="12"/>
    </i>
    <i r="4">
      <x v="3"/>
      <x v="12"/>
    </i>
    <i r="4">
      <x v="4"/>
      <x/>
    </i>
    <i r="5">
      <x v="19"/>
    </i>
    <i r="4">
      <x v="5"/>
      <x v="9"/>
    </i>
    <i r="5">
      <x v="10"/>
    </i>
    <i r="4">
      <x v="6"/>
      <x v="3"/>
    </i>
    <i r="5">
      <x v="19"/>
    </i>
    <i r="4">
      <x v="8"/>
      <x v="11"/>
    </i>
    <i r="4">
      <x v="10"/>
      <x v="1"/>
    </i>
    <i r="5">
      <x v="7"/>
    </i>
    <i r="5">
      <x v="14"/>
    </i>
    <i r="4">
      <x v="11"/>
      <x v="1"/>
    </i>
    <i r="3">
      <x v="27"/>
      <x/>
      <x v="11"/>
    </i>
    <i r="4">
      <x v="1"/>
      <x v="7"/>
    </i>
    <i r="4">
      <x v="2"/>
      <x v="3"/>
    </i>
    <i r="4">
      <x v="3"/>
      <x v="16"/>
    </i>
    <i r="4">
      <x v="5"/>
      <x v="17"/>
    </i>
    <i r="4">
      <x v="6"/>
      <x v="18"/>
    </i>
    <i r="4">
      <x v="9"/>
      <x/>
    </i>
    <i r="5">
      <x v="2"/>
    </i>
    <i r="4">
      <x v="10"/>
      <x v="1"/>
    </i>
    <i r="5">
      <x v="15"/>
    </i>
    <i r="3">
      <x v="28"/>
      <x/>
      <x v="18"/>
    </i>
    <i r="4">
      <x v="5"/>
      <x v="11"/>
    </i>
    <i r="4">
      <x v="6"/>
      <x v="7"/>
    </i>
    <i r="4">
      <x v="7"/>
      <x v="12"/>
    </i>
    <i r="4">
      <x v="11"/>
      <x v="8"/>
    </i>
    <i r="5">
      <x v="9"/>
    </i>
    <i r="3">
      <x v="29"/>
      <x/>
      <x v="1"/>
    </i>
    <i r="4">
      <x v="3"/>
      <x v="3"/>
    </i>
    <i r="4">
      <x v="5"/>
      <x v="7"/>
    </i>
    <i r="4">
      <x v="6"/>
      <x v="6"/>
    </i>
    <i r="4">
      <x v="8"/>
      <x v="18"/>
    </i>
    <i r="4">
      <x v="10"/>
      <x v="14"/>
    </i>
    <i r="4">
      <x v="11"/>
      <x v="12"/>
    </i>
    <i>
      <x v="1"/>
      <x/>
      <x/>
      <x v="20"/>
      <x/>
      <x v="19"/>
    </i>
    <i r="4">
      <x v="1"/>
      <x v="9"/>
    </i>
    <i r="4">
      <x v="4"/>
      <x v="6"/>
    </i>
    <i r="4">
      <x v="5"/>
      <x v="2"/>
    </i>
    <i r="4">
      <x v="6"/>
      <x v="17"/>
    </i>
    <i r="4">
      <x v="9"/>
      <x v="18"/>
    </i>
    <i r="4">
      <x v="11"/>
      <x v="4"/>
    </i>
    <i r="3">
      <x v="21"/>
      <x/>
      <x/>
    </i>
    <i r="4">
      <x v="2"/>
      <x v="7"/>
    </i>
    <i r="4">
      <x v="4"/>
      <x v="11"/>
    </i>
    <i r="5">
      <x v="14"/>
    </i>
    <i r="5">
      <x v="16"/>
    </i>
    <i r="4">
      <x v="5"/>
      <x v="10"/>
    </i>
    <i r="4">
      <x v="7"/>
      <x v="19"/>
    </i>
    <i r="4">
      <x v="8"/>
      <x/>
    </i>
    <i r="4">
      <x v="9"/>
      <x v="10"/>
    </i>
    <i r="4">
      <x v="11"/>
      <x v="11"/>
    </i>
    <i r="3">
      <x v="22"/>
      <x v="1"/>
      <x v="9"/>
    </i>
    <i r="4">
      <x v="2"/>
      <x v="4"/>
    </i>
    <i r="4">
      <x v="4"/>
      <x v="18"/>
    </i>
    <i r="4">
      <x v="6"/>
      <x v="11"/>
    </i>
    <i r="5">
      <x v="15"/>
    </i>
    <i r="4">
      <x v="7"/>
      <x v="11"/>
    </i>
    <i r="4">
      <x v="9"/>
      <x v="2"/>
    </i>
    <i r="5">
      <x v="3"/>
    </i>
    <i r="4">
      <x v="10"/>
      <x v="10"/>
    </i>
    <i r="5">
      <x v="19"/>
    </i>
    <i r="3">
      <x v="23"/>
      <x v="1"/>
      <x v="18"/>
    </i>
    <i r="4">
      <x v="2"/>
      <x v="4"/>
    </i>
    <i r="5">
      <x v="12"/>
    </i>
    <i r="4">
      <x v="3"/>
      <x v="7"/>
    </i>
    <i r="4">
      <x v="4"/>
      <x v="12"/>
    </i>
    <i r="4">
      <x v="6"/>
      <x v="15"/>
    </i>
    <i r="4">
      <x v="7"/>
      <x v="13"/>
    </i>
    <i r="4">
      <x v="9"/>
      <x v="19"/>
    </i>
    <i r="3">
      <x v="24"/>
      <x/>
      <x v="10"/>
    </i>
    <i r="4">
      <x v="5"/>
      <x v="16"/>
    </i>
    <i r="4">
      <x v="6"/>
      <x v="3"/>
    </i>
    <i r="4">
      <x v="7"/>
      <x v="15"/>
    </i>
    <i r="4">
      <x v="9"/>
      <x v="1"/>
    </i>
    <i r="4">
      <x v="10"/>
      <x v="19"/>
    </i>
    <i r="2">
      <x v="1"/>
      <x/>
      <x v="1"/>
      <x v="18"/>
    </i>
    <i r="4">
      <x v="2"/>
      <x v="2"/>
    </i>
    <i r="4">
      <x v="4"/>
      <x v="14"/>
    </i>
    <i r="4">
      <x v="5"/>
      <x v="12"/>
    </i>
    <i r="4">
      <x v="6"/>
      <x v="2"/>
    </i>
    <i r="5">
      <x v="11"/>
    </i>
    <i r="4">
      <x v="7"/>
      <x v="1"/>
    </i>
    <i r="5">
      <x v="10"/>
    </i>
    <i r="4">
      <x v="8"/>
      <x v="8"/>
    </i>
    <i r="5">
      <x v="15"/>
    </i>
    <i r="4">
      <x v="9"/>
      <x v="6"/>
    </i>
    <i r="5">
      <x v="18"/>
    </i>
    <i r="4">
      <x v="11"/>
      <x v="2"/>
    </i>
    <i r="3">
      <x v="1"/>
      <x v="1"/>
      <x v="15"/>
    </i>
    <i r="5">
      <x v="17"/>
    </i>
    <i r="4">
      <x v="6"/>
      <x v="3"/>
    </i>
    <i r="5">
      <x v="13"/>
    </i>
    <i r="4">
      <x v="8"/>
      <x v="3"/>
    </i>
    <i r="5">
      <x v="5"/>
    </i>
    <i r="4">
      <x v="10"/>
      <x v="5"/>
    </i>
    <i r="5">
      <x v="14"/>
    </i>
    <i r="5">
      <x v="16"/>
    </i>
    <i r="4">
      <x v="11"/>
      <x v="15"/>
    </i>
    <i r="3">
      <x v="2"/>
      <x v="2"/>
      <x v="2"/>
    </i>
    <i r="5">
      <x v="17"/>
    </i>
    <i r="4">
      <x v="3"/>
      <x v="8"/>
    </i>
    <i r="5">
      <x v="14"/>
    </i>
    <i r="4">
      <x v="5"/>
      <x v="12"/>
    </i>
    <i r="5">
      <x v="16"/>
    </i>
    <i r="4">
      <x v="6"/>
      <x v="18"/>
    </i>
    <i r="4">
      <x v="8"/>
      <x v="5"/>
    </i>
    <i r="3">
      <x v="3"/>
      <x/>
      <x v="14"/>
    </i>
    <i r="4">
      <x v="1"/>
      <x v="4"/>
    </i>
    <i r="4">
      <x v="2"/>
      <x v="18"/>
    </i>
    <i r="4">
      <x v="4"/>
      <x v="1"/>
    </i>
    <i r="4">
      <x v="5"/>
      <x v="9"/>
    </i>
    <i r="4">
      <x v="8"/>
      <x v="3"/>
    </i>
    <i r="4">
      <x v="9"/>
      <x v="6"/>
    </i>
    <i r="4">
      <x v="10"/>
      <x v="15"/>
    </i>
    <i r="3">
      <x v="4"/>
      <x/>
      <x v="5"/>
    </i>
    <i r="4">
      <x v="1"/>
      <x v="17"/>
    </i>
    <i r="4">
      <x v="4"/>
      <x v="7"/>
    </i>
    <i r="4">
      <x v="6"/>
      <x v="10"/>
    </i>
    <i r="4">
      <x v="7"/>
      <x v="4"/>
    </i>
    <i r="4">
      <x v="8"/>
      <x v="12"/>
    </i>
    <i r="5">
      <x v="16"/>
    </i>
    <i r="3">
      <x v="5"/>
      <x/>
      <x v="18"/>
    </i>
    <i r="4">
      <x v="2"/>
      <x v="11"/>
    </i>
    <i r="4">
      <x v="5"/>
      <x v="15"/>
    </i>
    <i r="4">
      <x v="6"/>
      <x v="16"/>
    </i>
    <i r="4">
      <x v="7"/>
      <x v="2"/>
    </i>
    <i r="5">
      <x v="11"/>
    </i>
    <i r="5">
      <x v="19"/>
    </i>
    <i r="4">
      <x v="8"/>
      <x v="1"/>
    </i>
    <i r="5">
      <x v="15"/>
    </i>
    <i r="4">
      <x v="10"/>
      <x v="1"/>
    </i>
    <i r="5">
      <x v="3"/>
    </i>
    <i r="4">
      <x v="11"/>
      <x/>
    </i>
    <i r="3">
      <x v="6"/>
      <x/>
      <x v="3"/>
    </i>
    <i r="5">
      <x v="9"/>
    </i>
    <i r="4">
      <x v="1"/>
      <x v="8"/>
    </i>
    <i r="4">
      <x v="2"/>
      <x v="14"/>
    </i>
    <i r="4">
      <x v="3"/>
      <x/>
    </i>
    <i r="5">
      <x v="1"/>
    </i>
    <i r="5">
      <x v="11"/>
    </i>
    <i r="4">
      <x v="5"/>
      <x v="4"/>
    </i>
    <i r="5">
      <x v="13"/>
    </i>
    <i r="5">
      <x v="19"/>
    </i>
    <i r="4">
      <x v="6"/>
      <x v="3"/>
    </i>
    <i r="5">
      <x v="13"/>
    </i>
    <i r="4">
      <x v="9"/>
      <x v="11"/>
    </i>
    <i r="4">
      <x v="10"/>
      <x v="2"/>
    </i>
    <i r="5">
      <x v="8"/>
    </i>
    <i r="5">
      <x v="17"/>
    </i>
    <i r="3">
      <x v="7"/>
      <x/>
      <x v="11"/>
    </i>
    <i r="4">
      <x v="2"/>
      <x v="17"/>
    </i>
    <i r="4">
      <x v="4"/>
      <x v="4"/>
    </i>
    <i r="4">
      <x v="6"/>
      <x v="6"/>
    </i>
    <i r="4">
      <x v="7"/>
      <x v="16"/>
    </i>
    <i r="4">
      <x v="9"/>
      <x v="15"/>
    </i>
    <i r="4">
      <x v="10"/>
      <x v="12"/>
    </i>
    <i r="4">
      <x v="11"/>
      <x v="12"/>
    </i>
    <i r="3">
      <x v="8"/>
      <x/>
      <x v="13"/>
    </i>
    <i r="5">
      <x v="16"/>
    </i>
    <i r="4">
      <x v="2"/>
      <x v="14"/>
    </i>
    <i r="4">
      <x v="3"/>
      <x v="9"/>
    </i>
    <i r="4">
      <x v="6"/>
      <x v="6"/>
    </i>
    <i r="4">
      <x v="8"/>
      <x v="6"/>
    </i>
    <i r="4">
      <x v="9"/>
      <x v="7"/>
    </i>
    <i r="5">
      <x v="15"/>
    </i>
    <i r="4">
      <x v="10"/>
      <x v="13"/>
    </i>
    <i r="4">
      <x v="11"/>
      <x v="7"/>
    </i>
    <i r="3">
      <x v="9"/>
      <x/>
      <x v="5"/>
    </i>
    <i r="4">
      <x v="1"/>
      <x v="18"/>
    </i>
    <i r="4">
      <x v="3"/>
      <x v="7"/>
    </i>
    <i r="5">
      <x v="11"/>
    </i>
    <i r="4">
      <x v="4"/>
      <x v="1"/>
    </i>
    <i r="4">
      <x v="5"/>
      <x v="17"/>
    </i>
    <i r="4">
      <x v="6"/>
      <x v="5"/>
    </i>
    <i r="4">
      <x v="11"/>
      <x v="8"/>
    </i>
    <i r="5">
      <x v="10"/>
    </i>
    <i r="2">
      <x v="2"/>
      <x v="10"/>
      <x/>
      <x v="11"/>
    </i>
    <i r="5">
      <x v="14"/>
    </i>
    <i r="4">
      <x v="1"/>
      <x/>
    </i>
    <i r="4">
      <x v="2"/>
      <x v="9"/>
    </i>
    <i r="4">
      <x v="6"/>
      <x v="4"/>
    </i>
    <i r="4">
      <x v="10"/>
      <x/>
    </i>
    <i r="5">
      <x v="10"/>
    </i>
    <i r="4">
      <x v="11"/>
      <x v="8"/>
    </i>
    <i r="3">
      <x v="11"/>
      <x v="3"/>
      <x v="1"/>
    </i>
    <i r="4">
      <x v="5"/>
      <x v="9"/>
    </i>
    <i r="4">
      <x v="6"/>
      <x v="1"/>
    </i>
    <i r="4">
      <x v="9"/>
      <x v="9"/>
    </i>
    <i r="4">
      <x v="10"/>
      <x v="14"/>
    </i>
    <i r="4">
      <x v="11"/>
      <x v="5"/>
    </i>
    <i r="3">
      <x v="12"/>
      <x v="1"/>
      <x v="11"/>
    </i>
    <i r="4">
      <x v="2"/>
      <x v="7"/>
    </i>
    <i r="5">
      <x v="10"/>
    </i>
    <i r="5">
      <x v="13"/>
    </i>
    <i r="4">
      <x v="3"/>
      <x v="1"/>
    </i>
    <i r="5">
      <x v="15"/>
    </i>
    <i r="4">
      <x v="4"/>
      <x v="8"/>
    </i>
    <i r="4">
      <x v="5"/>
      <x/>
    </i>
    <i r="4">
      <x v="6"/>
      <x v="9"/>
    </i>
    <i r="4">
      <x v="7"/>
      <x v="16"/>
    </i>
    <i r="4">
      <x v="9"/>
      <x/>
    </i>
    <i r="3">
      <x v="13"/>
      <x v="2"/>
      <x v="6"/>
    </i>
    <i r="4">
      <x v="3"/>
      <x v="19"/>
    </i>
    <i r="4">
      <x v="5"/>
      <x v="4"/>
    </i>
    <i r="4">
      <x v="7"/>
      <x v="6"/>
    </i>
    <i r="4">
      <x v="8"/>
      <x v="6"/>
    </i>
    <i r="3">
      <x v="14"/>
      <x v="1"/>
      <x v="2"/>
    </i>
    <i r="4">
      <x v="4"/>
      <x v="9"/>
    </i>
    <i r="4">
      <x v="5"/>
      <x v="18"/>
    </i>
    <i r="4">
      <x v="7"/>
      <x v="1"/>
    </i>
    <i r="4">
      <x v="8"/>
      <x v="2"/>
    </i>
    <i r="5">
      <x v="13"/>
    </i>
    <i r="4">
      <x v="9"/>
      <x v="6"/>
    </i>
    <i r="4">
      <x v="11"/>
      <x v="15"/>
    </i>
    <i r="5">
      <x v="18"/>
    </i>
    <i r="3">
      <x v="15"/>
      <x v="5"/>
      <x/>
    </i>
    <i r="5">
      <x v="7"/>
    </i>
    <i r="4">
      <x v="7"/>
      <x v="4"/>
    </i>
    <i r="5">
      <x v="14"/>
    </i>
    <i r="5">
      <x v="15"/>
    </i>
    <i r="4">
      <x v="8"/>
      <x v="8"/>
    </i>
    <i r="4">
      <x v="9"/>
      <x v="3"/>
    </i>
    <i r="4">
      <x v="10"/>
      <x v="14"/>
    </i>
    <i r="4">
      <x v="11"/>
      <x v="14"/>
    </i>
    <i r="3">
      <x v="16"/>
      <x/>
      <x v="6"/>
    </i>
    <i r="4">
      <x v="1"/>
      <x v="3"/>
    </i>
    <i r="5">
      <x v="15"/>
    </i>
    <i r="4">
      <x v="3"/>
      <x v="5"/>
    </i>
    <i r="5">
      <x v="13"/>
    </i>
    <i r="4">
      <x v="5"/>
      <x v="13"/>
    </i>
    <i r="5">
      <x v="16"/>
    </i>
    <i r="4">
      <x v="6"/>
      <x v="8"/>
    </i>
    <i r="5">
      <x v="11"/>
    </i>
    <i r="4">
      <x v="9"/>
      <x v="6"/>
    </i>
    <i r="5">
      <x v="12"/>
    </i>
    <i r="3">
      <x v="17"/>
      <x/>
      <x v="2"/>
    </i>
    <i r="4">
      <x v="2"/>
      <x v="3"/>
    </i>
    <i r="5">
      <x v="11"/>
    </i>
    <i r="4">
      <x v="5"/>
      <x v="18"/>
    </i>
    <i r="4">
      <x v="7"/>
      <x v="4"/>
    </i>
    <i r="5">
      <x v="8"/>
    </i>
    <i r="4">
      <x v="9"/>
      <x v="4"/>
    </i>
    <i r="4">
      <x v="10"/>
      <x v="1"/>
    </i>
    <i r="5">
      <x v="12"/>
    </i>
    <i r="4">
      <x v="11"/>
      <x v="5"/>
    </i>
    <i r="5">
      <x v="7"/>
    </i>
    <i r="5">
      <x v="10"/>
    </i>
    <i r="5">
      <x v="12"/>
    </i>
    <i r="3">
      <x v="18"/>
      <x v="1"/>
      <x v="15"/>
    </i>
    <i r="4">
      <x v="2"/>
      <x v="3"/>
    </i>
    <i r="5">
      <x v="6"/>
    </i>
    <i r="4">
      <x v="4"/>
      <x v="3"/>
    </i>
    <i r="4">
      <x v="5"/>
      <x v="7"/>
    </i>
    <i r="5">
      <x v="14"/>
    </i>
    <i r="4">
      <x v="8"/>
      <x v="15"/>
    </i>
    <i r="4">
      <x v="9"/>
      <x v="9"/>
    </i>
    <i r="4">
      <x v="10"/>
      <x v="16"/>
    </i>
    <i r="3">
      <x v="19"/>
      <x v="5"/>
      <x v="3"/>
    </i>
    <i r="5">
      <x v="11"/>
    </i>
    <i r="4">
      <x v="6"/>
      <x v="8"/>
    </i>
    <i r="4">
      <x v="10"/>
      <x v="1"/>
    </i>
    <i r="2">
      <x v="3"/>
      <x v="25"/>
      <x/>
      <x v="6"/>
    </i>
    <i r="5">
      <x v="19"/>
    </i>
    <i r="4">
      <x v="1"/>
      <x v="1"/>
    </i>
    <i r="4">
      <x v="2"/>
      <x v="17"/>
    </i>
    <i r="4">
      <x v="5"/>
      <x v="17"/>
    </i>
    <i r="5">
      <x v="18"/>
    </i>
    <i r="4">
      <x v="6"/>
      <x v="5"/>
    </i>
    <i r="5">
      <x v="13"/>
    </i>
    <i r="4">
      <x v="9"/>
      <x v="2"/>
    </i>
    <i r="4">
      <x v="10"/>
      <x v="10"/>
    </i>
    <i r="4">
      <x v="11"/>
      <x v="14"/>
    </i>
    <i r="3">
      <x v="26"/>
      <x v="2"/>
      <x v="2"/>
    </i>
    <i r="5">
      <x v="13"/>
    </i>
    <i r="5">
      <x v="17"/>
    </i>
    <i r="4">
      <x v="5"/>
      <x v="5"/>
    </i>
    <i r="4">
      <x v="9"/>
      <x v="13"/>
    </i>
    <i r="3">
      <x v="27"/>
      <x/>
      <x v="2"/>
    </i>
    <i r="5">
      <x v="10"/>
    </i>
    <i r="4">
      <x v="1"/>
      <x v="12"/>
    </i>
    <i r="5">
      <x v="13"/>
    </i>
    <i r="4">
      <x v="4"/>
      <x/>
    </i>
    <i r="4">
      <x v="5"/>
      <x v="3"/>
    </i>
    <i r="4">
      <x v="6"/>
      <x v="1"/>
    </i>
    <i r="5">
      <x v="10"/>
    </i>
    <i r="4">
      <x v="8"/>
      <x v="2"/>
    </i>
    <i r="4">
      <x v="9"/>
      <x v="2"/>
    </i>
    <i r="5">
      <x v="10"/>
    </i>
    <i r="5">
      <x v="14"/>
    </i>
    <i r="4">
      <x v="10"/>
      <x v="19"/>
    </i>
    <i r="3">
      <x v="28"/>
      <x v="1"/>
      <x v="8"/>
    </i>
    <i r="4">
      <x v="2"/>
      <x v="18"/>
    </i>
    <i r="4">
      <x v="3"/>
      <x v="5"/>
    </i>
    <i r="4">
      <x v="4"/>
      <x v="8"/>
    </i>
    <i r="4">
      <x v="6"/>
      <x v="3"/>
    </i>
    <i r="5">
      <x v="9"/>
    </i>
    <i r="5">
      <x v="12"/>
    </i>
    <i r="4">
      <x v="7"/>
      <x v="5"/>
    </i>
    <i r="5">
      <x v="16"/>
    </i>
    <i r="3">
      <x v="29"/>
      <x/>
      <x v="12"/>
    </i>
    <i r="5">
      <x v="15"/>
    </i>
    <i r="4">
      <x v="4"/>
      <x v="18"/>
    </i>
    <i r="4">
      <x v="6"/>
      <x v="5"/>
    </i>
    <i r="5">
      <x v="12"/>
    </i>
    <i r="4">
      <x v="7"/>
      <x v="8"/>
    </i>
    <i r="4">
      <x v="9"/>
      <x v="1"/>
    </i>
    <i r="4">
      <x v="11"/>
      <x v="17"/>
    </i>
    <i r="1">
      <x v="1"/>
      <x/>
      <x v="20"/>
      <x/>
      <x v="12"/>
    </i>
    <i r="4">
      <x v="1"/>
      <x v="8"/>
    </i>
    <i r="4">
      <x v="3"/>
      <x v="10"/>
    </i>
    <i r="4">
      <x v="4"/>
      <x v="2"/>
    </i>
    <i r="5">
      <x v="8"/>
    </i>
    <i r="4">
      <x v="5"/>
      <x v="1"/>
    </i>
    <i r="4">
      <x v="6"/>
      <x v="6"/>
    </i>
    <i r="5">
      <x v="7"/>
    </i>
    <i r="5">
      <x v="10"/>
    </i>
    <i r="4">
      <x v="8"/>
      <x v="2"/>
    </i>
    <i r="4">
      <x v="11"/>
      <x/>
    </i>
    <i r="5">
      <x v="2"/>
    </i>
    <i r="5">
      <x v="9"/>
    </i>
    <i r="5">
      <x v="16"/>
    </i>
    <i r="5">
      <x v="17"/>
    </i>
    <i r="5">
      <x v="18"/>
    </i>
    <i r="3">
      <x v="21"/>
      <x v="1"/>
      <x v="14"/>
    </i>
    <i r="4">
      <x v="2"/>
      <x v="8"/>
    </i>
    <i r="5">
      <x v="9"/>
    </i>
    <i r="4">
      <x v="4"/>
      <x v="10"/>
    </i>
    <i r="4">
      <x v="6"/>
      <x v="12"/>
    </i>
    <i r="4">
      <x v="7"/>
      <x v="1"/>
    </i>
    <i r="4">
      <x v="9"/>
      <x v="12"/>
    </i>
    <i r="4">
      <x v="11"/>
      <x v="9"/>
    </i>
    <i r="3">
      <x v="22"/>
      <x/>
      <x v="8"/>
    </i>
    <i r="5">
      <x v="9"/>
    </i>
    <i r="4">
      <x v="1"/>
      <x v="15"/>
    </i>
    <i r="4">
      <x v="2"/>
      <x/>
    </i>
    <i r="5">
      <x v="9"/>
    </i>
    <i r="4">
      <x v="3"/>
      <x v="7"/>
    </i>
    <i r="4">
      <x v="4"/>
      <x v="8"/>
    </i>
    <i r="4">
      <x v="5"/>
      <x v="10"/>
    </i>
    <i r="4">
      <x v="6"/>
      <x v="14"/>
    </i>
    <i r="5">
      <x v="18"/>
    </i>
    <i r="4">
      <x v="10"/>
      <x v="6"/>
    </i>
    <i r="3">
      <x v="23"/>
      <x/>
      <x v="5"/>
    </i>
    <i r="4">
      <x v="1"/>
      <x v="7"/>
    </i>
    <i r="5">
      <x v="14"/>
    </i>
    <i r="4">
      <x v="6"/>
      <x v="14"/>
    </i>
    <i r="4">
      <x v="7"/>
      <x v="17"/>
    </i>
    <i r="4">
      <x v="9"/>
      <x v="14"/>
    </i>
    <i r="4">
      <x v="10"/>
      <x v="18"/>
    </i>
    <i r="5">
      <x v="19"/>
    </i>
    <i r="4">
      <x v="11"/>
      <x v="13"/>
    </i>
    <i r="3">
      <x v="24"/>
      <x v="2"/>
      <x/>
    </i>
    <i r="4">
      <x v="3"/>
      <x v="18"/>
    </i>
    <i r="4">
      <x v="4"/>
      <x v="9"/>
    </i>
    <i r="5">
      <x v="11"/>
    </i>
    <i r="5">
      <x v="14"/>
    </i>
    <i r="4">
      <x v="6"/>
      <x v="16"/>
    </i>
    <i r="4">
      <x v="8"/>
      <x v="3"/>
    </i>
    <i r="4">
      <x v="11"/>
      <x v="4"/>
    </i>
    <i r="2">
      <x v="1"/>
      <x/>
      <x/>
      <x v="19"/>
    </i>
    <i r="4">
      <x v="1"/>
      <x v="8"/>
    </i>
    <i r="4">
      <x v="3"/>
      <x v="3"/>
    </i>
    <i r="5">
      <x v="5"/>
    </i>
    <i r="5">
      <x v="6"/>
    </i>
    <i r="4">
      <x v="8"/>
      <x v="15"/>
    </i>
    <i r="4">
      <x v="9"/>
      <x v="13"/>
    </i>
    <i r="5">
      <x v="15"/>
    </i>
    <i r="4">
      <x v="10"/>
      <x v="11"/>
    </i>
    <i r="3">
      <x v="1"/>
      <x v="3"/>
      <x v="19"/>
    </i>
    <i r="4">
      <x v="6"/>
      <x v="11"/>
    </i>
    <i r="4">
      <x v="8"/>
      <x v="5"/>
    </i>
    <i r="5">
      <x v="18"/>
    </i>
    <i r="4">
      <x v="11"/>
      <x v="7"/>
    </i>
    <i r="3">
      <x v="2"/>
      <x v="1"/>
      <x v="7"/>
    </i>
    <i r="4">
      <x v="2"/>
      <x v="6"/>
    </i>
    <i r="4">
      <x v="4"/>
      <x v="16"/>
    </i>
    <i r="4">
      <x v="5"/>
      <x v="8"/>
    </i>
    <i r="3">
      <x v="3"/>
      <x v="3"/>
      <x v="12"/>
    </i>
    <i r="4">
      <x v="5"/>
      <x v="3"/>
    </i>
    <i r="5">
      <x v="17"/>
    </i>
    <i r="4">
      <x v="10"/>
      <x/>
    </i>
    <i r="3">
      <x v="4"/>
      <x/>
      <x v="5"/>
    </i>
    <i r="4">
      <x v="1"/>
      <x v="1"/>
    </i>
    <i r="5">
      <x v="19"/>
    </i>
    <i r="4">
      <x v="2"/>
      <x v="7"/>
    </i>
    <i r="4">
      <x v="3"/>
      <x v="9"/>
    </i>
    <i r="5">
      <x v="18"/>
    </i>
    <i r="4">
      <x v="4"/>
      <x v="6"/>
    </i>
    <i r="4">
      <x v="6"/>
      <x v="3"/>
    </i>
    <i r="4">
      <x v="7"/>
      <x v="15"/>
    </i>
    <i r="4">
      <x v="8"/>
      <x v="8"/>
    </i>
    <i r="4">
      <x v="9"/>
      <x v="7"/>
    </i>
    <i r="4">
      <x v="11"/>
      <x v="16"/>
    </i>
    <i r="3">
      <x v="5"/>
      <x/>
      <x v="5"/>
    </i>
    <i r="5">
      <x v="7"/>
    </i>
    <i r="4">
      <x v="2"/>
      <x v="8"/>
    </i>
    <i r="4">
      <x v="5"/>
      <x v="4"/>
    </i>
    <i r="4">
      <x v="6"/>
      <x v="1"/>
    </i>
    <i r="4">
      <x v="8"/>
      <x v="11"/>
    </i>
    <i r="4">
      <x v="10"/>
      <x/>
    </i>
    <i r="5">
      <x v="3"/>
    </i>
    <i r="5">
      <x v="17"/>
    </i>
    <i r="3">
      <x v="6"/>
      <x v="2"/>
      <x v="5"/>
    </i>
    <i r="5">
      <x v="14"/>
    </i>
    <i r="4">
      <x v="3"/>
      <x v="11"/>
    </i>
    <i r="4">
      <x v="5"/>
      <x v="10"/>
    </i>
    <i r="4">
      <x v="8"/>
      <x v="11"/>
    </i>
    <i r="4">
      <x v="9"/>
      <x v="2"/>
    </i>
    <i r="5">
      <x v="3"/>
    </i>
    <i r="4">
      <x v="11"/>
      <x v="16"/>
    </i>
    <i r="3">
      <x v="7"/>
      <x/>
      <x v="7"/>
    </i>
    <i r="4">
      <x v="1"/>
      <x v="5"/>
    </i>
    <i r="4">
      <x v="3"/>
      <x/>
    </i>
    <i r="5">
      <x v="5"/>
    </i>
    <i r="4">
      <x v="5"/>
      <x v="9"/>
    </i>
    <i r="4">
      <x v="6"/>
      <x v="5"/>
    </i>
    <i r="5">
      <x v="7"/>
    </i>
    <i r="4">
      <x v="7"/>
      <x v="2"/>
    </i>
    <i r="4">
      <x v="10"/>
      <x v="9"/>
    </i>
    <i r="5">
      <x v="19"/>
    </i>
    <i r="3">
      <x v="8"/>
      <x v="1"/>
      <x v="19"/>
    </i>
    <i r="4">
      <x v="3"/>
      <x v="5"/>
    </i>
    <i r="4">
      <x v="5"/>
      <x v="9"/>
    </i>
    <i r="4">
      <x v="7"/>
      <x v="15"/>
    </i>
    <i r="4">
      <x v="10"/>
      <x v="7"/>
    </i>
    <i r="4">
      <x v="11"/>
      <x v="5"/>
    </i>
    <i r="3">
      <x v="9"/>
      <x/>
      <x v="3"/>
    </i>
    <i r="4">
      <x v="3"/>
      <x v="5"/>
    </i>
    <i r="5">
      <x v="6"/>
    </i>
    <i r="4">
      <x v="5"/>
      <x v="2"/>
    </i>
    <i r="5">
      <x v="8"/>
    </i>
    <i r="5">
      <x v="17"/>
    </i>
    <i r="4">
      <x v="7"/>
      <x v="1"/>
    </i>
    <i r="4">
      <x v="9"/>
      <x v="11"/>
    </i>
    <i r="4">
      <x v="11"/>
      <x v="4"/>
    </i>
    <i r="2">
      <x v="2"/>
      <x v="10"/>
      <x/>
      <x v="3"/>
    </i>
    <i r="4">
      <x v="2"/>
      <x v="9"/>
    </i>
    <i r="4">
      <x v="3"/>
      <x v="2"/>
    </i>
    <i r="5">
      <x v="13"/>
    </i>
    <i r="4">
      <x v="5"/>
      <x v="9"/>
    </i>
    <i r="4">
      <x v="6"/>
      <x v="16"/>
    </i>
    <i r="4">
      <x v="8"/>
      <x v="12"/>
    </i>
    <i r="4">
      <x v="9"/>
      <x v="7"/>
    </i>
    <i r="4">
      <x v="10"/>
      <x v="1"/>
    </i>
    <i r="3">
      <x v="11"/>
      <x v="1"/>
      <x v="18"/>
    </i>
    <i r="4">
      <x v="2"/>
      <x v="4"/>
    </i>
    <i r="4">
      <x v="4"/>
      <x v="3"/>
    </i>
    <i r="5">
      <x v="10"/>
    </i>
    <i r="4">
      <x v="6"/>
      <x v="10"/>
    </i>
    <i r="4">
      <x v="9"/>
      <x v="3"/>
    </i>
    <i r="5">
      <x v="13"/>
    </i>
    <i r="4">
      <x v="10"/>
      <x v="4"/>
    </i>
    <i r="5">
      <x v="10"/>
    </i>
    <i r="3">
      <x v="12"/>
      <x/>
      <x v="4"/>
    </i>
    <i r="4">
      <x v="3"/>
      <x/>
    </i>
    <i r="5">
      <x v="10"/>
    </i>
    <i r="5">
      <x v="12"/>
    </i>
    <i r="4">
      <x v="10"/>
      <x v="2"/>
    </i>
    <i r="3">
      <x v="13"/>
      <x/>
      <x v="8"/>
    </i>
    <i r="4">
      <x v="1"/>
      <x v="5"/>
    </i>
    <i r="5">
      <x v="13"/>
    </i>
    <i r="4">
      <x v="7"/>
      <x v="1"/>
    </i>
    <i r="4">
      <x v="8"/>
      <x v="3"/>
    </i>
    <i r="3">
      <x v="14"/>
      <x v="1"/>
      <x v="12"/>
    </i>
    <i r="4">
      <x v="2"/>
      <x v="18"/>
    </i>
    <i r="4">
      <x v="3"/>
      <x v="10"/>
    </i>
    <i r="4">
      <x v="4"/>
      <x v="15"/>
    </i>
    <i r="4">
      <x v="5"/>
      <x/>
    </i>
    <i r="4">
      <x v="7"/>
      <x v="9"/>
    </i>
    <i r="4">
      <x v="9"/>
      <x v="8"/>
    </i>
    <i r="4">
      <x v="10"/>
      <x v="7"/>
    </i>
    <i r="4">
      <x v="11"/>
      <x v="11"/>
    </i>
    <i r="3">
      <x v="15"/>
      <x/>
      <x v="3"/>
    </i>
    <i r="4">
      <x v="1"/>
      <x v="1"/>
    </i>
    <i r="4">
      <x v="3"/>
      <x/>
    </i>
    <i r="5">
      <x v="14"/>
    </i>
    <i r="4">
      <x v="6"/>
      <x v="3"/>
    </i>
    <i r="4">
      <x v="9"/>
      <x v="2"/>
    </i>
    <i r="5">
      <x v="12"/>
    </i>
    <i r="4">
      <x v="10"/>
      <x v="7"/>
    </i>
    <i r="5">
      <x v="19"/>
    </i>
    <i r="3">
      <x v="16"/>
      <x v="3"/>
      <x v="7"/>
    </i>
    <i r="4">
      <x v="5"/>
      <x v="19"/>
    </i>
    <i r="4">
      <x v="7"/>
      <x v="3"/>
    </i>
    <i r="4">
      <x v="8"/>
      <x v="6"/>
    </i>
    <i r="5">
      <x v="8"/>
    </i>
    <i r="5">
      <x v="9"/>
    </i>
    <i r="5">
      <x v="18"/>
    </i>
    <i r="4">
      <x v="9"/>
      <x v="10"/>
    </i>
    <i r="5">
      <x v="19"/>
    </i>
    <i r="4">
      <x v="11"/>
      <x v="18"/>
    </i>
    <i r="3">
      <x v="17"/>
      <x v="1"/>
      <x v="4"/>
    </i>
    <i r="5">
      <x v="17"/>
    </i>
    <i r="4">
      <x v="2"/>
      <x v="4"/>
    </i>
    <i r="4">
      <x v="3"/>
      <x v="3"/>
    </i>
    <i r="4">
      <x v="5"/>
      <x v="8"/>
    </i>
    <i r="4">
      <x v="6"/>
      <x v="5"/>
    </i>
    <i r="4">
      <x v="7"/>
      <x v="2"/>
    </i>
    <i r="5">
      <x v="17"/>
    </i>
    <i r="5">
      <x v="18"/>
    </i>
    <i r="3">
      <x v="18"/>
      <x v="2"/>
      <x v="2"/>
    </i>
    <i r="5">
      <x v="9"/>
    </i>
    <i r="4">
      <x v="4"/>
      <x v="19"/>
    </i>
    <i r="4">
      <x v="7"/>
      <x v="13"/>
    </i>
    <i r="4">
      <x v="9"/>
      <x v="1"/>
    </i>
    <i r="5">
      <x v="14"/>
    </i>
    <i r="4">
      <x v="11"/>
      <x v="2"/>
    </i>
    <i r="3">
      <x v="19"/>
      <x v="1"/>
      <x v="17"/>
    </i>
    <i r="4">
      <x v="2"/>
      <x v="8"/>
    </i>
    <i r="5">
      <x v="17"/>
    </i>
    <i r="4">
      <x v="5"/>
      <x v="14"/>
    </i>
    <i r="4">
      <x v="7"/>
      <x v="1"/>
    </i>
    <i r="4">
      <x v="9"/>
      <x/>
    </i>
    <i r="4">
      <x v="10"/>
      <x v="4"/>
    </i>
    <i r="4">
      <x v="11"/>
      <x v="2"/>
    </i>
    <i r="2">
      <x v="3"/>
      <x v="25"/>
      <x/>
      <x v="4"/>
    </i>
    <i r="4">
      <x v="2"/>
      <x v="15"/>
    </i>
    <i r="4">
      <x v="3"/>
      <x v="13"/>
    </i>
    <i r="4">
      <x v="7"/>
      <x v="1"/>
    </i>
    <i r="3">
      <x v="26"/>
      <x v="2"/>
      <x v="10"/>
    </i>
    <i r="4">
      <x v="4"/>
      <x v="3"/>
    </i>
    <i r="4">
      <x v="5"/>
      <x v="12"/>
    </i>
    <i r="4">
      <x v="7"/>
      <x v="14"/>
    </i>
    <i r="4">
      <x v="10"/>
      <x/>
    </i>
    <i r="5">
      <x v="4"/>
    </i>
    <i r="3">
      <x v="27"/>
      <x/>
      <x/>
    </i>
    <i r="5">
      <x v="14"/>
    </i>
    <i r="4">
      <x v="2"/>
      <x v="18"/>
    </i>
    <i r="4">
      <x v="3"/>
      <x v="16"/>
    </i>
    <i r="4">
      <x v="5"/>
      <x v="18"/>
    </i>
    <i r="4">
      <x v="8"/>
      <x v="2"/>
    </i>
    <i r="4">
      <x v="11"/>
      <x v="8"/>
    </i>
    <i r="5">
      <x v="19"/>
    </i>
    <i r="3">
      <x v="28"/>
      <x v="1"/>
      <x v="19"/>
    </i>
    <i r="4">
      <x v="2"/>
      <x v="18"/>
    </i>
    <i r="4">
      <x v="3"/>
      <x v="13"/>
    </i>
    <i r="4">
      <x v="5"/>
      <x v="1"/>
    </i>
    <i r="4">
      <x v="9"/>
      <x v="2"/>
    </i>
    <i r="4">
      <x v="10"/>
      <x v="19"/>
    </i>
    <i r="3">
      <x v="29"/>
      <x v="5"/>
      <x v="1"/>
    </i>
    <i r="1">
      <x v="2"/>
      <x/>
      <x v="20"/>
      <x v="1"/>
      <x v="1"/>
    </i>
    <i r="4">
      <x v="3"/>
      <x v="11"/>
    </i>
    <i r="4">
      <x v="5"/>
      <x v="11"/>
    </i>
    <i r="4">
      <x v="7"/>
      <x v="5"/>
    </i>
    <i r="5">
      <x v="18"/>
    </i>
    <i r="4">
      <x v="8"/>
      <x v="17"/>
    </i>
    <i r="4">
      <x v="9"/>
      <x v="12"/>
    </i>
    <i r="4">
      <x v="11"/>
      <x/>
    </i>
    <i r="5">
      <x v="19"/>
    </i>
    <i r="3">
      <x v="21"/>
      <x v="3"/>
      <x v="10"/>
    </i>
    <i r="4">
      <x v="4"/>
      <x v="13"/>
    </i>
    <i r="4">
      <x v="9"/>
      <x v="16"/>
    </i>
    <i r="4">
      <x v="10"/>
      <x v="1"/>
    </i>
    <i r="5">
      <x v="9"/>
    </i>
    <i r="4">
      <x v="11"/>
      <x v="18"/>
    </i>
    <i r="3">
      <x v="22"/>
      <x/>
      <x v="16"/>
    </i>
    <i r="4">
      <x v="2"/>
      <x v="18"/>
    </i>
    <i r="4">
      <x v="11"/>
      <x v="19"/>
    </i>
    <i r="3">
      <x v="23"/>
      <x v="1"/>
      <x v="15"/>
    </i>
    <i r="4">
      <x v="6"/>
      <x v="8"/>
    </i>
    <i r="4">
      <x v="8"/>
      <x v="6"/>
    </i>
    <i r="5">
      <x v="14"/>
    </i>
    <i r="5">
      <x v="15"/>
    </i>
    <i r="4">
      <x v="10"/>
      <x v="8"/>
    </i>
    <i r="5">
      <x v="9"/>
    </i>
    <i r="4">
      <x v="11"/>
      <x v="2"/>
    </i>
    <i r="5">
      <x v="16"/>
    </i>
    <i r="3">
      <x v="24"/>
      <x v="1"/>
      <x v="4"/>
    </i>
    <i r="4">
      <x v="2"/>
      <x/>
    </i>
    <i r="5">
      <x v="1"/>
    </i>
    <i r="4">
      <x v="4"/>
      <x v="19"/>
    </i>
    <i r="4">
      <x v="7"/>
      <x v="14"/>
    </i>
    <i r="5">
      <x v="18"/>
    </i>
    <i r="4">
      <x v="9"/>
      <x v="15"/>
    </i>
    <i r="2">
      <x v="1"/>
      <x/>
      <x/>
      <x v="11"/>
    </i>
    <i r="4">
      <x v="3"/>
      <x v="7"/>
    </i>
    <i r="4">
      <x v="6"/>
      <x v="13"/>
    </i>
    <i r="5">
      <x v="16"/>
    </i>
    <i r="4">
      <x v="11"/>
      <x/>
    </i>
    <i r="3">
      <x v="1"/>
      <x v="1"/>
      <x v="5"/>
    </i>
    <i r="5">
      <x v="9"/>
    </i>
    <i r="4">
      <x v="6"/>
      <x v="1"/>
    </i>
    <i r="4">
      <x v="9"/>
      <x v="18"/>
    </i>
    <i r="4">
      <x v="11"/>
      <x v="1"/>
    </i>
    <i r="3">
      <x v="2"/>
      <x/>
      <x v="4"/>
    </i>
    <i r="4">
      <x v="2"/>
      <x v="2"/>
    </i>
    <i r="5">
      <x v="9"/>
    </i>
    <i r="5">
      <x v="14"/>
    </i>
    <i r="4">
      <x v="3"/>
      <x/>
    </i>
    <i r="4">
      <x v="4"/>
      <x v="2"/>
    </i>
    <i r="5">
      <x v="9"/>
    </i>
    <i r="4">
      <x v="6"/>
      <x/>
    </i>
    <i r="5">
      <x v="14"/>
    </i>
    <i r="4">
      <x v="9"/>
      <x v="15"/>
    </i>
    <i r="5">
      <x v="16"/>
    </i>
    <i r="4">
      <x v="10"/>
      <x v="6"/>
    </i>
    <i r="5">
      <x v="12"/>
    </i>
    <i r="5">
      <x v="16"/>
    </i>
    <i r="4">
      <x v="11"/>
      <x v="7"/>
    </i>
    <i r="3">
      <x v="3"/>
      <x v="1"/>
      <x v="15"/>
    </i>
    <i r="4">
      <x v="2"/>
      <x v="6"/>
    </i>
    <i r="4">
      <x v="3"/>
      <x v="12"/>
    </i>
    <i r="4">
      <x v="5"/>
      <x/>
    </i>
    <i r="4">
      <x v="6"/>
      <x v="5"/>
    </i>
    <i r="4">
      <x v="7"/>
      <x v="7"/>
    </i>
    <i r="5">
      <x v="13"/>
    </i>
    <i r="4">
      <x v="11"/>
      <x v="8"/>
    </i>
    <i r="5">
      <x v="19"/>
    </i>
    <i r="3">
      <x v="4"/>
      <x v="3"/>
      <x v="16"/>
    </i>
    <i r="4">
      <x v="4"/>
      <x v="5"/>
    </i>
    <i r="5">
      <x v="10"/>
    </i>
    <i r="4">
      <x v="6"/>
      <x v="2"/>
    </i>
    <i r="4">
      <x v="8"/>
      <x v="13"/>
    </i>
    <i r="3">
      <x v="5"/>
      <x v="2"/>
      <x v="17"/>
    </i>
    <i r="5">
      <x v="18"/>
    </i>
    <i r="4">
      <x v="5"/>
      <x v="10"/>
    </i>
    <i r="4">
      <x v="9"/>
      <x v="19"/>
    </i>
    <i r="3">
      <x v="6"/>
      <x v="1"/>
      <x v="1"/>
    </i>
    <i r="5">
      <x v="17"/>
    </i>
    <i r="4">
      <x v="4"/>
      <x/>
    </i>
    <i r="4">
      <x v="7"/>
      <x v="11"/>
    </i>
    <i r="4">
      <x v="8"/>
      <x v="17"/>
    </i>
    <i r="4">
      <x v="9"/>
      <x v="9"/>
    </i>
    <i r="4">
      <x v="10"/>
      <x v="6"/>
    </i>
    <i r="3">
      <x v="7"/>
      <x v="1"/>
      <x v="11"/>
    </i>
    <i r="4">
      <x v="2"/>
      <x v="4"/>
    </i>
    <i r="5">
      <x v="6"/>
    </i>
    <i r="4">
      <x v="3"/>
      <x v="13"/>
    </i>
    <i r="5">
      <x v="14"/>
    </i>
    <i r="4">
      <x v="4"/>
      <x/>
    </i>
    <i r="4">
      <x v="5"/>
      <x v="11"/>
    </i>
    <i r="4">
      <x v="6"/>
      <x v="6"/>
    </i>
    <i r="3">
      <x v="8"/>
      <x v="1"/>
      <x v="1"/>
    </i>
    <i r="4">
      <x v="3"/>
      <x v="15"/>
    </i>
    <i r="4">
      <x v="5"/>
      <x v="16"/>
    </i>
    <i r="4">
      <x v="8"/>
      <x v="6"/>
    </i>
    <i r="4">
      <x v="9"/>
      <x v="12"/>
    </i>
    <i r="4">
      <x v="11"/>
      <x v="2"/>
    </i>
    <i r="5">
      <x v="6"/>
    </i>
    <i r="3">
      <x v="9"/>
      <x v="1"/>
      <x v="18"/>
    </i>
    <i r="4">
      <x v="2"/>
      <x v="15"/>
    </i>
    <i r="4">
      <x v="3"/>
      <x v="18"/>
    </i>
    <i r="4">
      <x v="6"/>
      <x v="14"/>
    </i>
    <i r="5">
      <x v="16"/>
    </i>
    <i r="4">
      <x v="7"/>
      <x v="1"/>
    </i>
    <i r="5">
      <x v="7"/>
    </i>
    <i r="4">
      <x v="8"/>
      <x v="13"/>
    </i>
    <i r="5">
      <x v="16"/>
    </i>
    <i r="4">
      <x v="10"/>
      <x v="4"/>
    </i>
    <i r="4">
      <x v="11"/>
      <x v="3"/>
    </i>
    <i r="2">
      <x v="2"/>
      <x v="10"/>
      <x/>
      <x v="4"/>
    </i>
    <i r="4">
      <x v="1"/>
      <x/>
    </i>
    <i r="4">
      <x v="3"/>
      <x v="5"/>
    </i>
    <i r="4">
      <x v="4"/>
      <x v="16"/>
    </i>
    <i r="4">
      <x v="5"/>
      <x v="4"/>
    </i>
    <i r="5">
      <x v="5"/>
    </i>
    <i r="4">
      <x v="6"/>
      <x v="12"/>
    </i>
    <i r="5">
      <x v="19"/>
    </i>
    <i r="4">
      <x v="7"/>
      <x/>
    </i>
    <i r="5">
      <x v="4"/>
    </i>
    <i r="4">
      <x v="9"/>
      <x v="19"/>
    </i>
    <i r="4">
      <x v="10"/>
      <x v="4"/>
    </i>
    <i r="4">
      <x v="11"/>
      <x v="13"/>
    </i>
    <i r="3">
      <x v="11"/>
      <x/>
      <x v="9"/>
    </i>
    <i r="4">
      <x v="4"/>
      <x v="11"/>
    </i>
    <i r="5">
      <x v="17"/>
    </i>
    <i r="4">
      <x v="5"/>
      <x v="7"/>
    </i>
    <i r="5">
      <x v="17"/>
    </i>
    <i r="4">
      <x v="6"/>
      <x v="10"/>
    </i>
    <i r="4">
      <x v="7"/>
      <x v="10"/>
    </i>
    <i r="4">
      <x v="8"/>
      <x v="9"/>
    </i>
    <i r="4">
      <x v="10"/>
      <x v="4"/>
    </i>
    <i r="3">
      <x v="12"/>
      <x/>
      <x v="14"/>
    </i>
    <i r="4">
      <x v="1"/>
      <x v="17"/>
    </i>
    <i r="4">
      <x v="2"/>
      <x v="9"/>
    </i>
    <i r="4">
      <x v="3"/>
      <x v="5"/>
    </i>
    <i r="4">
      <x v="5"/>
      <x v="9"/>
    </i>
    <i r="5">
      <x v="10"/>
    </i>
    <i r="5">
      <x v="14"/>
    </i>
    <i r="4">
      <x v="6"/>
      <x v="6"/>
    </i>
    <i r="4">
      <x v="7"/>
      <x v="15"/>
    </i>
    <i r="4">
      <x v="9"/>
      <x v="3"/>
    </i>
    <i r="4">
      <x v="10"/>
      <x v="8"/>
    </i>
    <i r="3">
      <x v="13"/>
      <x v="1"/>
      <x v="18"/>
    </i>
    <i r="4">
      <x v="2"/>
      <x v="17"/>
    </i>
    <i r="4">
      <x v="5"/>
      <x v="15"/>
    </i>
    <i r="5">
      <x v="17"/>
    </i>
    <i r="4">
      <x v="7"/>
      <x v="11"/>
    </i>
    <i r="4">
      <x v="10"/>
      <x v="4"/>
    </i>
    <i r="3">
      <x v="14"/>
      <x/>
      <x v="8"/>
    </i>
    <i r="5">
      <x v="14"/>
    </i>
    <i r="4">
      <x v="1"/>
      <x v="18"/>
    </i>
    <i r="4">
      <x v="3"/>
      <x v="18"/>
    </i>
    <i r="4">
      <x v="4"/>
      <x v="13"/>
    </i>
    <i r="4">
      <x v="5"/>
      <x v="3"/>
    </i>
    <i r="4">
      <x v="6"/>
      <x v="9"/>
    </i>
    <i r="5">
      <x v="12"/>
    </i>
    <i r="5">
      <x v="17"/>
    </i>
    <i r="4">
      <x v="7"/>
      <x v="6"/>
    </i>
    <i r="4">
      <x v="10"/>
      <x v="18"/>
    </i>
    <i r="3">
      <x v="15"/>
      <x/>
      <x v="1"/>
    </i>
    <i r="5">
      <x v="9"/>
    </i>
    <i r="5">
      <x v="17"/>
    </i>
    <i r="4">
      <x v="6"/>
      <x v="11"/>
    </i>
    <i r="4">
      <x v="7"/>
      <x v="18"/>
    </i>
    <i r="4">
      <x v="9"/>
      <x v="16"/>
    </i>
    <i r="4">
      <x v="10"/>
      <x v="2"/>
    </i>
    <i r="5">
      <x v="11"/>
    </i>
    <i r="4">
      <x v="11"/>
      <x v="6"/>
    </i>
    <i r="5">
      <x v="8"/>
    </i>
    <i r="5">
      <x v="14"/>
    </i>
    <i r="3">
      <x v="16"/>
      <x v="1"/>
      <x v="10"/>
    </i>
    <i r="4">
      <x v="4"/>
      <x v="10"/>
    </i>
    <i r="4">
      <x v="5"/>
      <x v="17"/>
    </i>
    <i r="4">
      <x v="8"/>
      <x v="10"/>
    </i>
    <i r="4">
      <x v="9"/>
      <x v="6"/>
    </i>
    <i r="5">
      <x v="9"/>
    </i>
    <i r="4">
      <x v="10"/>
      <x v="16"/>
    </i>
    <i r="4">
      <x v="11"/>
      <x v="16"/>
    </i>
    <i r="3">
      <x v="17"/>
      <x v="1"/>
      <x v="9"/>
    </i>
    <i r="4">
      <x v="4"/>
      <x v="5"/>
    </i>
    <i r="4">
      <x v="7"/>
      <x v="3"/>
    </i>
    <i r="5">
      <x v="10"/>
    </i>
    <i r="4">
      <x v="8"/>
      <x v="11"/>
    </i>
    <i r="5">
      <x v="12"/>
    </i>
    <i r="4">
      <x v="9"/>
      <x v="9"/>
    </i>
    <i r="4">
      <x v="10"/>
      <x v="4"/>
    </i>
    <i r="4">
      <x v="11"/>
      <x v="8"/>
    </i>
    <i r="3">
      <x v="18"/>
      <x v="1"/>
      <x v="1"/>
    </i>
    <i r="4">
      <x v="2"/>
      <x v="19"/>
    </i>
    <i r="4">
      <x v="4"/>
      <x v="18"/>
    </i>
    <i r="4">
      <x v="7"/>
      <x v="6"/>
    </i>
    <i r="4">
      <x v="8"/>
      <x v="9"/>
    </i>
    <i r="4">
      <x v="9"/>
      <x v="4"/>
    </i>
    <i r="4">
      <x v="11"/>
      <x v="1"/>
    </i>
    <i r="5">
      <x v="3"/>
    </i>
    <i r="3">
      <x v="19"/>
      <x/>
      <x/>
    </i>
    <i r="5">
      <x v="18"/>
    </i>
    <i r="4">
      <x v="1"/>
      <x v="7"/>
    </i>
    <i r="4">
      <x v="3"/>
      <x v="1"/>
    </i>
    <i r="4">
      <x v="4"/>
      <x v="3"/>
    </i>
    <i r="4">
      <x v="5"/>
      <x v="15"/>
    </i>
    <i r="4">
      <x v="8"/>
      <x v="1"/>
    </i>
    <i r="4">
      <x v="9"/>
      <x v="16"/>
    </i>
    <i r="4">
      <x v="11"/>
      <x v="15"/>
    </i>
    <i r="2">
      <x v="3"/>
      <x v="25"/>
      <x/>
      <x v="14"/>
    </i>
    <i r="4">
      <x v="1"/>
      <x v="1"/>
    </i>
    <i r="4">
      <x v="2"/>
      <x v="10"/>
    </i>
    <i r="5">
      <x v="17"/>
    </i>
    <i r="4">
      <x v="3"/>
      <x v="4"/>
    </i>
    <i r="5">
      <x v="16"/>
    </i>
    <i r="4">
      <x v="4"/>
      <x v="6"/>
    </i>
    <i r="4">
      <x v="6"/>
      <x v="10"/>
    </i>
    <i r="4">
      <x v="8"/>
      <x v="6"/>
    </i>
    <i r="5">
      <x v="19"/>
    </i>
    <i r="4">
      <x v="10"/>
      <x/>
    </i>
    <i r="5">
      <x v="9"/>
    </i>
    <i r="4">
      <x v="11"/>
      <x v="4"/>
    </i>
    <i r="3">
      <x v="26"/>
      <x/>
      <x v="2"/>
    </i>
    <i r="5">
      <x v="6"/>
    </i>
    <i r="4">
      <x v="1"/>
      <x v="6"/>
    </i>
    <i r="4">
      <x v="4"/>
      <x v="4"/>
    </i>
    <i r="3">
      <x v="27"/>
      <x/>
      <x v="6"/>
    </i>
    <i r="4">
      <x v="1"/>
      <x v="3"/>
    </i>
    <i r="5">
      <x v="12"/>
    </i>
    <i r="4">
      <x v="2"/>
      <x v="9"/>
    </i>
    <i r="4">
      <x v="7"/>
      <x v="15"/>
    </i>
    <i r="5">
      <x v="18"/>
    </i>
    <i r="4">
      <x v="8"/>
      <x v="6"/>
    </i>
    <i r="4">
      <x v="10"/>
      <x v="19"/>
    </i>
    <i r="4">
      <x v="11"/>
      <x v="3"/>
    </i>
    <i r="3">
      <x v="28"/>
      <x v="1"/>
      <x v="14"/>
    </i>
    <i r="4">
      <x v="2"/>
      <x v="7"/>
    </i>
    <i r="4">
      <x v="6"/>
      <x v="9"/>
    </i>
    <i r="4">
      <x v="8"/>
      <x v="7"/>
    </i>
    <i r="4">
      <x v="11"/>
      <x v="6"/>
    </i>
    <i r="5">
      <x v="8"/>
    </i>
    <i r="3">
      <x v="29"/>
      <x/>
      <x v="12"/>
    </i>
    <i r="4">
      <x v="2"/>
      <x v="17"/>
    </i>
    <i r="4">
      <x v="3"/>
      <x v="2"/>
    </i>
    <i r="4">
      <x v="5"/>
      <x v="9"/>
    </i>
    <i r="4">
      <x v="8"/>
      <x v="1"/>
    </i>
    <i r="4">
      <x v="11"/>
      <x v="16"/>
    </i>
    <i r="1">
      <x v="3"/>
      <x/>
      <x v="20"/>
      <x/>
      <x v="1"/>
    </i>
    <i r="4">
      <x v="1"/>
      <x v="3"/>
    </i>
    <i r="4">
      <x v="3"/>
      <x v="8"/>
    </i>
    <i r="4">
      <x v="4"/>
      <x v="9"/>
    </i>
    <i r="5">
      <x v="10"/>
    </i>
    <i r="4">
      <x v="9"/>
      <x v="8"/>
    </i>
    <i r="3">
      <x v="21"/>
      <x v="1"/>
      <x v="5"/>
    </i>
    <i r="5">
      <x v="9"/>
    </i>
    <i r="4">
      <x v="5"/>
      <x v="12"/>
    </i>
    <i r="4">
      <x v="7"/>
      <x v="5"/>
    </i>
    <i r="4">
      <x v="8"/>
      <x v="6"/>
    </i>
    <i r="4">
      <x v="9"/>
      <x v="14"/>
    </i>
    <i r="4">
      <x v="11"/>
      <x v="16"/>
    </i>
    <i r="3">
      <x v="22"/>
      <x/>
      <x v="15"/>
    </i>
    <i r="4">
      <x v="2"/>
      <x v="5"/>
    </i>
    <i r="4">
      <x v="3"/>
      <x v="3"/>
    </i>
    <i r="4">
      <x v="4"/>
      <x v="4"/>
    </i>
    <i r="4">
      <x v="5"/>
      <x v="9"/>
    </i>
    <i r="5">
      <x v="11"/>
    </i>
    <i r="4">
      <x v="7"/>
      <x v="2"/>
    </i>
    <i r="4">
      <x v="8"/>
      <x v="7"/>
    </i>
    <i r="4">
      <x v="9"/>
      <x v="3"/>
    </i>
    <i r="4">
      <x v="11"/>
      <x v="6"/>
    </i>
    <i r="3">
      <x v="23"/>
      <x/>
      <x v="8"/>
    </i>
    <i r="5">
      <x v="16"/>
    </i>
    <i r="4">
      <x v="1"/>
      <x v="9"/>
    </i>
    <i r="4">
      <x v="2"/>
      <x v="13"/>
    </i>
    <i r="4">
      <x v="3"/>
      <x v="3"/>
    </i>
    <i r="5">
      <x v="7"/>
    </i>
    <i r="4">
      <x v="4"/>
      <x v="18"/>
    </i>
    <i r="4">
      <x v="8"/>
      <x v="6"/>
    </i>
    <i r="4">
      <x v="9"/>
      <x v="14"/>
    </i>
    <i r="4">
      <x v="10"/>
      <x v="17"/>
    </i>
    <i r="3">
      <x v="24"/>
      <x v="1"/>
      <x v="2"/>
    </i>
    <i r="4">
      <x v="3"/>
      <x v="18"/>
    </i>
    <i r="4">
      <x v="6"/>
      <x v="6"/>
    </i>
    <i r="4">
      <x v="7"/>
      <x v="1"/>
    </i>
    <i r="4">
      <x v="8"/>
      <x v="17"/>
    </i>
    <i r="5">
      <x v="18"/>
    </i>
    <i r="4">
      <x v="9"/>
      <x v="1"/>
    </i>
    <i r="4">
      <x v="10"/>
      <x v="12"/>
    </i>
    <i r="5">
      <x v="18"/>
    </i>
    <i r="2">
      <x v="1"/>
      <x/>
      <x v="1"/>
      <x v="13"/>
    </i>
    <i r="4">
      <x v="5"/>
      <x v="5"/>
    </i>
    <i r="5">
      <x v="16"/>
    </i>
    <i r="4">
      <x v="8"/>
      <x v="8"/>
    </i>
    <i r="5">
      <x v="15"/>
    </i>
    <i r="4">
      <x v="11"/>
      <x v="18"/>
    </i>
    <i r="3">
      <x v="1"/>
      <x/>
      <x v="9"/>
    </i>
    <i r="4">
      <x v="1"/>
      <x v="12"/>
    </i>
    <i r="4">
      <x v="3"/>
      <x v="7"/>
    </i>
    <i r="5">
      <x v="13"/>
    </i>
    <i r="4">
      <x v="7"/>
      <x v="5"/>
    </i>
    <i r="5">
      <x v="13"/>
    </i>
    <i r="5">
      <x v="15"/>
    </i>
    <i r="3">
      <x v="2"/>
      <x v="5"/>
      <x v="3"/>
    </i>
    <i r="4">
      <x v="6"/>
      <x v="11"/>
    </i>
    <i r="4">
      <x v="7"/>
      <x v="18"/>
    </i>
    <i r="4">
      <x v="8"/>
      <x v="1"/>
    </i>
    <i r="4">
      <x v="9"/>
      <x v="6"/>
    </i>
    <i r="5">
      <x v="15"/>
    </i>
    <i r="3">
      <x v="3"/>
      <x v="2"/>
      <x v="5"/>
    </i>
    <i r="5">
      <x v="9"/>
    </i>
    <i r="5">
      <x v="16"/>
    </i>
    <i r="5">
      <x v="17"/>
    </i>
    <i r="4">
      <x v="3"/>
      <x v="4"/>
    </i>
    <i r="4">
      <x v="4"/>
      <x v="4"/>
    </i>
    <i r="4">
      <x v="10"/>
      <x v="18"/>
    </i>
    <i r="4">
      <x v="11"/>
      <x v="7"/>
    </i>
    <i r="3">
      <x v="4"/>
      <x v="1"/>
      <x v="4"/>
    </i>
    <i r="4">
      <x v="3"/>
      <x v="11"/>
    </i>
    <i r="5">
      <x v="12"/>
    </i>
    <i r="4">
      <x v="6"/>
      <x v="12"/>
    </i>
    <i r="4">
      <x v="9"/>
      <x v="7"/>
    </i>
    <i r="4">
      <x v="10"/>
      <x v="4"/>
    </i>
    <i r="4">
      <x v="11"/>
      <x v="14"/>
    </i>
    <i r="3">
      <x v="5"/>
      <x/>
      <x v="3"/>
    </i>
    <i r="5">
      <x v="9"/>
    </i>
    <i r="4">
      <x v="1"/>
      <x v="18"/>
    </i>
    <i r="4">
      <x v="4"/>
      <x v="12"/>
    </i>
    <i r="5">
      <x v="16"/>
    </i>
    <i r="4">
      <x v="7"/>
      <x v="11"/>
    </i>
    <i r="5">
      <x v="17"/>
    </i>
    <i r="4">
      <x v="9"/>
      <x v="1"/>
    </i>
    <i r="3">
      <x v="6"/>
      <x/>
      <x v="3"/>
    </i>
    <i r="5">
      <x v="6"/>
    </i>
    <i r="4">
      <x v="1"/>
      <x v="17"/>
    </i>
    <i r="4">
      <x v="2"/>
      <x v="18"/>
    </i>
    <i r="4">
      <x v="5"/>
      <x v="7"/>
    </i>
    <i r="4">
      <x v="6"/>
      <x v="7"/>
    </i>
    <i r="4">
      <x v="7"/>
      <x v="18"/>
    </i>
    <i r="4">
      <x v="8"/>
      <x v="4"/>
    </i>
    <i r="4">
      <x v="10"/>
      <x v="16"/>
    </i>
    <i r="3">
      <x v="7"/>
      <x v="2"/>
      <x v="14"/>
    </i>
    <i r="4">
      <x v="7"/>
      <x v="15"/>
    </i>
    <i r="4">
      <x v="8"/>
      <x v="16"/>
    </i>
    <i r="3">
      <x v="8"/>
      <x/>
      <x v="13"/>
    </i>
    <i r="4">
      <x v="4"/>
      <x v="7"/>
    </i>
    <i r="4">
      <x v="5"/>
      <x v="9"/>
    </i>
    <i r="4">
      <x v="6"/>
      <x v="9"/>
    </i>
    <i r="4">
      <x v="7"/>
      <x/>
    </i>
    <i r="4">
      <x v="9"/>
      <x v="13"/>
    </i>
    <i r="4">
      <x v="10"/>
      <x v="18"/>
    </i>
    <i r="4">
      <x v="11"/>
      <x v="5"/>
    </i>
    <i r="3">
      <x v="9"/>
      <x/>
      <x v="1"/>
    </i>
    <i r="4">
      <x v="1"/>
      <x v="9"/>
    </i>
    <i r="4">
      <x v="2"/>
      <x/>
    </i>
    <i r="5">
      <x v="17"/>
    </i>
    <i r="4">
      <x v="5"/>
      <x v="15"/>
    </i>
    <i r="4">
      <x v="10"/>
      <x v="3"/>
    </i>
    <i r="5">
      <x v="8"/>
    </i>
    <i r="2">
      <x v="2"/>
      <x v="10"/>
      <x v="2"/>
      <x v="18"/>
    </i>
    <i r="4">
      <x v="4"/>
      <x v="3"/>
    </i>
    <i r="4">
      <x v="6"/>
      <x v="10"/>
    </i>
    <i r="4">
      <x v="8"/>
      <x v="12"/>
    </i>
    <i r="5">
      <x v="13"/>
    </i>
    <i r="5">
      <x v="18"/>
    </i>
    <i r="4">
      <x v="10"/>
      <x v="11"/>
    </i>
    <i r="4">
      <x v="11"/>
      <x v="11"/>
    </i>
    <i r="3">
      <x v="11"/>
      <x v="1"/>
      <x/>
    </i>
    <i r="4">
      <x v="2"/>
      <x v="7"/>
    </i>
    <i r="4">
      <x v="3"/>
      <x v="10"/>
    </i>
    <i r="5">
      <x v="12"/>
    </i>
    <i r="4">
      <x v="5"/>
      <x v="3"/>
    </i>
    <i r="4">
      <x v="7"/>
      <x v="6"/>
    </i>
    <i r="5">
      <x v="15"/>
    </i>
    <i r="4">
      <x v="8"/>
      <x v="1"/>
    </i>
    <i r="5">
      <x v="11"/>
    </i>
    <i r="4">
      <x v="11"/>
      <x v="12"/>
    </i>
    <i r="3">
      <x v="12"/>
      <x/>
      <x v="8"/>
    </i>
    <i r="5">
      <x v="14"/>
    </i>
    <i r="4">
      <x v="2"/>
      <x/>
    </i>
    <i r="5">
      <x v="10"/>
    </i>
    <i r="4">
      <x v="3"/>
      <x v="8"/>
    </i>
    <i r="5">
      <x v="11"/>
    </i>
    <i r="4">
      <x v="4"/>
      <x v="12"/>
    </i>
    <i r="4">
      <x v="6"/>
      <x v="1"/>
    </i>
    <i r="5">
      <x v="18"/>
    </i>
    <i r="5">
      <x v="19"/>
    </i>
    <i r="4">
      <x v="7"/>
      <x v="6"/>
    </i>
    <i r="4">
      <x v="9"/>
      <x v="2"/>
    </i>
    <i r="4">
      <x v="10"/>
      <x/>
    </i>
    <i r="5">
      <x v="9"/>
    </i>
    <i r="3">
      <x v="13"/>
      <x/>
      <x/>
    </i>
    <i r="5">
      <x v="14"/>
    </i>
    <i r="4">
      <x v="2"/>
      <x v="16"/>
    </i>
    <i r="4">
      <x v="3"/>
      <x/>
    </i>
    <i r="4">
      <x v="4"/>
      <x v="5"/>
    </i>
    <i r="5">
      <x v="17"/>
    </i>
    <i r="4">
      <x v="5"/>
      <x v="6"/>
    </i>
    <i r="5">
      <x v="17"/>
    </i>
    <i r="4">
      <x v="8"/>
      <x v="14"/>
    </i>
    <i r="4">
      <x v="11"/>
      <x v="14"/>
    </i>
    <i r="3">
      <x v="14"/>
      <x v="1"/>
      <x v="13"/>
    </i>
    <i r="4">
      <x v="2"/>
      <x v="10"/>
    </i>
    <i r="4">
      <x v="3"/>
      <x/>
    </i>
    <i r="4">
      <x v="4"/>
      <x v="19"/>
    </i>
    <i r="4">
      <x v="5"/>
      <x v="2"/>
    </i>
    <i r="5">
      <x v="10"/>
    </i>
    <i r="5">
      <x v="16"/>
    </i>
    <i r="4">
      <x v="6"/>
      <x v="1"/>
    </i>
    <i r="5">
      <x v="7"/>
    </i>
    <i r="5">
      <x v="14"/>
    </i>
    <i r="4">
      <x v="7"/>
      <x v="11"/>
    </i>
    <i r="4">
      <x v="8"/>
      <x v="9"/>
    </i>
    <i r="4">
      <x v="11"/>
      <x v="12"/>
    </i>
    <i r="5">
      <x v="13"/>
    </i>
    <i r="3">
      <x v="15"/>
      <x/>
      <x v="18"/>
    </i>
    <i r="4">
      <x v="1"/>
      <x v="2"/>
    </i>
    <i r="4">
      <x v="2"/>
      <x v="2"/>
    </i>
    <i r="4">
      <x v="5"/>
      <x v="5"/>
    </i>
    <i r="5">
      <x v="11"/>
    </i>
    <i r="5">
      <x v="14"/>
    </i>
    <i r="4">
      <x v="7"/>
      <x v="19"/>
    </i>
    <i r="4">
      <x v="9"/>
      <x v="5"/>
    </i>
    <i r="3">
      <x v="16"/>
      <x/>
      <x v="19"/>
    </i>
    <i r="4">
      <x v="2"/>
      <x v="3"/>
    </i>
    <i r="5">
      <x v="12"/>
    </i>
    <i r="4">
      <x v="3"/>
      <x v="15"/>
    </i>
    <i r="5">
      <x v="16"/>
    </i>
    <i r="4">
      <x v="4"/>
      <x v="13"/>
    </i>
    <i r="4">
      <x v="7"/>
      <x v="1"/>
    </i>
    <i r="4">
      <x v="8"/>
      <x/>
    </i>
    <i r="3">
      <x v="17"/>
      <x v="1"/>
      <x v="16"/>
    </i>
    <i r="4">
      <x v="3"/>
      <x v="6"/>
    </i>
    <i r="4">
      <x v="4"/>
      <x v="2"/>
    </i>
    <i r="4">
      <x v="11"/>
      <x v="3"/>
    </i>
    <i r="3">
      <x v="18"/>
      <x/>
      <x v="15"/>
    </i>
    <i r="4">
      <x v="1"/>
      <x v="2"/>
    </i>
    <i r="5">
      <x v="6"/>
    </i>
    <i r="4">
      <x v="3"/>
      <x v="1"/>
    </i>
    <i r="4">
      <x v="6"/>
      <x v="15"/>
    </i>
    <i r="4">
      <x v="11"/>
      <x v="16"/>
    </i>
    <i r="3">
      <x v="19"/>
      <x v="2"/>
      <x v="5"/>
    </i>
    <i r="4">
      <x v="3"/>
      <x v="19"/>
    </i>
    <i r="4">
      <x v="4"/>
      <x v="6"/>
    </i>
    <i r="4">
      <x v="5"/>
      <x v="10"/>
    </i>
    <i r="4">
      <x v="9"/>
      <x v="17"/>
    </i>
    <i r="2">
      <x v="3"/>
      <x v="25"/>
      <x v="1"/>
      <x v="1"/>
    </i>
    <i r="5">
      <x v="15"/>
    </i>
    <i r="4">
      <x v="2"/>
      <x/>
    </i>
    <i r="5">
      <x v="5"/>
    </i>
    <i r="4">
      <x v="4"/>
      <x v="14"/>
    </i>
    <i r="4">
      <x v="5"/>
      <x v="13"/>
    </i>
    <i r="4">
      <x v="7"/>
      <x v="14"/>
    </i>
    <i r="5">
      <x v="18"/>
    </i>
    <i r="3">
      <x v="26"/>
      <x v="4"/>
      <x v="7"/>
    </i>
    <i r="5">
      <x v="15"/>
    </i>
    <i r="4">
      <x v="5"/>
      <x v="1"/>
    </i>
    <i r="4">
      <x v="8"/>
      <x v="16"/>
    </i>
    <i r="4">
      <x v="9"/>
      <x v="3"/>
    </i>
    <i r="5">
      <x v="4"/>
    </i>
    <i r="5">
      <x v="8"/>
    </i>
    <i r="4">
      <x v="11"/>
      <x v="2"/>
    </i>
    <i r="3">
      <x v="27"/>
      <x v="1"/>
      <x v="14"/>
    </i>
    <i r="5">
      <x v="17"/>
    </i>
    <i r="4">
      <x v="2"/>
      <x v="8"/>
    </i>
    <i r="5">
      <x v="13"/>
    </i>
    <i r="4">
      <x v="3"/>
      <x v="14"/>
    </i>
    <i r="3">
      <x v="28"/>
      <x v="1"/>
      <x v="15"/>
    </i>
    <i r="5">
      <x v="18"/>
    </i>
    <i r="4">
      <x v="3"/>
      <x v="11"/>
    </i>
    <i r="4">
      <x v="5"/>
      <x v="19"/>
    </i>
    <i r="4">
      <x v="6"/>
      <x v="6"/>
    </i>
    <i r="4">
      <x v="9"/>
      <x v="1"/>
    </i>
    <i r="5">
      <x v="2"/>
    </i>
    <i r="4">
      <x v="10"/>
      <x v="9"/>
    </i>
    <i r="4">
      <x v="11"/>
      <x v="3"/>
    </i>
    <i r="3">
      <x v="29"/>
      <x v="3"/>
      <x v="10"/>
    </i>
    <i r="4">
      <x v="4"/>
      <x v="15"/>
    </i>
    <i r="4">
      <x v="5"/>
      <x v="14"/>
    </i>
    <i r="4">
      <x v="6"/>
      <x v="6"/>
    </i>
    <i r="4">
      <x v="7"/>
      <x v="18"/>
    </i>
    <i>
      <x v="2"/>
      <x/>
      <x/>
      <x v="20"/>
      <x/>
      <x v="4"/>
    </i>
    <i r="4">
      <x v="1"/>
      <x v="5"/>
    </i>
    <i r="4">
      <x v="3"/>
      <x v="14"/>
    </i>
    <i r="4">
      <x v="7"/>
      <x v="6"/>
    </i>
    <i r="5">
      <x v="7"/>
    </i>
    <i r="5">
      <x v="13"/>
    </i>
    <i r="5">
      <x v="18"/>
    </i>
    <i r="4">
      <x v="9"/>
      <x v="14"/>
    </i>
    <i r="3">
      <x v="21"/>
      <x/>
      <x v="4"/>
    </i>
    <i r="4">
      <x v="2"/>
      <x v="13"/>
    </i>
    <i r="4">
      <x v="4"/>
      <x v="1"/>
    </i>
    <i r="5">
      <x v="5"/>
    </i>
    <i r="4">
      <x v="5"/>
      <x v="2"/>
    </i>
    <i r="5">
      <x v="6"/>
    </i>
    <i r="4">
      <x v="9"/>
      <x v="10"/>
    </i>
    <i r="5">
      <x v="18"/>
    </i>
    <i r="3">
      <x v="22"/>
      <x v="6"/>
      <x v="3"/>
    </i>
    <i r="4">
      <x v="7"/>
      <x v="12"/>
    </i>
    <i r="4">
      <x v="8"/>
      <x v="8"/>
    </i>
    <i r="4">
      <x v="10"/>
      <x v="18"/>
    </i>
    <i r="3">
      <x v="23"/>
      <x/>
      <x v="2"/>
    </i>
    <i r="4">
      <x v="1"/>
      <x v="2"/>
    </i>
    <i r="4">
      <x v="2"/>
      <x v="11"/>
    </i>
    <i r="4">
      <x v="10"/>
      <x v="3"/>
    </i>
    <i r="4">
      <x v="11"/>
      <x v="9"/>
    </i>
    <i r="5">
      <x v="17"/>
    </i>
    <i r="3">
      <x v="24"/>
      <x v="5"/>
      <x v="11"/>
    </i>
    <i r="4">
      <x v="6"/>
      <x v="7"/>
    </i>
    <i r="5">
      <x v="9"/>
    </i>
    <i r="5">
      <x v="19"/>
    </i>
    <i r="4">
      <x v="9"/>
      <x/>
    </i>
    <i r="4">
      <x v="10"/>
      <x/>
    </i>
    <i r="4">
      <x v="11"/>
      <x/>
    </i>
    <i r="2">
      <x v="1"/>
      <x/>
      <x/>
      <x v="14"/>
    </i>
    <i r="4">
      <x v="2"/>
      <x v="13"/>
    </i>
    <i r="4">
      <x v="3"/>
      <x v="11"/>
    </i>
    <i r="4">
      <x v="4"/>
      <x v="14"/>
    </i>
    <i r="4">
      <x v="5"/>
      <x v="13"/>
    </i>
    <i r="4">
      <x v="8"/>
      <x v="2"/>
    </i>
    <i r="4">
      <x v="9"/>
      <x v="2"/>
    </i>
    <i r="3">
      <x v="1"/>
      <x/>
      <x v="16"/>
    </i>
    <i r="4">
      <x v="1"/>
      <x v="19"/>
    </i>
    <i r="4">
      <x v="5"/>
      <x v="17"/>
    </i>
    <i r="4">
      <x v="6"/>
      <x v="3"/>
    </i>
    <i r="4">
      <x v="7"/>
      <x v="5"/>
    </i>
    <i r="5">
      <x v="10"/>
    </i>
    <i r="5">
      <x v="14"/>
    </i>
    <i r="4">
      <x v="9"/>
      <x v="12"/>
    </i>
    <i r="4">
      <x v="11"/>
      <x v="9"/>
    </i>
    <i r="3">
      <x v="2"/>
      <x/>
      <x v="4"/>
    </i>
    <i r="4">
      <x v="1"/>
      <x v="17"/>
    </i>
    <i r="4">
      <x v="7"/>
      <x v="2"/>
    </i>
    <i r="5">
      <x v="14"/>
    </i>
    <i r="4">
      <x v="10"/>
      <x v="8"/>
    </i>
    <i r="5">
      <x v="9"/>
    </i>
    <i r="3">
      <x v="3"/>
      <x/>
      <x v="8"/>
    </i>
    <i r="4">
      <x v="1"/>
      <x v="6"/>
    </i>
    <i r="4">
      <x v="6"/>
      <x v="10"/>
    </i>
    <i r="5">
      <x v="19"/>
    </i>
    <i r="4">
      <x v="9"/>
      <x v="11"/>
    </i>
    <i r="4">
      <x v="10"/>
      <x v="5"/>
    </i>
    <i r="5">
      <x v="9"/>
    </i>
    <i r="3">
      <x v="4"/>
      <x v="1"/>
      <x v="6"/>
    </i>
    <i r="5">
      <x v="8"/>
    </i>
    <i r="4">
      <x v="3"/>
      <x v="10"/>
    </i>
    <i r="4">
      <x v="4"/>
      <x v="7"/>
    </i>
    <i r="5">
      <x v="9"/>
    </i>
    <i r="5">
      <x v="10"/>
    </i>
    <i r="5">
      <x v="16"/>
    </i>
    <i r="4">
      <x v="8"/>
      <x v="8"/>
    </i>
    <i r="5">
      <x v="9"/>
    </i>
    <i r="4">
      <x v="11"/>
      <x v="16"/>
    </i>
    <i r="3">
      <x v="5"/>
      <x v="1"/>
      <x v="10"/>
    </i>
    <i r="4">
      <x v="2"/>
      <x v="13"/>
    </i>
    <i r="4">
      <x v="8"/>
      <x v="8"/>
    </i>
    <i r="4">
      <x v="9"/>
      <x v="13"/>
    </i>
    <i r="3">
      <x v="6"/>
      <x/>
      <x v="4"/>
    </i>
    <i r="5">
      <x v="10"/>
    </i>
    <i r="4">
      <x v="1"/>
      <x v="12"/>
    </i>
    <i r="5">
      <x v="14"/>
    </i>
    <i r="5">
      <x v="19"/>
    </i>
    <i r="4">
      <x v="3"/>
      <x v="1"/>
    </i>
    <i r="5">
      <x v="7"/>
    </i>
    <i r="4">
      <x v="4"/>
      <x v="3"/>
    </i>
    <i r="4">
      <x v="5"/>
      <x v="15"/>
    </i>
    <i r="4">
      <x v="8"/>
      <x/>
    </i>
    <i r="5">
      <x v="9"/>
    </i>
    <i r="4">
      <x v="11"/>
      <x v="13"/>
    </i>
    <i r="3">
      <x v="7"/>
      <x v="1"/>
      <x v="19"/>
    </i>
    <i r="4">
      <x v="2"/>
      <x v="4"/>
    </i>
    <i r="5">
      <x v="11"/>
    </i>
    <i r="4">
      <x v="3"/>
      <x v="4"/>
    </i>
    <i r="5">
      <x v="13"/>
    </i>
    <i r="4">
      <x v="6"/>
      <x v="2"/>
    </i>
    <i r="4">
      <x v="7"/>
      <x v="3"/>
    </i>
    <i r="4">
      <x v="9"/>
      <x v="2"/>
    </i>
    <i r="5">
      <x v="16"/>
    </i>
    <i r="5">
      <x v="17"/>
    </i>
    <i r="4">
      <x v="10"/>
      <x v="19"/>
    </i>
    <i r="3">
      <x v="8"/>
      <x v="2"/>
      <x v="14"/>
    </i>
    <i r="4">
      <x v="3"/>
      <x v="8"/>
    </i>
    <i r="5">
      <x v="11"/>
    </i>
    <i r="4">
      <x v="4"/>
      <x v="12"/>
    </i>
    <i r="4">
      <x v="5"/>
      <x v="11"/>
    </i>
    <i r="4">
      <x v="6"/>
      <x v="9"/>
    </i>
    <i r="4">
      <x v="7"/>
      <x v="9"/>
    </i>
    <i r="4">
      <x v="9"/>
      <x v="4"/>
    </i>
    <i r="4">
      <x v="10"/>
      <x v="14"/>
    </i>
    <i r="4">
      <x v="11"/>
      <x v="2"/>
    </i>
    <i r="3">
      <x v="9"/>
      <x/>
      <x v="17"/>
    </i>
    <i r="4">
      <x v="2"/>
      <x v="10"/>
    </i>
    <i r="4">
      <x v="3"/>
      <x v="14"/>
    </i>
    <i r="4">
      <x v="5"/>
      <x v="3"/>
    </i>
    <i r="4">
      <x v="7"/>
      <x/>
    </i>
    <i r="5">
      <x v="9"/>
    </i>
    <i r="5">
      <x v="11"/>
    </i>
    <i r="5">
      <x v="18"/>
    </i>
    <i r="2">
      <x v="2"/>
      <x v="10"/>
      <x/>
      <x v="12"/>
    </i>
    <i r="4">
      <x v="2"/>
      <x v="7"/>
    </i>
    <i r="5">
      <x v="10"/>
    </i>
    <i r="5">
      <x v="16"/>
    </i>
    <i r="5">
      <x v="19"/>
    </i>
    <i r="4">
      <x v="3"/>
      <x v="19"/>
    </i>
    <i r="4">
      <x v="7"/>
      <x v="13"/>
    </i>
    <i r="4">
      <x v="8"/>
      <x v="4"/>
    </i>
    <i r="5">
      <x v="18"/>
    </i>
    <i r="4">
      <x v="9"/>
      <x v="5"/>
    </i>
    <i r="4">
      <x v="10"/>
      <x v="8"/>
    </i>
    <i r="4">
      <x v="11"/>
      <x v="14"/>
    </i>
    <i r="3">
      <x v="11"/>
      <x v="1"/>
      <x v="8"/>
    </i>
    <i r="4">
      <x v="3"/>
      <x v="12"/>
    </i>
    <i r="4">
      <x v="6"/>
      <x v="7"/>
    </i>
    <i r="5">
      <x v="19"/>
    </i>
    <i r="3">
      <x v="12"/>
      <x/>
      <x v="9"/>
    </i>
    <i r="5">
      <x v="14"/>
    </i>
    <i r="4">
      <x v="1"/>
      <x v="10"/>
    </i>
    <i r="4">
      <x v="5"/>
      <x v="14"/>
    </i>
    <i r="4">
      <x v="9"/>
      <x v="3"/>
    </i>
    <i r="4">
      <x v="10"/>
      <x v="13"/>
    </i>
    <i r="3">
      <x v="13"/>
      <x/>
      <x v="1"/>
    </i>
    <i r="5">
      <x v="7"/>
    </i>
    <i r="5">
      <x v="10"/>
    </i>
    <i r="4">
      <x v="1"/>
      <x v="11"/>
    </i>
    <i r="4">
      <x v="2"/>
      <x v="7"/>
    </i>
    <i r="4">
      <x v="3"/>
      <x v="8"/>
    </i>
    <i r="4">
      <x v="6"/>
      <x v="1"/>
    </i>
    <i r="4">
      <x v="8"/>
      <x v="14"/>
    </i>
    <i r="5">
      <x v="16"/>
    </i>
    <i r="4">
      <x v="10"/>
      <x v="14"/>
    </i>
    <i r="3">
      <x v="14"/>
      <x/>
      <x v="13"/>
    </i>
    <i r="4">
      <x v="1"/>
      <x v="4"/>
    </i>
    <i r="4">
      <x v="2"/>
      <x v="12"/>
    </i>
    <i r="5">
      <x v="14"/>
    </i>
    <i r="5">
      <x v="15"/>
    </i>
    <i r="5">
      <x v="18"/>
    </i>
    <i r="4">
      <x v="4"/>
      <x v="7"/>
    </i>
    <i r="5">
      <x v="10"/>
    </i>
    <i r="4">
      <x v="5"/>
      <x v="2"/>
    </i>
    <i r="4">
      <x v="7"/>
      <x v="16"/>
    </i>
    <i r="4">
      <x v="8"/>
      <x v="2"/>
    </i>
    <i r="5">
      <x v="10"/>
    </i>
    <i r="3">
      <x v="15"/>
      <x/>
      <x v="7"/>
    </i>
    <i r="4">
      <x v="5"/>
      <x v="15"/>
    </i>
    <i r="4">
      <x v="7"/>
      <x v="10"/>
    </i>
    <i r="4">
      <x v="10"/>
      <x v="15"/>
    </i>
    <i r="4">
      <x v="11"/>
      <x v="13"/>
    </i>
    <i r="3">
      <x v="16"/>
      <x v="2"/>
      <x v="7"/>
    </i>
    <i r="4">
      <x v="3"/>
      <x v="5"/>
    </i>
    <i r="5">
      <x v="14"/>
    </i>
    <i r="4">
      <x v="4"/>
      <x v="3"/>
    </i>
    <i r="4">
      <x v="7"/>
      <x v="2"/>
    </i>
    <i r="4">
      <x v="8"/>
      <x/>
    </i>
    <i r="5">
      <x v="1"/>
    </i>
    <i r="4">
      <x v="9"/>
      <x v="1"/>
    </i>
    <i r="3">
      <x v="17"/>
      <x/>
      <x v="19"/>
    </i>
    <i r="4">
      <x v="5"/>
      <x v="18"/>
    </i>
    <i r="4">
      <x v="8"/>
      <x v="16"/>
    </i>
    <i r="4">
      <x v="9"/>
      <x v="15"/>
    </i>
    <i r="4">
      <x v="10"/>
      <x v="4"/>
    </i>
    <i r="3">
      <x v="18"/>
      <x/>
      <x v="6"/>
    </i>
    <i r="4">
      <x v="3"/>
      <x v="5"/>
    </i>
    <i r="4">
      <x v="4"/>
      <x v="6"/>
    </i>
    <i r="5">
      <x v="13"/>
    </i>
    <i r="4">
      <x v="5"/>
      <x v="3"/>
    </i>
    <i r="5">
      <x v="12"/>
    </i>
    <i r="4">
      <x v="6"/>
      <x v="9"/>
    </i>
    <i r="4">
      <x v="9"/>
      <x v="4"/>
    </i>
    <i r="5">
      <x v="7"/>
    </i>
    <i r="5">
      <x v="16"/>
    </i>
    <i r="5">
      <x v="19"/>
    </i>
    <i r="4">
      <x v="10"/>
      <x/>
    </i>
    <i r="4">
      <x v="11"/>
      <x v="1"/>
    </i>
    <i r="3">
      <x v="19"/>
      <x/>
      <x v="5"/>
    </i>
    <i r="4">
      <x v="1"/>
      <x v="19"/>
    </i>
    <i r="4">
      <x v="3"/>
      <x v="15"/>
    </i>
    <i r="4">
      <x v="4"/>
      <x v="13"/>
    </i>
    <i r="4">
      <x v="5"/>
      <x v="19"/>
    </i>
    <i r="4">
      <x v="6"/>
      <x v="10"/>
    </i>
    <i r="5">
      <x v="19"/>
    </i>
    <i r="4">
      <x v="11"/>
      <x v="10"/>
    </i>
    <i r="2">
      <x v="3"/>
      <x v="25"/>
      <x/>
      <x v="15"/>
    </i>
    <i r="4">
      <x v="2"/>
      <x/>
    </i>
    <i r="4">
      <x v="4"/>
      <x/>
    </i>
    <i r="4">
      <x v="5"/>
      <x v="1"/>
    </i>
    <i r="4">
      <x v="6"/>
      <x v="3"/>
    </i>
    <i r="4">
      <x v="8"/>
      <x/>
    </i>
    <i r="3">
      <x v="26"/>
      <x v="3"/>
      <x v="18"/>
    </i>
    <i r="4">
      <x v="4"/>
      <x v="7"/>
    </i>
    <i r="5">
      <x v="16"/>
    </i>
    <i r="4">
      <x v="6"/>
      <x v="3"/>
    </i>
    <i r="5">
      <x v="14"/>
    </i>
    <i r="4">
      <x v="7"/>
      <x v="8"/>
    </i>
    <i r="4">
      <x v="8"/>
      <x v="5"/>
    </i>
    <i r="4">
      <x v="10"/>
      <x v="13"/>
    </i>
    <i r="4">
      <x v="11"/>
      <x v="2"/>
    </i>
    <i r="5">
      <x v="5"/>
    </i>
    <i r="3">
      <x v="27"/>
      <x v="1"/>
      <x v="11"/>
    </i>
    <i r="4">
      <x v="2"/>
      <x v="14"/>
    </i>
    <i r="4">
      <x v="3"/>
      <x v="6"/>
    </i>
    <i r="5">
      <x v="10"/>
    </i>
    <i r="4">
      <x v="4"/>
      <x v="5"/>
    </i>
    <i r="5">
      <x v="17"/>
    </i>
    <i r="4">
      <x v="7"/>
      <x v="15"/>
    </i>
    <i r="4">
      <x v="8"/>
      <x v="18"/>
    </i>
    <i r="4">
      <x v="10"/>
      <x v="15"/>
    </i>
    <i r="3">
      <x v="28"/>
      <x/>
      <x v="1"/>
    </i>
    <i r="4">
      <x v="2"/>
      <x v="1"/>
    </i>
    <i r="5">
      <x v="2"/>
    </i>
    <i r="5">
      <x v="8"/>
    </i>
    <i r="5">
      <x v="16"/>
    </i>
    <i r="4">
      <x v="3"/>
      <x v="10"/>
    </i>
    <i r="4">
      <x v="4"/>
      <x v="15"/>
    </i>
    <i r="4">
      <x v="6"/>
      <x v="3"/>
    </i>
    <i r="4">
      <x v="7"/>
      <x v="10"/>
    </i>
    <i r="4">
      <x v="8"/>
      <x v="10"/>
    </i>
    <i r="3">
      <x v="29"/>
      <x/>
      <x v="14"/>
    </i>
    <i r="4">
      <x v="1"/>
      <x/>
    </i>
    <i r="4">
      <x v="2"/>
      <x v="7"/>
    </i>
    <i r="4">
      <x v="4"/>
      <x/>
    </i>
    <i r="4">
      <x v="5"/>
      <x v="19"/>
    </i>
    <i r="4">
      <x v="6"/>
      <x/>
    </i>
    <i r="5">
      <x v="13"/>
    </i>
    <i r="4">
      <x v="7"/>
      <x v="11"/>
    </i>
    <i r="5">
      <x v="13"/>
    </i>
    <i r="4">
      <x v="8"/>
      <x v="1"/>
    </i>
    <i r="4">
      <x v="9"/>
      <x v="18"/>
    </i>
    <i r="4">
      <x v="10"/>
      <x v="19"/>
    </i>
    <i r="4">
      <x v="11"/>
      <x v="13"/>
    </i>
    <i r="1">
      <x v="1"/>
      <x/>
      <x v="20"/>
      <x v="2"/>
      <x v="2"/>
    </i>
    <i r="4">
      <x v="3"/>
      <x v="7"/>
    </i>
    <i r="5">
      <x v="12"/>
    </i>
    <i r="4">
      <x v="5"/>
      <x v="11"/>
    </i>
    <i r="5">
      <x v="12"/>
    </i>
    <i r="4">
      <x v="6"/>
      <x v="11"/>
    </i>
    <i r="4">
      <x v="8"/>
      <x v="2"/>
    </i>
    <i r="4">
      <x v="9"/>
      <x v="10"/>
    </i>
    <i r="4">
      <x v="10"/>
      <x v="1"/>
    </i>
    <i r="5">
      <x v="6"/>
    </i>
    <i r="3">
      <x v="21"/>
      <x/>
      <x v="8"/>
    </i>
    <i r="4">
      <x v="2"/>
      <x v="9"/>
    </i>
    <i r="5">
      <x v="11"/>
    </i>
    <i r="5">
      <x v="18"/>
    </i>
    <i r="4">
      <x v="3"/>
      <x v="13"/>
    </i>
    <i r="4">
      <x v="5"/>
      <x v="19"/>
    </i>
    <i r="4">
      <x v="7"/>
      <x v="16"/>
    </i>
    <i r="4">
      <x v="8"/>
      <x v="6"/>
    </i>
    <i r="5">
      <x v="16"/>
    </i>
    <i r="4">
      <x v="10"/>
      <x v="15"/>
    </i>
    <i r="4">
      <x v="11"/>
      <x v="9"/>
    </i>
    <i r="3">
      <x v="22"/>
      <x v="2"/>
      <x v="17"/>
    </i>
    <i r="4">
      <x v="4"/>
      <x v="6"/>
    </i>
    <i r="3">
      <x v="23"/>
      <x/>
      <x v="9"/>
    </i>
    <i r="4">
      <x v="1"/>
      <x v="2"/>
    </i>
    <i r="4">
      <x v="2"/>
      <x v="19"/>
    </i>
    <i r="4">
      <x v="3"/>
      <x v="19"/>
    </i>
    <i r="4">
      <x v="5"/>
      <x v="13"/>
    </i>
    <i r="5">
      <x v="16"/>
    </i>
    <i r="4">
      <x v="6"/>
      <x v="10"/>
    </i>
    <i r="4">
      <x v="7"/>
      <x v="8"/>
    </i>
    <i r="4">
      <x v="9"/>
      <x v="5"/>
    </i>
    <i r="4">
      <x v="11"/>
      <x v="5"/>
    </i>
    <i r="5">
      <x v="9"/>
    </i>
    <i r="3">
      <x v="24"/>
      <x v="1"/>
      <x v="16"/>
    </i>
    <i r="4">
      <x v="3"/>
      <x v="3"/>
    </i>
    <i r="4">
      <x v="5"/>
      <x/>
    </i>
    <i r="5">
      <x v="1"/>
    </i>
    <i r="5">
      <x v="8"/>
    </i>
    <i r="4">
      <x v="6"/>
      <x v="7"/>
    </i>
    <i r="4">
      <x v="8"/>
      <x v="13"/>
    </i>
    <i r="4">
      <x v="9"/>
      <x v="12"/>
    </i>
    <i r="5">
      <x v="18"/>
    </i>
    <i r="4">
      <x v="10"/>
      <x/>
    </i>
    <i r="5">
      <x v="3"/>
    </i>
    <i r="2">
      <x v="1"/>
      <x/>
      <x/>
      <x v="6"/>
    </i>
    <i r="4">
      <x v="1"/>
      <x/>
    </i>
    <i r="5">
      <x v="12"/>
    </i>
    <i r="5">
      <x v="13"/>
    </i>
    <i r="4">
      <x v="4"/>
      <x v="19"/>
    </i>
    <i r="4">
      <x v="7"/>
      <x v="5"/>
    </i>
    <i r="5">
      <x v="13"/>
    </i>
    <i r="5">
      <x v="15"/>
    </i>
    <i r="4">
      <x v="10"/>
      <x v="3"/>
    </i>
    <i r="5">
      <x v="15"/>
    </i>
    <i r="4">
      <x v="11"/>
      <x v="3"/>
    </i>
    <i r="5">
      <x v="7"/>
    </i>
    <i r="3">
      <x v="1"/>
      <x/>
      <x v="11"/>
    </i>
    <i r="4">
      <x v="1"/>
      <x v="15"/>
    </i>
    <i r="5">
      <x v="18"/>
    </i>
    <i r="4">
      <x v="2"/>
      <x v="17"/>
    </i>
    <i r="4">
      <x v="4"/>
      <x v="8"/>
    </i>
    <i r="5">
      <x v="12"/>
    </i>
    <i r="4">
      <x v="5"/>
      <x v="13"/>
    </i>
    <i r="4">
      <x v="6"/>
      <x v="8"/>
    </i>
    <i r="4">
      <x v="7"/>
      <x v="3"/>
    </i>
    <i r="4">
      <x v="10"/>
      <x v="2"/>
    </i>
    <i r="5">
      <x v="17"/>
    </i>
    <i r="3">
      <x v="2"/>
      <x/>
      <x v="17"/>
    </i>
    <i r="4">
      <x v="1"/>
      <x v="13"/>
    </i>
    <i r="4">
      <x v="2"/>
      <x v="6"/>
    </i>
    <i r="4">
      <x v="4"/>
      <x/>
    </i>
    <i r="4">
      <x v="6"/>
      <x v="9"/>
    </i>
    <i r="4">
      <x v="8"/>
      <x v="5"/>
    </i>
    <i r="5">
      <x v="19"/>
    </i>
    <i r="4">
      <x v="11"/>
      <x v="13"/>
    </i>
    <i r="3">
      <x v="3"/>
      <x/>
      <x v="7"/>
    </i>
    <i r="4">
      <x v="1"/>
      <x v="14"/>
    </i>
    <i r="4">
      <x v="3"/>
      <x v="2"/>
    </i>
    <i r="5">
      <x v="13"/>
    </i>
    <i r="4">
      <x v="4"/>
      <x v="12"/>
    </i>
    <i r="5">
      <x v="15"/>
    </i>
    <i r="4">
      <x v="5"/>
      <x v="16"/>
    </i>
    <i r="4">
      <x v="8"/>
      <x v="6"/>
    </i>
    <i r="4">
      <x v="9"/>
      <x v="15"/>
    </i>
    <i r="3">
      <x v="4"/>
      <x/>
      <x v="2"/>
    </i>
    <i r="4">
      <x v="3"/>
      <x v="10"/>
    </i>
    <i r="4">
      <x v="4"/>
      <x v="19"/>
    </i>
    <i r="4">
      <x v="5"/>
      <x v="14"/>
    </i>
    <i r="4">
      <x v="6"/>
      <x v="16"/>
    </i>
    <i r="4">
      <x v="7"/>
      <x v="9"/>
    </i>
    <i r="5">
      <x v="13"/>
    </i>
    <i r="4">
      <x v="8"/>
      <x v="6"/>
    </i>
    <i r="4">
      <x v="11"/>
      <x v="4"/>
    </i>
    <i r="3">
      <x v="5"/>
      <x v="1"/>
      <x v="5"/>
    </i>
    <i r="5">
      <x v="15"/>
    </i>
    <i r="4">
      <x v="2"/>
      <x v="2"/>
    </i>
    <i r="5">
      <x v="13"/>
    </i>
    <i r="4">
      <x v="5"/>
      <x v="4"/>
    </i>
    <i r="4">
      <x v="7"/>
      <x v="6"/>
    </i>
    <i r="4">
      <x v="9"/>
      <x v="3"/>
    </i>
    <i r="4">
      <x v="10"/>
      <x v="15"/>
    </i>
    <i r="5">
      <x v="17"/>
    </i>
    <i r="4">
      <x v="11"/>
      <x v="19"/>
    </i>
    <i r="3">
      <x v="6"/>
      <x v="1"/>
      <x v="7"/>
    </i>
    <i r="4">
      <x v="4"/>
      <x v="15"/>
    </i>
    <i r="4">
      <x v="5"/>
      <x v="6"/>
    </i>
    <i r="5">
      <x v="17"/>
    </i>
    <i r="4">
      <x v="9"/>
      <x v="3"/>
    </i>
    <i r="3">
      <x v="7"/>
      <x v="2"/>
      <x v="12"/>
    </i>
    <i r="4">
      <x v="3"/>
      <x v="11"/>
    </i>
    <i r="4">
      <x v="6"/>
      <x v="4"/>
    </i>
    <i r="5">
      <x v="16"/>
    </i>
    <i r="4">
      <x v="10"/>
      <x v="1"/>
    </i>
    <i r="5">
      <x v="10"/>
    </i>
    <i r="4">
      <x v="11"/>
      <x v="7"/>
    </i>
    <i r="3">
      <x v="8"/>
      <x/>
      <x v="10"/>
    </i>
    <i r="4">
      <x v="1"/>
      <x v="6"/>
    </i>
    <i r="4">
      <x v="2"/>
      <x v="14"/>
    </i>
    <i r="4">
      <x v="3"/>
      <x v="6"/>
    </i>
    <i r="5">
      <x v="18"/>
    </i>
    <i r="4">
      <x v="5"/>
      <x v="9"/>
    </i>
    <i r="4">
      <x v="6"/>
      <x v="10"/>
    </i>
    <i r="5">
      <x v="11"/>
    </i>
    <i r="4">
      <x v="9"/>
      <x v="19"/>
    </i>
    <i r="4">
      <x v="10"/>
      <x v="10"/>
    </i>
    <i r="3">
      <x v="9"/>
      <x v="2"/>
      <x v="5"/>
    </i>
    <i r="5">
      <x v="14"/>
    </i>
    <i r="4">
      <x v="6"/>
      <x v="17"/>
    </i>
    <i r="4">
      <x v="7"/>
      <x v="12"/>
    </i>
    <i r="4">
      <x v="11"/>
      <x/>
    </i>
    <i r="2">
      <x v="2"/>
      <x v="10"/>
      <x/>
      <x v="1"/>
    </i>
    <i r="5">
      <x v="9"/>
    </i>
    <i r="4">
      <x v="1"/>
      <x v="3"/>
    </i>
    <i r="4">
      <x v="2"/>
      <x v="4"/>
    </i>
    <i r="5">
      <x v="17"/>
    </i>
    <i r="4">
      <x v="3"/>
      <x v="4"/>
    </i>
    <i r="5">
      <x v="12"/>
    </i>
    <i r="5">
      <x v="19"/>
    </i>
    <i r="4">
      <x v="4"/>
      <x v="5"/>
    </i>
    <i r="5">
      <x v="12"/>
    </i>
    <i r="4">
      <x v="6"/>
      <x v="3"/>
    </i>
    <i r="4">
      <x v="8"/>
      <x v="6"/>
    </i>
    <i r="5">
      <x v="17"/>
    </i>
    <i r="4">
      <x v="11"/>
      <x v="19"/>
    </i>
    <i r="3">
      <x v="11"/>
      <x/>
      <x v="15"/>
    </i>
    <i r="4">
      <x v="5"/>
      <x v="13"/>
    </i>
    <i r="4">
      <x v="6"/>
      <x v="5"/>
    </i>
    <i r="4">
      <x v="7"/>
      <x v="6"/>
    </i>
    <i r="5">
      <x v="11"/>
    </i>
    <i r="3">
      <x v="12"/>
      <x/>
      <x v="18"/>
    </i>
    <i r="4">
      <x v="2"/>
      <x v="6"/>
    </i>
    <i r="4">
      <x v="4"/>
      <x v="14"/>
    </i>
    <i r="4">
      <x v="6"/>
      <x v="15"/>
    </i>
    <i r="4">
      <x v="8"/>
      <x v="15"/>
    </i>
    <i r="4">
      <x v="9"/>
      <x v="8"/>
    </i>
    <i r="5">
      <x v="12"/>
    </i>
    <i r="3">
      <x v="13"/>
      <x v="1"/>
      <x v="5"/>
    </i>
    <i r="5">
      <x v="16"/>
    </i>
    <i r="4">
      <x v="3"/>
      <x v="11"/>
    </i>
    <i r="4">
      <x v="5"/>
      <x v="9"/>
    </i>
    <i r="5">
      <x v="19"/>
    </i>
    <i r="4">
      <x v="6"/>
      <x v="9"/>
    </i>
    <i r="4">
      <x v="8"/>
      <x v="9"/>
    </i>
    <i r="4">
      <x v="10"/>
      <x v="1"/>
    </i>
    <i r="5">
      <x v="15"/>
    </i>
    <i r="3">
      <x v="14"/>
      <x/>
      <x v="2"/>
    </i>
    <i r="5">
      <x v="12"/>
    </i>
    <i r="4">
      <x v="1"/>
      <x v="9"/>
    </i>
    <i r="4">
      <x v="2"/>
      <x v="10"/>
    </i>
    <i r="4">
      <x v="3"/>
      <x v="15"/>
    </i>
    <i r="4">
      <x v="4"/>
      <x/>
    </i>
    <i r="5">
      <x v="18"/>
    </i>
    <i r="4">
      <x v="10"/>
      <x v="6"/>
    </i>
    <i r="4">
      <x v="11"/>
      <x v="16"/>
    </i>
    <i r="5">
      <x v="19"/>
    </i>
    <i r="3">
      <x v="15"/>
      <x/>
      <x v="8"/>
    </i>
    <i r="4">
      <x v="1"/>
      <x v="15"/>
    </i>
    <i r="4">
      <x v="10"/>
      <x v="10"/>
    </i>
    <i r="5">
      <x v="14"/>
    </i>
    <i r="4">
      <x v="11"/>
      <x v="3"/>
    </i>
    <i r="3">
      <x v="16"/>
      <x v="1"/>
      <x v="8"/>
    </i>
    <i r="4">
      <x v="2"/>
      <x v="17"/>
    </i>
    <i r="5">
      <x v="19"/>
    </i>
    <i r="4">
      <x v="9"/>
      <x v="8"/>
    </i>
    <i r="4">
      <x v="10"/>
      <x v="1"/>
    </i>
    <i r="5">
      <x v="16"/>
    </i>
    <i r="3">
      <x v="17"/>
      <x/>
      <x v="2"/>
    </i>
    <i r="5">
      <x v="17"/>
    </i>
    <i r="4">
      <x v="1"/>
      <x/>
    </i>
    <i r="5">
      <x v="4"/>
    </i>
    <i r="4">
      <x v="2"/>
      <x v="4"/>
    </i>
    <i r="4">
      <x v="3"/>
      <x v="9"/>
    </i>
    <i r="4">
      <x v="4"/>
      <x v="14"/>
    </i>
    <i r="4">
      <x v="5"/>
      <x v="2"/>
    </i>
    <i r="5">
      <x v="14"/>
    </i>
    <i r="4">
      <x v="7"/>
      <x v="5"/>
    </i>
    <i r="4">
      <x v="10"/>
      <x v="6"/>
    </i>
    <i r="5">
      <x v="17"/>
    </i>
    <i r="4">
      <x v="11"/>
      <x v="10"/>
    </i>
    <i r="3">
      <x v="18"/>
      <x/>
      <x v="15"/>
    </i>
    <i r="4">
      <x v="1"/>
      <x v="3"/>
    </i>
    <i r="4">
      <x v="2"/>
      <x v="11"/>
    </i>
    <i r="4">
      <x v="4"/>
      <x v="1"/>
    </i>
    <i r="4">
      <x v="5"/>
      <x v="17"/>
    </i>
    <i r="4">
      <x v="6"/>
      <x v="9"/>
    </i>
    <i r="4">
      <x v="7"/>
      <x v="4"/>
    </i>
    <i r="4">
      <x v="8"/>
      <x v="5"/>
    </i>
    <i r="4">
      <x v="9"/>
      <x v="16"/>
    </i>
    <i r="3">
      <x v="19"/>
      <x v="1"/>
      <x v="3"/>
    </i>
    <i r="4">
      <x v="5"/>
      <x v="7"/>
    </i>
    <i r="4">
      <x v="9"/>
      <x v="11"/>
    </i>
    <i r="4">
      <x v="10"/>
      <x v="7"/>
    </i>
    <i r="2">
      <x v="3"/>
      <x v="25"/>
      <x v="3"/>
      <x v="2"/>
    </i>
    <i r="4">
      <x v="4"/>
      <x v="13"/>
    </i>
    <i r="4">
      <x v="5"/>
      <x v="18"/>
    </i>
    <i r="4">
      <x v="6"/>
      <x v="17"/>
    </i>
    <i r="4">
      <x v="9"/>
      <x v="3"/>
    </i>
    <i r="5">
      <x v="5"/>
    </i>
    <i r="4">
      <x v="11"/>
      <x v="1"/>
    </i>
    <i r="3">
      <x v="26"/>
      <x/>
      <x v="18"/>
    </i>
    <i r="4">
      <x v="3"/>
      <x/>
    </i>
    <i r="4">
      <x v="5"/>
      <x v="4"/>
    </i>
    <i r="5">
      <x v="7"/>
    </i>
    <i r="4">
      <x v="8"/>
      <x v="7"/>
    </i>
    <i r="4">
      <x v="9"/>
      <x v="11"/>
    </i>
    <i r="5">
      <x v="12"/>
    </i>
    <i r="4">
      <x v="10"/>
      <x v="2"/>
    </i>
    <i r="4">
      <x v="11"/>
      <x v="1"/>
    </i>
    <i r="3">
      <x v="27"/>
      <x/>
      <x v="12"/>
    </i>
    <i r="4">
      <x v="2"/>
      <x v="8"/>
    </i>
    <i r="4">
      <x v="3"/>
      <x v="10"/>
    </i>
    <i r="4">
      <x v="4"/>
      <x/>
    </i>
    <i r="5">
      <x v="13"/>
    </i>
    <i r="4">
      <x v="5"/>
      <x v="5"/>
    </i>
    <i r="4">
      <x v="7"/>
      <x v="10"/>
    </i>
    <i r="4">
      <x v="8"/>
      <x v="1"/>
    </i>
    <i r="4">
      <x v="9"/>
      <x v="2"/>
    </i>
    <i r="5">
      <x v="5"/>
    </i>
    <i r="4">
      <x v="11"/>
      <x v="13"/>
    </i>
    <i r="5">
      <x v="16"/>
    </i>
    <i r="3">
      <x v="28"/>
      <x v="1"/>
      <x v="14"/>
    </i>
    <i r="4">
      <x v="2"/>
      <x v="5"/>
    </i>
    <i r="4">
      <x v="3"/>
      <x v="10"/>
    </i>
    <i r="4">
      <x v="4"/>
      <x v="18"/>
    </i>
    <i r="4">
      <x v="8"/>
      <x v="13"/>
    </i>
    <i r="5">
      <x v="14"/>
    </i>
    <i r="4">
      <x v="10"/>
      <x v="14"/>
    </i>
    <i r="3">
      <x v="29"/>
      <x v="1"/>
      <x v="5"/>
    </i>
    <i r="5">
      <x v="7"/>
    </i>
    <i r="4">
      <x v="3"/>
      <x v="4"/>
    </i>
    <i r="4">
      <x v="9"/>
      <x v="1"/>
    </i>
    <i r="5">
      <x v="6"/>
    </i>
    <i r="1">
      <x v="2"/>
      <x/>
      <x v="20"/>
      <x v="2"/>
      <x/>
    </i>
    <i r="4">
      <x v="3"/>
      <x v="2"/>
    </i>
    <i r="4">
      <x v="4"/>
      <x v="4"/>
    </i>
    <i r="5">
      <x v="15"/>
    </i>
    <i r="5">
      <x v="16"/>
    </i>
    <i r="4">
      <x v="5"/>
      <x v="14"/>
    </i>
    <i r="4">
      <x v="6"/>
      <x v="3"/>
    </i>
    <i r="4">
      <x v="7"/>
      <x v="10"/>
    </i>
    <i r="4">
      <x v="8"/>
      <x v="12"/>
    </i>
    <i r="4">
      <x v="9"/>
      <x v="4"/>
    </i>
    <i r="5">
      <x v="5"/>
    </i>
    <i r="4">
      <x v="11"/>
      <x v="18"/>
    </i>
    <i r="3">
      <x v="21"/>
      <x/>
      <x v="10"/>
    </i>
    <i r="4">
      <x v="1"/>
      <x v="4"/>
    </i>
    <i r="5">
      <x v="17"/>
    </i>
    <i r="4">
      <x v="2"/>
      <x/>
    </i>
    <i r="4">
      <x v="3"/>
      <x v="9"/>
    </i>
    <i r="4">
      <x v="4"/>
      <x v="8"/>
    </i>
    <i r="5">
      <x v="10"/>
    </i>
    <i r="4">
      <x v="5"/>
      <x v="3"/>
    </i>
    <i r="5">
      <x v="5"/>
    </i>
    <i r="4">
      <x v="6"/>
      <x v="3"/>
    </i>
    <i r="5">
      <x v="12"/>
    </i>
    <i r="5">
      <x v="18"/>
    </i>
    <i r="4">
      <x v="8"/>
      <x v="6"/>
    </i>
    <i r="4">
      <x v="9"/>
      <x v="1"/>
    </i>
    <i r="5">
      <x v="2"/>
    </i>
    <i r="5">
      <x v="17"/>
    </i>
    <i r="3">
      <x v="22"/>
      <x/>
      <x v="18"/>
    </i>
    <i r="4">
      <x v="4"/>
      <x v="10"/>
    </i>
    <i r="4">
      <x v="5"/>
      <x v="2"/>
    </i>
    <i r="5">
      <x v="4"/>
    </i>
    <i r="4">
      <x v="6"/>
      <x v="12"/>
    </i>
    <i r="5">
      <x v="14"/>
    </i>
    <i r="4">
      <x v="7"/>
      <x v="1"/>
    </i>
    <i r="4">
      <x v="8"/>
      <x v="3"/>
    </i>
    <i r="4">
      <x v="9"/>
      <x/>
    </i>
    <i r="5">
      <x v="3"/>
    </i>
    <i r="5">
      <x v="12"/>
    </i>
    <i r="4">
      <x v="11"/>
      <x v="9"/>
    </i>
    <i r="3">
      <x v="23"/>
      <x v="3"/>
      <x v="5"/>
    </i>
    <i r="5">
      <x v="9"/>
    </i>
    <i r="4">
      <x v="7"/>
      <x v="18"/>
    </i>
    <i r="4">
      <x v="8"/>
      <x v="2"/>
    </i>
    <i r="5">
      <x v="12"/>
    </i>
    <i r="4">
      <x v="9"/>
      <x/>
    </i>
    <i r="5">
      <x v="16"/>
    </i>
    <i r="4">
      <x v="10"/>
      <x v="15"/>
    </i>
    <i r="4">
      <x v="11"/>
      <x v="9"/>
    </i>
    <i r="3">
      <x v="24"/>
      <x v="2"/>
      <x/>
    </i>
    <i r="5">
      <x v="19"/>
    </i>
    <i r="4">
      <x v="3"/>
      <x v="12"/>
    </i>
    <i r="4">
      <x v="4"/>
      <x v="11"/>
    </i>
    <i r="4">
      <x v="5"/>
      <x v="16"/>
    </i>
    <i r="4">
      <x v="11"/>
      <x v="19"/>
    </i>
    <i r="2">
      <x v="1"/>
      <x/>
      <x v="1"/>
      <x v="3"/>
    </i>
    <i r="5">
      <x v="4"/>
    </i>
    <i r="4">
      <x v="2"/>
      <x v="6"/>
    </i>
    <i r="4">
      <x v="4"/>
      <x/>
    </i>
    <i r="5">
      <x v="5"/>
    </i>
    <i r="4">
      <x v="9"/>
      <x v="3"/>
    </i>
    <i r="5">
      <x v="9"/>
    </i>
    <i r="4">
      <x v="10"/>
      <x v="2"/>
    </i>
    <i r="5">
      <x v="6"/>
    </i>
    <i r="4">
      <x v="11"/>
      <x v="12"/>
    </i>
    <i r="5">
      <x v="18"/>
    </i>
    <i r="3">
      <x v="1"/>
      <x/>
      <x v="5"/>
    </i>
    <i r="4">
      <x v="6"/>
      <x v="2"/>
    </i>
    <i r="5">
      <x v="8"/>
    </i>
    <i r="4">
      <x v="8"/>
      <x v="5"/>
    </i>
    <i r="5">
      <x v="10"/>
    </i>
    <i r="4">
      <x v="9"/>
      <x v="8"/>
    </i>
    <i r="4">
      <x v="11"/>
      <x v="11"/>
    </i>
    <i r="5">
      <x v="19"/>
    </i>
    <i r="3">
      <x v="2"/>
      <x v="1"/>
      <x v="8"/>
    </i>
    <i r="4">
      <x v="2"/>
      <x v="8"/>
    </i>
    <i r="4">
      <x v="3"/>
      <x v="2"/>
    </i>
    <i r="4">
      <x v="4"/>
      <x v="6"/>
    </i>
    <i r="4">
      <x v="6"/>
      <x v="1"/>
    </i>
    <i r="4">
      <x v="8"/>
      <x v="10"/>
    </i>
    <i r="4">
      <x v="9"/>
      <x v="1"/>
    </i>
    <i r="4">
      <x v="10"/>
      <x v="18"/>
    </i>
    <i r="4">
      <x v="11"/>
      <x v="11"/>
    </i>
    <i r="3">
      <x v="3"/>
      <x/>
      <x v="15"/>
    </i>
    <i r="4">
      <x v="1"/>
      <x v="18"/>
    </i>
    <i r="4">
      <x v="3"/>
      <x v="15"/>
    </i>
    <i r="4">
      <x v="5"/>
      <x v="9"/>
    </i>
    <i r="4">
      <x v="6"/>
      <x v="12"/>
    </i>
    <i r="4">
      <x v="8"/>
      <x v="8"/>
    </i>
    <i r="4">
      <x v="9"/>
      <x v="10"/>
    </i>
    <i r="3">
      <x v="4"/>
      <x v="3"/>
      <x v="1"/>
    </i>
    <i r="5">
      <x v="5"/>
    </i>
    <i r="4">
      <x v="5"/>
      <x v="15"/>
    </i>
    <i r="5">
      <x v="16"/>
    </i>
    <i r="4">
      <x v="6"/>
      <x v="7"/>
    </i>
    <i r="4">
      <x v="10"/>
      <x v="19"/>
    </i>
    <i r="3">
      <x v="5"/>
      <x v="2"/>
      <x v="16"/>
    </i>
    <i r="4">
      <x v="3"/>
      <x v="5"/>
    </i>
    <i r="5">
      <x v="10"/>
    </i>
    <i r="4">
      <x v="7"/>
      <x v="6"/>
    </i>
    <i r="5">
      <x v="10"/>
    </i>
    <i r="4">
      <x v="9"/>
      <x v="9"/>
    </i>
    <i r="5">
      <x v="14"/>
    </i>
    <i r="3">
      <x v="6"/>
      <x v="1"/>
      <x v="1"/>
    </i>
    <i r="5">
      <x v="5"/>
    </i>
    <i r="4">
      <x v="2"/>
      <x v="14"/>
    </i>
    <i r="4">
      <x v="3"/>
      <x v="17"/>
    </i>
    <i r="4">
      <x v="4"/>
      <x v="16"/>
    </i>
    <i r="3">
      <x v="7"/>
      <x v="1"/>
      <x/>
    </i>
    <i r="4">
      <x v="3"/>
      <x v="11"/>
    </i>
    <i r="4">
      <x v="4"/>
      <x v="6"/>
    </i>
    <i r="4">
      <x v="5"/>
      <x v="10"/>
    </i>
    <i r="4">
      <x v="6"/>
      <x v="12"/>
    </i>
    <i r="4">
      <x v="10"/>
      <x/>
    </i>
    <i r="5">
      <x v="14"/>
    </i>
    <i r="3">
      <x v="8"/>
      <x v="3"/>
      <x v="15"/>
    </i>
    <i r="4">
      <x v="5"/>
      <x v="6"/>
    </i>
    <i r="5">
      <x v="14"/>
    </i>
    <i r="5">
      <x v="16"/>
    </i>
    <i r="4">
      <x v="6"/>
      <x v="4"/>
    </i>
    <i r="4">
      <x v="8"/>
      <x v="2"/>
    </i>
    <i r="4">
      <x v="10"/>
      <x v="6"/>
    </i>
    <i r="4">
      <x v="11"/>
      <x v="1"/>
    </i>
    <i r="5">
      <x v="5"/>
    </i>
    <i r="5">
      <x v="9"/>
    </i>
    <i r="5">
      <x v="10"/>
    </i>
    <i r="5">
      <x v="11"/>
    </i>
    <i r="3">
      <x v="9"/>
      <x/>
      <x/>
    </i>
    <i r="4">
      <x v="1"/>
      <x v="16"/>
    </i>
    <i r="4">
      <x v="2"/>
      <x v="17"/>
    </i>
    <i r="4">
      <x v="3"/>
      <x v="11"/>
    </i>
    <i r="5">
      <x v="18"/>
    </i>
    <i r="4">
      <x v="4"/>
      <x v="2"/>
    </i>
    <i r="5">
      <x v="11"/>
    </i>
    <i r="5">
      <x v="14"/>
    </i>
    <i r="4">
      <x v="5"/>
      <x v="19"/>
    </i>
    <i r="4">
      <x v="9"/>
      <x v="5"/>
    </i>
    <i r="4">
      <x v="10"/>
      <x v="12"/>
    </i>
    <i r="5">
      <x v="16"/>
    </i>
    <i r="4">
      <x v="11"/>
      <x v="5"/>
    </i>
    <i r="5">
      <x v="16"/>
    </i>
    <i r="2">
      <x v="2"/>
      <x v="10"/>
      <x/>
      <x v="6"/>
    </i>
    <i r="5">
      <x v="11"/>
    </i>
    <i r="5">
      <x v="18"/>
    </i>
    <i r="4">
      <x v="1"/>
      <x v="4"/>
    </i>
    <i r="5">
      <x v="12"/>
    </i>
    <i r="4">
      <x v="3"/>
      <x v="5"/>
    </i>
    <i r="5">
      <x v="18"/>
    </i>
    <i r="4">
      <x v="7"/>
      <x v="11"/>
    </i>
    <i r="5">
      <x v="16"/>
    </i>
    <i r="4">
      <x v="9"/>
      <x v="16"/>
    </i>
    <i r="4">
      <x v="10"/>
      <x v="6"/>
    </i>
    <i r="4">
      <x v="11"/>
      <x v="2"/>
    </i>
    <i r="3">
      <x v="11"/>
      <x v="2"/>
      <x v="11"/>
    </i>
    <i r="4">
      <x v="5"/>
      <x v="4"/>
    </i>
    <i r="4">
      <x v="6"/>
      <x/>
    </i>
    <i r="4">
      <x v="9"/>
      <x v="6"/>
    </i>
    <i r="5">
      <x v="13"/>
    </i>
    <i r="4">
      <x v="10"/>
      <x v="16"/>
    </i>
    <i r="4">
      <x v="11"/>
      <x v="2"/>
    </i>
    <i r="3">
      <x v="12"/>
      <x/>
      <x v="2"/>
    </i>
    <i r="5">
      <x v="6"/>
    </i>
    <i r="4">
      <x v="2"/>
      <x v="12"/>
    </i>
    <i r="4">
      <x v="4"/>
      <x v="8"/>
    </i>
    <i r="4">
      <x v="5"/>
      <x v="3"/>
    </i>
    <i r="4">
      <x v="6"/>
      <x v="19"/>
    </i>
    <i r="3">
      <x v="13"/>
      <x v="2"/>
      <x v="1"/>
    </i>
    <i r="4">
      <x v="5"/>
      <x v="9"/>
    </i>
    <i r="4">
      <x v="7"/>
      <x v="11"/>
    </i>
    <i r="4">
      <x v="8"/>
      <x v="8"/>
    </i>
    <i r="4">
      <x v="9"/>
      <x v="11"/>
    </i>
    <i r="5">
      <x v="17"/>
    </i>
    <i r="4">
      <x v="10"/>
      <x v="12"/>
    </i>
    <i r="4">
      <x v="11"/>
      <x/>
    </i>
    <i r="5">
      <x v="2"/>
    </i>
    <i r="5">
      <x v="14"/>
    </i>
    <i r="3">
      <x v="14"/>
      <x v="3"/>
      <x v="14"/>
    </i>
    <i r="4">
      <x v="5"/>
      <x v="8"/>
    </i>
    <i r="4">
      <x v="7"/>
      <x v="6"/>
    </i>
    <i r="5">
      <x v="14"/>
    </i>
    <i r="5">
      <x v="16"/>
    </i>
    <i r="4">
      <x v="8"/>
      <x v="3"/>
    </i>
    <i r="4">
      <x v="9"/>
      <x v="11"/>
    </i>
    <i r="4">
      <x v="11"/>
      <x/>
    </i>
    <i r="3">
      <x v="15"/>
      <x/>
      <x/>
    </i>
    <i r="4">
      <x v="1"/>
      <x v="1"/>
    </i>
    <i r="4">
      <x v="2"/>
      <x v="1"/>
    </i>
    <i r="4">
      <x v="3"/>
      <x v="13"/>
    </i>
    <i r="4">
      <x v="8"/>
      <x/>
    </i>
    <i r="4">
      <x v="9"/>
      <x v="11"/>
    </i>
    <i r="4">
      <x v="11"/>
      <x v="1"/>
    </i>
    <i r="3">
      <x v="16"/>
      <x v="1"/>
      <x v="6"/>
    </i>
    <i r="4">
      <x v="2"/>
      <x v="3"/>
    </i>
    <i r="5">
      <x v="4"/>
    </i>
    <i r="4">
      <x v="3"/>
      <x v="10"/>
    </i>
    <i r="5">
      <x v="13"/>
    </i>
    <i r="4">
      <x v="4"/>
      <x v="4"/>
    </i>
    <i r="4">
      <x v="5"/>
      <x v="3"/>
    </i>
    <i r="5">
      <x v="14"/>
    </i>
    <i r="5">
      <x v="18"/>
    </i>
    <i r="4">
      <x v="6"/>
      <x v="14"/>
    </i>
    <i r="4">
      <x v="7"/>
      <x/>
    </i>
    <i r="5">
      <x v="16"/>
    </i>
    <i r="4">
      <x v="8"/>
      <x v="15"/>
    </i>
    <i r="4">
      <x v="10"/>
      <x v="4"/>
    </i>
    <i r="4">
      <x v="11"/>
      <x v="14"/>
    </i>
    <i r="3">
      <x v="17"/>
      <x v="1"/>
      <x v="13"/>
    </i>
    <i r="4">
      <x v="3"/>
      <x v="17"/>
    </i>
    <i r="5">
      <x v="18"/>
    </i>
    <i r="5">
      <x v="19"/>
    </i>
    <i r="4">
      <x v="4"/>
      <x v="2"/>
    </i>
    <i r="5">
      <x v="9"/>
    </i>
    <i r="4">
      <x v="5"/>
      <x v="8"/>
    </i>
    <i r="4">
      <x v="6"/>
      <x v="4"/>
    </i>
    <i r="4">
      <x v="8"/>
      <x v="15"/>
    </i>
    <i r="4">
      <x v="10"/>
      <x v="19"/>
    </i>
    <i r="3">
      <x v="18"/>
      <x v="1"/>
      <x v="15"/>
    </i>
    <i r="4">
      <x v="2"/>
      <x v="5"/>
    </i>
    <i r="4">
      <x v="3"/>
      <x v="12"/>
    </i>
    <i r="4">
      <x v="7"/>
      <x v="5"/>
    </i>
    <i r="4">
      <x v="8"/>
      <x v="8"/>
    </i>
    <i r="4">
      <x v="9"/>
      <x/>
    </i>
    <i r="5">
      <x v="8"/>
    </i>
    <i r="5">
      <x v="11"/>
    </i>
    <i r="5">
      <x v="15"/>
    </i>
    <i r="4">
      <x v="11"/>
      <x v="5"/>
    </i>
    <i r="3">
      <x v="19"/>
      <x/>
      <x/>
    </i>
    <i r="4">
      <x v="4"/>
      <x v="7"/>
    </i>
    <i r="5">
      <x v="14"/>
    </i>
    <i r="4">
      <x v="10"/>
      <x v="5"/>
    </i>
    <i r="4">
      <x v="11"/>
      <x v="5"/>
    </i>
    <i r="2">
      <x v="3"/>
      <x v="25"/>
      <x v="1"/>
      <x v="14"/>
    </i>
    <i r="4">
      <x v="3"/>
      <x v="14"/>
    </i>
    <i r="4">
      <x v="6"/>
      <x v="11"/>
    </i>
    <i r="4">
      <x v="8"/>
      <x v="19"/>
    </i>
    <i r="4">
      <x v="10"/>
      <x v="15"/>
    </i>
    <i r="3">
      <x v="26"/>
      <x/>
      <x v="10"/>
    </i>
    <i r="5">
      <x v="15"/>
    </i>
    <i r="4">
      <x v="2"/>
      <x v="15"/>
    </i>
    <i r="4">
      <x v="3"/>
      <x/>
    </i>
    <i r="5">
      <x v="14"/>
    </i>
    <i r="4">
      <x v="5"/>
      <x/>
    </i>
    <i r="5">
      <x v="2"/>
    </i>
    <i r="5">
      <x v="4"/>
    </i>
    <i r="4">
      <x v="7"/>
      <x v="15"/>
    </i>
    <i r="4">
      <x v="9"/>
      <x v="7"/>
    </i>
    <i r="5">
      <x v="16"/>
    </i>
    <i r="4">
      <x v="11"/>
      <x v="6"/>
    </i>
    <i r="3">
      <x v="27"/>
      <x/>
      <x v="8"/>
    </i>
    <i r="4">
      <x v="4"/>
      <x v="14"/>
    </i>
    <i r="4">
      <x v="5"/>
      <x v="7"/>
    </i>
    <i r="5">
      <x v="15"/>
    </i>
    <i r="4">
      <x v="8"/>
      <x v="9"/>
    </i>
    <i r="4">
      <x v="11"/>
      <x v="5"/>
    </i>
    <i r="3">
      <x v="28"/>
      <x v="2"/>
      <x v="8"/>
    </i>
    <i r="4">
      <x v="4"/>
      <x v="10"/>
    </i>
    <i r="4">
      <x v="5"/>
      <x v="4"/>
    </i>
    <i r="5">
      <x v="11"/>
    </i>
    <i r="4">
      <x v="7"/>
      <x v="4"/>
    </i>
    <i r="4">
      <x v="9"/>
      <x v="10"/>
    </i>
    <i r="5">
      <x v="12"/>
    </i>
    <i r="5">
      <x v="15"/>
    </i>
    <i r="4">
      <x v="10"/>
      <x v="19"/>
    </i>
    <i r="3">
      <x v="29"/>
      <x v="2"/>
      <x v="3"/>
    </i>
    <i r="5">
      <x v="4"/>
    </i>
    <i r="5">
      <x v="19"/>
    </i>
    <i r="4">
      <x v="3"/>
      <x v="12"/>
    </i>
    <i r="4">
      <x v="7"/>
      <x v="4"/>
    </i>
    <i r="5">
      <x v="18"/>
    </i>
    <i r="4">
      <x v="8"/>
      <x v="2"/>
    </i>
    <i r="4">
      <x v="9"/>
      <x v="8"/>
    </i>
    <i r="4">
      <x v="10"/>
      <x v="2"/>
    </i>
    <i r="1">
      <x v="3"/>
      <x/>
      <x v="20"/>
      <x/>
      <x v="19"/>
    </i>
    <i r="4">
      <x v="1"/>
      <x v="13"/>
    </i>
    <i r="4">
      <x v="3"/>
      <x v="5"/>
    </i>
    <i r="5">
      <x v="11"/>
    </i>
    <i r="5">
      <x v="15"/>
    </i>
    <i r="4">
      <x v="4"/>
      <x v="2"/>
    </i>
    <i r="3">
      <x v="21"/>
      <x v="1"/>
      <x v="7"/>
    </i>
    <i r="4">
      <x v="2"/>
      <x v="5"/>
    </i>
    <i r="5">
      <x v="10"/>
    </i>
    <i r="4">
      <x v="3"/>
      <x v="12"/>
    </i>
    <i r="4">
      <x v="5"/>
      <x v="18"/>
    </i>
    <i r="4">
      <x v="6"/>
      <x v="2"/>
    </i>
    <i r="4">
      <x v="7"/>
      <x v="3"/>
    </i>
    <i r="4">
      <x v="11"/>
      <x v="4"/>
    </i>
    <i r="3">
      <x v="22"/>
      <x/>
      <x v="4"/>
    </i>
    <i r="4">
      <x v="2"/>
      <x v="5"/>
    </i>
    <i r="4">
      <x v="3"/>
      <x v="2"/>
    </i>
    <i r="5">
      <x v="8"/>
    </i>
    <i r="5">
      <x v="10"/>
    </i>
    <i r="5">
      <x v="17"/>
    </i>
    <i r="4">
      <x v="6"/>
      <x v="18"/>
    </i>
    <i r="4">
      <x v="7"/>
      <x v="4"/>
    </i>
    <i r="4">
      <x v="8"/>
      <x/>
    </i>
    <i r="4">
      <x v="10"/>
      <x v="9"/>
    </i>
    <i r="4">
      <x v="11"/>
      <x v="7"/>
    </i>
    <i r="3">
      <x v="23"/>
      <x/>
      <x v="19"/>
    </i>
    <i r="4">
      <x v="1"/>
      <x v="13"/>
    </i>
    <i r="4">
      <x v="2"/>
      <x v="13"/>
    </i>
    <i r="4">
      <x v="6"/>
      <x v="10"/>
    </i>
    <i r="4">
      <x v="7"/>
      <x v="6"/>
    </i>
    <i r="4">
      <x v="8"/>
      <x v="4"/>
    </i>
    <i r="5">
      <x v="12"/>
    </i>
    <i r="5">
      <x v="15"/>
    </i>
    <i r="4">
      <x v="10"/>
      <x/>
    </i>
    <i r="3">
      <x v="24"/>
      <x/>
      <x v="16"/>
    </i>
    <i r="4">
      <x v="1"/>
      <x v="9"/>
    </i>
    <i r="4">
      <x v="2"/>
      <x v="10"/>
    </i>
    <i r="5">
      <x v="15"/>
    </i>
    <i r="4">
      <x v="5"/>
      <x v="12"/>
    </i>
    <i r="5">
      <x v="17"/>
    </i>
    <i r="4">
      <x v="8"/>
      <x v="11"/>
    </i>
    <i r="4">
      <x v="9"/>
      <x v="1"/>
    </i>
    <i r="4">
      <x v="10"/>
      <x v="10"/>
    </i>
    <i r="5">
      <x v="15"/>
    </i>
    <i r="4">
      <x v="11"/>
      <x v="1"/>
    </i>
    <i r="2">
      <x v="1"/>
      <x/>
      <x/>
      <x v="9"/>
    </i>
    <i r="4">
      <x v="4"/>
      <x/>
    </i>
    <i r="5">
      <x v="2"/>
    </i>
    <i r="4">
      <x v="7"/>
      <x/>
    </i>
    <i r="4">
      <x v="8"/>
      <x v="6"/>
    </i>
    <i r="5">
      <x v="10"/>
    </i>
    <i r="4">
      <x v="9"/>
      <x v="2"/>
    </i>
    <i r="3">
      <x v="1"/>
      <x/>
      <x v="5"/>
    </i>
    <i r="5">
      <x v="13"/>
    </i>
    <i r="4">
      <x v="2"/>
      <x v="1"/>
    </i>
    <i r="5">
      <x v="15"/>
    </i>
    <i r="4">
      <x v="3"/>
      <x v="16"/>
    </i>
    <i r="5">
      <x v="18"/>
    </i>
    <i r="4">
      <x v="7"/>
      <x v="3"/>
    </i>
    <i r="4">
      <x v="10"/>
      <x v="1"/>
    </i>
    <i r="3">
      <x v="2"/>
      <x/>
      <x v="10"/>
    </i>
    <i r="4">
      <x v="1"/>
      <x v="2"/>
    </i>
    <i r="5">
      <x v="17"/>
    </i>
    <i r="4">
      <x v="4"/>
      <x v="7"/>
    </i>
    <i r="4">
      <x v="8"/>
      <x v="9"/>
    </i>
    <i r="5">
      <x v="19"/>
    </i>
    <i r="4">
      <x v="9"/>
      <x v="6"/>
    </i>
    <i r="5">
      <x v="14"/>
    </i>
    <i r="5">
      <x v="16"/>
    </i>
    <i r="5">
      <x v="19"/>
    </i>
    <i r="3">
      <x v="3"/>
      <x v="4"/>
      <x v="8"/>
    </i>
    <i r="5">
      <x v="16"/>
    </i>
    <i r="4">
      <x v="6"/>
      <x v="13"/>
    </i>
    <i r="4">
      <x v="7"/>
      <x v="13"/>
    </i>
    <i r="4">
      <x v="9"/>
      <x v="12"/>
    </i>
    <i r="4">
      <x v="11"/>
      <x v="15"/>
    </i>
    <i r="3">
      <x v="4"/>
      <x v="3"/>
      <x v="5"/>
    </i>
    <i r="4">
      <x v="4"/>
      <x v="13"/>
    </i>
    <i r="4">
      <x v="6"/>
      <x v="18"/>
    </i>
    <i r="5">
      <x v="19"/>
    </i>
    <i r="4">
      <x v="7"/>
      <x v="17"/>
    </i>
    <i r="4">
      <x v="9"/>
      <x v="8"/>
    </i>
    <i r="4">
      <x v="10"/>
      <x v="14"/>
    </i>
    <i r="4">
      <x v="11"/>
      <x v="5"/>
    </i>
    <i r="5">
      <x v="7"/>
    </i>
    <i r="3">
      <x v="5"/>
      <x/>
      <x v="6"/>
    </i>
    <i r="4">
      <x v="2"/>
      <x v="16"/>
    </i>
    <i r="5">
      <x v="18"/>
    </i>
    <i r="4">
      <x v="3"/>
      <x v="19"/>
    </i>
    <i r="4">
      <x v="4"/>
      <x v="1"/>
    </i>
    <i r="4">
      <x v="5"/>
      <x v="5"/>
    </i>
    <i r="5">
      <x v="13"/>
    </i>
    <i r="5">
      <x v="17"/>
    </i>
    <i r="4">
      <x v="7"/>
      <x v="1"/>
    </i>
    <i r="5">
      <x v="8"/>
    </i>
    <i r="4">
      <x v="10"/>
      <x v="13"/>
    </i>
    <i r="5">
      <x v="19"/>
    </i>
    <i r="4">
      <x v="11"/>
      <x v="8"/>
    </i>
    <i r="5">
      <x v="10"/>
    </i>
    <i r="3">
      <x v="6"/>
      <x v="1"/>
      <x v="2"/>
    </i>
    <i r="4">
      <x v="2"/>
      <x v="19"/>
    </i>
    <i r="4">
      <x v="4"/>
      <x v="4"/>
    </i>
    <i r="5">
      <x v="10"/>
    </i>
    <i r="4">
      <x v="6"/>
      <x v="11"/>
    </i>
    <i r="5">
      <x v="13"/>
    </i>
    <i r="4">
      <x v="7"/>
      <x v="12"/>
    </i>
    <i r="4">
      <x v="8"/>
      <x v="9"/>
    </i>
    <i r="5">
      <x v="17"/>
    </i>
    <i r="3">
      <x v="7"/>
      <x v="7"/>
      <x v="7"/>
    </i>
    <i r="4">
      <x v="9"/>
      <x v="3"/>
    </i>
    <i r="4">
      <x v="10"/>
      <x v="14"/>
    </i>
    <i r="4">
      <x v="11"/>
      <x v="8"/>
    </i>
    <i r="3">
      <x v="8"/>
      <x v="1"/>
      <x v="4"/>
    </i>
    <i r="4">
      <x v="4"/>
      <x v="3"/>
    </i>
    <i r="5">
      <x v="14"/>
    </i>
    <i r="4">
      <x v="6"/>
      <x v="6"/>
    </i>
    <i r="4">
      <x v="8"/>
      <x v="9"/>
    </i>
    <i r="5">
      <x v="13"/>
    </i>
    <i r="4">
      <x v="9"/>
      <x v="5"/>
    </i>
    <i r="5">
      <x v="18"/>
    </i>
    <i r="4">
      <x v="10"/>
      <x v="14"/>
    </i>
    <i r="4">
      <x v="11"/>
      <x v="1"/>
    </i>
    <i r="5">
      <x v="3"/>
    </i>
    <i r="3">
      <x v="9"/>
      <x/>
      <x v="13"/>
    </i>
    <i r="4">
      <x v="5"/>
      <x v="15"/>
    </i>
    <i r="4">
      <x v="7"/>
      <x v="1"/>
    </i>
    <i r="4">
      <x v="9"/>
      <x v="14"/>
    </i>
    <i r="2">
      <x v="2"/>
      <x v="10"/>
      <x v="3"/>
      <x v="6"/>
    </i>
    <i r="4">
      <x v="6"/>
      <x v="6"/>
    </i>
    <i r="4">
      <x v="9"/>
      <x v="9"/>
    </i>
    <i r="4">
      <x v="10"/>
      <x v="2"/>
    </i>
    <i r="3">
      <x v="11"/>
      <x v="1"/>
      <x v="18"/>
    </i>
    <i r="4">
      <x v="2"/>
      <x v="7"/>
    </i>
    <i r="4">
      <x v="4"/>
      <x/>
    </i>
    <i r="4">
      <x v="10"/>
      <x v="1"/>
    </i>
    <i r="5">
      <x v="19"/>
    </i>
    <i r="4">
      <x v="11"/>
      <x v="3"/>
    </i>
    <i r="3">
      <x v="12"/>
      <x/>
      <x v="13"/>
    </i>
    <i r="4">
      <x v="1"/>
      <x v="12"/>
    </i>
    <i r="5">
      <x v="19"/>
    </i>
    <i r="4">
      <x v="2"/>
      <x v="4"/>
    </i>
    <i r="4">
      <x v="4"/>
      <x v="11"/>
    </i>
    <i r="4">
      <x v="7"/>
      <x v="16"/>
    </i>
    <i r="3">
      <x v="13"/>
      <x v="2"/>
      <x v="1"/>
    </i>
    <i r="4">
      <x v="7"/>
      <x v="8"/>
    </i>
    <i r="3">
      <x v="14"/>
      <x v="1"/>
      <x v="12"/>
    </i>
    <i r="4">
      <x v="4"/>
      <x v="3"/>
    </i>
    <i r="5">
      <x v="8"/>
    </i>
    <i r="4">
      <x v="5"/>
      <x v="13"/>
    </i>
    <i r="4">
      <x v="6"/>
      <x v="1"/>
    </i>
    <i r="4">
      <x v="7"/>
      <x v="5"/>
    </i>
    <i r="3">
      <x v="15"/>
      <x v="4"/>
      <x v="9"/>
    </i>
    <i r="4">
      <x v="5"/>
      <x v="6"/>
    </i>
    <i r="5">
      <x v="10"/>
    </i>
    <i r="5">
      <x v="19"/>
    </i>
    <i r="4">
      <x v="6"/>
      <x v="11"/>
    </i>
    <i r="4">
      <x v="11"/>
      <x v="11"/>
    </i>
    <i r="3">
      <x v="16"/>
      <x v="3"/>
      <x v="18"/>
    </i>
    <i r="4">
      <x v="4"/>
      <x v="7"/>
    </i>
    <i r="4">
      <x v="5"/>
      <x v="12"/>
    </i>
    <i r="5">
      <x v="13"/>
    </i>
    <i r="4">
      <x v="6"/>
      <x v="16"/>
    </i>
    <i r="4">
      <x v="7"/>
      <x v="2"/>
    </i>
    <i r="5">
      <x v="16"/>
    </i>
    <i r="4">
      <x v="8"/>
      <x/>
    </i>
    <i r="5">
      <x v="4"/>
    </i>
    <i r="4">
      <x v="9"/>
      <x/>
    </i>
    <i r="5">
      <x v="15"/>
    </i>
    <i r="4">
      <x v="10"/>
      <x v="17"/>
    </i>
    <i r="3">
      <x v="17"/>
      <x v="1"/>
      <x v="13"/>
    </i>
    <i r="4">
      <x v="3"/>
      <x v="3"/>
    </i>
    <i r="4">
      <x v="4"/>
      <x v="4"/>
    </i>
    <i r="4">
      <x v="7"/>
      <x v="3"/>
    </i>
    <i r="5">
      <x v="14"/>
    </i>
    <i r="4">
      <x v="11"/>
      <x v="9"/>
    </i>
    <i r="3">
      <x v="18"/>
      <x/>
      <x v="4"/>
    </i>
    <i r="4">
      <x v="3"/>
      <x v="2"/>
    </i>
    <i r="5">
      <x v="8"/>
    </i>
    <i r="4">
      <x v="5"/>
      <x v="7"/>
    </i>
    <i r="4">
      <x v="6"/>
      <x v="4"/>
    </i>
    <i r="5">
      <x v="19"/>
    </i>
    <i r="4">
      <x v="9"/>
      <x v="12"/>
    </i>
    <i r="4">
      <x v="10"/>
      <x v="1"/>
    </i>
    <i r="4">
      <x v="11"/>
      <x v="18"/>
    </i>
    <i r="3">
      <x v="19"/>
      <x/>
      <x v="17"/>
    </i>
    <i r="4">
      <x v="1"/>
      <x v="11"/>
    </i>
    <i r="4">
      <x v="2"/>
      <x v="9"/>
    </i>
    <i r="4">
      <x v="7"/>
      <x/>
    </i>
    <i r="5">
      <x v="14"/>
    </i>
    <i r="4">
      <x v="8"/>
      <x v="2"/>
    </i>
    <i r="4">
      <x v="10"/>
      <x v="10"/>
    </i>
    <i r="4">
      <x v="11"/>
      <x v="4"/>
    </i>
    <i r="2">
      <x v="3"/>
      <x v="25"/>
      <x/>
      <x v="8"/>
    </i>
    <i r="5">
      <x v="19"/>
    </i>
    <i r="4">
      <x v="4"/>
      <x v="9"/>
    </i>
    <i r="4">
      <x v="5"/>
      <x v="4"/>
    </i>
    <i r="4">
      <x v="11"/>
      <x v="4"/>
    </i>
    <i r="5">
      <x v="9"/>
    </i>
    <i r="5">
      <x v="16"/>
    </i>
    <i r="3">
      <x v="26"/>
      <x v="1"/>
      <x v="14"/>
    </i>
    <i r="4">
      <x v="3"/>
      <x v="19"/>
    </i>
    <i r="4">
      <x v="6"/>
      <x v="2"/>
    </i>
    <i r="5">
      <x v="13"/>
    </i>
    <i r="4">
      <x v="7"/>
      <x v="19"/>
    </i>
    <i r="4">
      <x v="9"/>
      <x v="1"/>
    </i>
    <i r="5">
      <x v="7"/>
    </i>
    <i r="3">
      <x v="27"/>
      <x/>
      <x v="1"/>
    </i>
    <i r="5">
      <x v="2"/>
    </i>
    <i r="4">
      <x v="2"/>
      <x v="12"/>
    </i>
    <i r="4">
      <x v="3"/>
      <x v="8"/>
    </i>
    <i r="4">
      <x v="4"/>
      <x v="3"/>
    </i>
    <i r="5">
      <x v="8"/>
    </i>
    <i r="5">
      <x v="13"/>
    </i>
    <i r="4">
      <x v="5"/>
      <x v="12"/>
    </i>
    <i r="4">
      <x v="6"/>
      <x/>
    </i>
    <i r="5">
      <x v="6"/>
    </i>
    <i r="4">
      <x v="8"/>
      <x v="5"/>
    </i>
    <i r="4">
      <x v="9"/>
      <x v="7"/>
    </i>
    <i r="3">
      <x v="28"/>
      <x v="1"/>
      <x v="2"/>
    </i>
    <i r="4">
      <x v="2"/>
      <x v="10"/>
    </i>
    <i r="4">
      <x v="3"/>
      <x v="16"/>
    </i>
    <i r="4">
      <x v="7"/>
      <x v="7"/>
    </i>
    <i r="4">
      <x v="8"/>
      <x v="12"/>
    </i>
    <i r="4">
      <x v="10"/>
      <x v="18"/>
    </i>
    <i r="4">
      <x v="11"/>
      <x v="6"/>
    </i>
    <i r="5">
      <x v="9"/>
    </i>
    <i r="3">
      <x v="29"/>
      <x/>
      <x v="15"/>
    </i>
    <i r="4">
      <x v="1"/>
      <x v="6"/>
    </i>
    <i r="5">
      <x v="10"/>
    </i>
    <i r="4">
      <x v="2"/>
      <x v="3"/>
    </i>
    <i r="5">
      <x v="6"/>
    </i>
    <i r="5">
      <x v="17"/>
    </i>
    <i r="4">
      <x v="3"/>
      <x v="4"/>
    </i>
    <i r="4">
      <x v="4"/>
      <x/>
    </i>
    <i r="4">
      <x v="5"/>
      <x v="6"/>
    </i>
    <i r="4">
      <x v="8"/>
      <x v="2"/>
    </i>
    <i t="grand">
      <x/>
    </i>
  </rowItems>
  <colItems count="1">
    <i/>
  </colItems>
  <dataFields count="1">
    <dataField name="Sum of Value_LC" fld="13" baseField="0" baseItem="0"/>
  </dataFields>
  <formats count="28">
    <format dxfId="652">
      <pivotArea type="origin" dataOnly="0" labelOnly="1" outline="0" fieldPosition="0"/>
    </format>
    <format dxfId="651">
      <pivotArea field="5" type="button" dataOnly="0" labelOnly="1" outline="0" axis="axisRow" fieldPosition="4"/>
    </format>
    <format dxfId="650">
      <pivotArea type="topRight" dataOnly="0" labelOnly="1" outline="0" fieldPosition="0"/>
    </format>
    <format dxfId="649">
      <pivotArea field="4" type="button" dataOnly="0" labelOnly="1" outline="0" axis="axisRow" fieldPosition="0"/>
    </format>
    <format dxfId="648">
      <pivotArea field="2" type="button" dataOnly="0" labelOnly="1" outline="0" axis="axisRow" fieldPosition="1"/>
    </format>
    <format dxfId="647">
      <pivotArea field="12" type="button" dataOnly="0" labelOnly="1" outline="0"/>
    </format>
    <format dxfId="646">
      <pivotArea field="9" type="button" dataOnly="0" labelOnly="1" outline="0" axis="axisRow" fieldPosition="5"/>
    </format>
    <format dxfId="645">
      <pivotArea dataOnly="0" labelOnly="1" grandCol="1" outline="0" fieldPosition="0"/>
    </format>
    <format dxfId="644">
      <pivotArea type="origin" dataOnly="0" labelOnly="1" outline="0" fieldPosition="0"/>
    </format>
    <format dxfId="643">
      <pivotArea field="5" type="button" dataOnly="0" labelOnly="1" outline="0" axis="axisRow" fieldPosition="4"/>
    </format>
    <format dxfId="642">
      <pivotArea type="topRight" dataOnly="0" labelOnly="1" outline="0" fieldPosition="0"/>
    </format>
    <format dxfId="641">
      <pivotArea field="4" type="button" dataOnly="0" labelOnly="1" outline="0" axis="axisRow" fieldPosition="0"/>
    </format>
    <format dxfId="640">
      <pivotArea field="2" type="button" dataOnly="0" labelOnly="1" outline="0" axis="axisRow" fieldPosition="1"/>
    </format>
    <format dxfId="639">
      <pivotArea field="12" type="button" dataOnly="0" labelOnly="1" outline="0"/>
    </format>
    <format dxfId="638">
      <pivotArea field="9" type="button" dataOnly="0" labelOnly="1" outline="0" axis="axisRow" fieldPosition="5"/>
    </format>
    <format dxfId="637">
      <pivotArea dataOnly="0" labelOnly="1" grandCol="1" outline="0" fieldPosition="0"/>
    </format>
    <format dxfId="636">
      <pivotArea field="11" type="button" dataOnly="0" labelOnly="1" outline="0" axis="axisRow" fieldPosition="2"/>
    </format>
    <format dxfId="635">
      <pivotArea field="10" type="button" dataOnly="0" labelOnly="1" outline="0" axis="axisRow" fieldPosition="3"/>
    </format>
    <format dxfId="634">
      <pivotArea dataOnly="0" labelOnly="1" grandCol="1" outline="0" fieldPosition="0"/>
    </format>
    <format dxfId="633">
      <pivotArea field="9" type="button" dataOnly="0" labelOnly="1" outline="0" axis="axisRow" fieldPosition="5"/>
    </format>
    <format dxfId="632">
      <pivotArea type="origin" dataOnly="0" labelOnly="1" outline="0" fieldPosition="0"/>
    </format>
    <format dxfId="631">
      <pivotArea field="4" type="button" dataOnly="0" labelOnly="1" outline="0" axis="axisRow" fieldPosition="0"/>
    </format>
    <format dxfId="630">
      <pivotArea field="2" type="button" dataOnly="0" labelOnly="1" outline="0" axis="axisRow" fieldPosition="1"/>
    </format>
    <format dxfId="629">
      <pivotArea field="11" type="button" dataOnly="0" labelOnly="1" outline="0" axis="axisRow" fieldPosition="2"/>
    </format>
    <format dxfId="628">
      <pivotArea field="10" type="button" dataOnly="0" labelOnly="1" outline="0" axis="axisRow" fieldPosition="3"/>
    </format>
    <format dxfId="627">
      <pivotArea field="5" type="button" dataOnly="0" labelOnly="1" outline="0" axis="axisRow" fieldPosition="4"/>
    </format>
    <format dxfId="626">
      <pivotArea field="9" type="button" dataOnly="0" labelOnly="1" outline="0" axis="axisRow" fieldPosition="5"/>
    </format>
    <format dxfId="625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400B96-C042-4D4F-8816-AE3EEF8EF3CA}" name="PivotTable2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S2:AI364" firstHeaderRow="1" firstDataRow="2" firstDataCol="4"/>
  <pivotFields count="14">
    <pivotField compact="0" outline="0" showAll="0"/>
    <pivotField compact="0" outline="0" showAll="0"/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/>
    <pivotField axis="axisRow" compact="0" numFmtId="3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" outline="0" showAll="0">
      <items count="13">
        <item x="8"/>
        <item x="5"/>
        <item x="6"/>
        <item x="4"/>
        <item x="2"/>
        <item x="3"/>
        <item x="9"/>
        <item x="1"/>
        <item x="10"/>
        <item x="11"/>
        <item x="7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>
      <items count="20">
        <item x="11"/>
        <item x="14"/>
        <item x="9"/>
        <item x="2"/>
        <item x="3"/>
        <item x="7"/>
        <item x="17"/>
        <item x="16"/>
        <item x="15"/>
        <item x="1"/>
        <item x="6"/>
        <item x="19"/>
        <item x="5"/>
        <item x="0"/>
        <item x="18"/>
        <item x="13"/>
        <item x="12"/>
        <item x="10"/>
        <item x="4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1">
        <item x="8"/>
        <item x="14"/>
        <item x="29"/>
        <item x="21"/>
        <item x="13"/>
        <item x="26"/>
        <item x="25"/>
        <item x="27"/>
        <item x="1"/>
        <item x="12"/>
        <item x="17"/>
        <item x="2"/>
        <item x="7"/>
        <item x="24"/>
        <item x="18"/>
        <item x="20"/>
        <item x="22"/>
        <item x="5"/>
        <item x="11"/>
        <item x="28"/>
        <item x="23"/>
        <item x="16"/>
        <item x="6"/>
        <item x="10"/>
        <item x="4"/>
        <item x="0"/>
        <item x="9"/>
        <item x="3"/>
        <item x="19"/>
        <item x="15"/>
        <item t="default"/>
      </items>
    </pivotField>
    <pivotField axis="axisRow"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1"/>
        <item x="5"/>
        <item x="2"/>
        <item x="0"/>
        <item x="4"/>
        <item x="3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/>
  </pivotFields>
  <rowFields count="4">
    <field x="4"/>
    <field x="2"/>
    <field x="11"/>
    <field x="10"/>
  </rowFields>
  <rowItems count="361">
    <i>
      <x/>
      <x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 r="1">
      <x v="1"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 r="1">
      <x v="2"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 r="1">
      <x v="3"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>
      <x v="1"/>
      <x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 r="1">
      <x v="1"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 r="1">
      <x v="2"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 r="1">
      <x v="3"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>
      <x v="2"/>
      <x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 r="1">
      <x v="1"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 r="1">
      <x v="2"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 r="1">
      <x v="3"/>
      <x/>
      <x v="20"/>
    </i>
    <i r="3">
      <x v="21"/>
    </i>
    <i r="3">
      <x v="22"/>
    </i>
    <i r="3">
      <x v="23"/>
    </i>
    <i r="3">
      <x v="24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2"/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 v="25"/>
    </i>
    <i r="3">
      <x v="26"/>
    </i>
    <i r="3">
      <x v="27"/>
    </i>
    <i r="3">
      <x v="28"/>
    </i>
    <i r="3">
      <x v="29"/>
    </i>
    <i t="grand">
      <x/>
    </i>
  </rowItems>
  <colFields count="1">
    <field x="5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Value_LC" fld="13" baseField="0" baseItem="0"/>
  </dataFields>
  <formats count="29">
    <format dxfId="681">
      <pivotArea type="origin" dataOnly="0" labelOnly="1" outline="0" fieldPosition="0"/>
    </format>
    <format dxfId="680">
      <pivotArea field="5" type="button" dataOnly="0" labelOnly="1" outline="0" axis="axisCol" fieldPosition="0"/>
    </format>
    <format dxfId="679">
      <pivotArea type="topRight" dataOnly="0" labelOnly="1" outline="0" fieldPosition="0"/>
    </format>
    <format dxfId="678">
      <pivotArea field="4" type="button" dataOnly="0" labelOnly="1" outline="0" axis="axisRow" fieldPosition="0"/>
    </format>
    <format dxfId="677">
      <pivotArea field="2" type="button" dataOnly="0" labelOnly="1" outline="0" axis="axisRow" fieldPosition="1"/>
    </format>
    <format dxfId="676">
      <pivotArea field="12" type="button" dataOnly="0" labelOnly="1" outline="0"/>
    </format>
    <format dxfId="675">
      <pivotArea field="9" type="button" dataOnly="0" labelOnly="1" outline="0"/>
    </format>
    <format dxfId="674">
      <pivotArea dataOnly="0" labelOnly="1" outline="0" fieldPosition="0">
        <references count="1">
          <reference field="5" count="0"/>
        </references>
      </pivotArea>
    </format>
    <format dxfId="673">
      <pivotArea dataOnly="0" labelOnly="1" grandCol="1" outline="0" fieldPosition="0"/>
    </format>
    <format dxfId="672">
      <pivotArea type="origin" dataOnly="0" labelOnly="1" outline="0" fieldPosition="0"/>
    </format>
    <format dxfId="671">
      <pivotArea field="5" type="button" dataOnly="0" labelOnly="1" outline="0" axis="axisCol" fieldPosition="0"/>
    </format>
    <format dxfId="670">
      <pivotArea type="topRight" dataOnly="0" labelOnly="1" outline="0" fieldPosition="0"/>
    </format>
    <format dxfId="669">
      <pivotArea field="4" type="button" dataOnly="0" labelOnly="1" outline="0" axis="axisRow" fieldPosition="0"/>
    </format>
    <format dxfId="668">
      <pivotArea field="2" type="button" dataOnly="0" labelOnly="1" outline="0" axis="axisRow" fieldPosition="1"/>
    </format>
    <format dxfId="667">
      <pivotArea field="12" type="button" dataOnly="0" labelOnly="1" outline="0"/>
    </format>
    <format dxfId="666">
      <pivotArea field="9" type="button" dataOnly="0" labelOnly="1" outline="0"/>
    </format>
    <format dxfId="665">
      <pivotArea dataOnly="0" labelOnly="1" outline="0" fieldPosition="0">
        <references count="1">
          <reference field="5" count="0"/>
        </references>
      </pivotArea>
    </format>
    <format dxfId="664">
      <pivotArea dataOnly="0" labelOnly="1" grandCol="1" outline="0" fieldPosition="0"/>
    </format>
    <format dxfId="663">
      <pivotArea field="11" type="button" dataOnly="0" labelOnly="1" outline="0" axis="axisRow" fieldPosition="2"/>
    </format>
    <format dxfId="662">
      <pivotArea field="10" type="button" dataOnly="0" labelOnly="1" outline="0" axis="axisRow" fieldPosition="3"/>
    </format>
    <format dxfId="661">
      <pivotArea type="origin" dataOnly="0" labelOnly="1" outline="0" fieldPosition="0"/>
    </format>
    <format dxfId="660">
      <pivotArea field="5" type="button" dataOnly="0" labelOnly="1" outline="0" axis="axisCol" fieldPosition="0"/>
    </format>
    <format dxfId="659">
      <pivotArea type="topRight" dataOnly="0" labelOnly="1" outline="0" fieldPosition="0"/>
    </format>
    <format dxfId="658">
      <pivotArea field="4" type="button" dataOnly="0" labelOnly="1" outline="0" axis="axisRow" fieldPosition="0"/>
    </format>
    <format dxfId="657">
      <pivotArea field="2" type="button" dataOnly="0" labelOnly="1" outline="0" axis="axisRow" fieldPosition="1"/>
    </format>
    <format dxfId="656">
      <pivotArea field="11" type="button" dataOnly="0" labelOnly="1" outline="0" axis="axisRow" fieldPosition="2"/>
    </format>
    <format dxfId="655">
      <pivotArea field="10" type="button" dataOnly="0" labelOnly="1" outline="0" axis="axisRow" fieldPosition="3"/>
    </format>
    <format dxfId="654">
      <pivotArea dataOnly="0" labelOnly="1" outline="0" fieldPosition="0">
        <references count="1">
          <reference field="5" count="0"/>
        </references>
      </pivotArea>
    </format>
    <format dxfId="65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10815C-775C-493D-B546-169134D845D8}" name="PivotTable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2:Q1370" firstHeaderRow="1" firstDataRow="2" firstDataCol="4"/>
  <pivotFields count="14">
    <pivotField compact="0" outline="0" showAll="0"/>
    <pivotField compact="0" outline="0" showAll="0"/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/>
    <pivotField axis="axisRow" compact="0" numFmtId="3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" outline="0" showAll="0">
      <items count="13">
        <item x="8"/>
        <item x="5"/>
        <item x="6"/>
        <item x="4"/>
        <item x="2"/>
        <item x="3"/>
        <item x="9"/>
        <item x="1"/>
        <item x="10"/>
        <item x="11"/>
        <item x="7"/>
        <item x="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20">
        <item x="11"/>
        <item x="14"/>
        <item x="9"/>
        <item x="2"/>
        <item x="3"/>
        <item x="7"/>
        <item x="17"/>
        <item x="16"/>
        <item x="15"/>
        <item x="1"/>
        <item x="6"/>
        <item x="19"/>
        <item x="5"/>
        <item x="0"/>
        <item x="18"/>
        <item x="13"/>
        <item x="12"/>
        <item x="10"/>
        <item x="4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axis="axisRow" compact="0" outline="0" showAll="0" defaultSubtotal="0">
      <items count="7">
        <item x="1"/>
        <item x="5"/>
        <item x="2"/>
        <item x="0"/>
        <item x="4"/>
        <item x="3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/>
  </pivotFields>
  <rowFields count="4">
    <field x="4"/>
    <field x="2"/>
    <field x="12"/>
    <field x="9"/>
  </rowFields>
  <rowItems count="1367">
    <i>
      <x/>
      <x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6"/>
    </i>
    <i r="3">
      <x v="18"/>
    </i>
    <i r="3">
      <x v="19"/>
    </i>
    <i r="2">
      <x v="1"/>
      <x/>
    </i>
    <i r="3">
      <x v="1"/>
    </i>
    <i r="3">
      <x v="3"/>
    </i>
    <i r="3">
      <x v="4"/>
    </i>
    <i r="3">
      <x v="5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2"/>
      <x/>
    </i>
    <i r="3">
      <x v="1"/>
    </i>
    <i r="3">
      <x v="2"/>
    </i>
    <i r="3">
      <x v="4"/>
    </i>
    <i r="3">
      <x v="5"/>
    </i>
    <i r="3">
      <x v="6"/>
    </i>
    <i r="3">
      <x v="7"/>
    </i>
    <i r="3">
      <x v="9"/>
    </i>
    <i r="3">
      <x v="11"/>
    </i>
    <i r="3">
      <x v="12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/>
    </i>
    <i r="3">
      <x v="1"/>
    </i>
    <i r="3">
      <x v="2"/>
    </i>
    <i r="3">
      <x v="3"/>
    </i>
    <i r="3">
      <x v="5"/>
    </i>
    <i r="3">
      <x v="6"/>
    </i>
    <i r="3">
      <x v="7"/>
    </i>
    <i r="3">
      <x v="9"/>
    </i>
    <i r="3">
      <x v="11"/>
    </i>
    <i r="3">
      <x v="12"/>
    </i>
    <i r="3">
      <x v="14"/>
    </i>
    <i r="3">
      <x v="15"/>
    </i>
    <i r="3">
      <x v="17"/>
    </i>
    <i r="3">
      <x v="19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5"/>
      <x/>
    </i>
    <i r="3">
      <x v="1"/>
    </i>
    <i r="3">
      <x v="3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6"/>
      <x/>
    </i>
    <i r="3">
      <x v="1"/>
    </i>
    <i r="3">
      <x v="2"/>
    </i>
    <i r="3">
      <x v="6"/>
    </i>
    <i r="3">
      <x v="7"/>
    </i>
    <i r="3">
      <x v="8"/>
    </i>
    <i r="3">
      <x v="11"/>
    </i>
    <i r="3">
      <x v="12"/>
    </i>
    <i r="3">
      <x v="14"/>
    </i>
    <i r="3">
      <x v="16"/>
    </i>
    <i r="3">
      <x v="17"/>
    </i>
    <i r="3">
      <x v="19"/>
    </i>
    <i r="1">
      <x v="1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2"/>
    </i>
    <i r="3">
      <x v="13"/>
    </i>
    <i r="3">
      <x v="15"/>
    </i>
    <i r="3">
      <x v="16"/>
    </i>
    <i r="3">
      <x v="17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9"/>
    </i>
    <i r="3">
      <x v="10"/>
    </i>
    <i r="3">
      <x v="11"/>
    </i>
    <i r="3">
      <x v="12"/>
    </i>
    <i r="3">
      <x v="14"/>
    </i>
    <i r="3">
      <x v="15"/>
    </i>
    <i r="3">
      <x v="16"/>
    </i>
    <i r="3">
      <x v="18"/>
    </i>
    <i r="3">
      <x v="19"/>
    </i>
    <i r="2">
      <x v="3"/>
      <x/>
    </i>
    <i r="3">
      <x v="1"/>
    </i>
    <i r="3">
      <x v="4"/>
    </i>
    <i r="3">
      <x v="5"/>
    </i>
    <i r="3">
      <x v="6"/>
    </i>
    <i r="3">
      <x v="7"/>
    </i>
    <i r="3">
      <x v="10"/>
    </i>
    <i r="3">
      <x v="12"/>
    </i>
    <i r="3">
      <x v="13"/>
    </i>
    <i r="3">
      <x v="15"/>
    </i>
    <i r="3">
      <x v="16"/>
    </i>
    <i r="3">
      <x v="18"/>
    </i>
    <i r="3">
      <x v="19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5"/>
    </i>
    <i r="3">
      <x v="16"/>
    </i>
    <i r="3">
      <x v="17"/>
    </i>
    <i r="3">
      <x v="18"/>
    </i>
    <i r="3">
      <x v="19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5"/>
    </i>
    <i r="3">
      <x v="16"/>
    </i>
    <i r="3">
      <x v="17"/>
    </i>
    <i r="3">
      <x v="18"/>
    </i>
    <i r="3">
      <x v="19"/>
    </i>
    <i r="2">
      <x v="6"/>
      <x/>
    </i>
    <i r="3">
      <x v="2"/>
    </i>
    <i r="3">
      <x v="3"/>
    </i>
    <i r="3">
      <x v="4"/>
    </i>
    <i r="3">
      <x v="5"/>
    </i>
    <i r="3">
      <x v="7"/>
    </i>
    <i r="3">
      <x v="8"/>
    </i>
    <i r="3">
      <x v="13"/>
    </i>
    <i r="3">
      <x v="14"/>
    </i>
    <i r="3">
      <x v="15"/>
    </i>
    <i r="3">
      <x v="16"/>
    </i>
    <i r="3">
      <x v="17"/>
    </i>
    <i r="3">
      <x v="18"/>
    </i>
    <i r="1">
      <x v="2"/>
      <x/>
      <x v="1"/>
    </i>
    <i r="3">
      <x v="2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"/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2"/>
      <x/>
    </i>
    <i r="3">
      <x v="1"/>
    </i>
    <i r="3">
      <x v="4"/>
    </i>
    <i r="3">
      <x v="5"/>
    </i>
    <i r="3">
      <x v="7"/>
    </i>
    <i r="3">
      <x v="8"/>
    </i>
    <i r="3">
      <x v="10"/>
    </i>
    <i r="3">
      <x v="11"/>
    </i>
    <i r="3">
      <x v="12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/>
    </i>
    <i r="3">
      <x v="1"/>
    </i>
    <i r="3">
      <x v="3"/>
    </i>
    <i r="3">
      <x v="4"/>
    </i>
    <i r="3">
      <x v="5"/>
    </i>
    <i r="3">
      <x v="6"/>
    </i>
    <i r="3">
      <x v="9"/>
    </i>
    <i r="3">
      <x v="10"/>
    </i>
    <i r="3">
      <x v="13"/>
    </i>
    <i r="3">
      <x v="17"/>
    </i>
    <i r="3">
      <x v="18"/>
    </i>
    <i r="3">
      <x v="19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5"/>
      <x/>
    </i>
    <i r="3">
      <x v="1"/>
    </i>
    <i r="3">
      <x v="2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6"/>
      <x/>
    </i>
    <i r="3">
      <x v="1"/>
    </i>
    <i r="3">
      <x v="3"/>
    </i>
    <i r="3">
      <x v="4"/>
    </i>
    <i r="3">
      <x v="5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6"/>
    </i>
    <i r="3">
      <x v="18"/>
    </i>
    <i r="1">
      <x v="3"/>
      <x/>
      <x/>
    </i>
    <i r="3">
      <x v="1"/>
    </i>
    <i r="3">
      <x v="2"/>
    </i>
    <i r="3">
      <x v="4"/>
    </i>
    <i r="3">
      <x v="5"/>
    </i>
    <i r="3">
      <x v="6"/>
    </i>
    <i r="3">
      <x v="8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"/>
      <x v="1"/>
    </i>
    <i r="3">
      <x v="2"/>
    </i>
    <i r="3">
      <x v="3"/>
    </i>
    <i r="3">
      <x v="6"/>
    </i>
    <i r="3">
      <x v="7"/>
    </i>
    <i r="3">
      <x v="8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2"/>
      <x/>
    </i>
    <i r="3">
      <x v="2"/>
    </i>
    <i r="3">
      <x v="4"/>
    </i>
    <i r="3">
      <x v="5"/>
    </i>
    <i r="3">
      <x v="7"/>
    </i>
    <i r="3">
      <x v="9"/>
    </i>
    <i r="3">
      <x v="11"/>
    </i>
    <i r="3">
      <x v="12"/>
    </i>
    <i r="3">
      <x v="14"/>
    </i>
    <i r="3">
      <x v="15"/>
    </i>
    <i r="3">
      <x v="16"/>
    </i>
    <i r="3">
      <x v="19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9"/>
    </i>
    <i r="3">
      <x v="10"/>
    </i>
    <i r="3">
      <x v="11"/>
    </i>
    <i r="3">
      <x v="12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6"/>
      <x v="1"/>
    </i>
    <i r="3">
      <x v="3"/>
    </i>
    <i r="3">
      <x v="6"/>
    </i>
    <i r="3">
      <x v="7"/>
    </i>
    <i r="3">
      <x v="8"/>
    </i>
    <i r="3">
      <x v="9"/>
    </i>
    <i r="3">
      <x v="11"/>
    </i>
    <i r="3">
      <x v="12"/>
    </i>
    <i r="3">
      <x v="14"/>
    </i>
    <i r="3">
      <x v="18"/>
    </i>
    <i>
      <x v="1"/>
      <x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"/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2"/>
      <x/>
    </i>
    <i r="3">
      <x v="1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3"/>
    </i>
    <i r="3">
      <x v="14"/>
    </i>
    <i r="3">
      <x v="15"/>
    </i>
    <i r="3">
      <x v="16"/>
    </i>
    <i r="3">
      <x v="19"/>
    </i>
    <i r="2">
      <x v="3"/>
      <x/>
    </i>
    <i r="3">
      <x v="1"/>
    </i>
    <i r="3">
      <x v="2"/>
    </i>
    <i r="3">
      <x v="3"/>
    </i>
    <i r="3">
      <x v="5"/>
    </i>
    <i r="3">
      <x v="6"/>
    </i>
    <i r="3">
      <x v="10"/>
    </i>
    <i r="3">
      <x v="12"/>
    </i>
    <i r="3">
      <x v="13"/>
    </i>
    <i r="3">
      <x v="14"/>
    </i>
    <i r="3">
      <x v="17"/>
    </i>
    <i r="3">
      <x v="18"/>
    </i>
    <i r="3">
      <x v="19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8"/>
    </i>
    <i r="2">
      <x v="5"/>
      <x/>
    </i>
    <i r="3">
      <x v="1"/>
    </i>
    <i r="3">
      <x v="2"/>
    </i>
    <i r="3">
      <x v="3"/>
    </i>
    <i r="3">
      <x v="4"/>
    </i>
    <i r="3">
      <x v="6"/>
    </i>
    <i r="3">
      <x v="7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6"/>
      <x v="1"/>
    </i>
    <i r="3">
      <x v="3"/>
    </i>
    <i r="3">
      <x v="5"/>
    </i>
    <i r="3">
      <x v="8"/>
    </i>
    <i r="3">
      <x v="9"/>
    </i>
    <i r="3">
      <x v="12"/>
    </i>
    <i r="3">
      <x v="15"/>
    </i>
    <i r="3">
      <x v="16"/>
    </i>
    <i r="3">
      <x v="17"/>
    </i>
    <i r="3">
      <x v="18"/>
    </i>
    <i r="1">
      <x v="1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4"/>
    </i>
    <i r="3">
      <x v="15"/>
    </i>
    <i r="3">
      <x v="16"/>
    </i>
    <i r="3">
      <x v="17"/>
    </i>
    <i r="3">
      <x v="19"/>
    </i>
    <i r="2">
      <x v="1"/>
      <x/>
    </i>
    <i r="3">
      <x v="1"/>
    </i>
    <i r="3">
      <x v="3"/>
    </i>
    <i r="3">
      <x v="5"/>
    </i>
    <i r="3">
      <x v="6"/>
    </i>
    <i r="3">
      <x v="7"/>
    </i>
    <i r="3">
      <x v="8"/>
    </i>
    <i r="3">
      <x v="9"/>
    </i>
    <i r="3">
      <x v="11"/>
    </i>
    <i r="3">
      <x v="12"/>
    </i>
    <i r="3">
      <x v="13"/>
    </i>
    <i r="3">
      <x v="15"/>
    </i>
    <i r="3">
      <x v="16"/>
    </i>
    <i r="3">
      <x v="17"/>
    </i>
    <i r="3">
      <x v="18"/>
    </i>
    <i r="3">
      <x v="19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7"/>
    </i>
    <i r="3">
      <x v="8"/>
    </i>
    <i r="3">
      <x v="9"/>
    </i>
    <i r="3">
      <x v="10"/>
    </i>
    <i r="3">
      <x v="12"/>
    </i>
    <i r="3">
      <x v="13"/>
    </i>
    <i r="3">
      <x v="16"/>
    </i>
    <i r="3">
      <x v="18"/>
    </i>
    <i r="2">
      <x v="3"/>
      <x/>
    </i>
    <i r="3">
      <x v="1"/>
    </i>
    <i r="3">
      <x v="2"/>
    </i>
    <i r="3">
      <x v="3"/>
    </i>
    <i r="3">
      <x v="4"/>
    </i>
    <i r="3">
      <x v="8"/>
    </i>
    <i r="3">
      <x v="10"/>
    </i>
    <i r="3">
      <x v="12"/>
    </i>
    <i r="3">
      <x v="13"/>
    </i>
    <i r="3">
      <x v="14"/>
    </i>
    <i r="3">
      <x v="15"/>
    </i>
    <i r="3">
      <x v="16"/>
    </i>
    <i r="3">
      <x v="18"/>
    </i>
    <i r="3">
      <x v="19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7"/>
    </i>
    <i r="3">
      <x v="18"/>
    </i>
    <i r="3">
      <x v="19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6"/>
      <x v="1"/>
    </i>
    <i r="3">
      <x v="2"/>
    </i>
    <i r="3">
      <x v="13"/>
    </i>
    <i r="3">
      <x v="18"/>
    </i>
    <i r="3">
      <x v="19"/>
    </i>
    <i r="1">
      <x v="2"/>
      <x/>
      <x/>
    </i>
    <i r="3">
      <x v="1"/>
    </i>
    <i r="3">
      <x v="2"/>
    </i>
    <i r="3">
      <x v="3"/>
    </i>
    <i r="3">
      <x v="4"/>
    </i>
    <i r="3">
      <x v="6"/>
    </i>
    <i r="3">
      <x v="7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"/>
      <x/>
    </i>
    <i r="3">
      <x v="1"/>
    </i>
    <i r="3">
      <x v="2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8"/>
    </i>
    <i r="3">
      <x v="19"/>
    </i>
    <i r="2">
      <x v="2"/>
      <x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/>
    </i>
    <i r="3">
      <x v="1"/>
    </i>
    <i r="3">
      <x v="2"/>
    </i>
    <i r="3">
      <x v="3"/>
    </i>
    <i r="3">
      <x v="4"/>
    </i>
    <i r="3">
      <x v="6"/>
    </i>
    <i r="3">
      <x v="9"/>
    </i>
    <i r="3">
      <x v="10"/>
    </i>
    <i r="3">
      <x v="12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5"/>
      <x/>
    </i>
    <i r="3">
      <x v="1"/>
    </i>
    <i r="3">
      <x v="2"/>
    </i>
    <i r="3">
      <x v="4"/>
    </i>
    <i r="3">
      <x v="5"/>
    </i>
    <i r="3">
      <x v="6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6"/>
      <x v="1"/>
    </i>
    <i r="3">
      <x v="2"/>
    </i>
    <i r="3">
      <x v="6"/>
    </i>
    <i r="3">
      <x v="7"/>
    </i>
    <i r="3">
      <x v="8"/>
    </i>
    <i r="3">
      <x v="9"/>
    </i>
    <i r="3">
      <x v="12"/>
    </i>
    <i r="3">
      <x v="14"/>
    </i>
    <i r="3">
      <x v="16"/>
    </i>
    <i r="3">
      <x v="17"/>
    </i>
    <i r="1">
      <x v="3"/>
      <x/>
      <x/>
    </i>
    <i r="3">
      <x v="1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"/>
      <x v="1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2"/>
      <x/>
    </i>
    <i r="3">
      <x v="1"/>
    </i>
    <i r="3">
      <x v="2"/>
    </i>
    <i r="3">
      <x v="3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7"/>
    </i>
    <i r="3">
      <x v="8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4"/>
      <x/>
    </i>
    <i r="3">
      <x v="1"/>
    </i>
    <i r="3">
      <x v="2"/>
    </i>
    <i r="3">
      <x v="3"/>
    </i>
    <i r="3">
      <x v="5"/>
    </i>
    <i r="3">
      <x v="6"/>
    </i>
    <i r="3">
      <x v="7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5"/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6"/>
      <x v="1"/>
    </i>
    <i r="3">
      <x v="2"/>
    </i>
    <i r="3">
      <x v="3"/>
    </i>
    <i r="3">
      <x v="6"/>
    </i>
    <i r="3">
      <x v="9"/>
    </i>
    <i r="3">
      <x v="10"/>
    </i>
    <i r="3">
      <x v="11"/>
    </i>
    <i r="3">
      <x v="14"/>
    </i>
    <i r="3">
      <x v="15"/>
    </i>
    <i r="3">
      <x v="18"/>
    </i>
    <i r="3">
      <x v="19"/>
    </i>
    <i>
      <x v="2"/>
      <x/>
      <x/>
      <x/>
    </i>
    <i r="3">
      <x v="1"/>
    </i>
    <i r="3">
      <x v="2"/>
    </i>
    <i r="3">
      <x v="3"/>
    </i>
    <i r="3">
      <x v="4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"/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6"/>
    </i>
    <i r="3">
      <x v="17"/>
    </i>
    <i r="3">
      <x v="19"/>
    </i>
    <i r="2">
      <x v="2"/>
      <x v="1"/>
    </i>
    <i r="3">
      <x v="3"/>
    </i>
    <i r="3">
      <x v="4"/>
    </i>
    <i r="3">
      <x v="5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6"/>
    </i>
    <i r="3">
      <x v="18"/>
    </i>
    <i r="3">
      <x v="19"/>
    </i>
    <i r="2">
      <x v="3"/>
      <x/>
    </i>
    <i r="3">
      <x v="1"/>
    </i>
    <i r="3">
      <x v="2"/>
    </i>
    <i r="3">
      <x v="3"/>
    </i>
    <i r="3">
      <x v="5"/>
    </i>
    <i r="3">
      <x v="6"/>
    </i>
    <i r="3">
      <x v="7"/>
    </i>
    <i r="3">
      <x v="8"/>
    </i>
    <i r="3">
      <x v="10"/>
    </i>
    <i r="3">
      <x v="11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9"/>
    </i>
    <i r="3">
      <x v="10"/>
    </i>
    <i r="3">
      <x v="12"/>
    </i>
    <i r="3">
      <x v="13"/>
    </i>
    <i r="3">
      <x v="14"/>
    </i>
    <i r="3">
      <x v="15"/>
    </i>
    <i r="3">
      <x v="16"/>
    </i>
    <i r="3">
      <x v="18"/>
    </i>
    <i r="3">
      <x v="19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7"/>
    </i>
    <i r="3">
      <x v="18"/>
    </i>
    <i r="3">
      <x v="19"/>
    </i>
    <i r="2">
      <x v="6"/>
      <x/>
    </i>
    <i r="3">
      <x v="1"/>
    </i>
    <i r="3">
      <x v="2"/>
    </i>
    <i r="3">
      <x v="3"/>
    </i>
    <i r="3">
      <x v="7"/>
    </i>
    <i r="3">
      <x v="8"/>
    </i>
    <i r="3">
      <x v="10"/>
    </i>
    <i r="3">
      <x v="11"/>
    </i>
    <i r="3">
      <x v="13"/>
    </i>
    <i r="3">
      <x v="14"/>
    </i>
    <i r="3">
      <x v="15"/>
    </i>
    <i r="3">
      <x v="16"/>
    </i>
    <i r="3">
      <x v="18"/>
    </i>
    <i r="3">
      <x v="19"/>
    </i>
    <i r="1">
      <x v="1"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"/>
      <x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2"/>
      <x v="1"/>
    </i>
    <i r="3">
      <x v="3"/>
    </i>
    <i r="3">
      <x v="4"/>
    </i>
    <i r="3">
      <x v="5"/>
    </i>
    <i r="3">
      <x v="6"/>
    </i>
    <i r="3">
      <x v="8"/>
    </i>
    <i r="3">
      <x v="9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7"/>
    </i>
    <i r="3">
      <x v="8"/>
    </i>
    <i r="3">
      <x v="10"/>
    </i>
    <i r="3">
      <x v="11"/>
    </i>
    <i r="3">
      <x v="12"/>
    </i>
    <i r="3">
      <x v="13"/>
    </i>
    <i r="3">
      <x v="16"/>
    </i>
    <i r="3">
      <x v="17"/>
    </i>
    <i r="3">
      <x v="18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5"/>
      <x/>
    </i>
    <i r="3">
      <x v="1"/>
    </i>
    <i r="3">
      <x v="2"/>
    </i>
    <i r="3">
      <x v="3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5"/>
    </i>
    <i r="3">
      <x v="16"/>
    </i>
    <i r="3">
      <x v="17"/>
    </i>
    <i r="3">
      <x v="18"/>
    </i>
    <i r="3">
      <x v="19"/>
    </i>
    <i r="2">
      <x v="6"/>
      <x v="1"/>
    </i>
    <i r="3">
      <x v="4"/>
    </i>
    <i r="3">
      <x v="5"/>
    </i>
    <i r="3">
      <x v="6"/>
    </i>
    <i r="3">
      <x v="7"/>
    </i>
    <i r="3">
      <x v="10"/>
    </i>
    <i r="3">
      <x v="13"/>
    </i>
    <i r="3">
      <x v="14"/>
    </i>
    <i r="3">
      <x v="18"/>
    </i>
    <i r="1">
      <x v="2"/>
      <x/>
      <x/>
    </i>
    <i r="3">
      <x v="1"/>
    </i>
    <i r="3">
      <x v="2"/>
    </i>
    <i r="3">
      <x v="4"/>
    </i>
    <i r="3">
      <x v="5"/>
    </i>
    <i r="3">
      <x v="6"/>
    </i>
    <i r="3">
      <x v="9"/>
    </i>
    <i r="3">
      <x v="10"/>
    </i>
    <i r="3">
      <x v="11"/>
    </i>
    <i r="3">
      <x v="12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5"/>
    </i>
    <i r="3">
      <x v="16"/>
    </i>
    <i r="3">
      <x v="18"/>
    </i>
    <i r="3">
      <x v="19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8"/>
    </i>
    <i r="3">
      <x v="9"/>
    </i>
    <i r="3">
      <x v="11"/>
    </i>
    <i r="3">
      <x v="12"/>
    </i>
    <i r="3">
      <x v="13"/>
    </i>
    <i r="3">
      <x v="14"/>
    </i>
    <i r="3">
      <x v="16"/>
    </i>
    <i r="3">
      <x v="17"/>
    </i>
    <i r="3">
      <x v="18"/>
    </i>
    <i r="3">
      <x v="19"/>
    </i>
    <i r="2">
      <x v="3"/>
      <x/>
    </i>
    <i r="3">
      <x v="2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4"/>
    </i>
    <i r="3">
      <x v="15"/>
    </i>
    <i r="3">
      <x v="16"/>
    </i>
    <i r="3">
      <x v="19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8"/>
    </i>
    <i r="3">
      <x v="9"/>
    </i>
    <i r="3">
      <x v="10"/>
    </i>
    <i r="3">
      <x v="11"/>
    </i>
    <i r="3">
      <x v="12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6"/>
      <x v="2"/>
    </i>
    <i r="3">
      <x v="3"/>
    </i>
    <i r="3">
      <x v="4"/>
    </i>
    <i r="3">
      <x v="8"/>
    </i>
    <i r="3">
      <x v="10"/>
    </i>
    <i r="3">
      <x v="11"/>
    </i>
    <i r="3">
      <x v="12"/>
    </i>
    <i r="3">
      <x v="15"/>
    </i>
    <i r="3">
      <x v="18"/>
    </i>
    <i r="3">
      <x v="19"/>
    </i>
    <i r="1">
      <x v="3"/>
      <x/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"/>
      <x/>
    </i>
    <i r="3">
      <x v="1"/>
    </i>
    <i r="3">
      <x v="2"/>
    </i>
    <i r="3">
      <x v="3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2"/>
      <x/>
    </i>
    <i r="3">
      <x v="1"/>
    </i>
    <i r="3">
      <x v="2"/>
    </i>
    <i r="3">
      <x v="3"/>
    </i>
    <i r="3">
      <x v="4"/>
    </i>
    <i r="3">
      <x v="6"/>
    </i>
    <i r="3">
      <x v="7"/>
    </i>
    <i r="3">
      <x v="8"/>
    </i>
    <i r="3">
      <x v="9"/>
    </i>
    <i r="3">
      <x v="11"/>
    </i>
    <i r="3">
      <x v="12"/>
    </i>
    <i r="3">
      <x v="13"/>
    </i>
    <i r="3">
      <x v="16"/>
    </i>
    <i r="3">
      <x v="18"/>
    </i>
    <i r="3">
      <x v="19"/>
    </i>
    <i r="2">
      <x v="3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2"/>
    </i>
    <i r="3">
      <x v="13"/>
    </i>
    <i r="3">
      <x v="14"/>
    </i>
    <i r="3">
      <x v="16"/>
    </i>
    <i r="3">
      <x v="19"/>
    </i>
    <i r="2">
      <x v="4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5"/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5"/>
    </i>
    <i r="3">
      <x v="16"/>
    </i>
    <i r="3">
      <x v="17"/>
    </i>
    <i r="3">
      <x v="18"/>
    </i>
    <i r="3">
      <x v="19"/>
    </i>
    <i r="2">
      <x v="6"/>
      <x/>
    </i>
    <i r="3">
      <x v="2"/>
    </i>
    <i r="3">
      <x v="3"/>
    </i>
    <i r="3">
      <x v="4"/>
    </i>
    <i r="3">
      <x v="6"/>
    </i>
    <i r="3">
      <x v="7"/>
    </i>
    <i r="3">
      <x v="9"/>
    </i>
    <i r="3">
      <x v="10"/>
    </i>
    <i r="3">
      <x v="12"/>
    </i>
    <i r="3">
      <x v="15"/>
    </i>
    <i r="3">
      <x v="16"/>
    </i>
    <i r="3">
      <x v="17"/>
    </i>
    <i r="3">
      <x v="18"/>
    </i>
    <i t="grand">
      <x/>
    </i>
  </rowItems>
  <colFields count="1">
    <field x="5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Value_LC" fld="13" baseField="0" baseItem="0"/>
  </dataFields>
  <formats count="18">
    <format dxfId="699">
      <pivotArea type="origin" dataOnly="0" labelOnly="1" outline="0" fieldPosition="0"/>
    </format>
    <format dxfId="698">
      <pivotArea field="5" type="button" dataOnly="0" labelOnly="1" outline="0" axis="axisCol" fieldPosition="0"/>
    </format>
    <format dxfId="697">
      <pivotArea type="topRight" dataOnly="0" labelOnly="1" outline="0" fieldPosition="0"/>
    </format>
    <format dxfId="696">
      <pivotArea field="4" type="button" dataOnly="0" labelOnly="1" outline="0" axis="axisRow" fieldPosition="0"/>
    </format>
    <format dxfId="695">
      <pivotArea field="2" type="button" dataOnly="0" labelOnly="1" outline="0" axis="axisRow" fieldPosition="1"/>
    </format>
    <format dxfId="694">
      <pivotArea field="12" type="button" dataOnly="0" labelOnly="1" outline="0" axis="axisRow" fieldPosition="2"/>
    </format>
    <format dxfId="693">
      <pivotArea field="9" type="button" dataOnly="0" labelOnly="1" outline="0" axis="axisRow" fieldPosition="3"/>
    </format>
    <format dxfId="692">
      <pivotArea dataOnly="0" labelOnly="1" outline="0" fieldPosition="0">
        <references count="1">
          <reference field="5" count="0"/>
        </references>
      </pivotArea>
    </format>
    <format dxfId="691">
      <pivotArea dataOnly="0" labelOnly="1" grandCol="1" outline="0" fieldPosition="0"/>
    </format>
    <format dxfId="690">
      <pivotArea type="origin" dataOnly="0" labelOnly="1" outline="0" fieldPosition="0"/>
    </format>
    <format dxfId="689">
      <pivotArea field="5" type="button" dataOnly="0" labelOnly="1" outline="0" axis="axisCol" fieldPosition="0"/>
    </format>
    <format dxfId="688">
      <pivotArea type="topRight" dataOnly="0" labelOnly="1" outline="0" fieldPosition="0"/>
    </format>
    <format dxfId="687">
      <pivotArea field="4" type="button" dataOnly="0" labelOnly="1" outline="0" axis="axisRow" fieldPosition="0"/>
    </format>
    <format dxfId="686">
      <pivotArea field="2" type="button" dataOnly="0" labelOnly="1" outline="0" axis="axisRow" fieldPosition="1"/>
    </format>
    <format dxfId="685">
      <pivotArea field="12" type="button" dataOnly="0" labelOnly="1" outline="0" axis="axisRow" fieldPosition="2"/>
    </format>
    <format dxfId="684">
      <pivotArea field="9" type="button" dataOnly="0" labelOnly="1" outline="0" axis="axisRow" fieldPosition="3"/>
    </format>
    <format dxfId="683">
      <pivotArea dataOnly="0" labelOnly="1" outline="0" fieldPosition="0">
        <references count="1">
          <reference field="5" count="0"/>
        </references>
      </pivotArea>
    </format>
    <format dxfId="68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93FC4-300A-4701-ADAA-AEF198DD7173}" name="Data_Base" displayName="Data_Base" ref="A1:N3078" totalsRowShown="0" headerRowDxfId="727" headerRowBorderDxfId="726">
  <autoFilter ref="A1:N3078" xr:uid="{2D70FF5C-86C6-4C64-AF09-53AA10072B7B}"/>
  <tableColumns count="14">
    <tableColumn id="1" xr3:uid="{DC056CA3-FE26-4074-ABD3-1BC28E53CDA7}" name="PR_Nr"/>
    <tableColumn id="2" xr3:uid="{FCC3105F-F9CC-4E99-9849-3F15187D06AA}" name="PR_Types"/>
    <tableColumn id="3" xr3:uid="{BA412B6D-F8C1-49FF-93E5-2225EFDE0B6D}" name="PR_Categ"/>
    <tableColumn id="4" xr3:uid="{3945ABFE-A48D-47C4-873D-9640D84DA139}" name="Date_Booking" dataDxfId="725"/>
    <tableColumn id="12" xr3:uid="{F92D0278-A5EC-4D7C-9B78-B66F2B8E0123}" name="Year_Booking" dataDxfId="724"/>
    <tableColumn id="13" xr3:uid="{9DF398BC-D045-424E-A091-609CDB594389}" name="Month_Booking" dataDxfId="723"/>
    <tableColumn id="5" xr3:uid="{38215F30-2BBE-418B-A3B5-08AE2FF50E0E}" name="GL_Acc"/>
    <tableColumn id="6" xr3:uid="{515BA289-EC9D-455A-982F-384211FE4EAA}" name="GL_Acc_Categ"/>
    <tableColumn id="7" xr3:uid="{F28318BB-9EDC-4396-87E6-394D462D3A89}" name="Vendor_Nr" dataDxfId="722"/>
    <tableColumn id="8" xr3:uid="{BCBF00C1-1066-4C78-948C-16D032B86F29}" name="Vendor_Name"/>
    <tableColumn id="9" xr3:uid="{7B66004A-A282-43CE-A522-B0A432367705}" name="Cost_Center"/>
    <tableColumn id="14" xr3:uid="{1FD17597-21ED-4A71-B221-6D1483474E3B}" name="CC_Type" dataDxfId="721"/>
    <tableColumn id="10" xr3:uid="{2D19ED7D-841B-4006-9F35-0FAE4A6CBD91}" name="Resp_Person"/>
    <tableColumn id="11" xr3:uid="{60DF0D38-8590-4EFC-92FE-7E2876E56D58}" name="Value_LC" dataDxfId="720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18A5CE-9DDB-4FAA-BEB5-E899ABD7312F}" name="Calendar" displayName="Calendar" ref="A1:C4" totalsRowShown="0" headerRowDxfId="719" tableBorderDxfId="718">
  <tableColumns count="3">
    <tableColumn id="1" xr3:uid="{A1909F8F-DD79-4800-9733-141A35490B0B}" name="Dates"/>
    <tableColumn id="2" xr3:uid="{2C1C792F-5DBA-4A6F-8B1B-596605FEA305}" name="Start Date"/>
    <tableColumn id="3" xr3:uid="{607E6ED6-E522-48F4-A617-CEAD78BA4A54}" name="End 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5BFB35-861E-4565-9A12-02C970487374}" name="PR_typ" displayName="PR_typ" ref="E1:F5" totalsRowShown="0" headerRowDxfId="717" tableBorderDxfId="716">
  <autoFilter ref="E1:F5" xr:uid="{BE5BFB35-861E-4565-9A12-02C970487374}"/>
  <tableColumns count="2">
    <tableColumn id="1" xr3:uid="{6475F97B-726E-42EB-8986-384AAA136F0B}" name="PR_Types"/>
    <tableColumn id="2" xr3:uid="{CAB3C4D0-CE30-4082-8700-D2BA54B9272E}" name="PR_Cate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BCA751-5ECB-43E0-A2B1-04FA0FC80C81}" name="GL_ACC" displayName="GL_ACC" ref="H1:I8" totalsRowShown="0" headerRowDxfId="715" dataDxfId="714" tableBorderDxfId="713">
  <autoFilter ref="H1:I8" xr:uid="{5DBCA751-5ECB-43E0-A2B1-04FA0FC80C81}"/>
  <tableColumns count="2">
    <tableColumn id="1" xr3:uid="{7075DBFE-591A-4818-8440-B9B861C81054}" name="GL Account" dataDxfId="712"/>
    <tableColumn id="2" xr3:uid="{DC30D62C-5F14-4505-9263-D6D992CB4CA3}" name="GL Account Categ" dataDxfId="7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D6E2ABB-A79C-4F6E-9FDD-37A4BCE9B9F8}" name="Vendor_Code" displayName="Vendor_Code" ref="K1:L21" totalsRowShown="0" headerRowDxfId="710" dataDxfId="709" tableBorderDxfId="708">
  <autoFilter ref="K1:L21" xr:uid="{9D6E2ABB-A79C-4F6E-9FDD-37A4BCE9B9F8}"/>
  <tableColumns count="2">
    <tableColumn id="1" xr3:uid="{0D837C54-DFB7-4AFD-9B8E-AB864AC3308A}" name="Vendor_Code" dataDxfId="707"/>
    <tableColumn id="2" xr3:uid="{BA5002D3-10C0-4AF5-91F5-0433D481A761}" name="Vendor_Name" dataDxfId="7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244E6F-4142-4CAB-A2B0-99BB227B56CA}" name="CC_Code" displayName="CC_Code" ref="N1:P31" totalsRowShown="0" headerRowDxfId="705" dataDxfId="704" tableBorderDxfId="703">
  <autoFilter ref="N1:P31" xr:uid="{11244E6F-4142-4CAB-A2B0-99BB227B56CA}"/>
  <tableColumns count="3">
    <tableColumn id="1" xr3:uid="{9934B782-FB1F-482A-8908-6CA6A3EF07D1}" name="CostCenter_Code" dataDxfId="702"/>
    <tableColumn id="2" xr3:uid="{98D24484-FA61-418B-97F4-0D3683478553}" name="CostCenter_Type" dataDxfId="701"/>
    <tableColumn id="3" xr3:uid="{4913701A-BF4D-499A-8690-5C4681FF464B}" name="Resp_Person" dataDxfId="7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753F-5DAF-4058-9736-894673D80335}">
  <sheetPr>
    <tabColor rgb="FF00B0F0"/>
  </sheetPr>
  <dimension ref="A1:B8"/>
  <sheetViews>
    <sheetView tabSelected="1" workbookViewId="0">
      <selection activeCell="E6" sqref="E6"/>
    </sheetView>
  </sheetViews>
  <sheetFormatPr defaultRowHeight="15" x14ac:dyDescent="0.25"/>
  <cols>
    <col min="1" max="1" width="29.7109375" customWidth="1"/>
    <col min="2" max="2" width="58" style="48" customWidth="1"/>
  </cols>
  <sheetData>
    <row r="1" spans="1:2" ht="15.75" x14ac:dyDescent="0.25">
      <c r="A1" s="60" t="s">
        <v>46</v>
      </c>
      <c r="B1" s="60"/>
    </row>
    <row r="2" spans="1:2" x14ac:dyDescent="0.25">
      <c r="A2" s="25" t="s">
        <v>88</v>
      </c>
      <c r="B2" s="25" t="s">
        <v>87</v>
      </c>
    </row>
    <row r="3" spans="1:2" ht="60" x14ac:dyDescent="0.25">
      <c r="A3" s="1" t="s">
        <v>0</v>
      </c>
      <c r="B3" s="48" t="s">
        <v>91</v>
      </c>
    </row>
    <row r="4" spans="1:2" ht="75" x14ac:dyDescent="0.25">
      <c r="A4" s="1" t="s">
        <v>1</v>
      </c>
      <c r="B4" s="48" t="s">
        <v>89</v>
      </c>
    </row>
    <row r="5" spans="1:2" ht="75" x14ac:dyDescent="0.25">
      <c r="A5" s="1" t="s">
        <v>2</v>
      </c>
      <c r="B5" s="48" t="s">
        <v>90</v>
      </c>
    </row>
    <row r="6" spans="1:2" ht="195" x14ac:dyDescent="0.25">
      <c r="A6" s="1" t="s">
        <v>47</v>
      </c>
      <c r="B6" s="48" t="s">
        <v>96</v>
      </c>
    </row>
    <row r="7" spans="1:2" ht="30" x14ac:dyDescent="0.25">
      <c r="A7" s="1" t="s">
        <v>48</v>
      </c>
      <c r="B7" s="48" t="s">
        <v>98</v>
      </c>
    </row>
    <row r="8" spans="1:2" ht="30" x14ac:dyDescent="0.25">
      <c r="A8" s="1" t="s">
        <v>92</v>
      </c>
      <c r="B8" s="48" t="s">
        <v>97</v>
      </c>
    </row>
  </sheetData>
  <mergeCells count="1">
    <mergeCell ref="A1:B1"/>
  </mergeCells>
  <hyperlinks>
    <hyperlink ref="A3" location="DB_by_GL!A1" display="DashBoard by GL Account" xr:uid="{0390D025-4778-45B2-B4C3-E2A9BBAE2C0E}"/>
    <hyperlink ref="A4" location="DB_by_CC!A1" display="DashBoard by CostCenter" xr:uid="{2846EFF5-E06E-4FC6-AEC1-D8BD68717145}"/>
    <hyperlink ref="A5" location="DB_by_Resp!A1" display="DashBoard by Resp Person" xr:uid="{967AB98F-0851-4C26-AA48-1D6E781A88BA}"/>
    <hyperlink ref="A6" location="'Data Base'!A1" display="Data Base for model" xr:uid="{841FF5B5-A57B-409C-BA87-26628E1FFEC1}"/>
    <hyperlink ref="A7" location="RND_Values_Parameters!A1" display="RND Values and Parameters" xr:uid="{112198C2-7F65-46EB-BCC4-58F57673E0F2}"/>
    <hyperlink ref="A8" location="Appendix_1!A1" display="Appendix_1" xr:uid="{0BDA488E-4A85-476D-9D7C-F70B38FD36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5BB0-17DC-44AA-AE1E-A5146BDC27A9}">
  <sheetPr>
    <tabColor rgb="FF66DF45"/>
  </sheetPr>
  <dimension ref="A1:Q55"/>
  <sheetViews>
    <sheetView zoomScale="85" zoomScaleNormal="85" workbookViewId="0">
      <selection activeCell="G4" sqref="G4"/>
    </sheetView>
  </sheetViews>
  <sheetFormatPr defaultColWidth="16.85546875" defaultRowHeight="15" x14ac:dyDescent="0.25"/>
  <cols>
    <col min="15" max="15" width="14.28515625" bestFit="1" customWidth="1"/>
    <col min="16" max="16" width="15.28515625" customWidth="1"/>
    <col min="17" max="17" width="10.5703125" customWidth="1"/>
  </cols>
  <sheetData>
    <row r="1" spans="1:11" ht="15.75" x14ac:dyDescent="0.25">
      <c r="A1" s="60" t="s">
        <v>60</v>
      </c>
      <c r="B1" s="60"/>
      <c r="C1" s="60"/>
      <c r="D1" s="60"/>
      <c r="E1" s="60"/>
    </row>
    <row r="2" spans="1:11" x14ac:dyDescent="0.25">
      <c r="A2" s="32"/>
      <c r="B2" s="25" cm="1">
        <f t="array" ref="B2:D2">TRANSPOSE(_xlfn._xlws.SORT(_xlfn.UNIQUE(Data_Base[Year_Booking])))</f>
        <v>2021</v>
      </c>
      <c r="C2" s="25">
        <v>2022</v>
      </c>
      <c r="D2" s="25">
        <v>2023</v>
      </c>
      <c r="E2" s="25" t="s">
        <v>83</v>
      </c>
      <c r="H2" s="49" t="s">
        <v>85</v>
      </c>
      <c r="I2" s="50" t="s">
        <v>30</v>
      </c>
    </row>
    <row r="3" spans="1:11" x14ac:dyDescent="0.25">
      <c r="A3" s="4" t="str" cm="1">
        <f t="array" ref="A3:A6">_xlfn._xlws.SORT(_xlfn.UNIQUE(Data_Base[GL_Acc_Categ]))</f>
        <v>Mat_Type_1</v>
      </c>
      <c r="B3" s="20">
        <f>SUMIFS(Data_Base[Value_LC],Data_Base[GL_Acc_Categ],DB_by_GL!$A3,Data_Base[Year_Booking],DB_by_GL!B$2)</f>
        <v>887038</v>
      </c>
      <c r="C3" s="20">
        <f>SUMIFS(Data_Base[Value_LC],Data_Base[GL_Acc_Categ],DB_by_GL!$A3,Data_Base[Year_Booking],DB_by_GL!C$2)</f>
        <v>782325</v>
      </c>
      <c r="D3" s="20">
        <f>SUMIFS(Data_Base[Value_LC],Data_Base[GL_Acc_Categ],DB_by_GL!$A3,Data_Base[Year_Booking],DB_by_GL!D$2)</f>
        <v>898636</v>
      </c>
      <c r="E3" s="45">
        <f>(D3-C3)/C3</f>
        <v>0.1486735052567667</v>
      </c>
      <c r="H3" s="49" t="s">
        <v>5</v>
      </c>
      <c r="I3" s="50">
        <v>511113</v>
      </c>
    </row>
    <row r="4" spans="1:11" x14ac:dyDescent="0.25">
      <c r="A4" s="4" t="str">
        <v>Mat_Type_2</v>
      </c>
      <c r="B4" s="20">
        <f>SUMIFS(Data_Base[Value_LC],Data_Base[GL_Acc_Categ],DB_by_GL!$A4,Data_Base[Year_Booking],DB_by_GL!B$2)</f>
        <v>974540</v>
      </c>
      <c r="C4" s="20">
        <f>SUMIFS(Data_Base[Value_LC],Data_Base[GL_Acc_Categ],DB_by_GL!$A4,Data_Base[Year_Booking],DB_by_GL!C$2)</f>
        <v>845704</v>
      </c>
      <c r="D4" s="20">
        <f>SUMIFS(Data_Base[Value_LC],Data_Base[GL_Acc_Categ],DB_by_GL!$A4,Data_Base[Year_Booking],DB_by_GL!D$2)</f>
        <v>961521</v>
      </c>
      <c r="E4" s="45">
        <f t="shared" ref="E4:E6" si="0">(D4-C4)/C4</f>
        <v>0.13694744260403166</v>
      </c>
      <c r="H4" s="49" t="s">
        <v>49</v>
      </c>
      <c r="I4" s="50" t="s">
        <v>50</v>
      </c>
    </row>
    <row r="5" spans="1:11" x14ac:dyDescent="0.25">
      <c r="A5" s="4" t="str">
        <v>Service_Type_1</v>
      </c>
      <c r="B5" s="20">
        <f>SUMIFS(Data_Base[Value_LC],Data_Base[GL_Acc_Categ],DB_by_GL!$A5,Data_Base[Year_Booking],DB_by_GL!B$2)</f>
        <v>449264</v>
      </c>
      <c r="C5" s="20">
        <f>SUMIFS(Data_Base[Value_LC],Data_Base[GL_Acc_Categ],DB_by_GL!$A5,Data_Base[Year_Booking],DB_by_GL!C$2)</f>
        <v>499696</v>
      </c>
      <c r="D5" s="20">
        <f>SUMIFS(Data_Base[Value_LC],Data_Base[GL_Acc_Categ],DB_by_GL!$A5,Data_Base[Year_Booking],DB_by_GL!D$2)</f>
        <v>370124</v>
      </c>
      <c r="E5" s="45">
        <f t="shared" si="0"/>
        <v>-0.25930165540648714</v>
      </c>
      <c r="H5" s="49" t="s">
        <v>57</v>
      </c>
      <c r="I5" s="50">
        <v>2023</v>
      </c>
    </row>
    <row r="6" spans="1:11" x14ac:dyDescent="0.25">
      <c r="A6" s="3" t="str">
        <v>Service_Type_2</v>
      </c>
      <c r="B6" s="33">
        <f>SUMIFS(Data_Base[Value_LC],Data_Base[GL_Acc_Categ],DB_by_GL!$A6,Data_Base[Year_Booking],DB_by_GL!B$2)</f>
        <v>1041541</v>
      </c>
      <c r="C6" s="33">
        <f>SUMIFS(Data_Base[Value_LC],Data_Base[GL_Acc_Categ],DB_by_GL!$A6,Data_Base[Year_Booking],DB_by_GL!C$2)</f>
        <v>975544</v>
      </c>
      <c r="D6" s="33">
        <f>SUMIFS(Data_Base[Value_LC],Data_Base[GL_Acc_Categ],DB_by_GL!$A6,Data_Base[Year_Booking],DB_by_GL!D$2)</f>
        <v>901056</v>
      </c>
      <c r="E6" s="46">
        <f t="shared" si="0"/>
        <v>-7.6355346350344008E-2</v>
      </c>
      <c r="H6" s="49" t="s">
        <v>58</v>
      </c>
      <c r="I6" s="50">
        <v>8</v>
      </c>
    </row>
    <row r="7" spans="1:11" x14ac:dyDescent="0.25">
      <c r="A7" s="36" t="s">
        <v>59</v>
      </c>
      <c r="B7" s="34">
        <f>SUM(B3:B6)</f>
        <v>3352383</v>
      </c>
      <c r="C7" s="34">
        <f>SUM(C3:C6)</f>
        <v>3103269</v>
      </c>
      <c r="D7" s="34">
        <f>SUM(D3:D6)</f>
        <v>3131337</v>
      </c>
      <c r="E7" s="47">
        <f>(D7-C7)/C7</f>
        <v>9.0446558129507956E-3</v>
      </c>
    </row>
    <row r="8" spans="1:11" x14ac:dyDescent="0.25">
      <c r="A8" s="36" t="s">
        <v>61</v>
      </c>
      <c r="B8" s="35" t="str">
        <f>IF($I$5=B$2,B$7-$F$17,"Not Applic.")</f>
        <v>Not Applic.</v>
      </c>
      <c r="C8" s="35" t="str">
        <f>IF($I$5=C$2,C$7-$F$17,"Not Applic.")</f>
        <v>Not Applic.</v>
      </c>
      <c r="D8" s="35">
        <f>IF($I$5=D$2,D$7-$F$17,"Not Applic.")</f>
        <v>0</v>
      </c>
      <c r="E8" s="35"/>
    </row>
    <row r="11" spans="1:11" ht="15.75" x14ac:dyDescent="0.25">
      <c r="A11" s="60" t="s">
        <v>66</v>
      </c>
      <c r="B11" s="60"/>
      <c r="C11" s="60"/>
      <c r="D11" s="60"/>
      <c r="E11" s="60"/>
      <c r="F11" s="60"/>
      <c r="G11" s="60"/>
    </row>
    <row r="12" spans="1:11" x14ac:dyDescent="0.25">
      <c r="A12" s="39">
        <f>$I$5</f>
        <v>2023</v>
      </c>
      <c r="B12" s="23" t="str" cm="1">
        <f t="array" ref="B12:E12">TRANSPOSE(_xlfn._xlws.SORT(_xlfn.UNIQUE(Data_Base[PR_Categ])))</f>
        <v>Ad-hoc Repair</v>
      </c>
      <c r="C12" s="23" t="str">
        <v>Break Down (CRIT)</v>
      </c>
      <c r="D12" s="23" t="str">
        <v>Periodic Planned</v>
      </c>
      <c r="E12" s="23" t="str">
        <v>Prevent Maint</v>
      </c>
      <c r="F12" s="31" t="s">
        <v>62</v>
      </c>
      <c r="G12" s="38" t="s">
        <v>61</v>
      </c>
    </row>
    <row r="13" spans="1:11" x14ac:dyDescent="0.25">
      <c r="A13" s="4" t="str" cm="1">
        <f t="array" ref="A13:A16">_xlfn._xlws.SORT(_xlfn.UNIQUE(Data_Base[GL_Acc_Categ]))</f>
        <v>Mat_Type_1</v>
      </c>
      <c r="B13" s="20">
        <f>SUMIFS(Data_Base[Value_LC],Data_Base[Year_Booking],DB_by_GL!$I$5,Data_Base[GL_Acc_Categ],DB_by_GL!$A13,Data_Base[PR_Categ],DB_by_GL!B$12)</f>
        <v>226610</v>
      </c>
      <c r="C13" s="20">
        <f>SUMIFS(Data_Base[Value_LC],Data_Base[Year_Booking],DB_by_GL!$I$5,Data_Base[GL_Acc_Categ],DB_by_GL!$A13,Data_Base[PR_Categ],DB_by_GL!C$12)</f>
        <v>222427</v>
      </c>
      <c r="D13" s="20">
        <f>SUMIFS(Data_Base[Value_LC],Data_Base[Year_Booking],DB_by_GL!$I$5,Data_Base[GL_Acc_Categ],DB_by_GL!$A13,Data_Base[PR_Categ],DB_by_GL!D$12)</f>
        <v>242383</v>
      </c>
      <c r="E13" s="20">
        <f>SUMIFS(Data_Base[Value_LC],Data_Base[Year_Booking],DB_by_GL!$I$5,Data_Base[GL_Acc_Categ],DB_by_GL!$A13,Data_Base[PR_Categ],DB_by_GL!E$12)</f>
        <v>207216</v>
      </c>
      <c r="F13" s="20">
        <f>SUM(B13:E13)</f>
        <v>898636</v>
      </c>
      <c r="G13" s="30">
        <f>IF(B$2=$I$5,$B3-$F13,IF(C$2=$I$5,$C3-$F13,IF(D$2=$I$5,D3-$F13,"Error")))</f>
        <v>0</v>
      </c>
      <c r="K13" s="22"/>
    </row>
    <row r="14" spans="1:11" x14ac:dyDescent="0.25">
      <c r="A14" s="4" t="str">
        <v>Mat_Type_2</v>
      </c>
      <c r="B14" s="20">
        <f>SUMIFS(Data_Base[Value_LC],Data_Base[Year_Booking],DB_by_GL!$I$5,Data_Base[GL_Acc_Categ],DB_by_GL!$A14,Data_Base[PR_Categ],DB_by_GL!B$12)</f>
        <v>215532</v>
      </c>
      <c r="C14" s="20">
        <f>SUMIFS(Data_Base[Value_LC],Data_Base[Year_Booking],DB_by_GL!$I$5,Data_Base[GL_Acc_Categ],DB_by_GL!$A14,Data_Base[PR_Categ],DB_by_GL!C$12)</f>
        <v>261564</v>
      </c>
      <c r="D14" s="20">
        <f>SUMIFS(Data_Base[Value_LC],Data_Base[Year_Booking],DB_by_GL!$I$5,Data_Base[GL_Acc_Categ],DB_by_GL!$A14,Data_Base[PR_Categ],DB_by_GL!D$12)</f>
        <v>267132</v>
      </c>
      <c r="E14" s="20">
        <f>SUMIFS(Data_Base[Value_LC],Data_Base[Year_Booking],DB_by_GL!$I$5,Data_Base[GL_Acc_Categ],DB_by_GL!$A14,Data_Base[PR_Categ],DB_by_GL!E$12)</f>
        <v>217293</v>
      </c>
      <c r="F14" s="20">
        <f t="shared" ref="F14:F16" si="1">SUM(B14:E14)</f>
        <v>961521</v>
      </c>
      <c r="G14" s="30">
        <f>IF(B$2=$I$5,$B4-$F14,IF(C$2=$I$5,$C4-$F14,IF(D$2=$I$5,D4-$F14,"Error")))</f>
        <v>0</v>
      </c>
    </row>
    <row r="15" spans="1:11" x14ac:dyDescent="0.25">
      <c r="A15" s="4" t="str">
        <v>Service_Type_1</v>
      </c>
      <c r="B15" s="20">
        <f>SUMIFS(Data_Base[Value_LC],Data_Base[Year_Booking],DB_by_GL!$I$5,Data_Base[GL_Acc_Categ],DB_by_GL!$A15,Data_Base[PR_Categ],DB_by_GL!B$12)</f>
        <v>77626</v>
      </c>
      <c r="C15" s="20">
        <f>SUMIFS(Data_Base[Value_LC],Data_Base[Year_Booking],DB_by_GL!$I$5,Data_Base[GL_Acc_Categ],DB_by_GL!$A15,Data_Base[PR_Categ],DB_by_GL!C$12)</f>
        <v>58396</v>
      </c>
      <c r="D15" s="20">
        <f>SUMIFS(Data_Base[Value_LC],Data_Base[Year_Booking],DB_by_GL!$I$5,Data_Base[GL_Acc_Categ],DB_by_GL!$A15,Data_Base[PR_Categ],DB_by_GL!D$12)</f>
        <v>105619</v>
      </c>
      <c r="E15" s="20">
        <f>SUMIFS(Data_Base[Value_LC],Data_Base[Year_Booking],DB_by_GL!$I$5,Data_Base[GL_Acc_Categ],DB_by_GL!$A15,Data_Base[PR_Categ],DB_by_GL!E$12)</f>
        <v>128483</v>
      </c>
      <c r="F15" s="20">
        <f t="shared" si="1"/>
        <v>370124</v>
      </c>
      <c r="G15" s="30">
        <f>IF(B$2=$I$5,$B5-$F15,IF(C$2=$I$5,$C5-$F15,IF(D$2=$I$5,D5-$F15,"Error")))</f>
        <v>0</v>
      </c>
    </row>
    <row r="16" spans="1:11" x14ac:dyDescent="0.25">
      <c r="A16" s="3" t="str">
        <v>Service_Type_2</v>
      </c>
      <c r="B16" s="33">
        <f>SUMIFS(Data_Base[Value_LC],Data_Base[Year_Booking],DB_by_GL!$I$5,Data_Base[GL_Acc_Categ],DB_by_GL!$A16,Data_Base[PR_Categ],DB_by_GL!B$12)</f>
        <v>242348</v>
      </c>
      <c r="C16" s="33">
        <f>SUMIFS(Data_Base[Value_LC],Data_Base[Year_Booking],DB_by_GL!$I$5,Data_Base[GL_Acc_Categ],DB_by_GL!$A16,Data_Base[PR_Categ],DB_by_GL!C$12)</f>
        <v>234826</v>
      </c>
      <c r="D16" s="33">
        <f>SUMIFS(Data_Base[Value_LC],Data_Base[Year_Booking],DB_by_GL!$I$5,Data_Base[GL_Acc_Categ],DB_by_GL!$A16,Data_Base[PR_Categ],DB_by_GL!D$12)</f>
        <v>224869</v>
      </c>
      <c r="E16" s="33">
        <f>SUMIFS(Data_Base[Value_LC],Data_Base[Year_Booking],DB_by_GL!$I$5,Data_Base[GL_Acc_Categ],DB_by_GL!$A16,Data_Base[PR_Categ],DB_by_GL!E$12)</f>
        <v>199013</v>
      </c>
      <c r="F16" s="33">
        <f t="shared" si="1"/>
        <v>901056</v>
      </c>
      <c r="G16" s="37">
        <f>IF(B$2=$I$5,$B6-$F16,IF(C$2=$I$5,$C6-$F16,IF(D$2=$I$5,D6-$F16,"Error")))</f>
        <v>0</v>
      </c>
    </row>
    <row r="17" spans="1:17" x14ac:dyDescent="0.25">
      <c r="A17" s="36" t="s">
        <v>59</v>
      </c>
      <c r="B17" s="34">
        <f>SUM(B13:B16)</f>
        <v>762116</v>
      </c>
      <c r="C17" s="34">
        <f>SUM(C13:C16)</f>
        <v>777213</v>
      </c>
      <c r="D17" s="34">
        <f>SUM(D13:D16)</f>
        <v>840003</v>
      </c>
      <c r="E17" s="34">
        <f>SUM(E13:E16)</f>
        <v>752005</v>
      </c>
      <c r="F17" s="34">
        <f>SUM(F13:F16)</f>
        <v>3131337</v>
      </c>
      <c r="G17" s="34">
        <f>IF(B$2=$I$5,$B7-$F17,IF(C$2=$I$5,$C7-$F17,IF(D$2=$I$5,D7-$F17,"Error")))</f>
        <v>0</v>
      </c>
    </row>
    <row r="18" spans="1:17" x14ac:dyDescent="0.25">
      <c r="A18" s="4"/>
      <c r="B18" s="30"/>
      <c r="C18" s="30"/>
      <c r="D18" s="30"/>
      <c r="E18" s="30"/>
      <c r="F18" s="30"/>
    </row>
    <row r="19" spans="1:17" x14ac:dyDescent="0.25">
      <c r="A19" s="4"/>
      <c r="B19" s="30"/>
      <c r="C19" s="30"/>
      <c r="D19" s="30"/>
      <c r="E19" s="30"/>
      <c r="F19" s="30"/>
    </row>
    <row r="20" spans="1:17" ht="15.75" x14ac:dyDescent="0.25">
      <c r="A20" s="60" t="s">
        <v>63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</row>
    <row r="21" spans="1:17" ht="15.75" x14ac:dyDescent="0.25">
      <c r="A21" s="41">
        <f>$I$5</f>
        <v>2023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1:17" x14ac:dyDescent="0.25">
      <c r="A22" s="39" t="str">
        <f>$I$2</f>
        <v>Mat_Type_2</v>
      </c>
      <c r="B22" s="23" cm="1">
        <f t="array" ref="B22:M22">TRANSPOSE(_xlfn._xlws.SORT(_xlfn.UNIQUE(Data_Base[Month_Booking])))</f>
        <v>1</v>
      </c>
      <c r="C22" s="23">
        <v>2</v>
      </c>
      <c r="D22" s="23">
        <v>3</v>
      </c>
      <c r="E22" s="23">
        <v>4</v>
      </c>
      <c r="F22" s="23">
        <v>5</v>
      </c>
      <c r="G22" s="23">
        <v>6</v>
      </c>
      <c r="H22" s="23">
        <v>7</v>
      </c>
      <c r="I22" s="23">
        <v>8</v>
      </c>
      <c r="J22" s="23">
        <v>9</v>
      </c>
      <c r="K22" s="23">
        <v>10</v>
      </c>
      <c r="L22" s="23">
        <v>11</v>
      </c>
      <c r="M22" s="23">
        <v>12</v>
      </c>
      <c r="N22" s="31" t="s">
        <v>62</v>
      </c>
      <c r="O22" s="38" t="s">
        <v>61</v>
      </c>
    </row>
    <row r="23" spans="1:17" x14ac:dyDescent="0.25">
      <c r="A23" s="4" t="str" cm="1">
        <f t="array" ref="A23:A26">_xlfn._xlws.SORT(_xlfn.UNIQUE(Data_Base[PR_Categ]))</f>
        <v>Ad-hoc Repair</v>
      </c>
      <c r="B23" s="43">
        <f>SUMIFS(
Data_Base[Value_LC],
Data_Base[Year_Booking],DB_by_GL!$I$5,
Data_Base[GL_Acc_Categ],$I$2,
Data_Base[Month_Booking],DB_by_GL!B$22,
Data_Base[PR_Categ],DB_by_GL!$A23
)</f>
        <v>10709</v>
      </c>
      <c r="C23" s="43">
        <f>SUMIFS(
Data_Base[Value_LC],
Data_Base[Year_Booking],DB_by_GL!$I$5,
Data_Base[GL_Acc_Categ],$I$2,
Data_Base[Month_Booking],DB_by_GL!C$22,
Data_Base[PR_Categ],DB_by_GL!$A23
)</f>
        <v>15854</v>
      </c>
      <c r="D23" s="43">
        <f>SUMIFS(
Data_Base[Value_LC],
Data_Base[Year_Booking],DB_by_GL!$I$5,
Data_Base[GL_Acc_Categ],$I$2,
Data_Base[Month_Booking],DB_by_GL!D$22,
Data_Base[PR_Categ],DB_by_GL!$A23
)</f>
        <v>24638</v>
      </c>
      <c r="E23" s="43">
        <f>SUMIFS(
Data_Base[Value_LC],
Data_Base[Year_Booking],DB_by_GL!$I$5,
Data_Base[GL_Acc_Categ],$I$2,
Data_Base[Month_Booking],DB_by_GL!E$22,
Data_Base[PR_Categ],DB_by_GL!$A23
)</f>
        <v>9895</v>
      </c>
      <c r="F23" s="43">
        <f>SUMIFS(
Data_Base[Value_LC],
Data_Base[Year_Booking],DB_by_GL!$I$5,
Data_Base[GL_Acc_Categ],$I$2,
Data_Base[Month_Booking],DB_by_GL!F$22,
Data_Base[PR_Categ],DB_by_GL!$A23
)</f>
        <v>19930</v>
      </c>
      <c r="G23" s="43">
        <f>SUMIFS(
Data_Base[Value_LC],
Data_Base[Year_Booking],DB_by_GL!$I$5,
Data_Base[GL_Acc_Categ],$I$2,
Data_Base[Month_Booking],DB_by_GL!G$22,
Data_Base[PR_Categ],DB_by_GL!$A23
)</f>
        <v>7168</v>
      </c>
      <c r="H23" s="43">
        <f>SUMIFS(
Data_Base[Value_LC],
Data_Base[Year_Booking],DB_by_GL!$I$5,
Data_Base[GL_Acc_Categ],$I$2,
Data_Base[Month_Booking],DB_by_GL!H$22,
Data_Base[PR_Categ],DB_by_GL!$A23
)</f>
        <v>21593</v>
      </c>
      <c r="I23" s="43">
        <f>SUMIFS(
Data_Base[Value_LC],
Data_Base[Year_Booking],DB_by_GL!$I$5,
Data_Base[GL_Acc_Categ],$I$2,
Data_Base[Month_Booking],DB_by_GL!I$22,
Data_Base[PR_Categ],DB_by_GL!$A23
)</f>
        <v>43752</v>
      </c>
      <c r="J23" s="43">
        <f>SUMIFS(
Data_Base[Value_LC],
Data_Base[Year_Booking],DB_by_GL!$I$5,
Data_Base[GL_Acc_Categ],$I$2,
Data_Base[Month_Booking],DB_by_GL!J$22,
Data_Base[PR_Categ],DB_by_GL!$A23
)</f>
        <v>16589</v>
      </c>
      <c r="K23" s="43">
        <f>SUMIFS(
Data_Base[Value_LC],
Data_Base[Year_Booking],DB_by_GL!$I$5,
Data_Base[GL_Acc_Categ],$I$2,
Data_Base[Month_Booking],DB_by_GL!K$22,
Data_Base[PR_Categ],DB_by_GL!$A23
)</f>
        <v>8553</v>
      </c>
      <c r="L23" s="43">
        <f>SUMIFS(
Data_Base[Value_LC],
Data_Base[Year_Booking],DB_by_GL!$I$5,
Data_Base[GL_Acc_Categ],$I$2,
Data_Base[Month_Booking],DB_by_GL!L$22,
Data_Base[PR_Categ],DB_by_GL!$A23
)</f>
        <v>18391</v>
      </c>
      <c r="M23" s="43">
        <f>SUMIFS(
Data_Base[Value_LC],
Data_Base[Year_Booking],DB_by_GL!$I$5,
Data_Base[GL_Acc_Categ],$I$2,
Data_Base[Month_Booking],DB_by_GL!M$22,
Data_Base[PR_Categ],DB_by_GL!$A23
)</f>
        <v>18460</v>
      </c>
      <c r="N23" s="30">
        <f>SUM(B23:M23)</f>
        <v>215532</v>
      </c>
      <c r="O23" s="30">
        <f>N23-SUMIFS($B$13:$B$16,_xlfn.ANCHORARRAY(A13),$I$2)</f>
        <v>0</v>
      </c>
    </row>
    <row r="24" spans="1:17" x14ac:dyDescent="0.25">
      <c r="A24" s="4" t="str">
        <v>Break Down (CRIT)</v>
      </c>
      <c r="B24" s="42">
        <f>SUMIFS(
Data_Base[Value_LC],
Data_Base[Year_Booking],DB_by_GL!$I$5,
Data_Base[GL_Acc_Categ],$I$2,
Data_Base[Month_Booking],DB_by_GL!B$22,
Data_Base[PR_Categ],DB_by_GL!$A24
)</f>
        <v>14777</v>
      </c>
      <c r="C24" s="42">
        <f>SUMIFS(
Data_Base[Value_LC],
Data_Base[Year_Booking],DB_by_GL!$I$5,
Data_Base[GL_Acc_Categ],$I$2,
Data_Base[Month_Booking],DB_by_GL!C$22,
Data_Base[PR_Categ],DB_by_GL!$A24
)</f>
        <v>8674</v>
      </c>
      <c r="D24" s="42">
        <f>SUMIFS(
Data_Base[Value_LC],
Data_Base[Year_Booking],DB_by_GL!$I$5,
Data_Base[GL_Acc_Categ],$I$2,
Data_Base[Month_Booking],DB_by_GL!D$22,
Data_Base[PR_Categ],DB_by_GL!$A24
)</f>
        <v>19675</v>
      </c>
      <c r="E24" s="42">
        <f>SUMIFS(
Data_Base[Value_LC],
Data_Base[Year_Booking],DB_by_GL!$I$5,
Data_Base[GL_Acc_Categ],$I$2,
Data_Base[Month_Booking],DB_by_GL!E$22,
Data_Base[PR_Categ],DB_by_GL!$A24
)</f>
        <v>28600</v>
      </c>
      <c r="F24" s="42">
        <f>SUMIFS(
Data_Base[Value_LC],
Data_Base[Year_Booking],DB_by_GL!$I$5,
Data_Base[GL_Acc_Categ],$I$2,
Data_Base[Month_Booking],DB_by_GL!F$22,
Data_Base[PR_Categ],DB_by_GL!$A24
)</f>
        <v>18552</v>
      </c>
      <c r="G24" s="42">
        <f>SUMIFS(
Data_Base[Value_LC],
Data_Base[Year_Booking],DB_by_GL!$I$5,
Data_Base[GL_Acc_Categ],$I$2,
Data_Base[Month_Booking],DB_by_GL!G$22,
Data_Base[PR_Categ],DB_by_GL!$A24
)</f>
        <v>41322</v>
      </c>
      <c r="H24" s="42">
        <f>SUMIFS(
Data_Base[Value_LC],
Data_Base[Year_Booking],DB_by_GL!$I$5,
Data_Base[GL_Acc_Categ],$I$2,
Data_Base[Month_Booking],DB_by_GL!H$22,
Data_Base[PR_Categ],DB_by_GL!$A24
)</f>
        <v>4577</v>
      </c>
      <c r="I24" s="42">
        <f>SUMIFS(
Data_Base[Value_LC],
Data_Base[Year_Booking],DB_by_GL!$I$5,
Data_Base[GL_Acc_Categ],$I$2,
Data_Base[Month_Booking],DB_by_GL!I$22,
Data_Base[PR_Categ],DB_by_GL!$A24
)</f>
        <v>21351</v>
      </c>
      <c r="J24" s="42">
        <f>SUMIFS(
Data_Base[Value_LC],
Data_Base[Year_Booking],DB_by_GL!$I$5,
Data_Base[GL_Acc_Categ],$I$2,
Data_Base[Month_Booking],DB_by_GL!J$22,
Data_Base[PR_Categ],DB_by_GL!$A24
)</f>
        <v>16862</v>
      </c>
      <c r="K24" s="42">
        <f>SUMIFS(
Data_Base[Value_LC],
Data_Base[Year_Booking],DB_by_GL!$I$5,
Data_Base[GL_Acc_Categ],$I$2,
Data_Base[Month_Booking],DB_by_GL!K$22,
Data_Base[PR_Categ],DB_by_GL!$A24
)</f>
        <v>27822</v>
      </c>
      <c r="L24" s="42">
        <f>SUMIFS(
Data_Base[Value_LC],
Data_Base[Year_Booking],DB_by_GL!$I$5,
Data_Base[GL_Acc_Categ],$I$2,
Data_Base[Month_Booking],DB_by_GL!L$22,
Data_Base[PR_Categ],DB_by_GL!$A24
)</f>
        <v>36848</v>
      </c>
      <c r="M24" s="42">
        <f>SUMIFS(
Data_Base[Value_LC],
Data_Base[Year_Booking],DB_by_GL!$I$5,
Data_Base[GL_Acc_Categ],$I$2,
Data_Base[Month_Booking],DB_by_GL!M$22,
Data_Base[PR_Categ],DB_by_GL!$A24
)</f>
        <v>22504</v>
      </c>
      <c r="N24" s="30">
        <f t="shared" ref="N24:N26" si="2">SUM(B24:M24)</f>
        <v>261564</v>
      </c>
      <c r="O24" s="30">
        <f>N24-SUMIFS($C$13:$C$16,_xlfn.ANCHORARRAY(A13),$I$2)</f>
        <v>0</v>
      </c>
    </row>
    <row r="25" spans="1:17" x14ac:dyDescent="0.25">
      <c r="A25" s="4" t="str">
        <v>Periodic Planned</v>
      </c>
      <c r="B25" s="42">
        <f>SUMIFS(
Data_Base[Value_LC],
Data_Base[Year_Booking],DB_by_GL!$I$5,
Data_Base[GL_Acc_Categ],$I$2,
Data_Base[Month_Booking],DB_by_GL!B$22,
Data_Base[PR_Categ],DB_by_GL!$A25
)</f>
        <v>11571</v>
      </c>
      <c r="C25" s="42">
        <f>SUMIFS(
Data_Base[Value_LC],
Data_Base[Year_Booking],DB_by_GL!$I$5,
Data_Base[GL_Acc_Categ],$I$2,
Data_Base[Month_Booking],DB_by_GL!C$22,
Data_Base[PR_Categ],DB_by_GL!$A25
)</f>
        <v>13473</v>
      </c>
      <c r="D25" s="42">
        <f>SUMIFS(
Data_Base[Value_LC],
Data_Base[Year_Booking],DB_by_GL!$I$5,
Data_Base[GL_Acc_Categ],$I$2,
Data_Base[Month_Booking],DB_by_GL!D$22,
Data_Base[PR_Categ],DB_by_GL!$A25
)</f>
        <v>13555</v>
      </c>
      <c r="E25" s="42">
        <f>SUMIFS(
Data_Base[Value_LC],
Data_Base[Year_Booking],DB_by_GL!$I$5,
Data_Base[GL_Acc_Categ],$I$2,
Data_Base[Month_Booking],DB_by_GL!E$22,
Data_Base[PR_Categ],DB_by_GL!$A25
)</f>
        <v>26949</v>
      </c>
      <c r="F25" s="42">
        <f>SUMIFS(
Data_Base[Value_LC],
Data_Base[Year_Booking],DB_by_GL!$I$5,
Data_Base[GL_Acc_Categ],$I$2,
Data_Base[Month_Booking],DB_by_GL!F$22,
Data_Base[PR_Categ],DB_by_GL!$A25
)</f>
        <v>22457</v>
      </c>
      <c r="G25" s="42">
        <f>SUMIFS(
Data_Base[Value_LC],
Data_Base[Year_Booking],DB_by_GL!$I$5,
Data_Base[GL_Acc_Categ],$I$2,
Data_Base[Month_Booking],DB_by_GL!G$22,
Data_Base[PR_Categ],DB_by_GL!$A25
)</f>
        <v>27202</v>
      </c>
      <c r="H25" s="42">
        <f>SUMIFS(
Data_Base[Value_LC],
Data_Base[Year_Booking],DB_by_GL!$I$5,
Data_Base[GL_Acc_Categ],$I$2,
Data_Base[Month_Booking],DB_by_GL!H$22,
Data_Base[PR_Categ],DB_by_GL!$A25
)</f>
        <v>21181</v>
      </c>
      <c r="I25" s="42">
        <f>SUMIFS(
Data_Base[Value_LC],
Data_Base[Year_Booking],DB_by_GL!$I$5,
Data_Base[GL_Acc_Categ],$I$2,
Data_Base[Month_Booking],DB_by_GL!I$22,
Data_Base[PR_Categ],DB_by_GL!$A25
)</f>
        <v>30397</v>
      </c>
      <c r="J25" s="42">
        <f>SUMIFS(
Data_Base[Value_LC],
Data_Base[Year_Booking],DB_by_GL!$I$5,
Data_Base[GL_Acc_Categ],$I$2,
Data_Base[Month_Booking],DB_by_GL!J$22,
Data_Base[PR_Categ],DB_by_GL!$A25
)</f>
        <v>16597</v>
      </c>
      <c r="K25" s="42">
        <f>SUMIFS(
Data_Base[Value_LC],
Data_Base[Year_Booking],DB_by_GL!$I$5,
Data_Base[GL_Acc_Categ],$I$2,
Data_Base[Month_Booking],DB_by_GL!K$22,
Data_Base[PR_Categ],DB_by_GL!$A25
)</f>
        <v>23463</v>
      </c>
      <c r="L25" s="42">
        <f>SUMIFS(
Data_Base[Value_LC],
Data_Base[Year_Booking],DB_by_GL!$I$5,
Data_Base[GL_Acc_Categ],$I$2,
Data_Base[Month_Booking],DB_by_GL!L$22,
Data_Base[PR_Categ],DB_by_GL!$A25
)</f>
        <v>25037</v>
      </c>
      <c r="M25" s="42">
        <f>SUMIFS(
Data_Base[Value_LC],
Data_Base[Year_Booking],DB_by_GL!$I$5,
Data_Base[GL_Acc_Categ],$I$2,
Data_Base[Month_Booking],DB_by_GL!M$22,
Data_Base[PR_Categ],DB_by_GL!$A25
)</f>
        <v>35250</v>
      </c>
      <c r="N25" s="30">
        <f t="shared" si="2"/>
        <v>267132</v>
      </c>
      <c r="O25" s="30">
        <f>N25-SUMIFS($D$13:$D$16,_xlfn.ANCHORARRAY(A13),$I$2)</f>
        <v>0</v>
      </c>
    </row>
    <row r="26" spans="1:17" x14ac:dyDescent="0.25">
      <c r="A26" s="3" t="str">
        <v>Prevent Maint</v>
      </c>
      <c r="B26" s="33">
        <f>SUMIFS(
Data_Base[Value_LC],
Data_Base[Year_Booking],DB_by_GL!$I$5,
Data_Base[GL_Acc_Categ],$I$2,
Data_Base[Month_Booking],DB_by_GL!B$22,
Data_Base[PR_Categ],DB_by_GL!$A26
)</f>
        <v>27718</v>
      </c>
      <c r="C26" s="33">
        <f>SUMIFS(
Data_Base[Value_LC],
Data_Base[Year_Booking],DB_by_GL!$I$5,
Data_Base[GL_Acc_Categ],$I$2,
Data_Base[Month_Booking],DB_by_GL!C$22,
Data_Base[PR_Categ],DB_by_GL!$A26
)</f>
        <v>18205</v>
      </c>
      <c r="D26" s="33">
        <f>SUMIFS(
Data_Base[Value_LC],
Data_Base[Year_Booking],DB_by_GL!$I$5,
Data_Base[GL_Acc_Categ],$I$2,
Data_Base[Month_Booking],DB_by_GL!D$22,
Data_Base[PR_Categ],DB_by_GL!$A26
)</f>
        <v>3624</v>
      </c>
      <c r="E26" s="33">
        <f>SUMIFS(
Data_Base[Value_LC],
Data_Base[Year_Booking],DB_by_GL!$I$5,
Data_Base[GL_Acc_Categ],$I$2,
Data_Base[Month_Booking],DB_by_GL!E$22,
Data_Base[PR_Categ],DB_by_GL!$A26
)</f>
        <v>25004</v>
      </c>
      <c r="F26" s="33">
        <f>SUMIFS(
Data_Base[Value_LC],
Data_Base[Year_Booking],DB_by_GL!$I$5,
Data_Base[GL_Acc_Categ],$I$2,
Data_Base[Month_Booking],DB_by_GL!F$22,
Data_Base[PR_Categ],DB_by_GL!$A26
)</f>
        <v>38798</v>
      </c>
      <c r="G26" s="33">
        <f>SUMIFS(
Data_Base[Value_LC],
Data_Base[Year_Booking],DB_by_GL!$I$5,
Data_Base[GL_Acc_Categ],$I$2,
Data_Base[Month_Booking],DB_by_GL!G$22,
Data_Base[PR_Categ],DB_by_GL!$A26
)</f>
        <v>19805</v>
      </c>
      <c r="H26" s="33">
        <f>SUMIFS(
Data_Base[Value_LC],
Data_Base[Year_Booking],DB_by_GL!$I$5,
Data_Base[GL_Acc_Categ],$I$2,
Data_Base[Month_Booking],DB_by_GL!H$22,
Data_Base[PR_Categ],DB_by_GL!$A26
)</f>
        <v>8874</v>
      </c>
      <c r="I26" s="33">
        <f>SUMIFS(
Data_Base[Value_LC],
Data_Base[Year_Booking],DB_by_GL!$I$5,
Data_Base[GL_Acc_Categ],$I$2,
Data_Base[Month_Booking],DB_by_GL!I$22,
Data_Base[PR_Categ],DB_by_GL!$A26
)</f>
        <v>7056</v>
      </c>
      <c r="J26" s="33">
        <f>SUMIFS(
Data_Base[Value_LC],
Data_Base[Year_Booking],DB_by_GL!$I$5,
Data_Base[GL_Acc_Categ],$I$2,
Data_Base[Month_Booking],DB_by_GL!J$22,
Data_Base[PR_Categ],DB_by_GL!$A26
)</f>
        <v>22309</v>
      </c>
      <c r="K26" s="33">
        <f>SUMIFS(
Data_Base[Value_LC],
Data_Base[Year_Booking],DB_by_GL!$I$5,
Data_Base[GL_Acc_Categ],$I$2,
Data_Base[Month_Booking],DB_by_GL!K$22,
Data_Base[PR_Categ],DB_by_GL!$A26
)</f>
        <v>20809</v>
      </c>
      <c r="L26" s="33">
        <f>SUMIFS(
Data_Base[Value_LC],
Data_Base[Year_Booking],DB_by_GL!$I$5,
Data_Base[GL_Acc_Categ],$I$2,
Data_Base[Month_Booking],DB_by_GL!L$22,
Data_Base[PR_Categ],DB_by_GL!$A26
)</f>
        <v>11898</v>
      </c>
      <c r="M26" s="33">
        <f>SUMIFS(
Data_Base[Value_LC],
Data_Base[Year_Booking],DB_by_GL!$I$5,
Data_Base[GL_Acc_Categ],$I$2,
Data_Base[Month_Booking],DB_by_GL!M$22,
Data_Base[PR_Categ],DB_by_GL!$A26
)</f>
        <v>13193</v>
      </c>
      <c r="N26" s="37">
        <f t="shared" si="2"/>
        <v>217293</v>
      </c>
      <c r="O26" s="37">
        <f>N26-SUMIFS($E$13:$E$16,_xlfn.ANCHORARRAY(A13),$I$2)</f>
        <v>0</v>
      </c>
    </row>
    <row r="27" spans="1:17" x14ac:dyDescent="0.25">
      <c r="A27" s="36" t="s">
        <v>59</v>
      </c>
      <c r="B27" s="34">
        <f t="shared" ref="B27:N27" si="3">SUM(B23:B26)</f>
        <v>64775</v>
      </c>
      <c r="C27" s="34">
        <f t="shared" si="3"/>
        <v>56206</v>
      </c>
      <c r="D27" s="34">
        <f t="shared" si="3"/>
        <v>61492</v>
      </c>
      <c r="E27" s="34">
        <f t="shared" si="3"/>
        <v>90448</v>
      </c>
      <c r="F27" s="34">
        <f t="shared" si="3"/>
        <v>99737</v>
      </c>
      <c r="G27" s="34">
        <f t="shared" si="3"/>
        <v>95497</v>
      </c>
      <c r="H27" s="34">
        <f t="shared" si="3"/>
        <v>56225</v>
      </c>
      <c r="I27" s="34">
        <f t="shared" si="3"/>
        <v>102556</v>
      </c>
      <c r="J27" s="34">
        <f t="shared" si="3"/>
        <v>72357</v>
      </c>
      <c r="K27" s="34">
        <f t="shared" si="3"/>
        <v>80647</v>
      </c>
      <c r="L27" s="34">
        <f t="shared" si="3"/>
        <v>92174</v>
      </c>
      <c r="M27" s="34">
        <f t="shared" si="3"/>
        <v>89407</v>
      </c>
      <c r="N27" s="34">
        <f t="shared" si="3"/>
        <v>961521</v>
      </c>
      <c r="O27" s="34">
        <f>SUM(O23:O26)</f>
        <v>0</v>
      </c>
    </row>
    <row r="28" spans="1:17" x14ac:dyDescent="0.25">
      <c r="A28" s="4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17" x14ac:dyDescent="0.25">
      <c r="A29" s="4"/>
      <c r="B29" s="30"/>
      <c r="C29" s="30"/>
      <c r="D29" s="30"/>
      <c r="E29" s="30"/>
      <c r="F29" s="30"/>
    </row>
    <row r="30" spans="1:17" ht="15.75" x14ac:dyDescent="0.25">
      <c r="A30" s="60" t="s">
        <v>86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P30" s="44" t="s">
        <v>82</v>
      </c>
      <c r="Q30" s="44"/>
    </row>
    <row r="31" spans="1:17" ht="15.75" x14ac:dyDescent="0.25">
      <c r="A31" s="41">
        <f>$I$5</f>
        <v>2023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P31" s="41">
        <f>I5</f>
        <v>2023</v>
      </c>
      <c r="Q31" s="40"/>
    </row>
    <row r="32" spans="1:17" ht="15.75" x14ac:dyDescent="0.25">
      <c r="A32" s="41" t="str">
        <f>$I$2</f>
        <v>Mat_Type_2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P32" s="41" t="str">
        <f>$I$2</f>
        <v>Mat_Type_2</v>
      </c>
      <c r="Q32" s="40"/>
    </row>
    <row r="33" spans="1:17" ht="15.75" x14ac:dyDescent="0.25">
      <c r="A33" s="39" t="str">
        <f>$I$4</f>
        <v>Ad-hoc Repair</v>
      </c>
      <c r="B33" s="23" cm="1">
        <f t="array" ref="B33:M33">TRANSPOSE(_xlfn._xlws.SORT(_xlfn.UNIQUE(Data_Base[Month_Booking])))</f>
        <v>1</v>
      </c>
      <c r="C33" s="23">
        <v>2</v>
      </c>
      <c r="D33" s="23">
        <v>3</v>
      </c>
      <c r="E33" s="23">
        <v>4</v>
      </c>
      <c r="F33" s="23">
        <v>5</v>
      </c>
      <c r="G33" s="23">
        <v>6</v>
      </c>
      <c r="H33" s="23">
        <v>7</v>
      </c>
      <c r="I33" s="23">
        <v>8</v>
      </c>
      <c r="J33" s="23">
        <v>9</v>
      </c>
      <c r="K33" s="23">
        <v>10</v>
      </c>
      <c r="L33" s="23">
        <v>11</v>
      </c>
      <c r="M33" s="23">
        <v>12</v>
      </c>
      <c r="N33" s="31" t="s">
        <v>62</v>
      </c>
      <c r="P33" s="41" t="str">
        <f>$I$4</f>
        <v>Ad-hoc Repair</v>
      </c>
      <c r="Q33" s="40"/>
    </row>
    <row r="34" spans="1:17" x14ac:dyDescent="0.25">
      <c r="A34" s="4" cm="1">
        <f t="array" ref="A34:N35">_xlfn._xlws.SORT(_xlfn._xlws.FILTER(Appendix_1!$AV:$BI,(Appendix_1!$AS:$AS=DB_by_GL!$I$5)*(Appendix_1!$AT:$AT=DB_by_GL!$I$4)*(Appendix_1!$AU:$AU=DB_by_GL!$I$2)),14,-1)</f>
        <v>511113</v>
      </c>
      <c r="B34" s="20">
        <v>677</v>
      </c>
      <c r="C34" s="20">
        <v>14531</v>
      </c>
      <c r="D34" s="20">
        <v>16618</v>
      </c>
      <c r="E34" s="20">
        <v>8999</v>
      </c>
      <c r="F34" s="20">
        <v>15584</v>
      </c>
      <c r="G34" s="20">
        <v>2223</v>
      </c>
      <c r="H34" s="20">
        <v>16520</v>
      </c>
      <c r="I34" s="20">
        <v>34815</v>
      </c>
      <c r="J34" s="20">
        <v>1465</v>
      </c>
      <c r="K34" s="20">
        <v>3400</v>
      </c>
      <c r="L34" s="20">
        <v>5398</v>
      </c>
      <c r="M34" s="20">
        <v>5806</v>
      </c>
      <c r="N34" s="30">
        <v>126036</v>
      </c>
      <c r="P34" s="39">
        <f>$I$3</f>
        <v>511113</v>
      </c>
      <c r="Q34" s="23">
        <f>I6</f>
        <v>8</v>
      </c>
    </row>
    <row r="35" spans="1:17" x14ac:dyDescent="0.25">
      <c r="A35" s="4">
        <v>511114</v>
      </c>
      <c r="B35" s="20">
        <v>10032</v>
      </c>
      <c r="C35" s="20">
        <v>1323</v>
      </c>
      <c r="D35" s="20">
        <v>8020</v>
      </c>
      <c r="E35" s="20">
        <v>896</v>
      </c>
      <c r="F35" s="20">
        <v>4346</v>
      </c>
      <c r="G35" s="20">
        <v>4945</v>
      </c>
      <c r="H35" s="20">
        <v>5073</v>
      </c>
      <c r="I35" s="20">
        <v>8937</v>
      </c>
      <c r="J35" s="20">
        <v>15124</v>
      </c>
      <c r="K35" s="20">
        <v>5153</v>
      </c>
      <c r="L35" s="20">
        <v>12993</v>
      </c>
      <c r="M35" s="20">
        <v>12654</v>
      </c>
      <c r="N35" s="30">
        <v>89496</v>
      </c>
      <c r="P35" s="4" t="str" cm="1">
        <f t="array" ref="P35:Q41">IFERROR(_xlfn._xlws.SORT(
_xlfn._xlws.FILTER(Appendix_1!$BP:$BQ,
(Appendix_1!$BK:$BK=DB_by_GL!$I$5)*
(Appendix_1!$BL:$BL=DB_by_GL!$I$4)*
(Appendix_1!$BM:$BM=DB_by_GL!$I$2)*
(Appendix_1!$BN:$BN=$I$3)*
(Appendix_1!$BO:$BO=$I$6)
),
2,
-1
),
"No-Records"
)</f>
        <v>Vendor_10</v>
      </c>
      <c r="Q35" s="30">
        <v>9666</v>
      </c>
    </row>
    <row r="36" spans="1:17" x14ac:dyDescent="0.25">
      <c r="A36" s="4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30"/>
      <c r="P36" s="4" t="str">
        <v>Vendor_14</v>
      </c>
      <c r="Q36" s="30">
        <v>5069</v>
      </c>
    </row>
    <row r="37" spans="1:17" x14ac:dyDescent="0.25">
      <c r="A37" s="4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30"/>
      <c r="P37" s="4" t="str">
        <v>Vendor_03</v>
      </c>
      <c r="Q37" s="30">
        <v>4879</v>
      </c>
    </row>
    <row r="38" spans="1:17" x14ac:dyDescent="0.25">
      <c r="A38" s="4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30"/>
      <c r="P38" s="4" t="str">
        <v>Vendor_16</v>
      </c>
      <c r="Q38" s="30">
        <v>4547</v>
      </c>
    </row>
    <row r="39" spans="1:17" x14ac:dyDescent="0.25">
      <c r="A39" s="4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30"/>
      <c r="P39" s="4" t="str">
        <v>Vendor_08</v>
      </c>
      <c r="Q39" s="30">
        <v>4504</v>
      </c>
    </row>
    <row r="40" spans="1:17" x14ac:dyDescent="0.25">
      <c r="A40" s="4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30"/>
      <c r="P40" s="4" t="str">
        <v>Vendor_11</v>
      </c>
      <c r="Q40" s="30">
        <v>3378</v>
      </c>
    </row>
    <row r="41" spans="1:17" x14ac:dyDescent="0.25">
      <c r="A41" s="36" t="s">
        <v>59</v>
      </c>
      <c r="B41" s="34">
        <f>SUM(B34:B40)</f>
        <v>10709</v>
      </c>
      <c r="C41" s="34">
        <f t="shared" ref="C41:N41" si="4">SUM(C34:C40)</f>
        <v>15854</v>
      </c>
      <c r="D41" s="34">
        <f t="shared" si="4"/>
        <v>24638</v>
      </c>
      <c r="E41" s="34">
        <f t="shared" si="4"/>
        <v>9895</v>
      </c>
      <c r="F41" s="34">
        <f t="shared" si="4"/>
        <v>19930</v>
      </c>
      <c r="G41" s="34">
        <f t="shared" si="4"/>
        <v>7168</v>
      </c>
      <c r="H41" s="34">
        <f t="shared" si="4"/>
        <v>21593</v>
      </c>
      <c r="I41" s="34">
        <f t="shared" si="4"/>
        <v>43752</v>
      </c>
      <c r="J41" s="34">
        <f t="shared" si="4"/>
        <v>16589</v>
      </c>
      <c r="K41" s="34">
        <f t="shared" si="4"/>
        <v>8553</v>
      </c>
      <c r="L41" s="34">
        <f t="shared" si="4"/>
        <v>18391</v>
      </c>
      <c r="M41" s="34">
        <f t="shared" si="4"/>
        <v>18460</v>
      </c>
      <c r="N41" s="34">
        <f t="shared" si="4"/>
        <v>215532</v>
      </c>
      <c r="P41" s="4" t="str">
        <v>Vendor_19</v>
      </c>
      <c r="Q41" s="30">
        <v>2772</v>
      </c>
    </row>
    <row r="42" spans="1:17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30"/>
      <c r="P42" s="4"/>
      <c r="Q42" s="30"/>
    </row>
    <row r="43" spans="1:17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30"/>
      <c r="P43" s="4"/>
      <c r="Q43" s="30"/>
    </row>
    <row r="44" spans="1:17" x14ac:dyDescent="0.25">
      <c r="P44" s="4"/>
      <c r="Q44" s="30"/>
    </row>
    <row r="45" spans="1:17" x14ac:dyDescent="0.25">
      <c r="P45" s="4"/>
      <c r="Q45" s="30"/>
    </row>
    <row r="46" spans="1:17" x14ac:dyDescent="0.25">
      <c r="P46" s="4"/>
      <c r="Q46" s="30"/>
    </row>
    <row r="47" spans="1:17" x14ac:dyDescent="0.25">
      <c r="P47" s="4"/>
      <c r="Q47" s="30"/>
    </row>
    <row r="48" spans="1:17" x14ac:dyDescent="0.25">
      <c r="P48" s="4"/>
      <c r="Q48" s="30"/>
    </row>
    <row r="49" spans="16:17" x14ac:dyDescent="0.25">
      <c r="P49" s="4"/>
      <c r="Q49" s="30"/>
    </row>
    <row r="50" spans="16:17" x14ac:dyDescent="0.25">
      <c r="P50" s="4"/>
      <c r="Q50" s="30"/>
    </row>
    <row r="51" spans="16:17" x14ac:dyDescent="0.25">
      <c r="P51" s="4"/>
      <c r="Q51" s="30"/>
    </row>
    <row r="52" spans="16:17" x14ac:dyDescent="0.25">
      <c r="P52" s="4"/>
      <c r="Q52" s="30"/>
    </row>
    <row r="53" spans="16:17" x14ac:dyDescent="0.25">
      <c r="P53" s="4"/>
      <c r="Q53" s="30"/>
    </row>
    <row r="55" spans="16:17" x14ac:dyDescent="0.25">
      <c r="P55" s="36" t="s">
        <v>59</v>
      </c>
      <c r="Q55" s="34">
        <f>SUM(Q35:Q54)</f>
        <v>34815</v>
      </c>
    </row>
  </sheetData>
  <mergeCells count="4">
    <mergeCell ref="A11:G11"/>
    <mergeCell ref="A20:O20"/>
    <mergeCell ref="A30:N30"/>
    <mergeCell ref="A1:E1"/>
  </mergeCells>
  <conditionalFormatting sqref="B3:B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{A77F4693-5DB1-4E00-9128-849D031D0E65}</x14:id>
        </ext>
      </extLst>
    </cfRule>
  </conditionalFormatting>
  <conditionalFormatting sqref="B13:B16">
    <cfRule type="top10" dxfId="565" priority="23" rank="1"/>
    <cfRule type="iconSet" priority="2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3:M26">
    <cfRule type="colorScale" priority="14">
      <colorScale>
        <cfvo type="min"/>
        <cfvo type="max"/>
        <color rgb="FF63BE7B"/>
        <color rgb="FFFFEF9C"/>
      </colorScale>
    </cfRule>
  </conditionalFormatting>
  <conditionalFormatting sqref="B27:M27">
    <cfRule type="aboveAverage" dxfId="564" priority="8"/>
  </conditionalFormatting>
  <conditionalFormatting sqref="B34:M40">
    <cfRule type="top10" dxfId="563" priority="3" rank="5"/>
  </conditionalFormatting>
  <conditionalFormatting sqref="B41:M41">
    <cfRule type="aboveAverage" dxfId="562" priority="1"/>
  </conditionalFormatting>
  <conditionalFormatting sqref="C3:C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{46428321-7E36-4EA3-89A5-BEDB18DA6326}</x14:id>
        </ext>
      </extLst>
    </cfRule>
  </conditionalFormatting>
  <conditionalFormatting sqref="C13:C16">
    <cfRule type="top10" dxfId="561" priority="21" rank="1"/>
    <cfRule type="iconSet" priority="2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3:D6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{13809E44-4C96-4C45-A83B-96F0543AC83F}</x14:id>
        </ext>
      </extLst>
    </cfRule>
  </conditionalFormatting>
  <conditionalFormatting sqref="D13:D16">
    <cfRule type="top10" dxfId="560" priority="19" rank="1"/>
    <cfRule type="iconSet" priority="20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3:E7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{69210DB3-CA8E-4B20-9A25-CD0ECDCECA40}</x14:id>
        </ext>
      </extLst>
    </cfRule>
  </conditionalFormatting>
  <conditionalFormatting sqref="E13:E16">
    <cfRule type="top10" dxfId="559" priority="17" rank="1"/>
    <cfRule type="iconSet" priority="18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13:F16">
    <cfRule type="top10" dxfId="558" priority="15" rank="1"/>
    <cfRule type="iconSet" priority="16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N23:N26">
    <cfRule type="iconSet" priority="1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N34:N40 N42:N43">
    <cfRule type="dataBar" priority="9">
      <dataBar>
        <cfvo type="min"/>
        <cfvo type="max"/>
        <color rgb="FF3BCBED"/>
      </dataBar>
      <extLst>
        <ext xmlns:x14="http://schemas.microsoft.com/office/spreadsheetml/2009/9/main" uri="{B025F937-C7B1-47D3-B67F-A62EFF666E3E}">
          <x14:id>{B9DEF971-337D-4519-A21C-FFFACBCF6DE8}</x14:id>
        </ext>
      </extLst>
    </cfRule>
  </conditionalFormatting>
  <conditionalFormatting sqref="Q35:Q53">
    <cfRule type="dataBar" priority="2">
      <dataBar>
        <cfvo type="min"/>
        <cfvo type="max"/>
        <color rgb="FF3BCBED"/>
      </dataBar>
      <extLst>
        <ext xmlns:x14="http://schemas.microsoft.com/office/spreadsheetml/2009/9/main" uri="{B025F937-C7B1-47D3-B67F-A62EFF666E3E}">
          <x14:id>{35877A9E-50D0-47C7-908B-DBB3249FF426}</x14:id>
        </ext>
      </extLst>
    </cfRule>
  </conditionalFormatting>
  <dataValidations count="1">
    <dataValidation type="list" allowBlank="1" showInputMessage="1" showErrorMessage="1" sqref="I6" xr:uid="{A5E0D542-06E4-4564-8F15-DA34992057A5}">
      <formula1>"1,2,3,4,5,6,7,8,9,10,11,12"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7F4693-5DB1-4E00-9128-849D031D0E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B3:B6</xm:sqref>
        </x14:conditionalFormatting>
        <x14:conditionalFormatting xmlns:xm="http://schemas.microsoft.com/office/excel/2006/main">
          <x14:cfRule type="dataBar" id="{46428321-7E36-4EA3-89A5-BEDB18DA63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C3:C6</xm:sqref>
        </x14:conditionalFormatting>
        <x14:conditionalFormatting xmlns:xm="http://schemas.microsoft.com/office/excel/2006/main">
          <x14:cfRule type="dataBar" id="{13809E44-4C96-4C45-A83B-96F0543AC83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D3:D6</xm:sqref>
        </x14:conditionalFormatting>
        <x14:conditionalFormatting xmlns:xm="http://schemas.microsoft.com/office/excel/2006/main">
          <x14:cfRule type="dataBar" id="{69210DB3-CA8E-4B20-9A25-CD0ECDCECA40}">
            <x14:dataBar minLength="0" maxLength="100" border="1" direction="leftToRight" negativeBarBorderColorSameAsPositive="0">
              <x14:cfvo type="autoMin"/>
              <x14:cfvo type="autoMax"/>
              <x14:borderColor rgb="FFFF0000"/>
              <x14:negativeFillColor rgb="FF139D23"/>
              <x14:negativeBorderColor rgb="FF139D23"/>
              <x14:axisColor rgb="FF000000"/>
            </x14:dataBar>
          </x14:cfRule>
          <xm:sqref>E3:E7</xm:sqref>
        </x14:conditionalFormatting>
        <x14:conditionalFormatting xmlns:xm="http://schemas.microsoft.com/office/excel/2006/main">
          <x14:cfRule type="dataBar" id="{B9DEF971-337D-4519-A21C-FFFACBCF6D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N34:N40 N42:N43</xm:sqref>
        </x14:conditionalFormatting>
        <x14:conditionalFormatting xmlns:xm="http://schemas.microsoft.com/office/excel/2006/main">
          <x14:cfRule type="dataBar" id="{35877A9E-50D0-47C7-908B-DBB3249FF4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Q35:Q53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C254D4E-663F-4FE4-B497-9EBDBB453F34}">
          <x14:formula1>
            <xm:f>RND_Values_Parameters!$H$2:$H$8</xm:f>
          </x14:formula1>
          <xm:sqref>I3</xm:sqref>
        </x14:dataValidation>
        <x14:dataValidation type="list" allowBlank="1" showInputMessage="1" showErrorMessage="1" xr:uid="{E57C9469-209A-4E9C-96C8-1965F2E1D78E}">
          <x14:formula1>
            <xm:f>RND_Values_Parameters!$I$2:$I$8</xm:f>
          </x14:formula1>
          <xm:sqref>I2</xm:sqref>
        </x14:dataValidation>
        <x14:dataValidation type="list" allowBlank="1" showInputMessage="1" showErrorMessage="1" xr:uid="{9167DFAB-6AF3-46C5-897B-C11E2BC378D3}">
          <x14:formula1>
            <xm:f>RND_Values_Parameters!$B$8:$B$10</xm:f>
          </x14:formula1>
          <xm:sqref>I5</xm:sqref>
        </x14:dataValidation>
        <x14:dataValidation type="list" allowBlank="1" showInputMessage="1" showErrorMessage="1" xr:uid="{51EE2DDD-9EB9-4F21-B285-483671303B38}">
          <x14:formula1>
            <xm:f>RND_Values_Parameters!$F$2:$F$5</xm:f>
          </x14:formula1>
          <xm:sqref>I4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1C93-54EB-4543-B4B8-AA89F262B53A}">
  <sheetPr>
    <tabColor rgb="FF66DF45"/>
  </sheetPr>
  <dimension ref="A1:Q98"/>
  <sheetViews>
    <sheetView zoomScale="115" zoomScaleNormal="115" workbookViewId="0"/>
  </sheetViews>
  <sheetFormatPr defaultColWidth="14.28515625" defaultRowHeight="15" x14ac:dyDescent="0.25"/>
  <cols>
    <col min="1" max="1" width="18.140625" bestFit="1" customWidth="1"/>
    <col min="8" max="8" width="16" bestFit="1" customWidth="1"/>
    <col min="16" max="16" width="14.42578125" customWidth="1"/>
    <col min="17" max="17" width="9.7109375" customWidth="1"/>
  </cols>
  <sheetData>
    <row r="1" spans="1:11" ht="15.75" x14ac:dyDescent="0.25">
      <c r="A1" s="44" t="s">
        <v>60</v>
      </c>
      <c r="B1" s="44"/>
      <c r="C1" s="44"/>
      <c r="D1" s="44"/>
      <c r="E1" s="44"/>
    </row>
    <row r="2" spans="1:11" x14ac:dyDescent="0.25">
      <c r="A2" s="32"/>
      <c r="B2" s="25" cm="1">
        <f t="array" ref="B2:D2">TRANSPOSE(_xlfn._xlws.SORT(_xlfn.UNIQUE(Data_Base[Year_Booking])))</f>
        <v>2021</v>
      </c>
      <c r="C2" s="25">
        <v>2022</v>
      </c>
      <c r="D2" s="25">
        <v>2023</v>
      </c>
      <c r="E2" s="25" t="s">
        <v>83</v>
      </c>
      <c r="H2" s="49" t="s">
        <v>68</v>
      </c>
      <c r="I2" s="50" t="s">
        <v>34</v>
      </c>
    </row>
    <row r="3" spans="1:11" x14ac:dyDescent="0.25">
      <c r="A3" s="4" t="str" cm="1">
        <f t="array" ref="A3:A6">_xlfn._xlws.SORT(_xlfn.UNIQUE(Data_Base[CC_Type]))</f>
        <v>InDirect_CC</v>
      </c>
      <c r="B3" s="20">
        <f>SUMIFS(Data_Base[Value_LC],Data_Base[CC_Type],DB_by_CC!$A3,Data_Base[Year_Booking],DB_by_CC!B$2)</f>
        <v>639714</v>
      </c>
      <c r="C3" s="20">
        <f>SUMIFS(Data_Base[Value_LC],Data_Base[CC_Type],DB_by_CC!$A3,Data_Base[Year_Booking],DB_by_CC!C$2)</f>
        <v>527447</v>
      </c>
      <c r="D3" s="20">
        <f>SUMIFS(Data_Base[Value_LC],Data_Base[CC_Type],DB_by_CC!$A3,Data_Base[Year_Booking],DB_by_CC!D$2)</f>
        <v>574670</v>
      </c>
      <c r="E3" s="45">
        <f>(D3-C3)/C3</f>
        <v>8.9531270440442359E-2</v>
      </c>
      <c r="H3" s="49" t="s">
        <v>7</v>
      </c>
      <c r="I3" s="50">
        <v>250022</v>
      </c>
    </row>
    <row r="4" spans="1:11" x14ac:dyDescent="0.25">
      <c r="A4" s="4" t="str">
        <v>Prod_CC_Unit_1</v>
      </c>
      <c r="B4" s="20">
        <f>SUMIFS(Data_Base[Value_LC],Data_Base[CC_Type],DB_by_CC!$A4,Data_Base[Year_Booking],DB_by_CC!B$2)</f>
        <v>1032594</v>
      </c>
      <c r="C4" s="20">
        <f>SUMIFS(Data_Base[Value_LC],Data_Base[CC_Type],DB_by_CC!$A4,Data_Base[Year_Booking],DB_by_CC!C$2)</f>
        <v>1015691</v>
      </c>
      <c r="D4" s="20">
        <f>SUMIFS(Data_Base[Value_LC],Data_Base[CC_Type],DB_by_CC!$A4,Data_Base[Year_Booking],DB_by_CC!D$2)</f>
        <v>1021879</v>
      </c>
      <c r="E4" s="45">
        <f t="shared" ref="E4:E6" si="0">(D4-C4)/C4</f>
        <v>6.0924040874636085E-3</v>
      </c>
      <c r="H4" s="49" t="s">
        <v>49</v>
      </c>
      <c r="I4" s="50" t="s">
        <v>65</v>
      </c>
    </row>
    <row r="5" spans="1:11" x14ac:dyDescent="0.25">
      <c r="A5" s="4" t="str">
        <v>Prod_CC_Unit_2</v>
      </c>
      <c r="B5" s="20">
        <f>SUMIFS(Data_Base[Value_LC],Data_Base[CC_Type],DB_by_CC!$A5,Data_Base[Year_Booking],DB_by_CC!B$2)</f>
        <v>1097570</v>
      </c>
      <c r="C5" s="20">
        <f>SUMIFS(Data_Base[Value_LC],Data_Base[CC_Type],DB_by_CC!$A5,Data_Base[Year_Booking],DB_by_CC!C$2)</f>
        <v>1077696</v>
      </c>
      <c r="D5" s="20">
        <f>SUMIFS(Data_Base[Value_LC],Data_Base[CC_Type],DB_by_CC!$A5,Data_Base[Year_Booking],DB_by_CC!D$2)</f>
        <v>1013520</v>
      </c>
      <c r="E5" s="45">
        <f t="shared" si="0"/>
        <v>-5.9549260644931407E-2</v>
      </c>
      <c r="H5" s="49" t="s">
        <v>57</v>
      </c>
      <c r="I5" s="50">
        <v>2023</v>
      </c>
    </row>
    <row r="6" spans="1:11" x14ac:dyDescent="0.25">
      <c r="A6" s="3" t="str">
        <v>SG&amp;A_CC</v>
      </c>
      <c r="B6" s="33">
        <f>SUMIFS(Data_Base[Value_LC],Data_Base[CC_Type],DB_by_CC!$A6,Data_Base[Year_Booking],DB_by_CC!B$2)</f>
        <v>582505</v>
      </c>
      <c r="C6" s="33">
        <f>SUMIFS(Data_Base[Value_LC],Data_Base[CC_Type],DB_by_CC!$A6,Data_Base[Year_Booking],DB_by_CC!C$2)</f>
        <v>482435</v>
      </c>
      <c r="D6" s="33">
        <f>SUMIFS(Data_Base[Value_LC],Data_Base[CC_Type],DB_by_CC!$A6,Data_Base[Year_Booking],DB_by_CC!D$2)</f>
        <v>521268</v>
      </c>
      <c r="E6" s="46">
        <f t="shared" si="0"/>
        <v>8.0493745271383713E-2</v>
      </c>
      <c r="H6" s="49" t="s">
        <v>58</v>
      </c>
      <c r="I6" s="50">
        <v>3</v>
      </c>
    </row>
    <row r="7" spans="1:11" x14ac:dyDescent="0.25">
      <c r="A7" s="36" t="s">
        <v>59</v>
      </c>
      <c r="B7" s="34">
        <f>SUM(B3:B6)</f>
        <v>3352383</v>
      </c>
      <c r="C7" s="34">
        <f>SUM(C3:C6)</f>
        <v>3103269</v>
      </c>
      <c r="D7" s="34">
        <f>SUM(D3:D6)</f>
        <v>3131337</v>
      </c>
      <c r="E7" s="47">
        <f>(D7-C7)/C7</f>
        <v>9.0446558129507956E-3</v>
      </c>
    </row>
    <row r="8" spans="1:11" x14ac:dyDescent="0.25">
      <c r="A8" s="36" t="s">
        <v>61</v>
      </c>
      <c r="B8" s="35" t="str">
        <f>IF($I$5=B$2,B$7-$F$17,"Not Applic.")</f>
        <v>Not Applic.</v>
      </c>
      <c r="C8" s="35" t="str">
        <f>IF($I$5=C$2,C$7-$F$17,"Not Applic.")</f>
        <v>Not Applic.</v>
      </c>
      <c r="D8" s="35">
        <f>IF($I$5=D$2,D$7-$F$17,"Not Applic.")</f>
        <v>0</v>
      </c>
      <c r="E8" s="35"/>
    </row>
    <row r="11" spans="1:11" ht="15.75" x14ac:dyDescent="0.25">
      <c r="A11" s="60" t="s">
        <v>66</v>
      </c>
      <c r="B11" s="60"/>
      <c r="C11" s="60"/>
      <c r="D11" s="60"/>
      <c r="E11" s="60"/>
      <c r="F11" s="60"/>
      <c r="G11" s="60"/>
    </row>
    <row r="12" spans="1:11" x14ac:dyDescent="0.25">
      <c r="A12" s="39">
        <f>$I$5</f>
        <v>2023</v>
      </c>
      <c r="B12" s="23" t="str" cm="1">
        <f t="array" ref="B12:E12">TRANSPOSE(_xlfn._xlws.SORT(_xlfn.UNIQUE(Data_Base[PR_Categ])))</f>
        <v>Ad-hoc Repair</v>
      </c>
      <c r="C12" s="23" t="str">
        <v>Break Down (CRIT)</v>
      </c>
      <c r="D12" s="23" t="str">
        <v>Periodic Planned</v>
      </c>
      <c r="E12" s="23" t="str">
        <v>Prevent Maint</v>
      </c>
      <c r="F12" s="31" t="s">
        <v>62</v>
      </c>
      <c r="G12" s="38" t="s">
        <v>61</v>
      </c>
    </row>
    <row r="13" spans="1:11" x14ac:dyDescent="0.25">
      <c r="A13" s="4" t="str" cm="1">
        <f t="array" ref="A13:A16">_xlfn._xlws.SORT(_xlfn.UNIQUE(Data_Base[CC_Type]))</f>
        <v>InDirect_CC</v>
      </c>
      <c r="B13" s="20">
        <f>SUMIFS(Data_Base[Value_LC],Data_Base[Year_Booking],DB_by_CC!$I$5,Data_Base[CC_Type],DB_by_CC!$A13,Data_Base[PR_Categ],DB_by_CC!B$12)</f>
        <v>105915</v>
      </c>
      <c r="C13" s="20">
        <f>SUMIFS(Data_Base[Value_LC],Data_Base[Year_Booking],DB_by_CC!$I$5,Data_Base[CC_Type],DB_by_CC!$A13,Data_Base[PR_Categ],DB_by_CC!C$12)</f>
        <v>144408</v>
      </c>
      <c r="D13" s="20">
        <f>SUMIFS(Data_Base[Value_LC],Data_Base[Year_Booking],DB_by_CC!$I$5,Data_Base[CC_Type],DB_by_CC!$A13,Data_Base[PR_Categ],DB_by_CC!D$12)</f>
        <v>166675</v>
      </c>
      <c r="E13" s="20">
        <f>SUMIFS(Data_Base[Value_LC],Data_Base[Year_Booking],DB_by_CC!$I$5,Data_Base[CC_Type],DB_by_CC!$A13,Data_Base[PR_Categ],DB_by_CC!E$12)</f>
        <v>157672</v>
      </c>
      <c r="F13" s="20">
        <f>SUM(B13:E13)</f>
        <v>574670</v>
      </c>
      <c r="G13" s="30">
        <f>IF(B$2=$I$5,$B3-$F13,IF(C$2=$I$5,$C3-$F13,IF(D$2=$I$5,D3-$F13,"Error")))</f>
        <v>0</v>
      </c>
      <c r="K13" s="22"/>
    </row>
    <row r="14" spans="1:11" x14ac:dyDescent="0.25">
      <c r="A14" s="4" t="str">
        <v>Prod_CC_Unit_1</v>
      </c>
      <c r="B14" s="20">
        <f>SUMIFS(Data_Base[Value_LC],Data_Base[Year_Booking],DB_by_CC!$I$5,Data_Base[CC_Type],DB_by_CC!$A14,Data_Base[PR_Categ],DB_by_CC!B$12)</f>
        <v>249901</v>
      </c>
      <c r="C14" s="20">
        <f>SUMIFS(Data_Base[Value_LC],Data_Base[Year_Booking],DB_by_CC!$I$5,Data_Base[CC_Type],DB_by_CC!$A14,Data_Base[PR_Categ],DB_by_CC!C$12)</f>
        <v>272580</v>
      </c>
      <c r="D14" s="20">
        <f>SUMIFS(Data_Base[Value_LC],Data_Base[Year_Booking],DB_by_CC!$I$5,Data_Base[CC_Type],DB_by_CC!$A14,Data_Base[PR_Categ],DB_by_CC!D$12)</f>
        <v>240906</v>
      </c>
      <c r="E14" s="20">
        <f>SUMIFS(Data_Base[Value_LC],Data_Base[Year_Booking],DB_by_CC!$I$5,Data_Base[CC_Type],DB_by_CC!$A14,Data_Base[PR_Categ],DB_by_CC!E$12)</f>
        <v>258492</v>
      </c>
      <c r="F14" s="20">
        <f t="shared" ref="F14:F16" si="1">SUM(B14:E14)</f>
        <v>1021879</v>
      </c>
      <c r="G14" s="30">
        <f>IF(B$2=$I$5,$B4-$F14,IF(C$2=$I$5,$C4-$F14,IF(D$2=$I$5,D4-$F14,"Error")))</f>
        <v>0</v>
      </c>
    </row>
    <row r="15" spans="1:11" x14ac:dyDescent="0.25">
      <c r="A15" s="4" t="str">
        <v>Prod_CC_Unit_2</v>
      </c>
      <c r="B15" s="20">
        <f>SUMIFS(Data_Base[Value_LC],Data_Base[Year_Booking],DB_by_CC!$I$5,Data_Base[CC_Type],DB_by_CC!$A15,Data_Base[PR_Categ],DB_by_CC!B$12)</f>
        <v>258601</v>
      </c>
      <c r="C15" s="20">
        <f>SUMIFS(Data_Base[Value_LC],Data_Base[Year_Booking],DB_by_CC!$I$5,Data_Base[CC_Type],DB_by_CC!$A15,Data_Base[PR_Categ],DB_by_CC!C$12)</f>
        <v>242336</v>
      </c>
      <c r="D15" s="20">
        <f>SUMIFS(Data_Base[Value_LC],Data_Base[Year_Booking],DB_by_CC!$I$5,Data_Base[CC_Type],DB_by_CC!$A15,Data_Base[PR_Categ],DB_by_CC!D$12)</f>
        <v>308626</v>
      </c>
      <c r="E15" s="20">
        <f>SUMIFS(Data_Base[Value_LC],Data_Base[Year_Booking],DB_by_CC!$I$5,Data_Base[CC_Type],DB_by_CC!$A15,Data_Base[PR_Categ],DB_by_CC!E$12)</f>
        <v>203957</v>
      </c>
      <c r="F15" s="20">
        <f t="shared" si="1"/>
        <v>1013520</v>
      </c>
      <c r="G15" s="30">
        <f>IF(B$2=$I$5,$B5-$F15,IF(C$2=$I$5,$C5-$F15,IF(D$2=$I$5,D5-$F15,"Error")))</f>
        <v>0</v>
      </c>
    </row>
    <row r="16" spans="1:11" x14ac:dyDescent="0.25">
      <c r="A16" s="3" t="str">
        <v>SG&amp;A_CC</v>
      </c>
      <c r="B16" s="33">
        <f>SUMIFS(Data_Base[Value_LC],Data_Base[Year_Booking],DB_by_CC!$I$5,Data_Base[CC_Type],DB_by_CC!$A16,Data_Base[PR_Categ],DB_by_CC!B$12)</f>
        <v>147699</v>
      </c>
      <c r="C16" s="33">
        <f>SUMIFS(Data_Base[Value_LC],Data_Base[Year_Booking],DB_by_CC!$I$5,Data_Base[CC_Type],DB_by_CC!$A16,Data_Base[PR_Categ],DB_by_CC!C$12)</f>
        <v>117889</v>
      </c>
      <c r="D16" s="33">
        <f>SUMIFS(Data_Base[Value_LC],Data_Base[Year_Booking],DB_by_CC!$I$5,Data_Base[CC_Type],DB_by_CC!$A16,Data_Base[PR_Categ],DB_by_CC!D$12)</f>
        <v>123796</v>
      </c>
      <c r="E16" s="33">
        <f>SUMIFS(Data_Base[Value_LC],Data_Base[Year_Booking],DB_by_CC!$I$5,Data_Base[CC_Type],DB_by_CC!$A16,Data_Base[PR_Categ],DB_by_CC!E$12)</f>
        <v>131884</v>
      </c>
      <c r="F16" s="33">
        <f t="shared" si="1"/>
        <v>521268</v>
      </c>
      <c r="G16" s="37">
        <f>IF(B$2=$I$5,$B6-$F16,IF(C$2=$I$5,$C6-$F16,IF(D$2=$I$5,D6-$F16,"Error")))</f>
        <v>0</v>
      </c>
    </row>
    <row r="17" spans="1:17" x14ac:dyDescent="0.25">
      <c r="A17" s="36" t="s">
        <v>59</v>
      </c>
      <c r="B17" s="34">
        <f>SUM(B13:B16)</f>
        <v>762116</v>
      </c>
      <c r="C17" s="34">
        <f>SUM(C13:C16)</f>
        <v>777213</v>
      </c>
      <c r="D17" s="34">
        <f>SUM(D13:D16)</f>
        <v>840003</v>
      </c>
      <c r="E17" s="34">
        <f>SUM(E13:E16)</f>
        <v>752005</v>
      </c>
      <c r="F17" s="34">
        <f>SUM(F13:F16)</f>
        <v>3131337</v>
      </c>
      <c r="G17" s="34">
        <f>IF(B$2=$I$5,$B7-$F17,IF(C$2=$I$5,$C7-$F17,IF(D$2=$I$5,D7-$F17,"Error")))</f>
        <v>0</v>
      </c>
    </row>
    <row r="18" spans="1:17" x14ac:dyDescent="0.25">
      <c r="A18" s="4"/>
      <c r="B18" s="30"/>
      <c r="C18" s="30"/>
      <c r="D18" s="30"/>
      <c r="E18" s="30"/>
      <c r="F18" s="30"/>
    </row>
    <row r="19" spans="1:17" x14ac:dyDescent="0.25">
      <c r="A19" s="4"/>
      <c r="B19" s="30"/>
      <c r="C19" s="30"/>
      <c r="D19" s="30"/>
      <c r="E19" s="30"/>
      <c r="F19" s="30"/>
    </row>
    <row r="20" spans="1:17" ht="15.75" x14ac:dyDescent="0.25">
      <c r="A20" s="60" t="s">
        <v>63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</row>
    <row r="21" spans="1:17" ht="15.75" x14ac:dyDescent="0.25">
      <c r="A21" s="41">
        <f>$I$5</f>
        <v>2023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1:17" x14ac:dyDescent="0.25">
      <c r="A22" s="39" t="str">
        <f>$I$2</f>
        <v>InDirect_CC</v>
      </c>
      <c r="B22" s="23" cm="1">
        <f t="array" ref="B22:M22">TRANSPOSE(_xlfn._xlws.SORT(_xlfn.UNIQUE(Data_Base[Month_Booking])))</f>
        <v>1</v>
      </c>
      <c r="C22" s="23">
        <v>2</v>
      </c>
      <c r="D22" s="23">
        <v>3</v>
      </c>
      <c r="E22" s="23">
        <v>4</v>
      </c>
      <c r="F22" s="23">
        <v>5</v>
      </c>
      <c r="G22" s="23">
        <v>6</v>
      </c>
      <c r="H22" s="23">
        <v>7</v>
      </c>
      <c r="I22" s="23">
        <v>8</v>
      </c>
      <c r="J22" s="23">
        <v>9</v>
      </c>
      <c r="K22" s="23">
        <v>10</v>
      </c>
      <c r="L22" s="23">
        <v>11</v>
      </c>
      <c r="M22" s="23">
        <v>12</v>
      </c>
      <c r="N22" s="31" t="s">
        <v>62</v>
      </c>
      <c r="O22" s="38" t="s">
        <v>61</v>
      </c>
    </row>
    <row r="23" spans="1:17" x14ac:dyDescent="0.25">
      <c r="A23" s="4" t="str" cm="1">
        <f t="array" ref="A23:A26">_xlfn._xlws.SORT(_xlfn.UNIQUE(Data_Base[PR_Categ]))</f>
        <v>Ad-hoc Repair</v>
      </c>
      <c r="B23" s="43">
        <f>SUMIFS(
Data_Base[Value_LC],
Data_Base[CC_Type],$I$2,
Data_Base[PR_Categ],$A23,
Data_Base[Year_Booking],$I$5,
Data_Base[Month_Booking],B$22
)</f>
        <v>8093</v>
      </c>
      <c r="C23" s="43">
        <f>SUMIFS(
Data_Base[Value_LC],
Data_Base[CC_Type],$I$2,
Data_Base[PR_Categ],$A23,
Data_Base[Year_Booking],$I$5,
Data_Base[Month_Booking],C$22
)</f>
        <v>4116</v>
      </c>
      <c r="D23" s="43">
        <f>SUMIFS(
Data_Base[Value_LC],
Data_Base[CC_Type],$I$2,
Data_Base[PR_Categ],$A23,
Data_Base[Year_Booking],$I$5,
Data_Base[Month_Booking],D$22
)</f>
        <v>2714</v>
      </c>
      <c r="E23" s="43">
        <f>SUMIFS(
Data_Base[Value_LC],
Data_Base[CC_Type],$I$2,
Data_Base[PR_Categ],$A23,
Data_Base[Year_Booking],$I$5,
Data_Base[Month_Booking],E$22
)</f>
        <v>3183</v>
      </c>
      <c r="F23" s="43">
        <f>SUMIFS(
Data_Base[Value_LC],
Data_Base[CC_Type],$I$2,
Data_Base[PR_Categ],$A23,
Data_Base[Year_Booking],$I$5,
Data_Base[Month_Booking],F$22
)</f>
        <v>10954</v>
      </c>
      <c r="G23" s="43">
        <f>SUMIFS(
Data_Base[Value_LC],
Data_Base[CC_Type],$I$2,
Data_Base[PR_Categ],$A23,
Data_Base[Year_Booking],$I$5,
Data_Base[Month_Booking],G$22
)</f>
        <v>8596</v>
      </c>
      <c r="H23" s="43">
        <f>SUMIFS(
Data_Base[Value_LC],
Data_Base[CC_Type],$I$2,
Data_Base[PR_Categ],$A23,
Data_Base[Year_Booking],$I$5,
Data_Base[Month_Booking],H$22
)</f>
        <v>17721</v>
      </c>
      <c r="I23" s="43">
        <f>SUMIFS(
Data_Base[Value_LC],
Data_Base[CC_Type],$I$2,
Data_Base[PR_Categ],$A23,
Data_Base[Year_Booking],$I$5,
Data_Base[Month_Booking],I$22
)</f>
        <v>14168</v>
      </c>
      <c r="J23" s="43">
        <f>SUMIFS(
Data_Base[Value_LC],
Data_Base[CC_Type],$I$2,
Data_Base[PR_Categ],$A23,
Data_Base[Year_Booking],$I$5,
Data_Base[Month_Booking],J$22
)</f>
        <v>3270</v>
      </c>
      <c r="K23" s="43">
        <f>SUMIFS(
Data_Base[Value_LC],
Data_Base[CC_Type],$I$2,
Data_Base[PR_Categ],$A23,
Data_Base[Year_Booking],$I$5,
Data_Base[Month_Booking],K$22
)</f>
        <v>10839</v>
      </c>
      <c r="L23" s="43">
        <f>SUMIFS(
Data_Base[Value_LC],
Data_Base[CC_Type],$I$2,
Data_Base[PR_Categ],$A23,
Data_Base[Year_Booking],$I$5,
Data_Base[Month_Booking],L$22
)</f>
        <v>11063</v>
      </c>
      <c r="M23" s="43">
        <f>SUMIFS(
Data_Base[Value_LC],
Data_Base[CC_Type],$I$2,
Data_Base[PR_Categ],$A23,
Data_Base[Year_Booking],$I$5,
Data_Base[Month_Booking],M$22
)</f>
        <v>11198</v>
      </c>
      <c r="N23" s="30">
        <f>SUM(B23:M23)</f>
        <v>105915</v>
      </c>
      <c r="O23" s="30">
        <f>N23-SUMIFS($B$13:$B$16,_xlfn.ANCHORARRAY(A13),$I$2)</f>
        <v>0</v>
      </c>
    </row>
    <row r="24" spans="1:17" x14ac:dyDescent="0.25">
      <c r="A24" s="4" t="str">
        <v>Break Down (CRIT)</v>
      </c>
      <c r="B24" s="42">
        <f>SUMIFS(
Data_Base[Value_LC],
Data_Base[CC_Type],$I$2,
Data_Base[PR_Categ],$A24,
Data_Base[Year_Booking],$I$5,
Data_Base[Month_Booking],B$22
)</f>
        <v>4360</v>
      </c>
      <c r="C24" s="42">
        <f>SUMIFS(
Data_Base[Value_LC],
Data_Base[CC_Type],$I$2,
Data_Base[PR_Categ],$A24,
Data_Base[Year_Booking],$I$5,
Data_Base[Month_Booking],C$22
)</f>
        <v>5188</v>
      </c>
      <c r="D24" s="42">
        <f>SUMIFS(
Data_Base[Value_LC],
Data_Base[CC_Type],$I$2,
Data_Base[PR_Categ],$A24,
Data_Base[Year_Booking],$I$5,
Data_Base[Month_Booking],D$22
)</f>
        <v>20657</v>
      </c>
      <c r="E24" s="42">
        <f>SUMIFS(
Data_Base[Value_LC],
Data_Base[CC_Type],$I$2,
Data_Base[PR_Categ],$A24,
Data_Base[Year_Booking],$I$5,
Data_Base[Month_Booking],E$22
)</f>
        <v>17227</v>
      </c>
      <c r="F24" s="42">
        <f>SUMIFS(
Data_Base[Value_LC],
Data_Base[CC_Type],$I$2,
Data_Base[PR_Categ],$A24,
Data_Base[Year_Booking],$I$5,
Data_Base[Month_Booking],F$22
)</f>
        <v>5391</v>
      </c>
      <c r="G24" s="42">
        <f>SUMIFS(
Data_Base[Value_LC],
Data_Base[CC_Type],$I$2,
Data_Base[PR_Categ],$A24,
Data_Base[Year_Booking],$I$5,
Data_Base[Month_Booking],G$22
)</f>
        <v>23829</v>
      </c>
      <c r="H24" s="42">
        <f>SUMIFS(
Data_Base[Value_LC],
Data_Base[CC_Type],$I$2,
Data_Base[PR_Categ],$A24,
Data_Base[Year_Booking],$I$5,
Data_Base[Month_Booking],H$22
)</f>
        <v>14681</v>
      </c>
      <c r="I24" s="42">
        <f>SUMIFS(
Data_Base[Value_LC],
Data_Base[CC_Type],$I$2,
Data_Base[PR_Categ],$A24,
Data_Base[Year_Booking],$I$5,
Data_Base[Month_Booking],I$22
)</f>
        <v>3684</v>
      </c>
      <c r="J24" s="42">
        <f>SUMIFS(
Data_Base[Value_LC],
Data_Base[CC_Type],$I$2,
Data_Base[PR_Categ],$A24,
Data_Base[Year_Booking],$I$5,
Data_Base[Month_Booking],J$22
)</f>
        <v>13087</v>
      </c>
      <c r="K24" s="42">
        <f>SUMIFS(
Data_Base[Value_LC],
Data_Base[CC_Type],$I$2,
Data_Base[PR_Categ],$A24,
Data_Base[Year_Booking],$I$5,
Data_Base[Month_Booking],K$22
)</f>
        <v>13601</v>
      </c>
      <c r="L24" s="42">
        <f>SUMIFS(
Data_Base[Value_LC],
Data_Base[CC_Type],$I$2,
Data_Base[PR_Categ],$A24,
Data_Base[Year_Booking],$I$5,
Data_Base[Month_Booking],L$22
)</f>
        <v>14601</v>
      </c>
      <c r="M24" s="42">
        <f>SUMIFS(
Data_Base[Value_LC],
Data_Base[CC_Type],$I$2,
Data_Base[PR_Categ],$A24,
Data_Base[Year_Booking],$I$5,
Data_Base[Month_Booking],M$22
)</f>
        <v>8102</v>
      </c>
      <c r="N24" s="30">
        <f t="shared" ref="N24:N26" si="2">SUM(B24:M24)</f>
        <v>144408</v>
      </c>
      <c r="O24" s="30">
        <f>N24-SUMIFS($C$13:$C$16,_xlfn.ANCHORARRAY(A13),$I$2)</f>
        <v>0</v>
      </c>
    </row>
    <row r="25" spans="1:17" x14ac:dyDescent="0.25">
      <c r="A25" s="4" t="str">
        <v>Periodic Planned</v>
      </c>
      <c r="B25" s="42">
        <f>SUMIFS(
Data_Base[Value_LC],
Data_Base[CC_Type],$I$2,
Data_Base[PR_Categ],$A25,
Data_Base[Year_Booking],$I$5,
Data_Base[Month_Booking],B$22
)</f>
        <v>4518</v>
      </c>
      <c r="C25" s="42">
        <f>SUMIFS(
Data_Base[Value_LC],
Data_Base[CC_Type],$I$2,
Data_Base[PR_Categ],$A25,
Data_Base[Year_Booking],$I$5,
Data_Base[Month_Booking],C$22
)</f>
        <v>5903</v>
      </c>
      <c r="D25" s="42">
        <f>SUMIFS(
Data_Base[Value_LC],
Data_Base[CC_Type],$I$2,
Data_Base[PR_Categ],$A25,
Data_Base[Year_Booking],$I$5,
Data_Base[Month_Booking],D$22
)</f>
        <v>14396</v>
      </c>
      <c r="E25" s="42">
        <f>SUMIFS(
Data_Base[Value_LC],
Data_Base[CC_Type],$I$2,
Data_Base[PR_Categ],$A25,
Data_Base[Year_Booking],$I$5,
Data_Base[Month_Booking],E$22
)</f>
        <v>16342</v>
      </c>
      <c r="F25" s="42">
        <f>SUMIFS(
Data_Base[Value_LC],
Data_Base[CC_Type],$I$2,
Data_Base[PR_Categ],$A25,
Data_Base[Year_Booking],$I$5,
Data_Base[Month_Booking],F$22
)</f>
        <v>18246</v>
      </c>
      <c r="G25" s="42">
        <f>SUMIFS(
Data_Base[Value_LC],
Data_Base[CC_Type],$I$2,
Data_Base[PR_Categ],$A25,
Data_Base[Year_Booking],$I$5,
Data_Base[Month_Booking],G$22
)</f>
        <v>10670</v>
      </c>
      <c r="H25" s="42">
        <f>SUMIFS(
Data_Base[Value_LC],
Data_Base[CC_Type],$I$2,
Data_Base[PR_Categ],$A25,
Data_Base[Year_Booking],$I$5,
Data_Base[Month_Booking],H$22
)</f>
        <v>22919</v>
      </c>
      <c r="I25" s="42">
        <f>SUMIFS(
Data_Base[Value_LC],
Data_Base[CC_Type],$I$2,
Data_Base[PR_Categ],$A25,
Data_Base[Year_Booking],$I$5,
Data_Base[Month_Booking],I$22
)</f>
        <v>10194</v>
      </c>
      <c r="J25" s="42">
        <f>SUMIFS(
Data_Base[Value_LC],
Data_Base[CC_Type],$I$2,
Data_Base[PR_Categ],$A25,
Data_Base[Year_Booking],$I$5,
Data_Base[Month_Booking],J$22
)</f>
        <v>11924</v>
      </c>
      <c r="K25" s="42">
        <f>SUMIFS(
Data_Base[Value_LC],
Data_Base[CC_Type],$I$2,
Data_Base[PR_Categ],$A25,
Data_Base[Year_Booking],$I$5,
Data_Base[Month_Booking],K$22
)</f>
        <v>36633</v>
      </c>
      <c r="L25" s="42">
        <f>SUMIFS(
Data_Base[Value_LC],
Data_Base[CC_Type],$I$2,
Data_Base[PR_Categ],$A25,
Data_Base[Year_Booking],$I$5,
Data_Base[Month_Booking],L$22
)</f>
        <v>3659</v>
      </c>
      <c r="M25" s="42">
        <f>SUMIFS(
Data_Base[Value_LC],
Data_Base[CC_Type],$I$2,
Data_Base[PR_Categ],$A25,
Data_Base[Year_Booking],$I$5,
Data_Base[Month_Booking],M$22
)</f>
        <v>11271</v>
      </c>
      <c r="N25" s="30">
        <f t="shared" si="2"/>
        <v>166675</v>
      </c>
      <c r="O25" s="30">
        <f>N25-SUMIFS($D$13:$D$16,_xlfn.ANCHORARRAY(A13),$I$2)</f>
        <v>0</v>
      </c>
    </row>
    <row r="26" spans="1:17" x14ac:dyDescent="0.25">
      <c r="A26" s="3" t="str">
        <v>Prevent Maint</v>
      </c>
      <c r="B26" s="33">
        <f>SUMIFS(
Data_Base[Value_LC],
Data_Base[CC_Type],$I$2,
Data_Base[PR_Categ],$A26,
Data_Base[Year_Booking],$I$5,
Data_Base[Month_Booking],B$22
)</f>
        <v>11548</v>
      </c>
      <c r="C26" s="33">
        <f>SUMIFS(
Data_Base[Value_LC],
Data_Base[CC_Type],$I$2,
Data_Base[PR_Categ],$A26,
Data_Base[Year_Booking],$I$5,
Data_Base[Month_Booking],C$22
)</f>
        <v>12940</v>
      </c>
      <c r="D26" s="33">
        <f>SUMIFS(
Data_Base[Value_LC],
Data_Base[CC_Type],$I$2,
Data_Base[PR_Categ],$A26,
Data_Base[Year_Booking],$I$5,
Data_Base[Month_Booking],D$22
)</f>
        <v>24113</v>
      </c>
      <c r="E26" s="33">
        <f>SUMIFS(
Data_Base[Value_LC],
Data_Base[CC_Type],$I$2,
Data_Base[PR_Categ],$A26,
Data_Base[Year_Booking],$I$5,
Data_Base[Month_Booking],E$22
)</f>
        <v>28025</v>
      </c>
      <c r="F26" s="33">
        <f>SUMIFS(
Data_Base[Value_LC],
Data_Base[CC_Type],$I$2,
Data_Base[PR_Categ],$A26,
Data_Base[Year_Booking],$I$5,
Data_Base[Month_Booking],F$22
)</f>
        <v>4170</v>
      </c>
      <c r="G26" s="33">
        <f>SUMIFS(
Data_Base[Value_LC],
Data_Base[CC_Type],$I$2,
Data_Base[PR_Categ],$A26,
Data_Base[Year_Booking],$I$5,
Data_Base[Month_Booking],G$22
)</f>
        <v>12925</v>
      </c>
      <c r="H26" s="33">
        <f>SUMIFS(
Data_Base[Value_LC],
Data_Base[CC_Type],$I$2,
Data_Base[PR_Categ],$A26,
Data_Base[Year_Booking],$I$5,
Data_Base[Month_Booking],H$22
)</f>
        <v>10169</v>
      </c>
      <c r="I26" s="33">
        <f>SUMIFS(
Data_Base[Value_LC],
Data_Base[CC_Type],$I$2,
Data_Base[PR_Categ],$A26,
Data_Base[Year_Booking],$I$5,
Data_Base[Month_Booking],I$22
)</f>
        <v>12378</v>
      </c>
      <c r="J26" s="33">
        <f>SUMIFS(
Data_Base[Value_LC],
Data_Base[CC_Type],$I$2,
Data_Base[PR_Categ],$A26,
Data_Base[Year_Booking],$I$5,
Data_Base[Month_Booking],J$22
)</f>
        <v>16711</v>
      </c>
      <c r="K26" s="33">
        <f>SUMIFS(
Data_Base[Value_LC],
Data_Base[CC_Type],$I$2,
Data_Base[PR_Categ],$A26,
Data_Base[Year_Booking],$I$5,
Data_Base[Month_Booking],K$22
)</f>
        <v>2190</v>
      </c>
      <c r="L26" s="33">
        <f>SUMIFS(
Data_Base[Value_LC],
Data_Base[CC_Type],$I$2,
Data_Base[PR_Categ],$A26,
Data_Base[Year_Booking],$I$5,
Data_Base[Month_Booking],L$22
)</f>
        <v>12319</v>
      </c>
      <c r="M26" s="33">
        <f>SUMIFS(
Data_Base[Value_LC],
Data_Base[CC_Type],$I$2,
Data_Base[PR_Categ],$A26,
Data_Base[Year_Booking],$I$5,
Data_Base[Month_Booking],M$22
)</f>
        <v>10184</v>
      </c>
      <c r="N26" s="37">
        <f t="shared" si="2"/>
        <v>157672</v>
      </c>
      <c r="O26" s="37">
        <f>N26-SUMIFS($E$13:$E$16,_xlfn.ANCHORARRAY(A13),$I$2)</f>
        <v>0</v>
      </c>
    </row>
    <row r="27" spans="1:17" x14ac:dyDescent="0.25">
      <c r="A27" s="36" t="s">
        <v>59</v>
      </c>
      <c r="B27" s="34">
        <f t="shared" ref="B27:N27" si="3">SUM(B23:B26)</f>
        <v>28519</v>
      </c>
      <c r="C27" s="34">
        <f t="shared" si="3"/>
        <v>28147</v>
      </c>
      <c r="D27" s="34">
        <f t="shared" si="3"/>
        <v>61880</v>
      </c>
      <c r="E27" s="34">
        <f t="shared" si="3"/>
        <v>64777</v>
      </c>
      <c r="F27" s="34">
        <f t="shared" si="3"/>
        <v>38761</v>
      </c>
      <c r="G27" s="34">
        <f t="shared" si="3"/>
        <v>56020</v>
      </c>
      <c r="H27" s="34">
        <f t="shared" si="3"/>
        <v>65490</v>
      </c>
      <c r="I27" s="34">
        <f t="shared" si="3"/>
        <v>40424</v>
      </c>
      <c r="J27" s="34">
        <f t="shared" si="3"/>
        <v>44992</v>
      </c>
      <c r="K27" s="34">
        <f t="shared" si="3"/>
        <v>63263</v>
      </c>
      <c r="L27" s="34">
        <f t="shared" si="3"/>
        <v>41642</v>
      </c>
      <c r="M27" s="34">
        <f t="shared" si="3"/>
        <v>40755</v>
      </c>
      <c r="N27" s="34">
        <f t="shared" si="3"/>
        <v>574670</v>
      </c>
      <c r="O27" s="34">
        <f>SUM(O23:O26)</f>
        <v>0</v>
      </c>
    </row>
    <row r="28" spans="1:17" x14ac:dyDescent="0.25">
      <c r="A28" s="4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17" x14ac:dyDescent="0.25">
      <c r="A29" s="4"/>
      <c r="B29" s="30"/>
      <c r="C29" s="30"/>
      <c r="D29" s="30"/>
      <c r="E29" s="30"/>
      <c r="F29" s="30"/>
    </row>
    <row r="30" spans="1:17" ht="15.75" x14ac:dyDescent="0.25">
      <c r="A30" s="60" t="s">
        <v>69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P30" s="44" t="s">
        <v>82</v>
      </c>
      <c r="Q30" s="44"/>
    </row>
    <row r="31" spans="1:17" ht="15.75" x14ac:dyDescent="0.25">
      <c r="A31" s="41">
        <f>$I$5</f>
        <v>2023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P31" s="41">
        <f>I5</f>
        <v>2023</v>
      </c>
      <c r="Q31" s="40"/>
    </row>
    <row r="32" spans="1:17" ht="15.75" x14ac:dyDescent="0.25">
      <c r="A32" s="41" t="str">
        <f>$I$2</f>
        <v>InDirect_CC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P32" s="41" t="str">
        <f>$I$2</f>
        <v>InDirect_CC</v>
      </c>
      <c r="Q32" s="40"/>
    </row>
    <row r="33" spans="1:17" ht="15.75" x14ac:dyDescent="0.25">
      <c r="A33" s="39" t="str">
        <f>$I$4</f>
        <v>Break Down (CRIT)</v>
      </c>
      <c r="B33" s="23" cm="1">
        <f t="array" ref="B33:M33">TRANSPOSE(_xlfn._xlws.SORT(_xlfn.UNIQUE(Data_Base[Month_Booking])))</f>
        <v>1</v>
      </c>
      <c r="C33" s="23">
        <v>2</v>
      </c>
      <c r="D33" s="23">
        <v>3</v>
      </c>
      <c r="E33" s="23">
        <v>4</v>
      </c>
      <c r="F33" s="23">
        <v>5</v>
      </c>
      <c r="G33" s="23">
        <v>6</v>
      </c>
      <c r="H33" s="23">
        <v>7</v>
      </c>
      <c r="I33" s="23">
        <v>8</v>
      </c>
      <c r="J33" s="23">
        <v>9</v>
      </c>
      <c r="K33" s="23">
        <v>10</v>
      </c>
      <c r="L33" s="23">
        <v>11</v>
      </c>
      <c r="M33" s="23">
        <v>12</v>
      </c>
      <c r="N33" s="31" t="s">
        <v>62</v>
      </c>
      <c r="P33" s="41" t="str">
        <f>$I$4</f>
        <v>Break Down (CRIT)</v>
      </c>
      <c r="Q33" s="40"/>
    </row>
    <row r="34" spans="1:17" x14ac:dyDescent="0.25">
      <c r="A34" s="4" cm="1">
        <f t="array" ref="A34:N38">_xlfn._xlws.SORT(_xlfn._xlws.FILTER(Appendix_1!$V:$AI,(Appendix_1!S:S=DB_by_CC!$I$5)*(Appendix_1!$U:$U=DB_by_CC!$I$2)*(Appendix_1!$T:$T=DB_by_CC!I4)),14,-1)</f>
        <v>250025</v>
      </c>
      <c r="B34" s="20">
        <v>0</v>
      </c>
      <c r="C34" s="20">
        <v>3682</v>
      </c>
      <c r="D34" s="20">
        <v>0</v>
      </c>
      <c r="E34" s="20">
        <v>3978</v>
      </c>
      <c r="F34" s="20">
        <v>0</v>
      </c>
      <c r="G34" s="20">
        <v>11336</v>
      </c>
      <c r="H34" s="20">
        <v>3322</v>
      </c>
      <c r="I34" s="20">
        <v>0</v>
      </c>
      <c r="J34" s="20">
        <v>1719</v>
      </c>
      <c r="K34" s="20">
        <v>6653</v>
      </c>
      <c r="L34" s="20">
        <v>6080</v>
      </c>
      <c r="M34" s="20">
        <v>0</v>
      </c>
      <c r="N34" s="30">
        <v>36770</v>
      </c>
      <c r="P34" s="39">
        <f>$I$3</f>
        <v>250022</v>
      </c>
      <c r="Q34" s="23">
        <f>I6</f>
        <v>3</v>
      </c>
    </row>
    <row r="35" spans="1:17" x14ac:dyDescent="0.25">
      <c r="A35" s="4">
        <v>250024</v>
      </c>
      <c r="B35" s="20">
        <v>3578</v>
      </c>
      <c r="C35" s="20">
        <v>1506</v>
      </c>
      <c r="D35" s="20">
        <v>1495</v>
      </c>
      <c r="E35" s="20">
        <v>3684</v>
      </c>
      <c r="F35" s="20">
        <v>0</v>
      </c>
      <c r="G35" s="20">
        <v>5655</v>
      </c>
      <c r="H35" s="20">
        <v>6341</v>
      </c>
      <c r="I35" s="20">
        <v>3346</v>
      </c>
      <c r="J35" s="20">
        <v>0</v>
      </c>
      <c r="K35" s="20">
        <v>4325</v>
      </c>
      <c r="L35" s="20">
        <v>0</v>
      </c>
      <c r="M35" s="20">
        <v>6633</v>
      </c>
      <c r="N35" s="30">
        <v>36563</v>
      </c>
      <c r="P35" s="4" t="str" cm="1">
        <f t="array" ref="P35:Q37">IFERROR(_xlfn._xlws.SORT(
_xlfn._xlws.FILTER(
Appendix_1!$AP:$AQ,
(Appendix_1!$AK:$AK=DB_by_CC!$I$5)*
(Appendix_1!$AL:$AL=DB_by_CC!$I$4)*
(Appendix_1!$AM:$AM=DB_by_CC!$I$2)*
(Appendix_1!$AN:$AN=$I$3)*
(Appendix_1!$AO:$AO=$I$6)
),
2,
-1
),
"No-Records"
)</f>
        <v>Vendor_10</v>
      </c>
      <c r="Q35" s="30">
        <v>5992</v>
      </c>
    </row>
    <row r="36" spans="1:17" x14ac:dyDescent="0.25">
      <c r="A36" s="4">
        <v>250022</v>
      </c>
      <c r="B36" s="20">
        <v>782</v>
      </c>
      <c r="C36" s="20">
        <v>0</v>
      </c>
      <c r="D36" s="20">
        <v>17283</v>
      </c>
      <c r="E36" s="20">
        <v>2903</v>
      </c>
      <c r="F36" s="20">
        <v>0</v>
      </c>
      <c r="G36" s="20">
        <v>2880</v>
      </c>
      <c r="H36" s="20">
        <v>0</v>
      </c>
      <c r="I36" s="20">
        <v>338</v>
      </c>
      <c r="J36" s="20">
        <v>5481</v>
      </c>
      <c r="K36" s="20">
        <v>0</v>
      </c>
      <c r="L36" s="20">
        <v>2863</v>
      </c>
      <c r="M36" s="20">
        <v>1469</v>
      </c>
      <c r="N36" s="30">
        <v>33999</v>
      </c>
      <c r="P36" s="4" t="str">
        <v>Vendor_12</v>
      </c>
      <c r="Q36" s="30">
        <v>5776</v>
      </c>
    </row>
    <row r="37" spans="1:17" x14ac:dyDescent="0.25">
      <c r="A37" s="4">
        <v>250021</v>
      </c>
      <c r="B37" s="20">
        <v>0</v>
      </c>
      <c r="C37" s="20">
        <v>0</v>
      </c>
      <c r="D37" s="20">
        <v>1090</v>
      </c>
      <c r="E37" s="20">
        <v>6662</v>
      </c>
      <c r="F37" s="20">
        <v>0</v>
      </c>
      <c r="G37" s="20">
        <v>3958</v>
      </c>
      <c r="H37" s="20">
        <v>5018</v>
      </c>
      <c r="I37" s="20">
        <v>0</v>
      </c>
      <c r="J37" s="20">
        <v>5887</v>
      </c>
      <c r="K37" s="20">
        <v>2623</v>
      </c>
      <c r="L37" s="20">
        <v>5658</v>
      </c>
      <c r="M37" s="20">
        <v>0</v>
      </c>
      <c r="N37" s="30">
        <v>30896</v>
      </c>
      <c r="P37" s="4" t="str">
        <v>Vendor_19</v>
      </c>
      <c r="Q37" s="30">
        <v>5515</v>
      </c>
    </row>
    <row r="38" spans="1:17" x14ac:dyDescent="0.25">
      <c r="A38" s="4">
        <v>250023</v>
      </c>
      <c r="B38" s="20">
        <v>0</v>
      </c>
      <c r="C38" s="20">
        <v>0</v>
      </c>
      <c r="D38" s="20">
        <v>789</v>
      </c>
      <c r="E38" s="20">
        <v>0</v>
      </c>
      <c r="F38" s="20">
        <v>5391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30">
        <v>6180</v>
      </c>
      <c r="P38" s="4"/>
      <c r="Q38" s="30"/>
    </row>
    <row r="39" spans="1:17" x14ac:dyDescent="0.25">
      <c r="A39" s="4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30"/>
      <c r="P39" s="4"/>
      <c r="Q39" s="30"/>
    </row>
    <row r="40" spans="1:17" x14ac:dyDescent="0.25">
      <c r="A40" s="4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30"/>
      <c r="P40" s="4"/>
      <c r="Q40" s="30"/>
    </row>
    <row r="41" spans="1:17" x14ac:dyDescent="0.25">
      <c r="A41" s="4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30"/>
      <c r="P41" s="4"/>
      <c r="Q41" s="30"/>
    </row>
    <row r="42" spans="1:17" x14ac:dyDescent="0.25">
      <c r="A42" s="4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30"/>
      <c r="P42" s="4"/>
      <c r="Q42" s="30"/>
    </row>
    <row r="43" spans="1:17" x14ac:dyDescent="0.25">
      <c r="A43" s="4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30"/>
      <c r="P43" s="4"/>
      <c r="Q43" s="30"/>
    </row>
    <row r="44" spans="1:17" x14ac:dyDescent="0.25">
      <c r="A44" s="4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30"/>
      <c r="P44" s="4"/>
      <c r="Q44" s="30"/>
    </row>
    <row r="45" spans="1:17" x14ac:dyDescent="0.25">
      <c r="A45" s="4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30"/>
      <c r="P45" s="4"/>
      <c r="Q45" s="30"/>
    </row>
    <row r="46" spans="1:17" x14ac:dyDescent="0.25">
      <c r="A46" s="4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30"/>
      <c r="P46" s="4"/>
      <c r="Q46" s="30"/>
    </row>
    <row r="47" spans="1:17" x14ac:dyDescent="0.25">
      <c r="A47" s="4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30"/>
      <c r="P47" s="4"/>
      <c r="Q47" s="30"/>
    </row>
    <row r="48" spans="1:17" x14ac:dyDescent="0.25">
      <c r="A48" s="4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30"/>
      <c r="P48" s="4"/>
      <c r="Q48" s="30"/>
    </row>
    <row r="49" spans="1:17" x14ac:dyDescent="0.25">
      <c r="A49" s="4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30"/>
      <c r="P49" s="4"/>
      <c r="Q49" s="30"/>
    </row>
    <row r="50" spans="1:17" x14ac:dyDescent="0.25">
      <c r="A50" s="4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30"/>
      <c r="P50" s="4"/>
      <c r="Q50" s="30"/>
    </row>
    <row r="51" spans="1:17" x14ac:dyDescent="0.25">
      <c r="A51" s="4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30"/>
      <c r="P51" s="4"/>
      <c r="Q51" s="30"/>
    </row>
    <row r="52" spans="1:17" x14ac:dyDescent="0.25">
      <c r="A52" s="4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30"/>
      <c r="P52" s="4"/>
      <c r="Q52" s="30"/>
    </row>
    <row r="53" spans="1:17" x14ac:dyDescent="0.25">
      <c r="P53" s="4"/>
      <c r="Q53" s="30"/>
    </row>
    <row r="54" spans="1:17" x14ac:dyDescent="0.25">
      <c r="A54" s="4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30"/>
      <c r="P54" s="4"/>
      <c r="Q54" s="30"/>
    </row>
    <row r="55" spans="1:17" x14ac:dyDescent="0.25">
      <c r="A55" s="36" t="s">
        <v>59</v>
      </c>
      <c r="B55" s="34">
        <f>SUM(B34:B54)</f>
        <v>4360</v>
      </c>
      <c r="C55" s="34">
        <f t="shared" ref="C55:M55" si="4">SUM(C34:C54)</f>
        <v>5188</v>
      </c>
      <c r="D55" s="34">
        <f t="shared" si="4"/>
        <v>20657</v>
      </c>
      <c r="E55" s="34">
        <f t="shared" si="4"/>
        <v>17227</v>
      </c>
      <c r="F55" s="34">
        <f t="shared" si="4"/>
        <v>5391</v>
      </c>
      <c r="G55" s="34">
        <f t="shared" si="4"/>
        <v>23829</v>
      </c>
      <c r="H55" s="34">
        <f t="shared" si="4"/>
        <v>14681</v>
      </c>
      <c r="I55" s="34">
        <f t="shared" si="4"/>
        <v>3684</v>
      </c>
      <c r="J55" s="34">
        <f t="shared" si="4"/>
        <v>13087</v>
      </c>
      <c r="K55" s="34">
        <f t="shared" si="4"/>
        <v>13601</v>
      </c>
      <c r="L55" s="34">
        <f t="shared" si="4"/>
        <v>14601</v>
      </c>
      <c r="M55" s="34">
        <f t="shared" si="4"/>
        <v>8102</v>
      </c>
      <c r="N55" s="34">
        <f>SUM(N34:N52)</f>
        <v>144408</v>
      </c>
      <c r="P55" s="36" t="s">
        <v>59</v>
      </c>
      <c r="Q55" s="34">
        <f>SUM(Q35:Q54)</f>
        <v>17283</v>
      </c>
    </row>
    <row r="56" spans="1:17" x14ac:dyDescent="0.25">
      <c r="A56" s="4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30"/>
      <c r="P56" s="4"/>
      <c r="Q56" s="30"/>
    </row>
    <row r="57" spans="1:17" x14ac:dyDescent="0.25">
      <c r="A57" s="4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30"/>
      <c r="P57" s="4"/>
      <c r="Q57" s="30"/>
    </row>
    <row r="58" spans="1:17" x14ac:dyDescent="0.25">
      <c r="A58" s="4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30"/>
      <c r="P58" s="4"/>
      <c r="Q58" s="30"/>
    </row>
    <row r="59" spans="1:17" x14ac:dyDescent="0.25">
      <c r="A59" s="4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30"/>
      <c r="P59" s="4"/>
      <c r="Q59" s="30"/>
    </row>
    <row r="60" spans="1:17" x14ac:dyDescent="0.25">
      <c r="A60" s="4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30"/>
      <c r="P60" s="4"/>
      <c r="Q60" s="30"/>
    </row>
    <row r="61" spans="1:17" x14ac:dyDescent="0.25">
      <c r="A61" s="4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30"/>
      <c r="P61" s="4"/>
      <c r="Q61" s="30"/>
    </row>
    <row r="62" spans="1:17" x14ac:dyDescent="0.25">
      <c r="A62" s="4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30"/>
      <c r="P62" s="4"/>
      <c r="Q62" s="30"/>
    </row>
    <row r="63" spans="1:17" x14ac:dyDescent="0.25">
      <c r="A63" s="4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30"/>
      <c r="P63" s="4"/>
      <c r="Q63" s="30"/>
    </row>
    <row r="64" spans="1:17" x14ac:dyDescent="0.25">
      <c r="P64" s="4"/>
      <c r="Q64" s="30"/>
    </row>
    <row r="65" spans="1:17" x14ac:dyDescent="0.25">
      <c r="P65" s="4"/>
      <c r="Q65" s="30"/>
    </row>
    <row r="66" spans="1:17" x14ac:dyDescent="0.25">
      <c r="P66" s="4"/>
      <c r="Q66" s="30"/>
    </row>
    <row r="67" spans="1:17" x14ac:dyDescent="0.25">
      <c r="P67" s="4"/>
      <c r="Q67" s="30"/>
    </row>
    <row r="68" spans="1:17" x14ac:dyDescent="0.25">
      <c r="P68" s="4"/>
      <c r="Q68" s="30"/>
    </row>
    <row r="69" spans="1:17" x14ac:dyDescent="0.25">
      <c r="P69" s="4"/>
      <c r="Q69" s="30"/>
    </row>
    <row r="70" spans="1:17" x14ac:dyDescent="0.25">
      <c r="A70" s="22"/>
      <c r="P70" s="4"/>
      <c r="Q70" s="30"/>
    </row>
    <row r="71" spans="1:17" x14ac:dyDescent="0.25">
      <c r="P71" s="4"/>
      <c r="Q71" s="30"/>
    </row>
    <row r="72" spans="1:17" x14ac:dyDescent="0.25">
      <c r="P72" s="4"/>
      <c r="Q72" s="30"/>
    </row>
    <row r="73" spans="1:17" x14ac:dyDescent="0.25">
      <c r="P73" s="4"/>
      <c r="Q73" s="30"/>
    </row>
    <row r="74" spans="1:17" x14ac:dyDescent="0.25">
      <c r="P74" s="4"/>
      <c r="Q74" s="30"/>
    </row>
    <row r="75" spans="1:17" x14ac:dyDescent="0.25">
      <c r="P75" s="4"/>
      <c r="Q75" s="30"/>
    </row>
    <row r="76" spans="1:17" x14ac:dyDescent="0.25">
      <c r="P76" s="4"/>
      <c r="Q76" s="30"/>
    </row>
    <row r="77" spans="1:17" x14ac:dyDescent="0.25">
      <c r="P77" s="4"/>
      <c r="Q77" s="30"/>
    </row>
    <row r="78" spans="1:17" x14ac:dyDescent="0.25">
      <c r="P78" s="4"/>
      <c r="Q78" s="30"/>
    </row>
    <row r="79" spans="1:17" x14ac:dyDescent="0.25">
      <c r="P79" s="4"/>
      <c r="Q79" s="30"/>
    </row>
    <row r="80" spans="1:17" x14ac:dyDescent="0.25">
      <c r="P80" s="4"/>
      <c r="Q80" s="30"/>
    </row>
    <row r="81" spans="16:17" x14ac:dyDescent="0.25">
      <c r="P81" s="4"/>
      <c r="Q81" s="30"/>
    </row>
    <row r="82" spans="16:17" x14ac:dyDescent="0.25">
      <c r="P82" s="4"/>
      <c r="Q82" s="30"/>
    </row>
    <row r="83" spans="16:17" x14ac:dyDescent="0.25">
      <c r="P83" s="4"/>
      <c r="Q83" s="30"/>
    </row>
    <row r="84" spans="16:17" x14ac:dyDescent="0.25">
      <c r="P84" s="4"/>
      <c r="Q84" s="30"/>
    </row>
    <row r="85" spans="16:17" x14ac:dyDescent="0.25">
      <c r="P85" s="4"/>
      <c r="Q85" s="30"/>
    </row>
    <row r="86" spans="16:17" x14ac:dyDescent="0.25">
      <c r="P86" s="4"/>
      <c r="Q86" s="30"/>
    </row>
    <row r="87" spans="16:17" x14ac:dyDescent="0.25">
      <c r="P87" s="4"/>
      <c r="Q87" s="30"/>
    </row>
    <row r="88" spans="16:17" x14ac:dyDescent="0.25">
      <c r="P88" s="4"/>
      <c r="Q88" s="30"/>
    </row>
    <row r="89" spans="16:17" x14ac:dyDescent="0.25">
      <c r="P89" s="4"/>
      <c r="Q89" s="30"/>
    </row>
    <row r="90" spans="16:17" x14ac:dyDescent="0.25">
      <c r="P90" s="4"/>
      <c r="Q90" s="30"/>
    </row>
    <row r="91" spans="16:17" x14ac:dyDescent="0.25">
      <c r="P91" s="4"/>
      <c r="Q91" s="30"/>
    </row>
    <row r="92" spans="16:17" x14ac:dyDescent="0.25">
      <c r="P92" s="4"/>
      <c r="Q92" s="30"/>
    </row>
    <row r="93" spans="16:17" x14ac:dyDescent="0.25">
      <c r="P93" s="4"/>
      <c r="Q93" s="30"/>
    </row>
    <row r="94" spans="16:17" x14ac:dyDescent="0.25">
      <c r="P94" s="4"/>
      <c r="Q94" s="30"/>
    </row>
    <row r="95" spans="16:17" x14ac:dyDescent="0.25">
      <c r="P95" s="4"/>
      <c r="Q95" s="30"/>
    </row>
    <row r="96" spans="16:17" x14ac:dyDescent="0.25">
      <c r="P96" s="4"/>
      <c r="Q96" s="30"/>
    </row>
    <row r="97" spans="16:17" x14ac:dyDescent="0.25">
      <c r="P97" s="4"/>
      <c r="Q97" s="30"/>
    </row>
    <row r="98" spans="16:17" x14ac:dyDescent="0.25">
      <c r="P98" s="4"/>
      <c r="Q98" s="30"/>
    </row>
  </sheetData>
  <mergeCells count="3">
    <mergeCell ref="A11:G11"/>
    <mergeCell ref="A20:O20"/>
    <mergeCell ref="A30:N30"/>
  </mergeCells>
  <phoneticPr fontId="3" type="noConversion"/>
  <conditionalFormatting sqref="B3:B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{E709ADA6-F42F-4C49-AD8A-15372EB384CC}</x14:id>
        </ext>
      </extLst>
    </cfRule>
  </conditionalFormatting>
  <conditionalFormatting sqref="B13:B16">
    <cfRule type="top10" dxfId="557" priority="16" rank="1"/>
    <cfRule type="iconSet" priority="17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3:M26">
    <cfRule type="colorScale" priority="29">
      <colorScale>
        <cfvo type="min"/>
        <cfvo type="max"/>
        <color rgb="FF63BE7B"/>
        <color rgb="FFFFEF9C"/>
      </colorScale>
    </cfRule>
  </conditionalFormatting>
  <conditionalFormatting sqref="B27:M27">
    <cfRule type="aboveAverage" dxfId="556" priority="27"/>
  </conditionalFormatting>
  <conditionalFormatting sqref="B34:M52">
    <cfRule type="top10" dxfId="555" priority="2" rank="5"/>
  </conditionalFormatting>
  <conditionalFormatting sqref="B55:M55">
    <cfRule type="aboveAverage" dxfId="554" priority="1"/>
  </conditionalFormatting>
  <conditionalFormatting sqref="C3:C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{2C1850E0-C1A3-41B6-8D6D-75BBA2705D8D}</x14:id>
        </ext>
      </extLst>
    </cfRule>
  </conditionalFormatting>
  <conditionalFormatting sqref="C13:C16">
    <cfRule type="top10" dxfId="553" priority="14" rank="1"/>
    <cfRule type="iconSet" priority="1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3:D6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{4F86554A-DEF8-4272-BE31-8CC2038EE6AE}</x14:id>
        </ext>
      </extLst>
    </cfRule>
  </conditionalFormatting>
  <conditionalFormatting sqref="D13:D16">
    <cfRule type="top10" dxfId="552" priority="12" rank="1"/>
    <cfRule type="iconSet" priority="1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3:E7">
    <cfRule type="dataBar" priority="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{87D7D0DA-A543-45C9-B006-D3E5F533DD2A}</x14:id>
        </ext>
      </extLst>
    </cfRule>
  </conditionalFormatting>
  <conditionalFormatting sqref="E13:E16">
    <cfRule type="top10" dxfId="551" priority="10" rank="1"/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13:F16">
    <cfRule type="top10" dxfId="550" priority="8" rank="1"/>
    <cfRule type="iconSet" priority="9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N23:N26">
    <cfRule type="iconSet" priority="28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N34:N52 N54 N56:N63">
    <cfRule type="dataBar" priority="25">
      <dataBar>
        <cfvo type="min"/>
        <cfvo type="max"/>
        <color rgb="FF3BCBED"/>
      </dataBar>
      <extLst>
        <ext xmlns:x14="http://schemas.microsoft.com/office/spreadsheetml/2009/9/main" uri="{B025F937-C7B1-47D3-B67F-A62EFF666E3E}">
          <x14:id>{0A5219E6-C2AF-452C-A76D-A354E7928958}</x14:id>
        </ext>
      </extLst>
    </cfRule>
  </conditionalFormatting>
  <conditionalFormatting sqref="Q56:Q98 Q35:Q54">
    <cfRule type="dataBar" priority="22">
      <dataBar>
        <cfvo type="min"/>
        <cfvo type="max"/>
        <color rgb="FF3BCBED"/>
      </dataBar>
      <extLst>
        <ext xmlns:x14="http://schemas.microsoft.com/office/spreadsheetml/2009/9/main" uri="{B025F937-C7B1-47D3-B67F-A62EFF666E3E}">
          <x14:id>{B25D789B-A1C5-4D0F-AD71-F0DBFE79ABDB}</x14:id>
        </ext>
      </extLst>
    </cfRule>
  </conditionalFormatting>
  <dataValidations count="1">
    <dataValidation type="list" allowBlank="1" showInputMessage="1" showErrorMessage="1" sqref="I6" xr:uid="{FA8C03A2-F948-4FAC-B1C0-FA04B492B89B}">
      <formula1>"1,2,3,4,5,6,7,8,9,10,11,12"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09ADA6-F42F-4C49-AD8A-15372EB384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B3:B6</xm:sqref>
        </x14:conditionalFormatting>
        <x14:conditionalFormatting xmlns:xm="http://schemas.microsoft.com/office/excel/2006/main">
          <x14:cfRule type="dataBar" id="{2C1850E0-C1A3-41B6-8D6D-75BBA2705D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C3:C6</xm:sqref>
        </x14:conditionalFormatting>
        <x14:conditionalFormatting xmlns:xm="http://schemas.microsoft.com/office/excel/2006/main">
          <x14:cfRule type="dataBar" id="{4F86554A-DEF8-4272-BE31-8CC2038EE6A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D3:D6</xm:sqref>
        </x14:conditionalFormatting>
        <x14:conditionalFormatting xmlns:xm="http://schemas.microsoft.com/office/excel/2006/main">
          <x14:cfRule type="dataBar" id="{87D7D0DA-A543-45C9-B006-D3E5F533DD2A}">
            <x14:dataBar minLength="0" maxLength="100" border="1" direction="leftToRight" negativeBarBorderColorSameAsPositive="0">
              <x14:cfvo type="autoMin"/>
              <x14:cfvo type="autoMax"/>
              <x14:borderColor rgb="FFFF0000"/>
              <x14:negativeFillColor rgb="FF139D23"/>
              <x14:negativeBorderColor rgb="FF139D23"/>
              <x14:axisColor rgb="FF000000"/>
            </x14:dataBar>
          </x14:cfRule>
          <xm:sqref>E3:E7</xm:sqref>
        </x14:conditionalFormatting>
        <x14:conditionalFormatting xmlns:xm="http://schemas.microsoft.com/office/excel/2006/main">
          <x14:cfRule type="dataBar" id="{0A5219E6-C2AF-452C-A76D-A354E79289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N34:N52 N54 N56:N63</xm:sqref>
        </x14:conditionalFormatting>
        <x14:conditionalFormatting xmlns:xm="http://schemas.microsoft.com/office/excel/2006/main">
          <x14:cfRule type="dataBar" id="{B25D789B-A1C5-4D0F-AD71-F0DBFE79AB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Q56:Q98 Q35:Q54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F8C5155-97DF-4A08-9CA6-29DAC1D23B5E}">
          <x14:formula1>
            <xm:f>RND_Values_Parameters!$F$2:$F$5</xm:f>
          </x14:formula1>
          <xm:sqref>I4</xm:sqref>
        </x14:dataValidation>
        <x14:dataValidation type="list" allowBlank="1" showInputMessage="1" showErrorMessage="1" xr:uid="{8C5E9A2A-46F9-491C-BAFC-0BFAE711527E}">
          <x14:formula1>
            <xm:f>RND_Values_Parameters!$B$8:$B$10</xm:f>
          </x14:formula1>
          <xm:sqref>I5</xm:sqref>
        </x14:dataValidation>
        <x14:dataValidation type="list" allowBlank="1" showInputMessage="1" showErrorMessage="1" xr:uid="{26E520B6-81F6-4DE5-9C42-39F57DB8C3FD}">
          <x14:formula1>
            <xm:f>RND_Values_Parameters!$O$2:$O$31</xm:f>
          </x14:formula1>
          <xm:sqref>I2</xm:sqref>
        </x14:dataValidation>
        <x14:dataValidation type="list" allowBlank="1" showInputMessage="1" showErrorMessage="1" xr:uid="{88ED65D3-5C7F-4B02-B2FC-EC4F86466865}">
          <x14:formula1>
            <xm:f>RND_Values_Parameters!$N$2:$N$31</xm:f>
          </x14:formula1>
          <xm:sqref>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37CF-F630-409A-9B6D-4A76103646BC}">
  <sheetPr>
    <tabColor rgb="FF66DF45"/>
  </sheetPr>
  <dimension ref="A1:O70"/>
  <sheetViews>
    <sheetView zoomScale="115" zoomScaleNormal="115" workbookViewId="0">
      <selection sqref="A1:E1"/>
    </sheetView>
  </sheetViews>
  <sheetFormatPr defaultColWidth="16.85546875" defaultRowHeight="15" x14ac:dyDescent="0.25"/>
  <cols>
    <col min="1" max="1" width="17.5703125" bestFit="1" customWidth="1"/>
    <col min="2" max="2" width="13.5703125" bestFit="1" customWidth="1"/>
    <col min="3" max="3" width="17.5703125" bestFit="1" customWidth="1"/>
    <col min="4" max="4" width="16.140625" bestFit="1" customWidth="1"/>
    <col min="5" max="5" width="13.85546875" bestFit="1" customWidth="1"/>
    <col min="6" max="6" width="12.5703125" bestFit="1" customWidth="1"/>
    <col min="7" max="7" width="14.28515625" bestFit="1" customWidth="1"/>
    <col min="8" max="8" width="14" bestFit="1" customWidth="1"/>
    <col min="9" max="9" width="17.5703125" bestFit="1" customWidth="1"/>
    <col min="10" max="13" width="11.5703125" customWidth="1"/>
    <col min="14" max="14" width="12.5703125" bestFit="1" customWidth="1"/>
    <col min="15" max="15" width="14.28515625" bestFit="1" customWidth="1"/>
  </cols>
  <sheetData>
    <row r="1" spans="1:9" ht="15.75" x14ac:dyDescent="0.25">
      <c r="A1" s="60" t="s">
        <v>60</v>
      </c>
      <c r="B1" s="60"/>
      <c r="C1" s="60"/>
      <c r="D1" s="60"/>
      <c r="E1" s="60"/>
    </row>
    <row r="2" spans="1:9" x14ac:dyDescent="0.25">
      <c r="A2" s="32"/>
      <c r="B2" s="25" cm="1">
        <f t="array" ref="B2:D2">TRANSPOSE(_xlfn._xlws.SORT(_xlfn.UNIQUE(Data_Base[Year_Booking])))</f>
        <v>2021</v>
      </c>
      <c r="C2" s="25">
        <v>2022</v>
      </c>
      <c r="D2" s="25">
        <v>2023</v>
      </c>
      <c r="E2" s="25" t="s">
        <v>83</v>
      </c>
      <c r="H2" s="49" t="s">
        <v>9</v>
      </c>
      <c r="I2" s="50" t="s">
        <v>39</v>
      </c>
    </row>
    <row r="3" spans="1:9" x14ac:dyDescent="0.25">
      <c r="A3" s="4" t="str" cm="1">
        <f t="array" ref="A3:A9">_xlfn._xlws.SORT(_xlfn.UNIQUE(Data_Base[Resp_Person]))</f>
        <v>Becky_ Mills</v>
      </c>
      <c r="B3" s="20">
        <f>SUMIFS(
Data_Base[Value_LC],
Data_Base[Resp_Person],DB_by_Resp!$A3,
Data_Base[Year_Booking],DB_by_Resp!B$2
)</f>
        <v>502679</v>
      </c>
      <c r="C3" s="20">
        <f>SUMIFS(Data_Base[Value_LC],Data_Base[Resp_Person],DB_by_Resp!$A3,Data_Base[Year_Booking],DB_by_Resp!C$2)</f>
        <v>554580</v>
      </c>
      <c r="D3" s="20">
        <f>SUMIFS(Data_Base[Value_LC],Data_Base[Resp_Person],DB_by_Resp!$A3,Data_Base[Year_Booking],DB_by_Resp!D$2)</f>
        <v>510668</v>
      </c>
      <c r="E3" s="45">
        <f>(D3-C3)/C3</f>
        <v>-7.9180641205957664E-2</v>
      </c>
      <c r="H3" s="49" t="s">
        <v>49</v>
      </c>
      <c r="I3" s="50" t="s">
        <v>65</v>
      </c>
    </row>
    <row r="4" spans="1:9" x14ac:dyDescent="0.25">
      <c r="A4" s="4" t="str">
        <v>John_Doe</v>
      </c>
      <c r="B4" s="20">
        <f>SUMIFS(Data_Base[Value_LC],Data_Base[Resp_Person],DB_by_Resp!$A4,Data_Base[Year_Booking],DB_by_Resp!B$2)</f>
        <v>529915</v>
      </c>
      <c r="C4" s="20">
        <f>SUMIFS(Data_Base[Value_LC],Data_Base[Resp_Person],DB_by_Resp!$A4,Data_Base[Year_Booking],DB_by_Resp!C$2)</f>
        <v>461111</v>
      </c>
      <c r="D4" s="20">
        <f>SUMIFS(Data_Base[Value_LC],Data_Base[Resp_Person],DB_by_Resp!$A4,Data_Base[Year_Booking],DB_by_Resp!D$2)</f>
        <v>511211</v>
      </c>
      <c r="E4" s="45">
        <f t="shared" ref="E4:E10" si="0">(D4-C4)/C4</f>
        <v>0.10865062859051292</v>
      </c>
      <c r="H4" s="49" t="s">
        <v>57</v>
      </c>
      <c r="I4" s="50">
        <v>2023</v>
      </c>
    </row>
    <row r="5" spans="1:9" x14ac:dyDescent="0.25">
      <c r="A5" s="4" t="str">
        <v>Mickey_BlueEyes</v>
      </c>
      <c r="B5" s="20">
        <f>SUMIFS(Data_Base[Value_LC],Data_Base[Resp_Person],DB_by_Resp!$A5,Data_Base[Year_Booking],DB_by_Resp!B$2)</f>
        <v>395876</v>
      </c>
      <c r="C5" s="20">
        <f>SUMIFS(Data_Base[Value_LC],Data_Base[Resp_Person],DB_by_Resp!$A5,Data_Base[Year_Booking],DB_by_Resp!C$2)</f>
        <v>424192</v>
      </c>
      <c r="D5" s="20">
        <f>SUMIFS(Data_Base[Value_LC],Data_Base[Resp_Person],DB_by_Resp!$A5,Data_Base[Year_Booking],DB_by_Resp!D$2)</f>
        <v>355632</v>
      </c>
      <c r="E5" s="45">
        <f t="shared" si="0"/>
        <v>-0.16162492456246227</v>
      </c>
    </row>
    <row r="6" spans="1:9" x14ac:dyDescent="0.25">
      <c r="A6" s="4" t="str">
        <v>Prakash_Singh</v>
      </c>
      <c r="B6" s="20">
        <f>SUMIFS(Data_Base[Value_LC],Data_Base[Resp_Person],DB_by_Resp!$A6,Data_Base[Year_Booking],DB_by_Resp!B$2)</f>
        <v>337845</v>
      </c>
      <c r="C6" s="20">
        <f>SUMIFS(Data_Base[Value_LC],Data_Base[Resp_Person],DB_by_Resp!$A6,Data_Base[Year_Booking],DB_by_Resp!C$2)</f>
        <v>293997</v>
      </c>
      <c r="D6" s="20">
        <f>SUMIFS(Data_Base[Value_LC],Data_Base[Resp_Person],DB_by_Resp!$A6,Data_Base[Year_Booking],DB_by_Resp!D$2)</f>
        <v>292591</v>
      </c>
      <c r="E6" s="45">
        <f t="shared" si="0"/>
        <v>-4.7823617247795044E-3</v>
      </c>
    </row>
    <row r="7" spans="1:9" x14ac:dyDescent="0.25">
      <c r="A7" s="4" t="str">
        <v>Sarah_Connor</v>
      </c>
      <c r="B7" s="20">
        <f>SUMIFS(Data_Base[Value_LC],Data_Base[Resp_Person],DB_by_Resp!$A7,Data_Base[Year_Booking],DB_by_Resp!B$2)</f>
        <v>701694</v>
      </c>
      <c r="C7" s="20">
        <f>SUMIFS(Data_Base[Value_LC],Data_Base[Resp_Person],DB_by_Resp!$A7,Data_Base[Year_Booking],DB_by_Resp!C$2)</f>
        <v>653504</v>
      </c>
      <c r="D7" s="20">
        <f>SUMIFS(Data_Base[Value_LC],Data_Base[Resp_Person],DB_by_Resp!$A7,Data_Base[Year_Booking],DB_by_Resp!D$2)</f>
        <v>657888</v>
      </c>
      <c r="E7" s="45">
        <f t="shared" si="0"/>
        <v>6.7084516697678972E-3</v>
      </c>
    </row>
    <row r="8" spans="1:9" x14ac:dyDescent="0.25">
      <c r="A8" s="4" t="str">
        <v>Steve_McManus</v>
      </c>
      <c r="B8" s="20">
        <f>SUMIFS(Data_Base[Value_LC],Data_Base[Resp_Person],DB_by_Resp!$A8,Data_Base[Year_Booking],DB_by_Resp!B$2)</f>
        <v>639714</v>
      </c>
      <c r="C8" s="20">
        <f>SUMIFS(Data_Base[Value_LC],Data_Base[Resp_Person],DB_by_Resp!$A8,Data_Base[Year_Booking],DB_by_Resp!C$2)</f>
        <v>527447</v>
      </c>
      <c r="D8" s="20">
        <f>SUMIFS(Data_Base[Value_LC],Data_Base[Resp_Person],DB_by_Resp!$A8,Data_Base[Year_Booking],DB_by_Resp!D$2)</f>
        <v>574670</v>
      </c>
      <c r="E8" s="45">
        <f t="shared" si="0"/>
        <v>8.9531270440442359E-2</v>
      </c>
    </row>
    <row r="9" spans="1:9" x14ac:dyDescent="0.25">
      <c r="A9" s="3" t="str">
        <v>Yves_Laurent</v>
      </c>
      <c r="B9" s="33">
        <f>SUMIFS(Data_Base[Value_LC],Data_Base[Resp_Person],DB_by_Resp!$A9,Data_Base[Year_Booking],DB_by_Resp!B$2)</f>
        <v>244660</v>
      </c>
      <c r="C9" s="33">
        <f>SUMIFS(Data_Base[Value_LC],Data_Base[Resp_Person],DB_by_Resp!$A9,Data_Base[Year_Booking],DB_by_Resp!C$2)</f>
        <v>188438</v>
      </c>
      <c r="D9" s="33">
        <f>SUMIFS(Data_Base[Value_LC],Data_Base[Resp_Person],DB_by_Resp!$A9,Data_Base[Year_Booking],DB_by_Resp!D$2)</f>
        <v>228677</v>
      </c>
      <c r="E9" s="46">
        <f t="shared" si="0"/>
        <v>0.2135397319012089</v>
      </c>
    </row>
    <row r="10" spans="1:9" x14ac:dyDescent="0.25">
      <c r="A10" s="36" t="s">
        <v>59</v>
      </c>
      <c r="B10" s="34">
        <f>SUM(B3:B9)</f>
        <v>3352383</v>
      </c>
      <c r="C10" s="34">
        <f t="shared" ref="C10:D10" si="1">SUM(C3:C9)</f>
        <v>3103269</v>
      </c>
      <c r="D10" s="34">
        <f t="shared" si="1"/>
        <v>3131337</v>
      </c>
      <c r="E10" s="47">
        <f>(D10-C10)/C10</f>
        <v>9.0446558129507956E-3</v>
      </c>
    </row>
    <row r="11" spans="1:9" x14ac:dyDescent="0.25">
      <c r="A11" s="36" t="s">
        <v>61</v>
      </c>
      <c r="B11" s="35" t="str">
        <f>IF($I$4=B$2,B$10-$F$23,"Not Applic.")</f>
        <v>Not Applic.</v>
      </c>
      <c r="C11" s="35" t="str">
        <f>IF($I$4=C$2,C$10-$F$23,"Not Applic.")</f>
        <v>Not Applic.</v>
      </c>
      <c r="D11" s="35">
        <f>IF($I$4=D$2,D$10-$F$23,"Not Applic.")</f>
        <v>0</v>
      </c>
      <c r="E11" s="35"/>
    </row>
    <row r="14" spans="1:9" ht="15.75" x14ac:dyDescent="0.25">
      <c r="A14" s="60" t="s">
        <v>66</v>
      </c>
      <c r="B14" s="60"/>
      <c r="C14" s="60"/>
      <c r="D14" s="60"/>
      <c r="E14" s="60"/>
      <c r="F14" s="60"/>
      <c r="G14" s="60"/>
    </row>
    <row r="15" spans="1:9" x14ac:dyDescent="0.25">
      <c r="A15" s="39">
        <f>I4</f>
        <v>2023</v>
      </c>
      <c r="B15" s="23" t="str" cm="1">
        <f t="array" ref="B15:E15">TRANSPOSE(_xlfn._xlws.SORT(_xlfn.UNIQUE(Data_Base[PR_Categ])))</f>
        <v>Ad-hoc Repair</v>
      </c>
      <c r="C15" s="23" t="str">
        <v>Break Down (CRIT)</v>
      </c>
      <c r="D15" s="23" t="str">
        <v>Periodic Planned</v>
      </c>
      <c r="E15" s="23" t="str">
        <v>Prevent Maint</v>
      </c>
      <c r="F15" s="31" t="s">
        <v>62</v>
      </c>
      <c r="G15" s="38" t="s">
        <v>61</v>
      </c>
    </row>
    <row r="16" spans="1:9" x14ac:dyDescent="0.25">
      <c r="A16" s="4" t="str" cm="1">
        <f t="array" ref="A16:A22">_xlfn._xlws.SORT(_xlfn.UNIQUE(Data_Base[Resp_Person]))</f>
        <v>Becky_ Mills</v>
      </c>
      <c r="B16" s="20">
        <f>SUMIFS(
Data_Base[Value_LC],
Data_Base[Resp_Person],DB_by_Resp!$A16,
Data_Base[PR_Categ],DB_by_Resp!B$15,Data_Base[Year_Booking],DB_by_Resp!$I$4
)</f>
        <v>124183</v>
      </c>
      <c r="C16" s="20">
        <f>SUMIFS(Data_Base[Value_LC],Data_Base[Resp_Person],DB_by_Resp!$A16,Data_Base[PR_Categ],DB_by_Resp!C$15,Data_Base[Year_Booking],DB_by_Resp!$I$4)</f>
        <v>112504</v>
      </c>
      <c r="D16" s="20">
        <f>SUMIFS(Data_Base[Value_LC],Data_Base[Resp_Person],DB_by_Resp!$A16,Data_Base[PR_Categ],DB_by_Resp!D$15,Data_Base[Year_Booking],DB_by_Resp!$I$4)</f>
        <v>130727</v>
      </c>
      <c r="E16" s="20">
        <f>SUMIFS(Data_Base[Value_LC],Data_Base[Resp_Person],DB_by_Resp!$A16,Data_Base[PR_Categ],DB_by_Resp!E$15,Data_Base[Year_Booking],DB_by_Resp!$I$4)</f>
        <v>143254</v>
      </c>
      <c r="F16" s="20">
        <f>SUM(B16:E16)</f>
        <v>510668</v>
      </c>
      <c r="G16" s="30">
        <f>IF(B$2=$I$4,$B3-$F16,
IF(C$2=$I$4,$C3-$F16,
IF(D$2=$I$4,D3-$F16,
"Error")
)
)</f>
        <v>0</v>
      </c>
    </row>
    <row r="17" spans="1:15" x14ac:dyDescent="0.25">
      <c r="A17" s="4" t="str">
        <v>John_Doe</v>
      </c>
      <c r="B17" s="20">
        <f>SUMIFS(Data_Base[Value_LC],Data_Base[Resp_Person],DB_by_Resp!$A17,Data_Base[PR_Categ],DB_by_Resp!B$15,Data_Base[Year_Booking],DB_by_Resp!$I$4)</f>
        <v>125718</v>
      </c>
      <c r="C17" s="20">
        <f>SUMIFS(Data_Base[Value_LC],Data_Base[Resp_Person],DB_by_Resp!$A17,Data_Base[PR_Categ],DB_by_Resp!C$15,Data_Base[Year_Booking],DB_by_Resp!$I$4)</f>
        <v>160076</v>
      </c>
      <c r="D17" s="20">
        <f>SUMIFS(Data_Base[Value_LC],Data_Base[Resp_Person],DB_by_Resp!$A17,Data_Base[PR_Categ],DB_by_Resp!D$15,Data_Base[Year_Booking],DB_by_Resp!$I$4)</f>
        <v>110179</v>
      </c>
      <c r="E17" s="20">
        <f>SUMIFS(Data_Base[Value_LC],Data_Base[Resp_Person],DB_by_Resp!$A17,Data_Base[PR_Categ],DB_by_Resp!E$15,Data_Base[Year_Booking],DB_by_Resp!$I$4)</f>
        <v>115238</v>
      </c>
      <c r="F17" s="20">
        <f t="shared" ref="F17:F22" si="2">SUM(B17:E17)</f>
        <v>511211</v>
      </c>
      <c r="G17" s="30">
        <f t="shared" ref="G17:G23" si="3">IF(B$2=$I$4,$B4-$F17,IF(C$2=$I$4,$C4-$F17,IF(D$2=$I$4,D4-$F17,"Error")))</f>
        <v>0</v>
      </c>
    </row>
    <row r="18" spans="1:15" x14ac:dyDescent="0.25">
      <c r="A18" s="4" t="str">
        <v>Mickey_BlueEyes</v>
      </c>
      <c r="B18" s="20">
        <f>SUMIFS(Data_Base[Value_LC],Data_Base[Resp_Person],DB_by_Resp!$A18,Data_Base[PR_Categ],DB_by_Resp!B$15,Data_Base[Year_Booking],DB_by_Resp!$I$4)</f>
        <v>98106</v>
      </c>
      <c r="C18" s="20">
        <f>SUMIFS(Data_Base[Value_LC],Data_Base[Resp_Person],DB_by_Resp!$A18,Data_Base[PR_Categ],DB_by_Resp!C$15,Data_Base[Year_Booking],DB_by_Resp!$I$4)</f>
        <v>90816</v>
      </c>
      <c r="D18" s="20">
        <f>SUMIFS(Data_Base[Value_LC],Data_Base[Resp_Person],DB_by_Resp!$A18,Data_Base[PR_Categ],DB_by_Resp!D$15,Data_Base[Year_Booking],DB_by_Resp!$I$4)</f>
        <v>112727</v>
      </c>
      <c r="E18" s="20">
        <f>SUMIFS(Data_Base[Value_LC],Data_Base[Resp_Person],DB_by_Resp!$A18,Data_Base[PR_Categ],DB_by_Resp!E$15,Data_Base[Year_Booking],DB_by_Resp!$I$4)</f>
        <v>53983</v>
      </c>
      <c r="F18" s="20">
        <f t="shared" si="2"/>
        <v>355632</v>
      </c>
      <c r="G18" s="30">
        <f t="shared" si="3"/>
        <v>0</v>
      </c>
    </row>
    <row r="19" spans="1:15" x14ac:dyDescent="0.25">
      <c r="A19" s="4" t="str">
        <v>Prakash_Singh</v>
      </c>
      <c r="B19" s="20">
        <f>SUMIFS(Data_Base[Value_LC],Data_Base[Resp_Person],DB_by_Resp!$A19,Data_Base[PR_Categ],DB_by_Resp!B$15,Data_Base[Year_Booking],DB_by_Resp!$I$4)</f>
        <v>75339</v>
      </c>
      <c r="C19" s="20">
        <f>SUMIFS(Data_Base[Value_LC],Data_Base[Resp_Person],DB_by_Resp!$A19,Data_Base[PR_Categ],DB_by_Resp!C$15,Data_Base[Year_Booking],DB_by_Resp!$I$4)</f>
        <v>76917</v>
      </c>
      <c r="D19" s="20">
        <f>SUMIFS(Data_Base[Value_LC],Data_Base[Resp_Person],DB_by_Resp!$A19,Data_Base[PR_Categ],DB_by_Resp!D$15,Data_Base[Year_Booking],DB_by_Resp!$I$4)</f>
        <v>63920</v>
      </c>
      <c r="E19" s="20">
        <f>SUMIFS(Data_Base[Value_LC],Data_Base[Resp_Person],DB_by_Resp!$A19,Data_Base[PR_Categ],DB_by_Resp!E$15,Data_Base[Year_Booking],DB_by_Resp!$I$4)</f>
        <v>76415</v>
      </c>
      <c r="F19" s="20">
        <f t="shared" si="2"/>
        <v>292591</v>
      </c>
      <c r="G19" s="30">
        <f t="shared" si="3"/>
        <v>0</v>
      </c>
    </row>
    <row r="20" spans="1:15" x14ac:dyDescent="0.25">
      <c r="A20" s="4" t="str">
        <v>Sarah_Connor</v>
      </c>
      <c r="B20" s="20">
        <f>SUMIFS(Data_Base[Value_LC],Data_Base[Resp_Person],DB_by_Resp!$A20,Data_Base[PR_Categ],DB_by_Resp!B$15,Data_Base[Year_Booking],DB_by_Resp!$I$4)</f>
        <v>160495</v>
      </c>
      <c r="C20" s="20">
        <f>SUMIFS(Data_Base[Value_LC],Data_Base[Resp_Person],DB_by_Resp!$A20,Data_Base[PR_Categ],DB_by_Resp!C$15,Data_Base[Year_Booking],DB_by_Resp!$I$4)</f>
        <v>151520</v>
      </c>
      <c r="D20" s="20">
        <f>SUMIFS(Data_Base[Value_LC],Data_Base[Resp_Person],DB_by_Resp!$A20,Data_Base[PR_Categ],DB_by_Resp!D$15,Data_Base[Year_Booking],DB_by_Resp!$I$4)</f>
        <v>195899</v>
      </c>
      <c r="E20" s="20">
        <f>SUMIFS(Data_Base[Value_LC],Data_Base[Resp_Person],DB_by_Resp!$A20,Data_Base[PR_Categ],DB_by_Resp!E$15,Data_Base[Year_Booking],DB_by_Resp!$I$4)</f>
        <v>149974</v>
      </c>
      <c r="F20" s="20">
        <f t="shared" si="2"/>
        <v>657888</v>
      </c>
      <c r="G20" s="30">
        <f t="shared" si="3"/>
        <v>0</v>
      </c>
    </row>
    <row r="21" spans="1:15" x14ac:dyDescent="0.25">
      <c r="A21" s="4" t="str">
        <v>Steve_McManus</v>
      </c>
      <c r="B21" s="20">
        <f>SUMIFS(Data_Base[Value_LC],Data_Base[Resp_Person],DB_by_Resp!$A21,Data_Base[PR_Categ],DB_by_Resp!B$15,Data_Base[Year_Booking],DB_by_Resp!$I$4)</f>
        <v>105915</v>
      </c>
      <c r="C21" s="20">
        <f>SUMIFS(Data_Base[Value_LC],Data_Base[Resp_Person],DB_by_Resp!$A21,Data_Base[PR_Categ],DB_by_Resp!C$15,Data_Base[Year_Booking],DB_by_Resp!$I$4)</f>
        <v>144408</v>
      </c>
      <c r="D21" s="20">
        <f>SUMIFS(Data_Base[Value_LC],Data_Base[Resp_Person],DB_by_Resp!$A21,Data_Base[PR_Categ],DB_by_Resp!D$15,Data_Base[Year_Booking],DB_by_Resp!$I$4)</f>
        <v>166675</v>
      </c>
      <c r="E21" s="20">
        <f>SUMIFS(Data_Base[Value_LC],Data_Base[Resp_Person],DB_by_Resp!$A21,Data_Base[PR_Categ],DB_by_Resp!E$15,Data_Base[Year_Booking],DB_by_Resp!$I$4)</f>
        <v>157672</v>
      </c>
      <c r="F21" s="20">
        <f t="shared" si="2"/>
        <v>574670</v>
      </c>
      <c r="G21" s="30">
        <f t="shared" si="3"/>
        <v>0</v>
      </c>
    </row>
    <row r="22" spans="1:15" x14ac:dyDescent="0.25">
      <c r="A22" s="3" t="str">
        <v>Yves_Laurent</v>
      </c>
      <c r="B22" s="33">
        <f>SUMIFS(Data_Base[Value_LC],Data_Base[Resp_Person],DB_by_Resp!$A22,Data_Base[PR_Categ],DB_by_Resp!B$15,Data_Base[Year_Booking],DB_by_Resp!$I$4)</f>
        <v>72360</v>
      </c>
      <c r="C22" s="33">
        <f>SUMIFS(Data_Base[Value_LC],Data_Base[Resp_Person],DB_by_Resp!$A22,Data_Base[PR_Categ],DB_by_Resp!C$15,Data_Base[Year_Booking],DB_by_Resp!$I$4)</f>
        <v>40972</v>
      </c>
      <c r="D22" s="33">
        <f>SUMIFS(Data_Base[Value_LC],Data_Base[Resp_Person],DB_by_Resp!$A22,Data_Base[PR_Categ],DB_by_Resp!D$15,Data_Base[Year_Booking],DB_by_Resp!$I$4)</f>
        <v>59876</v>
      </c>
      <c r="E22" s="33">
        <f>SUMIFS(Data_Base[Value_LC],Data_Base[Resp_Person],DB_by_Resp!$A22,Data_Base[PR_Categ],DB_by_Resp!E$15,Data_Base[Year_Booking],DB_by_Resp!$I$4)</f>
        <v>55469</v>
      </c>
      <c r="F22" s="33">
        <f t="shared" si="2"/>
        <v>228677</v>
      </c>
      <c r="G22" s="37">
        <f t="shared" si="3"/>
        <v>0</v>
      </c>
    </row>
    <row r="23" spans="1:15" x14ac:dyDescent="0.25">
      <c r="A23" s="36" t="s">
        <v>59</v>
      </c>
      <c r="B23" s="34">
        <f>SUM(B16:B22)</f>
        <v>762116</v>
      </c>
      <c r="C23" s="34">
        <f t="shared" ref="C23:E23" si="4">SUM(C16:C22)</f>
        <v>777213</v>
      </c>
      <c r="D23" s="34">
        <f t="shared" si="4"/>
        <v>840003</v>
      </c>
      <c r="E23" s="34">
        <f t="shared" si="4"/>
        <v>752005</v>
      </c>
      <c r="F23" s="34">
        <f t="shared" ref="F23" si="5">SUM(F16:F22)</f>
        <v>3131337</v>
      </c>
      <c r="G23" s="34">
        <f t="shared" si="3"/>
        <v>0</v>
      </c>
    </row>
    <row r="24" spans="1:15" x14ac:dyDescent="0.25">
      <c r="A24" s="4"/>
      <c r="B24" s="30"/>
      <c r="C24" s="30"/>
      <c r="D24" s="30"/>
      <c r="E24" s="30"/>
      <c r="F24" s="30"/>
    </row>
    <row r="25" spans="1:15" x14ac:dyDescent="0.25">
      <c r="A25" s="4"/>
      <c r="B25" s="30"/>
      <c r="C25" s="30"/>
      <c r="D25" s="30"/>
      <c r="E25" s="30"/>
      <c r="F25" s="30"/>
    </row>
    <row r="26" spans="1:15" ht="15.75" x14ac:dyDescent="0.25">
      <c r="A26" s="60" t="s">
        <v>72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</row>
    <row r="27" spans="1:15" ht="15.75" x14ac:dyDescent="0.25">
      <c r="A27" s="41">
        <f>$I$4</f>
        <v>2023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</row>
    <row r="28" spans="1:15" x14ac:dyDescent="0.25">
      <c r="A28" s="39" t="str">
        <f>$I$2</f>
        <v>Sarah_Connor</v>
      </c>
      <c r="B28" s="23" cm="1">
        <f t="array" ref="B28:M28">TRANSPOSE(_xlfn._xlws.SORT(_xlfn.UNIQUE(Data_Base[Month_Booking])))</f>
        <v>1</v>
      </c>
      <c r="C28" s="23">
        <v>2</v>
      </c>
      <c r="D28" s="23">
        <v>3</v>
      </c>
      <c r="E28" s="23">
        <v>4</v>
      </c>
      <c r="F28" s="23">
        <v>5</v>
      </c>
      <c r="G28" s="23">
        <v>6</v>
      </c>
      <c r="H28" s="23">
        <v>7</v>
      </c>
      <c r="I28" s="23">
        <v>8</v>
      </c>
      <c r="J28" s="23">
        <v>9</v>
      </c>
      <c r="K28" s="23">
        <v>10</v>
      </c>
      <c r="L28" s="23">
        <v>11</v>
      </c>
      <c r="M28" s="23">
        <v>12</v>
      </c>
      <c r="N28" s="31" t="s">
        <v>62</v>
      </c>
      <c r="O28" s="38" t="s">
        <v>61</v>
      </c>
    </row>
    <row r="29" spans="1:15" x14ac:dyDescent="0.25">
      <c r="A29" s="4" t="str" cm="1">
        <f t="array" ref="A29:A32">_xlfn._xlws.SORT(_xlfn.UNIQUE(Data_Base[PR_Categ]))</f>
        <v>Ad-hoc Repair</v>
      </c>
      <c r="B29" s="43">
        <f>SUMIFS(
Data_Base[Value_LC],
Data_Base[Resp_Person],DB_by_Resp!$I$2,
Data_Base[PR_Categ],DB_by_Resp!$A29,
Data_Base[Year_Booking],DB_by_Resp!$I$4,
Data_Base[Month_Booking],
DB_by_Resp!B$28
)</f>
        <v>17573</v>
      </c>
      <c r="C29" s="43">
        <f>SUMIFS(Data_Base[Value_LC],Data_Base[Resp_Person],DB_by_Resp!$I$2,Data_Base[PR_Categ],DB_by_Resp!$A29,Data_Base[Year_Booking],DB_by_Resp!$I$4,Data_Base[Month_Booking],DB_by_Resp!C$28)</f>
        <v>3612</v>
      </c>
      <c r="D29" s="43">
        <f>SUMIFS(Data_Base[Value_LC],Data_Base[Resp_Person],DB_by_Resp!$I$2,Data_Base[PR_Categ],DB_by_Resp!$A29,Data_Base[Year_Booking],DB_by_Resp!$I$4,Data_Base[Month_Booking],DB_by_Resp!D$28)</f>
        <v>24339</v>
      </c>
      <c r="E29" s="43">
        <f>SUMIFS(Data_Base[Value_LC],Data_Base[Resp_Person],DB_by_Resp!$I$2,Data_Base[PR_Categ],DB_by_Resp!$A29,Data_Base[Year_Booking],DB_by_Resp!$I$4,Data_Base[Month_Booking],DB_by_Resp!E$28)</f>
        <v>11455</v>
      </c>
      <c r="F29" s="43">
        <f>SUMIFS(Data_Base[Value_LC],Data_Base[Resp_Person],DB_by_Resp!$I$2,Data_Base[PR_Categ],DB_by_Resp!$A29,Data_Base[Year_Booking],DB_by_Resp!$I$4,Data_Base[Month_Booking],DB_by_Resp!F$28)</f>
        <v>22025</v>
      </c>
      <c r="G29" s="43">
        <f>SUMIFS(Data_Base[Value_LC],Data_Base[Resp_Person],DB_by_Resp!$I$2,Data_Base[PR_Categ],DB_by_Resp!$A29,Data_Base[Year_Booking],DB_by_Resp!$I$4,Data_Base[Month_Booking],DB_by_Resp!G$28)</f>
        <v>12894</v>
      </c>
      <c r="H29" s="43">
        <f>SUMIFS(Data_Base[Value_LC],Data_Base[Resp_Person],DB_by_Resp!$I$2,Data_Base[PR_Categ],DB_by_Resp!$A29,Data_Base[Year_Booking],DB_by_Resp!$I$4,Data_Base[Month_Booking],DB_by_Resp!H$28)</f>
        <v>9784</v>
      </c>
      <c r="I29" s="43">
        <f>SUMIFS(Data_Base[Value_LC],Data_Base[Resp_Person],DB_by_Resp!$I$2,Data_Base[PR_Categ],DB_by_Resp!$A29,Data_Base[Year_Booking],DB_by_Resp!$I$4,Data_Base[Month_Booking],DB_by_Resp!I$28)</f>
        <v>4350</v>
      </c>
      <c r="J29" s="43">
        <f>SUMIFS(Data_Base[Value_LC],Data_Base[Resp_Person],DB_by_Resp!$I$2,Data_Base[PR_Categ],DB_by_Resp!$A29,Data_Base[Year_Booking],DB_by_Resp!$I$4,Data_Base[Month_Booking],DB_by_Resp!J$28)</f>
        <v>18447</v>
      </c>
      <c r="K29" s="43">
        <f>SUMIFS(Data_Base[Value_LC],Data_Base[Resp_Person],DB_by_Resp!$I$2,Data_Base[PR_Categ],DB_by_Resp!$A29,Data_Base[Year_Booking],DB_by_Resp!$I$4,Data_Base[Month_Booking],DB_by_Resp!K$28)</f>
        <v>17448</v>
      </c>
      <c r="L29" s="43">
        <f>SUMIFS(Data_Base[Value_LC],Data_Base[Resp_Person],DB_by_Resp!$I$2,Data_Base[PR_Categ],DB_by_Resp!$A29,Data_Base[Year_Booking],DB_by_Resp!$I$4,Data_Base[Month_Booking],DB_by_Resp!L$28)</f>
        <v>9632</v>
      </c>
      <c r="M29" s="43">
        <f>SUMIFS(Data_Base[Value_LC],Data_Base[Resp_Person],DB_by_Resp!$I$2,Data_Base[PR_Categ],DB_by_Resp!$A29,Data_Base[Year_Booking],DB_by_Resp!$I$4,Data_Base[Month_Booking],DB_by_Resp!M$28)</f>
        <v>8936</v>
      </c>
      <c r="N29" s="30">
        <f>SUM(B29:M29)</f>
        <v>160495</v>
      </c>
      <c r="O29" s="30">
        <f>N29-SUMIFS($B$16:$B$22,_xlfn.ANCHORARRAY(A16),$I$2)</f>
        <v>0</v>
      </c>
    </row>
    <row r="30" spans="1:15" x14ac:dyDescent="0.25">
      <c r="A30" s="4" t="str">
        <v>Break Down (CRIT)</v>
      </c>
      <c r="B30" s="42">
        <f>SUMIFS(Data_Base[Value_LC],Data_Base[Resp_Person],DB_by_Resp!$I$2,Data_Base[PR_Categ],DB_by_Resp!$A30,Data_Base[Year_Booking],DB_by_Resp!$I$4,Data_Base[Month_Booking],DB_by_Resp!B$28)</f>
        <v>21828</v>
      </c>
      <c r="C30" s="42">
        <f>SUMIFS(Data_Base[Value_LC],Data_Base[Resp_Person],DB_by_Resp!$I$2,Data_Base[PR_Categ],DB_by_Resp!$A30,Data_Base[Year_Booking],DB_by_Resp!$I$4,Data_Base[Month_Booking],DB_by_Resp!C$28)</f>
        <v>17883</v>
      </c>
      <c r="D30" s="42">
        <f>SUMIFS(Data_Base[Value_LC],Data_Base[Resp_Person],DB_by_Resp!$I$2,Data_Base[PR_Categ],DB_by_Resp!$A30,Data_Base[Year_Booking],DB_by_Resp!$I$4,Data_Base[Month_Booking],DB_by_Resp!D$28)</f>
        <v>9597</v>
      </c>
      <c r="E30" s="42">
        <f>SUMIFS(Data_Base[Value_LC],Data_Base[Resp_Person],DB_by_Resp!$I$2,Data_Base[PR_Categ],DB_by_Resp!$A30,Data_Base[Year_Booking],DB_by_Resp!$I$4,Data_Base[Month_Booking],DB_by_Resp!E$28)</f>
        <v>4928</v>
      </c>
      <c r="F30" s="42">
        <f>SUMIFS(Data_Base[Value_LC],Data_Base[Resp_Person],DB_by_Resp!$I$2,Data_Base[PR_Categ],DB_by_Resp!$A30,Data_Base[Year_Booking],DB_by_Resp!$I$4,Data_Base[Month_Booking],DB_by_Resp!F$28)</f>
        <v>14005</v>
      </c>
      <c r="G30" s="42">
        <f>SUMIFS(Data_Base[Value_LC],Data_Base[Resp_Person],DB_by_Resp!$I$2,Data_Base[PR_Categ],DB_by_Resp!$A30,Data_Base[Year_Booking],DB_by_Resp!$I$4,Data_Base[Month_Booking],DB_by_Resp!G$28)</f>
        <v>19172</v>
      </c>
      <c r="H30" s="42">
        <f>SUMIFS(Data_Base[Value_LC],Data_Base[Resp_Person],DB_by_Resp!$I$2,Data_Base[PR_Categ],DB_by_Resp!$A30,Data_Base[Year_Booking],DB_by_Resp!$I$4,Data_Base[Month_Booking],DB_by_Resp!H$28)</f>
        <v>1878</v>
      </c>
      <c r="I30" s="42">
        <f>SUMIFS(Data_Base[Value_LC],Data_Base[Resp_Person],DB_by_Resp!$I$2,Data_Base[PR_Categ],DB_by_Resp!$A30,Data_Base[Year_Booking],DB_by_Resp!$I$4,Data_Base[Month_Booking],DB_by_Resp!I$28)</f>
        <v>4688</v>
      </c>
      <c r="J30" s="42">
        <f>SUMIFS(Data_Base[Value_LC],Data_Base[Resp_Person],DB_by_Resp!$I$2,Data_Base[PR_Categ],DB_by_Resp!$A30,Data_Base[Year_Booking],DB_by_Resp!$I$4,Data_Base[Month_Booking],DB_by_Resp!J$28)</f>
        <v>4764</v>
      </c>
      <c r="K30" s="42">
        <f>SUMIFS(Data_Base[Value_LC],Data_Base[Resp_Person],DB_by_Resp!$I$2,Data_Base[PR_Categ],DB_by_Resp!$A30,Data_Base[Year_Booking],DB_by_Resp!$I$4,Data_Base[Month_Booking],DB_by_Resp!K$28)</f>
        <v>3647</v>
      </c>
      <c r="L30" s="42">
        <f>SUMIFS(Data_Base[Value_LC],Data_Base[Resp_Person],DB_by_Resp!$I$2,Data_Base[PR_Categ],DB_by_Resp!$A30,Data_Base[Year_Booking],DB_by_Resp!$I$4,Data_Base[Month_Booking],DB_by_Resp!L$28)</f>
        <v>31200</v>
      </c>
      <c r="M30" s="42">
        <f>SUMIFS(Data_Base[Value_LC],Data_Base[Resp_Person],DB_by_Resp!$I$2,Data_Base[PR_Categ],DB_by_Resp!$A30,Data_Base[Year_Booking],DB_by_Resp!$I$4,Data_Base[Month_Booking],DB_by_Resp!M$28)</f>
        <v>17930</v>
      </c>
      <c r="N30" s="30">
        <f>SUM(B30:M30)</f>
        <v>151520</v>
      </c>
      <c r="O30" s="30">
        <f>N30-SUMIFS($C$16:$C$22,_xlfn.ANCHORARRAY(A16),$I$2)</f>
        <v>0</v>
      </c>
    </row>
    <row r="31" spans="1:15" x14ac:dyDescent="0.25">
      <c r="A31" s="4" t="str">
        <v>Periodic Planned</v>
      </c>
      <c r="B31" s="42">
        <f>SUMIFS(Data_Base[Value_LC],Data_Base[Resp_Person],DB_by_Resp!$I$2,Data_Base[PR_Categ],DB_by_Resp!$A31,Data_Base[Year_Booking],DB_by_Resp!$I$4,Data_Base[Month_Booking],DB_by_Resp!B$28)</f>
        <v>6477</v>
      </c>
      <c r="C31" s="42">
        <f>SUMIFS(Data_Base[Value_LC],Data_Base[Resp_Person],DB_by_Resp!$I$2,Data_Base[PR_Categ],DB_by_Resp!$A31,Data_Base[Year_Booking],DB_by_Resp!$I$4,Data_Base[Month_Booking],DB_by_Resp!C$28)</f>
        <v>18318</v>
      </c>
      <c r="D31" s="42">
        <f>SUMIFS(Data_Base[Value_LC],Data_Base[Resp_Person],DB_by_Resp!$I$2,Data_Base[PR_Categ],DB_by_Resp!$A31,Data_Base[Year_Booking],DB_by_Resp!$I$4,Data_Base[Month_Booking],DB_by_Resp!D$28)</f>
        <v>5968</v>
      </c>
      <c r="E31" s="42">
        <f>SUMIFS(Data_Base[Value_LC],Data_Base[Resp_Person],DB_by_Resp!$I$2,Data_Base[PR_Categ],DB_by_Resp!$A31,Data_Base[Year_Booking],DB_by_Resp!$I$4,Data_Base[Month_Booking],DB_by_Resp!E$28)</f>
        <v>28601</v>
      </c>
      <c r="F31" s="42">
        <f>SUMIFS(Data_Base[Value_LC],Data_Base[Resp_Person],DB_by_Resp!$I$2,Data_Base[PR_Categ],DB_by_Resp!$A31,Data_Base[Year_Booking],DB_by_Resp!$I$4,Data_Base[Month_Booking],DB_by_Resp!F$28)</f>
        <v>16124</v>
      </c>
      <c r="G31" s="42">
        <f>SUMIFS(Data_Base[Value_LC],Data_Base[Resp_Person],DB_by_Resp!$I$2,Data_Base[PR_Categ],DB_by_Resp!$A31,Data_Base[Year_Booking],DB_by_Resp!$I$4,Data_Base[Month_Booking],DB_by_Resp!G$28)</f>
        <v>17723</v>
      </c>
      <c r="H31" s="42">
        <f>SUMIFS(Data_Base[Value_LC],Data_Base[Resp_Person],DB_by_Resp!$I$2,Data_Base[PR_Categ],DB_by_Resp!$A31,Data_Base[Year_Booking],DB_by_Resp!$I$4,Data_Base[Month_Booking],DB_by_Resp!H$28)</f>
        <v>5269</v>
      </c>
      <c r="I31" s="42">
        <f>SUMIFS(Data_Base[Value_LC],Data_Base[Resp_Person],DB_by_Resp!$I$2,Data_Base[PR_Categ],DB_by_Resp!$A31,Data_Base[Year_Booking],DB_by_Resp!$I$4,Data_Base[Month_Booking],DB_by_Resp!I$28)</f>
        <v>22180</v>
      </c>
      <c r="J31" s="42">
        <f>SUMIFS(Data_Base[Value_LC],Data_Base[Resp_Person],DB_by_Resp!$I$2,Data_Base[PR_Categ],DB_by_Resp!$A31,Data_Base[Year_Booking],DB_by_Resp!$I$4,Data_Base[Month_Booking],DB_by_Resp!J$28)</f>
        <v>16328</v>
      </c>
      <c r="K31" s="42">
        <f>SUMIFS(Data_Base[Value_LC],Data_Base[Resp_Person],DB_by_Resp!$I$2,Data_Base[PR_Categ],DB_by_Resp!$A31,Data_Base[Year_Booking],DB_by_Resp!$I$4,Data_Base[Month_Booking],DB_by_Resp!K$28)</f>
        <v>25750</v>
      </c>
      <c r="L31" s="42">
        <f>SUMIFS(Data_Base[Value_LC],Data_Base[Resp_Person],DB_by_Resp!$I$2,Data_Base[PR_Categ],DB_by_Resp!$A31,Data_Base[Year_Booking],DB_by_Resp!$I$4,Data_Base[Month_Booking],DB_by_Resp!L$28)</f>
        <v>14227</v>
      </c>
      <c r="M31" s="42">
        <f>SUMIFS(Data_Base[Value_LC],Data_Base[Resp_Person],DB_by_Resp!$I$2,Data_Base[PR_Categ],DB_by_Resp!$A31,Data_Base[Year_Booking],DB_by_Resp!$I$4,Data_Base[Month_Booking],DB_by_Resp!M$28)</f>
        <v>18934</v>
      </c>
      <c r="N31" s="30">
        <f t="shared" ref="N31:N32" si="6">SUM(B31:M31)</f>
        <v>195899</v>
      </c>
      <c r="O31" s="30">
        <f>N31-SUMIFS($D$16:$D$22,_xlfn.ANCHORARRAY(A16),$I$2)</f>
        <v>0</v>
      </c>
    </row>
    <row r="32" spans="1:15" x14ac:dyDescent="0.25">
      <c r="A32" s="4" t="str">
        <v>Prevent Maint</v>
      </c>
      <c r="B32" s="42">
        <f>SUMIFS(Data_Base[Value_LC],Data_Base[Resp_Person],DB_by_Resp!$I$2,Data_Base[PR_Categ],DB_by_Resp!$A32,Data_Base[Year_Booking],DB_by_Resp!$I$4,Data_Base[Month_Booking],DB_by_Resp!B$28)</f>
        <v>7098</v>
      </c>
      <c r="C32" s="42">
        <f>SUMIFS(Data_Base[Value_LC],Data_Base[Resp_Person],DB_by_Resp!$I$2,Data_Base[PR_Categ],DB_by_Resp!$A32,Data_Base[Year_Booking],DB_by_Resp!$I$4,Data_Base[Month_Booking],DB_by_Resp!C$28)</f>
        <v>17228</v>
      </c>
      <c r="D32" s="42">
        <f>SUMIFS(Data_Base[Value_LC],Data_Base[Resp_Person],DB_by_Resp!$I$2,Data_Base[PR_Categ],DB_by_Resp!$A32,Data_Base[Year_Booking],DB_by_Resp!$I$4,Data_Base[Month_Booking],DB_by_Resp!D$28)</f>
        <v>2085</v>
      </c>
      <c r="E32" s="42">
        <f>SUMIFS(Data_Base[Value_LC],Data_Base[Resp_Person],DB_by_Resp!$I$2,Data_Base[PR_Categ],DB_by_Resp!$A32,Data_Base[Year_Booking],DB_by_Resp!$I$4,Data_Base[Month_Booking],DB_by_Resp!E$28)</f>
        <v>5992</v>
      </c>
      <c r="F32" s="42">
        <f>SUMIFS(Data_Base[Value_LC],Data_Base[Resp_Person],DB_by_Resp!$I$2,Data_Base[PR_Categ],DB_by_Resp!$A32,Data_Base[Year_Booking],DB_by_Resp!$I$4,Data_Base[Month_Booking],DB_by_Resp!F$28)</f>
        <v>12265</v>
      </c>
      <c r="G32" s="42">
        <f>SUMIFS(Data_Base[Value_LC],Data_Base[Resp_Person],DB_by_Resp!$I$2,Data_Base[PR_Categ],DB_by_Resp!$A32,Data_Base[Year_Booking],DB_by_Resp!$I$4,Data_Base[Month_Booking],DB_by_Resp!G$28)</f>
        <v>22390</v>
      </c>
      <c r="H32" s="42">
        <f>SUMIFS(Data_Base[Value_LC],Data_Base[Resp_Person],DB_by_Resp!$I$2,Data_Base[PR_Categ],DB_by_Resp!$A32,Data_Base[Year_Booking],DB_by_Resp!$I$4,Data_Base[Month_Booking],DB_by_Resp!H$28)</f>
        <v>10172</v>
      </c>
      <c r="I32" s="42">
        <f>SUMIFS(Data_Base[Value_LC],Data_Base[Resp_Person],DB_by_Resp!$I$2,Data_Base[PR_Categ],DB_by_Resp!$A32,Data_Base[Year_Booking],DB_by_Resp!$I$4,Data_Base[Month_Booking],DB_by_Resp!I$28)</f>
        <v>23935</v>
      </c>
      <c r="J32" s="42">
        <f>SUMIFS(Data_Base[Value_LC],Data_Base[Resp_Person],DB_by_Resp!$I$2,Data_Base[PR_Categ],DB_by_Resp!$A32,Data_Base[Year_Booking],DB_by_Resp!$I$4,Data_Base[Month_Booking],DB_by_Resp!J$28)</f>
        <v>10421</v>
      </c>
      <c r="K32" s="42">
        <f>SUMIFS(Data_Base[Value_LC],Data_Base[Resp_Person],DB_by_Resp!$I$2,Data_Base[PR_Categ],DB_by_Resp!$A32,Data_Base[Year_Booking],DB_by_Resp!$I$4,Data_Base[Month_Booking],DB_by_Resp!K$28)</f>
        <v>9090</v>
      </c>
      <c r="L32" s="42">
        <f>SUMIFS(Data_Base[Value_LC],Data_Base[Resp_Person],DB_by_Resp!$I$2,Data_Base[PR_Categ],DB_by_Resp!$A32,Data_Base[Year_Booking],DB_by_Resp!$I$4,Data_Base[Month_Booking],DB_by_Resp!L$28)</f>
        <v>11310</v>
      </c>
      <c r="M32" s="42">
        <f>SUMIFS(Data_Base[Value_LC],Data_Base[Resp_Person],DB_by_Resp!$I$2,Data_Base[PR_Categ],DB_by_Resp!$A32,Data_Base[Year_Booking],DB_by_Resp!$I$4,Data_Base[Month_Booking],DB_by_Resp!M$28)</f>
        <v>17988</v>
      </c>
      <c r="N32" s="30">
        <f t="shared" si="6"/>
        <v>149974</v>
      </c>
      <c r="O32" s="30">
        <f>N32-SUMIFS($E$16:$E$22,_xlfn.ANCHORARRAY(A16),$I$2)</f>
        <v>0</v>
      </c>
    </row>
    <row r="33" spans="1:15" x14ac:dyDescent="0.25">
      <c r="A33" s="36" t="s">
        <v>59</v>
      </c>
      <c r="B33" s="34">
        <f t="shared" ref="B33:N33" si="7">SUM(B29:B32)</f>
        <v>52976</v>
      </c>
      <c r="C33" s="34">
        <f t="shared" si="7"/>
        <v>57041</v>
      </c>
      <c r="D33" s="34">
        <f t="shared" si="7"/>
        <v>41989</v>
      </c>
      <c r="E33" s="34">
        <f t="shared" si="7"/>
        <v>50976</v>
      </c>
      <c r="F33" s="34">
        <f t="shared" si="7"/>
        <v>64419</v>
      </c>
      <c r="G33" s="34">
        <f t="shared" si="7"/>
        <v>72179</v>
      </c>
      <c r="H33" s="34">
        <f t="shared" si="7"/>
        <v>27103</v>
      </c>
      <c r="I33" s="34">
        <f t="shared" si="7"/>
        <v>55153</v>
      </c>
      <c r="J33" s="34">
        <f t="shared" si="7"/>
        <v>49960</v>
      </c>
      <c r="K33" s="34">
        <f t="shared" si="7"/>
        <v>55935</v>
      </c>
      <c r="L33" s="34">
        <f t="shared" si="7"/>
        <v>66369</v>
      </c>
      <c r="M33" s="34">
        <f t="shared" si="7"/>
        <v>63788</v>
      </c>
      <c r="N33" s="34">
        <f t="shared" si="7"/>
        <v>657888</v>
      </c>
      <c r="O33" s="34">
        <f>SUM(O29:O32)</f>
        <v>0</v>
      </c>
    </row>
    <row r="34" spans="1:15" x14ac:dyDescent="0.25">
      <c r="A34" s="4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1:15" x14ac:dyDescent="0.25">
      <c r="A35" s="4"/>
      <c r="B35" s="30"/>
      <c r="C35" s="30"/>
      <c r="D35" s="30"/>
      <c r="E35" s="30"/>
      <c r="F35" s="30"/>
    </row>
    <row r="36" spans="1:15" ht="15.75" x14ac:dyDescent="0.25">
      <c r="A36" s="60" t="s">
        <v>67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</row>
    <row r="37" spans="1:15" ht="15.75" x14ac:dyDescent="0.25">
      <c r="A37" s="41">
        <f>$I$4</f>
        <v>2023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</row>
    <row r="38" spans="1:15" ht="15.75" x14ac:dyDescent="0.25">
      <c r="A38" s="41" t="str">
        <f>$I$2</f>
        <v>Sarah_Connor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</row>
    <row r="39" spans="1:15" x14ac:dyDescent="0.25">
      <c r="A39" s="39" t="str">
        <f>$I$3</f>
        <v>Break Down (CRIT)</v>
      </c>
      <c r="B39" s="23" cm="1">
        <f t="array" ref="B39:M39">TRANSPOSE(_xlfn._xlws.SORT(_xlfn.UNIQUE(Data_Base[Month_Booking])))</f>
        <v>1</v>
      </c>
      <c r="C39" s="23">
        <v>2</v>
      </c>
      <c r="D39" s="23">
        <v>3</v>
      </c>
      <c r="E39" s="23">
        <v>4</v>
      </c>
      <c r="F39" s="23">
        <v>5</v>
      </c>
      <c r="G39" s="23">
        <v>6</v>
      </c>
      <c r="H39" s="23">
        <v>7</v>
      </c>
      <c r="I39" s="23">
        <v>8</v>
      </c>
      <c r="J39" s="23">
        <v>9</v>
      </c>
      <c r="K39" s="23">
        <v>10</v>
      </c>
      <c r="L39" s="23">
        <v>11</v>
      </c>
      <c r="M39" s="23">
        <v>12</v>
      </c>
      <c r="N39" s="31" t="s">
        <v>62</v>
      </c>
    </row>
    <row r="40" spans="1:15" x14ac:dyDescent="0.25">
      <c r="A40" s="4" t="str" cm="1">
        <f t="array" ref="A40:N58">_xlfn._xlws.SORT(_xlfn._xlws.FILTER(Appendix_1!$D:$Q,(Appendix_1!$A:$A=DB_by_Resp!$I$4)*(Appendix_1!$C:$C=DB_by_Resp!$I$2)*(Appendix_1!B:B=DB_by_Resp!$I$3)),14,-1)</f>
        <v>Vendor_15</v>
      </c>
      <c r="B40" s="20">
        <v>0</v>
      </c>
      <c r="C40" s="20">
        <v>0</v>
      </c>
      <c r="D40" s="20">
        <v>0</v>
      </c>
      <c r="E40" s="20">
        <v>0</v>
      </c>
      <c r="F40" s="20">
        <v>3560</v>
      </c>
      <c r="G40" s="20">
        <v>5516</v>
      </c>
      <c r="H40" s="20">
        <v>0</v>
      </c>
      <c r="I40" s="20">
        <v>0</v>
      </c>
      <c r="J40" s="20">
        <v>0</v>
      </c>
      <c r="K40" s="20">
        <v>0</v>
      </c>
      <c r="L40" s="20">
        <v>3702</v>
      </c>
      <c r="M40" s="20">
        <v>0</v>
      </c>
      <c r="N40" s="30">
        <v>12778</v>
      </c>
    </row>
    <row r="41" spans="1:15" x14ac:dyDescent="0.25">
      <c r="A41" s="4" t="str">
        <v>Vendor_18</v>
      </c>
      <c r="B41" s="20">
        <v>1968</v>
      </c>
      <c r="C41" s="20">
        <v>0</v>
      </c>
      <c r="D41" s="20">
        <v>2089</v>
      </c>
      <c r="E41" s="20">
        <v>0</v>
      </c>
      <c r="F41" s="20">
        <v>0</v>
      </c>
      <c r="G41" s="20">
        <v>4724</v>
      </c>
      <c r="H41" s="20">
        <v>0</v>
      </c>
      <c r="I41" s="20">
        <v>0</v>
      </c>
      <c r="J41" s="20">
        <v>0</v>
      </c>
      <c r="K41" s="20">
        <v>0</v>
      </c>
      <c r="L41" s="20">
        <v>3520</v>
      </c>
      <c r="M41" s="20">
        <v>0</v>
      </c>
      <c r="N41" s="30">
        <v>12301</v>
      </c>
    </row>
    <row r="42" spans="1:15" x14ac:dyDescent="0.25">
      <c r="A42" s="4" t="str">
        <v>Vendor_03</v>
      </c>
      <c r="B42" s="20">
        <v>6095</v>
      </c>
      <c r="C42" s="20">
        <v>0</v>
      </c>
      <c r="D42" s="20">
        <v>0</v>
      </c>
      <c r="E42" s="20">
        <v>0</v>
      </c>
      <c r="F42" s="20">
        <v>0</v>
      </c>
      <c r="G42" s="20">
        <v>5769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30">
        <v>11864</v>
      </c>
    </row>
    <row r="43" spans="1:15" x14ac:dyDescent="0.25">
      <c r="A43" s="4" t="str">
        <v>Vendor_04</v>
      </c>
      <c r="B43" s="20">
        <v>0</v>
      </c>
      <c r="C43" s="20">
        <v>6675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4100</v>
      </c>
      <c r="N43" s="30">
        <v>10775</v>
      </c>
    </row>
    <row r="44" spans="1:15" x14ac:dyDescent="0.25">
      <c r="A44" s="4" t="str">
        <v>Vendor_11</v>
      </c>
      <c r="B44" s="20">
        <v>0</v>
      </c>
      <c r="C44" s="20">
        <v>0</v>
      </c>
      <c r="D44" s="20">
        <v>511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4973</v>
      </c>
      <c r="M44" s="20">
        <v>5209</v>
      </c>
      <c r="N44" s="30">
        <v>10693</v>
      </c>
    </row>
    <row r="45" spans="1:15" x14ac:dyDescent="0.25">
      <c r="A45" s="4" t="str">
        <v>Vendor_16</v>
      </c>
      <c r="B45" s="20">
        <v>3377</v>
      </c>
      <c r="C45" s="20">
        <v>3602</v>
      </c>
      <c r="D45" s="20">
        <v>0</v>
      </c>
      <c r="E45" s="20">
        <v>2922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30">
        <v>9901</v>
      </c>
    </row>
    <row r="46" spans="1:15" x14ac:dyDescent="0.25">
      <c r="A46" s="4" t="str">
        <v>Vendor_07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8983</v>
      </c>
      <c r="M46" s="20">
        <v>0</v>
      </c>
      <c r="N46" s="30">
        <v>8983</v>
      </c>
    </row>
    <row r="47" spans="1:15" x14ac:dyDescent="0.25">
      <c r="A47" s="4" t="str">
        <v>Vendor_08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3163</v>
      </c>
      <c r="H47" s="20">
        <v>0</v>
      </c>
      <c r="I47" s="20">
        <v>0</v>
      </c>
      <c r="J47" s="20">
        <v>0</v>
      </c>
      <c r="K47" s="20">
        <v>0</v>
      </c>
      <c r="L47" s="20">
        <v>4920</v>
      </c>
      <c r="M47" s="20">
        <v>0</v>
      </c>
      <c r="N47" s="30">
        <v>8083</v>
      </c>
    </row>
    <row r="48" spans="1:15" x14ac:dyDescent="0.25">
      <c r="A48" s="4" t="str">
        <v>Vendor_09</v>
      </c>
      <c r="B48" s="20">
        <v>5342</v>
      </c>
      <c r="C48" s="20">
        <v>764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1653</v>
      </c>
      <c r="L48" s="20">
        <v>0</v>
      </c>
      <c r="M48" s="20">
        <v>0</v>
      </c>
      <c r="N48" s="30">
        <v>7759</v>
      </c>
    </row>
    <row r="49" spans="1:14" x14ac:dyDescent="0.25">
      <c r="A49" s="4" t="str">
        <v>Vendor_01</v>
      </c>
      <c r="B49" s="20">
        <v>0</v>
      </c>
      <c r="C49" s="20">
        <v>3289</v>
      </c>
      <c r="D49" s="20">
        <v>0</v>
      </c>
      <c r="E49" s="20">
        <v>0</v>
      </c>
      <c r="F49" s="20">
        <v>4355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30">
        <v>7644</v>
      </c>
    </row>
    <row r="50" spans="1:14" x14ac:dyDescent="0.25">
      <c r="A50" s="4" t="str">
        <v>Vendor_05</v>
      </c>
      <c r="B50" s="20">
        <v>0</v>
      </c>
      <c r="C50" s="20">
        <v>2092</v>
      </c>
      <c r="D50" s="20">
        <v>736</v>
      </c>
      <c r="E50" s="20">
        <v>0</v>
      </c>
      <c r="F50" s="20">
        <v>0</v>
      </c>
      <c r="G50" s="20">
        <v>0</v>
      </c>
      <c r="H50" s="20">
        <v>0</v>
      </c>
      <c r="I50" s="20">
        <v>3975</v>
      </c>
      <c r="J50" s="20">
        <v>0</v>
      </c>
      <c r="K50" s="20">
        <v>0</v>
      </c>
      <c r="L50" s="20">
        <v>0</v>
      </c>
      <c r="M50" s="20">
        <v>0</v>
      </c>
      <c r="N50" s="30">
        <v>6803</v>
      </c>
    </row>
    <row r="51" spans="1:14" x14ac:dyDescent="0.25">
      <c r="A51" s="4" t="str">
        <v>Vendor_17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1567</v>
      </c>
      <c r="L51" s="20">
        <v>340</v>
      </c>
      <c r="M51" s="20">
        <v>4316</v>
      </c>
      <c r="N51" s="30">
        <v>6223</v>
      </c>
    </row>
    <row r="52" spans="1:14" x14ac:dyDescent="0.25">
      <c r="A52" s="4" t="str">
        <v>Vendor_02</v>
      </c>
      <c r="B52" s="20">
        <v>0</v>
      </c>
      <c r="C52" s="20">
        <v>0</v>
      </c>
      <c r="D52" s="20">
        <v>0</v>
      </c>
      <c r="E52" s="20">
        <v>0</v>
      </c>
      <c r="F52" s="20">
        <v>1229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4762</v>
      </c>
      <c r="M52" s="20">
        <v>0</v>
      </c>
      <c r="N52" s="30">
        <v>5991</v>
      </c>
    </row>
    <row r="53" spans="1:14" x14ac:dyDescent="0.25">
      <c r="A53" s="4" t="str">
        <v>Vendor_12</v>
      </c>
      <c r="B53" s="20">
        <v>0</v>
      </c>
      <c r="C53" s="20">
        <v>0</v>
      </c>
      <c r="D53" s="20">
        <v>5562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427</v>
      </c>
      <c r="L53" s="20">
        <v>0</v>
      </c>
      <c r="M53" s="20">
        <v>0</v>
      </c>
      <c r="N53" s="30">
        <v>5989</v>
      </c>
    </row>
    <row r="54" spans="1:14" x14ac:dyDescent="0.25">
      <c r="A54" s="4" t="str">
        <v>Vendor_06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713</v>
      </c>
      <c r="J54" s="20">
        <v>4764</v>
      </c>
      <c r="K54" s="20">
        <v>0</v>
      </c>
      <c r="L54" s="20">
        <v>0</v>
      </c>
      <c r="M54" s="20">
        <v>0</v>
      </c>
      <c r="N54" s="30">
        <v>5477</v>
      </c>
    </row>
    <row r="55" spans="1:14" x14ac:dyDescent="0.25">
      <c r="A55" s="4" t="str">
        <v>Vendor_10</v>
      </c>
      <c r="B55" s="20">
        <v>0</v>
      </c>
      <c r="C55" s="20">
        <v>1461</v>
      </c>
      <c r="D55" s="20">
        <v>0</v>
      </c>
      <c r="E55" s="20">
        <v>2006</v>
      </c>
      <c r="F55" s="20">
        <v>0</v>
      </c>
      <c r="G55" s="20">
        <v>0</v>
      </c>
      <c r="H55" s="20">
        <v>1878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30">
        <v>5345</v>
      </c>
    </row>
    <row r="56" spans="1:14" x14ac:dyDescent="0.25">
      <c r="A56" s="4" t="str">
        <v>Vendor_13</v>
      </c>
      <c r="B56" s="20">
        <v>5046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30">
        <v>5046</v>
      </c>
    </row>
    <row r="57" spans="1:14" x14ac:dyDescent="0.25">
      <c r="A57" s="4" t="str">
        <v>Vendor_20</v>
      </c>
      <c r="B57" s="20">
        <v>0</v>
      </c>
      <c r="C57" s="20">
        <v>0</v>
      </c>
      <c r="D57" s="20">
        <v>699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4305</v>
      </c>
      <c r="N57" s="30">
        <v>5004</v>
      </c>
    </row>
    <row r="58" spans="1:14" x14ac:dyDescent="0.25">
      <c r="A58" s="4" t="str">
        <v>Vendor_19</v>
      </c>
      <c r="B58" s="20">
        <v>0</v>
      </c>
      <c r="C58" s="20">
        <v>0</v>
      </c>
      <c r="D58" s="20">
        <v>0</v>
      </c>
      <c r="E58" s="20">
        <v>0</v>
      </c>
      <c r="F58" s="20">
        <v>4861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30">
        <v>4861</v>
      </c>
    </row>
    <row r="59" spans="1:14" x14ac:dyDescent="0.25">
      <c r="A59" s="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7"/>
    </row>
    <row r="60" spans="1:14" x14ac:dyDescent="0.25">
      <c r="A60" s="36" t="s">
        <v>59</v>
      </c>
      <c r="B60" s="34">
        <f>SUM(B40:B59)</f>
        <v>21828</v>
      </c>
      <c r="C60" s="34">
        <f t="shared" ref="C60:M60" si="8">SUM(C40:C59)</f>
        <v>17883</v>
      </c>
      <c r="D60" s="34">
        <f t="shared" si="8"/>
        <v>9597</v>
      </c>
      <c r="E60" s="34">
        <f t="shared" si="8"/>
        <v>4928</v>
      </c>
      <c r="F60" s="34">
        <f t="shared" si="8"/>
        <v>14005</v>
      </c>
      <c r="G60" s="34">
        <f t="shared" si="8"/>
        <v>19172</v>
      </c>
      <c r="H60" s="34">
        <f t="shared" si="8"/>
        <v>1878</v>
      </c>
      <c r="I60" s="34">
        <f t="shared" si="8"/>
        <v>4688</v>
      </c>
      <c r="J60" s="34">
        <f t="shared" si="8"/>
        <v>4764</v>
      </c>
      <c r="K60" s="34">
        <f t="shared" si="8"/>
        <v>3647</v>
      </c>
      <c r="L60" s="34">
        <f t="shared" si="8"/>
        <v>31200</v>
      </c>
      <c r="M60" s="34">
        <f t="shared" si="8"/>
        <v>17930</v>
      </c>
      <c r="N60" s="34">
        <f>SUM(N40:N59)</f>
        <v>151520</v>
      </c>
    </row>
    <row r="70" spans="1:1" x14ac:dyDescent="0.25">
      <c r="A70" s="22"/>
    </row>
  </sheetData>
  <mergeCells count="4">
    <mergeCell ref="A14:G14"/>
    <mergeCell ref="A26:O26"/>
    <mergeCell ref="A36:N36"/>
    <mergeCell ref="A1:E1"/>
  </mergeCells>
  <conditionalFormatting sqref="B3:B9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{21AE29EF-0939-4A01-A5C7-ADE0AD9475BD}</x14:id>
        </ext>
      </extLst>
    </cfRule>
  </conditionalFormatting>
  <conditionalFormatting sqref="B16:B22">
    <cfRule type="top10" dxfId="549" priority="22" rank="1"/>
    <cfRule type="iconSet" priority="27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9:M32">
    <cfRule type="colorScale" priority="8">
      <colorScale>
        <cfvo type="min"/>
        <cfvo type="max"/>
        <color rgb="FF63BE7B"/>
        <color rgb="FFFFEF9C"/>
      </colorScale>
    </cfRule>
  </conditionalFormatting>
  <conditionalFormatting sqref="B33:M33">
    <cfRule type="aboveAverage" dxfId="548" priority="3"/>
  </conditionalFormatting>
  <conditionalFormatting sqref="C3:C9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{B572A864-4610-4C25-AE28-AA7A5786D0F9}</x14:id>
        </ext>
      </extLst>
    </cfRule>
  </conditionalFormatting>
  <conditionalFormatting sqref="C16:C22">
    <cfRule type="top10" dxfId="547" priority="20" rank="1"/>
    <cfRule type="iconSet" priority="2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3:D9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{913494D0-B514-4D8C-AC41-5F293D882DC9}</x14:id>
        </ext>
      </extLst>
    </cfRule>
  </conditionalFormatting>
  <conditionalFormatting sqref="D16:D22">
    <cfRule type="top10" dxfId="546" priority="18" rank="1"/>
    <cfRule type="iconSet" priority="19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3:E10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{3914EA08-5793-449F-95B7-9F5468D3C583}</x14:id>
        </ext>
      </extLst>
    </cfRule>
  </conditionalFormatting>
  <conditionalFormatting sqref="E16:E22">
    <cfRule type="top10" dxfId="545" priority="16" rank="1"/>
    <cfRule type="iconSet" priority="17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F16:F22">
    <cfRule type="top10" dxfId="544" priority="14" rank="1"/>
    <cfRule type="iconSet" priority="1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N29:N32">
    <cfRule type="iconSet" priority="7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N40:N59">
    <cfRule type="dataBar" priority="4">
      <dataBar>
        <cfvo type="min"/>
        <cfvo type="max"/>
        <color rgb="FF3BCBED"/>
      </dataBar>
      <extLst>
        <ext xmlns:x14="http://schemas.microsoft.com/office/spreadsheetml/2009/9/main" uri="{B025F937-C7B1-47D3-B67F-A62EFF666E3E}">
          <x14:id>{A300B6F2-818F-4D2E-BD75-87845F812327}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AE29EF-0939-4A01-A5C7-ADE0AD9475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B3:B9</xm:sqref>
        </x14:conditionalFormatting>
        <x14:conditionalFormatting xmlns:xm="http://schemas.microsoft.com/office/excel/2006/main">
          <x14:cfRule type="dataBar" id="{B572A864-4610-4C25-AE28-AA7A5786D0F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C3:C9</xm:sqref>
        </x14:conditionalFormatting>
        <x14:conditionalFormatting xmlns:xm="http://schemas.microsoft.com/office/excel/2006/main">
          <x14:cfRule type="dataBar" id="{913494D0-B514-4D8C-AC41-5F293D882DC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D3:D9</xm:sqref>
        </x14:conditionalFormatting>
        <x14:conditionalFormatting xmlns:xm="http://schemas.microsoft.com/office/excel/2006/main">
          <x14:cfRule type="dataBar" id="{3914EA08-5793-449F-95B7-9F5468D3C583}">
            <x14:dataBar minLength="0" maxLength="100" border="1" direction="leftToRight" negativeBarBorderColorSameAsPositive="0">
              <x14:cfvo type="autoMin"/>
              <x14:cfvo type="autoMax"/>
              <x14:borderColor rgb="FFFF0000"/>
              <x14:negativeFillColor rgb="FF139D23"/>
              <x14:negativeBorderColor rgb="FF139D23"/>
              <x14:axisColor rgb="FF000000"/>
            </x14:dataBar>
          </x14:cfRule>
          <xm:sqref>E3:E10</xm:sqref>
        </x14:conditionalFormatting>
        <x14:conditionalFormatting xmlns:xm="http://schemas.microsoft.com/office/excel/2006/main">
          <x14:cfRule type="dataBar" id="{A300B6F2-818F-4D2E-BD75-87845F8123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N40:N59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17ACB2-6CEA-4D66-8E1A-18DA7673BBD7}">
          <x14:formula1>
            <xm:f>RND_Values_Parameters!$P$2:$P$31</xm:f>
          </x14:formula1>
          <xm:sqref>I2</xm:sqref>
        </x14:dataValidation>
        <x14:dataValidation type="list" allowBlank="1" showInputMessage="1" showErrorMessage="1" xr:uid="{18A8D3DC-9452-4469-A63D-40AC57F5ABB8}">
          <x14:formula1>
            <xm:f>RND_Values_Parameters!$B$8:$B$10</xm:f>
          </x14:formula1>
          <xm:sqref>I4</xm:sqref>
        </x14:dataValidation>
        <x14:dataValidation type="list" allowBlank="1" showInputMessage="1" showErrorMessage="1" xr:uid="{EF113118-6AE4-45F1-AC89-4EE5F685129D}">
          <x14:formula1>
            <xm:f>RND_Values_Parameters!$F$2:$F$5</xm:f>
          </x14:formula1>
          <xm:sqref>I3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FF5C-86C6-4C64-AF09-53AA10072B7B}">
  <sheetPr>
    <tabColor theme="0" tint="-0.249977111117893"/>
  </sheetPr>
  <dimension ref="A1:N3078"/>
  <sheetViews>
    <sheetView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2" width="13.140625" customWidth="1"/>
    <col min="3" max="3" width="22.140625" bestFit="1" customWidth="1"/>
    <col min="4" max="4" width="16.140625" customWidth="1"/>
    <col min="5" max="5" width="16.140625" style="27" customWidth="1"/>
    <col min="6" max="6" width="16.140625" style="29" customWidth="1"/>
    <col min="7" max="7" width="17.85546875" customWidth="1"/>
    <col min="8" max="8" width="18.5703125" customWidth="1"/>
    <col min="9" max="9" width="13.42578125" bestFit="1" customWidth="1"/>
    <col min="10" max="10" width="16.140625" customWidth="1"/>
    <col min="11" max="11" width="16.85546875" customWidth="1"/>
    <col min="12" max="12" width="15.28515625" bestFit="1" customWidth="1"/>
    <col min="13" max="13" width="15.85546875" customWidth="1"/>
    <col min="14" max="14" width="13.7109375" customWidth="1"/>
  </cols>
  <sheetData>
    <row r="1" spans="1:14" s="3" customFormat="1" x14ac:dyDescent="0.25">
      <c r="A1" s="3" t="s">
        <v>4</v>
      </c>
      <c r="B1" s="3" t="s">
        <v>52</v>
      </c>
      <c r="C1" s="6" t="s">
        <v>49</v>
      </c>
      <c r="D1" s="3" t="s">
        <v>8</v>
      </c>
      <c r="E1" s="26" t="s">
        <v>57</v>
      </c>
      <c r="F1" s="28" t="s">
        <v>58</v>
      </c>
      <c r="G1" s="3" t="s">
        <v>5</v>
      </c>
      <c r="H1" s="6" t="s">
        <v>85</v>
      </c>
      <c r="I1" s="3" t="s">
        <v>3</v>
      </c>
      <c r="J1" s="6" t="s">
        <v>6</v>
      </c>
      <c r="K1" s="3" t="s">
        <v>7</v>
      </c>
      <c r="L1" s="6" t="s">
        <v>68</v>
      </c>
      <c r="M1" s="6" t="s">
        <v>9</v>
      </c>
      <c r="N1" s="3" t="s">
        <v>41</v>
      </c>
    </row>
    <row r="2" spans="1:14" x14ac:dyDescent="0.25">
      <c r="A2">
        <v>3800001</v>
      </c>
      <c r="B2">
        <v>2</v>
      </c>
      <c r="C2" t="s">
        <v>51</v>
      </c>
      <c r="D2" s="2">
        <v>44547</v>
      </c>
      <c r="E2" s="27">
        <v>2021</v>
      </c>
      <c r="F2" s="29">
        <v>12</v>
      </c>
      <c r="G2">
        <v>511111</v>
      </c>
      <c r="H2" t="s">
        <v>29</v>
      </c>
      <c r="I2">
        <v>280014</v>
      </c>
      <c r="J2" t="s">
        <v>15</v>
      </c>
      <c r="K2">
        <v>250026</v>
      </c>
      <c r="L2" t="s">
        <v>35</v>
      </c>
      <c r="M2" t="s">
        <v>71</v>
      </c>
      <c r="N2" s="5">
        <v>1373</v>
      </c>
    </row>
    <row r="3" spans="1:14" x14ac:dyDescent="0.25">
      <c r="A3">
        <v>3800002</v>
      </c>
      <c r="B3">
        <v>3</v>
      </c>
      <c r="C3" t="s">
        <v>50</v>
      </c>
      <c r="D3" s="2">
        <v>45165</v>
      </c>
      <c r="E3" s="27">
        <v>2023</v>
      </c>
      <c r="F3" s="29">
        <v>8</v>
      </c>
      <c r="G3">
        <v>511113</v>
      </c>
      <c r="H3" t="s">
        <v>30</v>
      </c>
      <c r="I3">
        <v>280010</v>
      </c>
      <c r="J3" t="s">
        <v>11</v>
      </c>
      <c r="K3">
        <v>250009</v>
      </c>
      <c r="L3" t="s">
        <v>36</v>
      </c>
      <c r="M3" t="s">
        <v>53</v>
      </c>
      <c r="N3" s="5">
        <v>4387</v>
      </c>
    </row>
    <row r="4" spans="1:14" x14ac:dyDescent="0.25">
      <c r="A4">
        <v>3800003</v>
      </c>
      <c r="B4">
        <v>4</v>
      </c>
      <c r="C4" t="s">
        <v>65</v>
      </c>
      <c r="D4" s="2">
        <v>44686</v>
      </c>
      <c r="E4" s="27">
        <v>2022</v>
      </c>
      <c r="F4" s="29">
        <v>5</v>
      </c>
      <c r="G4">
        <v>511113</v>
      </c>
      <c r="H4" t="s">
        <v>30</v>
      </c>
      <c r="I4">
        <v>280004</v>
      </c>
      <c r="J4" t="s">
        <v>76</v>
      </c>
      <c r="K4">
        <v>250012</v>
      </c>
      <c r="L4" t="s">
        <v>37</v>
      </c>
      <c r="M4" t="s">
        <v>54</v>
      </c>
      <c r="N4" s="5">
        <v>2516</v>
      </c>
    </row>
    <row r="5" spans="1:14" x14ac:dyDescent="0.25">
      <c r="A5">
        <v>3800004</v>
      </c>
      <c r="B5">
        <v>2</v>
      </c>
      <c r="C5" t="s">
        <v>51</v>
      </c>
      <c r="D5" s="2">
        <v>45090</v>
      </c>
      <c r="E5" s="27">
        <v>2023</v>
      </c>
      <c r="F5" s="29">
        <v>6</v>
      </c>
      <c r="G5">
        <v>511111</v>
      </c>
      <c r="H5" t="s">
        <v>29</v>
      </c>
      <c r="I5">
        <v>280005</v>
      </c>
      <c r="J5" t="s">
        <v>77</v>
      </c>
      <c r="K5">
        <v>250012</v>
      </c>
      <c r="L5" t="s">
        <v>37</v>
      </c>
      <c r="M5" t="s">
        <v>54</v>
      </c>
      <c r="N5" s="5">
        <v>4896</v>
      </c>
    </row>
    <row r="6" spans="1:14" x14ac:dyDescent="0.25">
      <c r="A6">
        <v>3800005</v>
      </c>
      <c r="B6">
        <v>1</v>
      </c>
      <c r="C6" t="s">
        <v>64</v>
      </c>
      <c r="D6" s="2">
        <v>45070</v>
      </c>
      <c r="E6" s="27">
        <v>2023</v>
      </c>
      <c r="F6" s="29">
        <v>5</v>
      </c>
      <c r="G6">
        <v>511114</v>
      </c>
      <c r="H6" t="s">
        <v>30</v>
      </c>
      <c r="I6">
        <v>280014</v>
      </c>
      <c r="J6" t="s">
        <v>15</v>
      </c>
      <c r="K6">
        <v>250028</v>
      </c>
      <c r="L6" t="s">
        <v>35</v>
      </c>
      <c r="M6" t="s">
        <v>71</v>
      </c>
      <c r="N6" s="5">
        <v>5420</v>
      </c>
    </row>
    <row r="7" spans="1:14" x14ac:dyDescent="0.25">
      <c r="A7">
        <v>3800006</v>
      </c>
      <c r="B7">
        <v>4</v>
      </c>
      <c r="C7" t="s">
        <v>65</v>
      </c>
      <c r="D7" s="2">
        <v>44654</v>
      </c>
      <c r="E7" s="27">
        <v>2022</v>
      </c>
      <c r="F7" s="29">
        <v>4</v>
      </c>
      <c r="G7">
        <v>511115</v>
      </c>
      <c r="H7" t="s">
        <v>70</v>
      </c>
      <c r="I7">
        <v>280019</v>
      </c>
      <c r="J7" t="s">
        <v>20</v>
      </c>
      <c r="K7">
        <v>250025</v>
      </c>
      <c r="L7" t="s">
        <v>34</v>
      </c>
      <c r="M7" t="s">
        <v>40</v>
      </c>
      <c r="N7" s="5">
        <v>5735</v>
      </c>
    </row>
    <row r="8" spans="1:14" x14ac:dyDescent="0.25">
      <c r="A8">
        <v>3800007</v>
      </c>
      <c r="B8">
        <v>4</v>
      </c>
      <c r="C8" t="s">
        <v>65</v>
      </c>
      <c r="D8" s="2">
        <v>45026</v>
      </c>
      <c r="E8" s="27">
        <v>2023</v>
      </c>
      <c r="F8" s="29">
        <v>4</v>
      </c>
      <c r="G8">
        <v>511111</v>
      </c>
      <c r="H8" t="s">
        <v>29</v>
      </c>
      <c r="I8">
        <v>280010</v>
      </c>
      <c r="J8" t="s">
        <v>11</v>
      </c>
      <c r="K8">
        <v>250018</v>
      </c>
      <c r="L8" t="s">
        <v>37</v>
      </c>
      <c r="M8" t="s">
        <v>39</v>
      </c>
      <c r="N8" s="5">
        <v>2006</v>
      </c>
    </row>
    <row r="9" spans="1:14" x14ac:dyDescent="0.25">
      <c r="A9">
        <v>3800008</v>
      </c>
      <c r="B9">
        <v>3</v>
      </c>
      <c r="C9" t="s">
        <v>50</v>
      </c>
      <c r="D9" s="2">
        <v>45149</v>
      </c>
      <c r="E9" s="27">
        <v>2023</v>
      </c>
      <c r="F9" s="29">
        <v>8</v>
      </c>
      <c r="G9">
        <v>511115</v>
      </c>
      <c r="H9" t="s">
        <v>70</v>
      </c>
      <c r="I9">
        <v>280013</v>
      </c>
      <c r="J9" t="s">
        <v>14</v>
      </c>
      <c r="K9">
        <v>250023</v>
      </c>
      <c r="L9" t="s">
        <v>34</v>
      </c>
      <c r="M9" t="s">
        <v>40</v>
      </c>
      <c r="N9" s="5">
        <v>1042</v>
      </c>
    </row>
    <row r="10" spans="1:14" x14ac:dyDescent="0.25">
      <c r="A10">
        <v>3800009</v>
      </c>
      <c r="B10">
        <v>3</v>
      </c>
      <c r="C10" t="s">
        <v>50</v>
      </c>
      <c r="D10" s="2">
        <v>44976</v>
      </c>
      <c r="E10" s="27">
        <v>2023</v>
      </c>
      <c r="F10" s="29">
        <v>2</v>
      </c>
      <c r="G10">
        <v>511111</v>
      </c>
      <c r="H10" t="s">
        <v>29</v>
      </c>
      <c r="I10">
        <v>280011</v>
      </c>
      <c r="J10" t="s">
        <v>12</v>
      </c>
      <c r="K10">
        <v>250013</v>
      </c>
      <c r="L10" t="s">
        <v>37</v>
      </c>
      <c r="M10" t="s">
        <v>54</v>
      </c>
      <c r="N10" s="5">
        <v>4370</v>
      </c>
    </row>
    <row r="11" spans="1:14" x14ac:dyDescent="0.25">
      <c r="A11">
        <v>3800010</v>
      </c>
      <c r="B11">
        <v>2</v>
      </c>
      <c r="C11" t="s">
        <v>51</v>
      </c>
      <c r="D11" s="2">
        <v>45268</v>
      </c>
      <c r="E11" s="27">
        <v>2023</v>
      </c>
      <c r="F11" s="29">
        <v>12</v>
      </c>
      <c r="G11">
        <v>511115</v>
      </c>
      <c r="H11" t="s">
        <v>70</v>
      </c>
      <c r="I11">
        <v>280019</v>
      </c>
      <c r="J11" t="s">
        <v>20</v>
      </c>
      <c r="K11">
        <v>250001</v>
      </c>
      <c r="L11" t="s">
        <v>36</v>
      </c>
      <c r="M11" t="s">
        <v>38</v>
      </c>
      <c r="N11" s="5">
        <v>537</v>
      </c>
    </row>
    <row r="12" spans="1:14" x14ac:dyDescent="0.25">
      <c r="A12">
        <v>3800011</v>
      </c>
      <c r="B12">
        <v>3</v>
      </c>
      <c r="C12" t="s">
        <v>50</v>
      </c>
      <c r="D12" s="2">
        <v>44281</v>
      </c>
      <c r="E12" s="27">
        <v>2021</v>
      </c>
      <c r="F12" s="29">
        <v>3</v>
      </c>
      <c r="G12">
        <v>511114</v>
      </c>
      <c r="H12" t="s">
        <v>30</v>
      </c>
      <c r="I12">
        <v>280013</v>
      </c>
      <c r="J12" t="s">
        <v>14</v>
      </c>
      <c r="K12">
        <v>250027</v>
      </c>
      <c r="L12" t="s">
        <v>35</v>
      </c>
      <c r="M12" t="s">
        <v>71</v>
      </c>
      <c r="N12" s="5">
        <v>5935</v>
      </c>
    </row>
    <row r="13" spans="1:14" x14ac:dyDescent="0.25">
      <c r="A13">
        <v>3800012</v>
      </c>
      <c r="B13">
        <v>2</v>
      </c>
      <c r="C13" t="s">
        <v>51</v>
      </c>
      <c r="D13" s="2">
        <v>44502</v>
      </c>
      <c r="E13" s="27">
        <v>2021</v>
      </c>
      <c r="F13" s="29">
        <v>11</v>
      </c>
      <c r="G13">
        <v>511114</v>
      </c>
      <c r="H13" t="s">
        <v>30</v>
      </c>
      <c r="I13">
        <v>280006</v>
      </c>
      <c r="J13" t="s">
        <v>78</v>
      </c>
      <c r="K13">
        <v>250024</v>
      </c>
      <c r="L13" t="s">
        <v>34</v>
      </c>
      <c r="M13" t="s">
        <v>40</v>
      </c>
      <c r="N13" s="5">
        <v>5185</v>
      </c>
    </row>
    <row r="14" spans="1:14" x14ac:dyDescent="0.25">
      <c r="A14">
        <v>3800013</v>
      </c>
      <c r="B14">
        <v>2</v>
      </c>
      <c r="C14" t="s">
        <v>51</v>
      </c>
      <c r="D14" s="2">
        <v>44621</v>
      </c>
      <c r="E14" s="27">
        <v>2022</v>
      </c>
      <c r="F14" s="29">
        <v>3</v>
      </c>
      <c r="G14">
        <v>511115</v>
      </c>
      <c r="H14" t="s">
        <v>70</v>
      </c>
      <c r="I14">
        <v>280020</v>
      </c>
      <c r="J14" t="s">
        <v>21</v>
      </c>
      <c r="K14">
        <v>250019</v>
      </c>
      <c r="L14" t="s">
        <v>37</v>
      </c>
      <c r="M14" t="s">
        <v>39</v>
      </c>
      <c r="N14" s="5">
        <v>3836</v>
      </c>
    </row>
    <row r="15" spans="1:14" x14ac:dyDescent="0.25">
      <c r="A15">
        <v>3800014</v>
      </c>
      <c r="B15">
        <v>1</v>
      </c>
      <c r="C15" t="s">
        <v>64</v>
      </c>
      <c r="D15" s="2">
        <v>44600</v>
      </c>
      <c r="E15" s="27">
        <v>2022</v>
      </c>
      <c r="F15" s="29">
        <v>2</v>
      </c>
      <c r="G15">
        <v>511113</v>
      </c>
      <c r="H15" t="s">
        <v>30</v>
      </c>
      <c r="I15">
        <v>280010</v>
      </c>
      <c r="J15" t="s">
        <v>11</v>
      </c>
      <c r="K15">
        <v>250010</v>
      </c>
      <c r="L15" t="s">
        <v>36</v>
      </c>
      <c r="M15" t="s">
        <v>53</v>
      </c>
      <c r="N15" s="5">
        <v>3326</v>
      </c>
    </row>
    <row r="16" spans="1:14" x14ac:dyDescent="0.25">
      <c r="A16">
        <v>3800015</v>
      </c>
      <c r="B16">
        <v>3</v>
      </c>
      <c r="C16" t="s">
        <v>50</v>
      </c>
      <c r="D16" s="2">
        <v>44218</v>
      </c>
      <c r="E16" s="27">
        <v>2021</v>
      </c>
      <c r="F16" s="29">
        <v>1</v>
      </c>
      <c r="G16">
        <v>511111</v>
      </c>
      <c r="H16" t="s">
        <v>29</v>
      </c>
      <c r="I16">
        <v>280011</v>
      </c>
      <c r="J16" t="s">
        <v>12</v>
      </c>
      <c r="K16">
        <v>250019</v>
      </c>
      <c r="L16" t="s">
        <v>37</v>
      </c>
      <c r="M16" t="s">
        <v>39</v>
      </c>
      <c r="N16" s="5">
        <v>260</v>
      </c>
    </row>
    <row r="17" spans="1:14" x14ac:dyDescent="0.25">
      <c r="A17">
        <v>3800016</v>
      </c>
      <c r="B17">
        <v>4</v>
      </c>
      <c r="C17" t="s">
        <v>65</v>
      </c>
      <c r="D17" s="2">
        <v>44663</v>
      </c>
      <c r="E17" s="27">
        <v>2022</v>
      </c>
      <c r="F17" s="29">
        <v>4</v>
      </c>
      <c r="G17">
        <v>511117</v>
      </c>
      <c r="H17" t="s">
        <v>31</v>
      </c>
      <c r="I17">
        <v>280019</v>
      </c>
      <c r="J17" t="s">
        <v>20</v>
      </c>
      <c r="K17">
        <v>250005</v>
      </c>
      <c r="L17" t="s">
        <v>36</v>
      </c>
      <c r="M17" t="s">
        <v>38</v>
      </c>
      <c r="N17" s="5">
        <v>3124</v>
      </c>
    </row>
    <row r="18" spans="1:14" x14ac:dyDescent="0.25">
      <c r="A18">
        <v>3800017</v>
      </c>
      <c r="B18">
        <v>4</v>
      </c>
      <c r="C18" t="s">
        <v>65</v>
      </c>
      <c r="D18" s="2">
        <v>44424</v>
      </c>
      <c r="E18" s="27">
        <v>2021</v>
      </c>
      <c r="F18" s="29">
        <v>8</v>
      </c>
      <c r="G18">
        <v>511111</v>
      </c>
      <c r="H18" t="s">
        <v>29</v>
      </c>
      <c r="I18">
        <v>280014</v>
      </c>
      <c r="J18" t="s">
        <v>15</v>
      </c>
      <c r="K18">
        <v>250002</v>
      </c>
      <c r="L18" t="s">
        <v>36</v>
      </c>
      <c r="M18" t="s">
        <v>38</v>
      </c>
      <c r="N18" s="5">
        <v>5457</v>
      </c>
    </row>
    <row r="19" spans="1:14" x14ac:dyDescent="0.25">
      <c r="A19">
        <v>3800018</v>
      </c>
      <c r="B19">
        <v>4</v>
      </c>
      <c r="C19" t="s">
        <v>65</v>
      </c>
      <c r="D19" s="2">
        <v>44525</v>
      </c>
      <c r="E19" s="27">
        <v>2021</v>
      </c>
      <c r="F19" s="29">
        <v>11</v>
      </c>
      <c r="G19">
        <v>511111</v>
      </c>
      <c r="H19" t="s">
        <v>29</v>
      </c>
      <c r="I19">
        <v>280019</v>
      </c>
      <c r="J19" t="s">
        <v>20</v>
      </c>
      <c r="K19">
        <v>250024</v>
      </c>
      <c r="L19" t="s">
        <v>34</v>
      </c>
      <c r="M19" t="s">
        <v>40</v>
      </c>
      <c r="N19" s="5">
        <v>3241</v>
      </c>
    </row>
    <row r="20" spans="1:14" x14ac:dyDescent="0.25">
      <c r="A20">
        <v>3800019</v>
      </c>
      <c r="B20">
        <v>4</v>
      </c>
      <c r="C20" t="s">
        <v>65</v>
      </c>
      <c r="D20" s="2">
        <v>44303</v>
      </c>
      <c r="E20" s="27">
        <v>2021</v>
      </c>
      <c r="F20" s="29">
        <v>4</v>
      </c>
      <c r="G20">
        <v>511117</v>
      </c>
      <c r="H20" t="s">
        <v>31</v>
      </c>
      <c r="I20">
        <v>280014</v>
      </c>
      <c r="J20" t="s">
        <v>15</v>
      </c>
      <c r="K20">
        <v>250030</v>
      </c>
      <c r="L20" t="s">
        <v>35</v>
      </c>
      <c r="M20" t="s">
        <v>55</v>
      </c>
      <c r="N20" s="5">
        <v>2624</v>
      </c>
    </row>
    <row r="21" spans="1:14" x14ac:dyDescent="0.25">
      <c r="A21">
        <v>3800020</v>
      </c>
      <c r="B21">
        <v>2</v>
      </c>
      <c r="C21" t="s">
        <v>51</v>
      </c>
      <c r="D21" s="2">
        <v>45065</v>
      </c>
      <c r="E21" s="27">
        <v>2023</v>
      </c>
      <c r="F21" s="29">
        <v>5</v>
      </c>
      <c r="G21">
        <v>511116</v>
      </c>
      <c r="H21" t="s">
        <v>31</v>
      </c>
      <c r="I21">
        <v>280003</v>
      </c>
      <c r="J21" t="s">
        <v>75</v>
      </c>
      <c r="K21">
        <v>250018</v>
      </c>
      <c r="L21" t="s">
        <v>37</v>
      </c>
      <c r="M21" t="s">
        <v>39</v>
      </c>
      <c r="N21" s="5">
        <v>5582</v>
      </c>
    </row>
    <row r="22" spans="1:14" x14ac:dyDescent="0.25">
      <c r="A22">
        <v>3800021</v>
      </c>
      <c r="B22">
        <v>3</v>
      </c>
      <c r="C22" t="s">
        <v>50</v>
      </c>
      <c r="D22" s="2">
        <v>44387</v>
      </c>
      <c r="E22" s="27">
        <v>2021</v>
      </c>
      <c r="F22" s="29">
        <v>7</v>
      </c>
      <c r="G22">
        <v>511117</v>
      </c>
      <c r="H22" t="s">
        <v>31</v>
      </c>
      <c r="I22">
        <v>280004</v>
      </c>
      <c r="J22" t="s">
        <v>76</v>
      </c>
      <c r="K22">
        <v>250009</v>
      </c>
      <c r="L22" t="s">
        <v>36</v>
      </c>
      <c r="M22" t="s">
        <v>53</v>
      </c>
      <c r="N22" s="5">
        <v>5321</v>
      </c>
    </row>
    <row r="23" spans="1:14" x14ac:dyDescent="0.25">
      <c r="A23">
        <v>3800022</v>
      </c>
      <c r="B23">
        <v>2</v>
      </c>
      <c r="C23" t="s">
        <v>51</v>
      </c>
      <c r="D23" s="2">
        <v>44976</v>
      </c>
      <c r="E23" s="27">
        <v>2023</v>
      </c>
      <c r="F23" s="29">
        <v>2</v>
      </c>
      <c r="G23">
        <v>511112</v>
      </c>
      <c r="H23" t="s">
        <v>29</v>
      </c>
      <c r="I23">
        <v>280018</v>
      </c>
      <c r="J23" t="s">
        <v>19</v>
      </c>
      <c r="K23">
        <v>250022</v>
      </c>
      <c r="L23" t="s">
        <v>34</v>
      </c>
      <c r="M23" t="s">
        <v>40</v>
      </c>
      <c r="N23" s="5">
        <v>4466</v>
      </c>
    </row>
    <row r="24" spans="1:14" x14ac:dyDescent="0.25">
      <c r="A24">
        <v>3800023</v>
      </c>
      <c r="B24">
        <v>1</v>
      </c>
      <c r="C24" t="s">
        <v>64</v>
      </c>
      <c r="D24" s="2">
        <v>45279</v>
      </c>
      <c r="E24" s="27">
        <v>2023</v>
      </c>
      <c r="F24" s="29">
        <v>12</v>
      </c>
      <c r="G24">
        <v>511111</v>
      </c>
      <c r="H24" t="s">
        <v>29</v>
      </c>
      <c r="I24">
        <v>280010</v>
      </c>
      <c r="J24" t="s">
        <v>11</v>
      </c>
      <c r="K24">
        <v>250026</v>
      </c>
      <c r="L24" t="s">
        <v>35</v>
      </c>
      <c r="M24" t="s">
        <v>71</v>
      </c>
      <c r="N24" s="5">
        <v>4483</v>
      </c>
    </row>
    <row r="25" spans="1:14" x14ac:dyDescent="0.25">
      <c r="A25">
        <v>3800024</v>
      </c>
      <c r="B25">
        <v>4</v>
      </c>
      <c r="C25" t="s">
        <v>65</v>
      </c>
      <c r="D25" s="2">
        <v>45084</v>
      </c>
      <c r="E25" s="27">
        <v>2023</v>
      </c>
      <c r="F25" s="29">
        <v>6</v>
      </c>
      <c r="G25">
        <v>511113</v>
      </c>
      <c r="H25" t="s">
        <v>30</v>
      </c>
      <c r="I25">
        <v>280001</v>
      </c>
      <c r="J25" t="s">
        <v>73</v>
      </c>
      <c r="K25">
        <v>250025</v>
      </c>
      <c r="L25" t="s">
        <v>34</v>
      </c>
      <c r="M25" t="s">
        <v>40</v>
      </c>
      <c r="N25" s="5">
        <v>5580</v>
      </c>
    </row>
    <row r="26" spans="1:14" x14ac:dyDescent="0.25">
      <c r="A26">
        <v>3800025</v>
      </c>
      <c r="B26">
        <v>2</v>
      </c>
      <c r="C26" t="s">
        <v>51</v>
      </c>
      <c r="D26" s="2">
        <v>45267</v>
      </c>
      <c r="E26" s="27">
        <v>2023</v>
      </c>
      <c r="F26" s="29">
        <v>12</v>
      </c>
      <c r="G26">
        <v>511111</v>
      </c>
      <c r="H26" t="s">
        <v>29</v>
      </c>
      <c r="I26">
        <v>280011</v>
      </c>
      <c r="J26" t="s">
        <v>12</v>
      </c>
      <c r="K26">
        <v>250009</v>
      </c>
      <c r="L26" t="s">
        <v>36</v>
      </c>
      <c r="M26" t="s">
        <v>53</v>
      </c>
      <c r="N26" s="5">
        <v>3855</v>
      </c>
    </row>
    <row r="27" spans="1:14" x14ac:dyDescent="0.25">
      <c r="A27">
        <v>3800026</v>
      </c>
      <c r="B27">
        <v>1</v>
      </c>
      <c r="C27" t="s">
        <v>64</v>
      </c>
      <c r="D27" s="2">
        <v>44753</v>
      </c>
      <c r="E27" s="27">
        <v>2022</v>
      </c>
      <c r="F27" s="29">
        <v>7</v>
      </c>
      <c r="G27">
        <v>511116</v>
      </c>
      <c r="H27" t="s">
        <v>31</v>
      </c>
      <c r="I27">
        <v>280011</v>
      </c>
      <c r="J27" t="s">
        <v>12</v>
      </c>
      <c r="K27">
        <v>250011</v>
      </c>
      <c r="L27" t="s">
        <v>37</v>
      </c>
      <c r="M27" t="s">
        <v>54</v>
      </c>
      <c r="N27" s="5">
        <v>4335</v>
      </c>
    </row>
    <row r="28" spans="1:14" x14ac:dyDescent="0.25">
      <c r="A28">
        <v>3800027</v>
      </c>
      <c r="B28">
        <v>4</v>
      </c>
      <c r="C28" t="s">
        <v>65</v>
      </c>
      <c r="D28" s="2">
        <v>45287</v>
      </c>
      <c r="E28" s="27">
        <v>2023</v>
      </c>
      <c r="F28" s="29">
        <v>12</v>
      </c>
      <c r="G28">
        <v>511111</v>
      </c>
      <c r="H28" t="s">
        <v>29</v>
      </c>
      <c r="I28">
        <v>280017</v>
      </c>
      <c r="J28" t="s">
        <v>18</v>
      </c>
      <c r="K28">
        <v>250015</v>
      </c>
      <c r="L28" t="s">
        <v>37</v>
      </c>
      <c r="M28" t="s">
        <v>39</v>
      </c>
      <c r="N28" s="5">
        <v>4316</v>
      </c>
    </row>
    <row r="29" spans="1:14" x14ac:dyDescent="0.25">
      <c r="A29">
        <v>3800028</v>
      </c>
      <c r="B29">
        <v>2</v>
      </c>
      <c r="C29" t="s">
        <v>51</v>
      </c>
      <c r="D29" s="2">
        <v>44421</v>
      </c>
      <c r="E29" s="27">
        <v>2021</v>
      </c>
      <c r="F29" s="29">
        <v>8</v>
      </c>
      <c r="G29">
        <v>511116</v>
      </c>
      <c r="H29" t="s">
        <v>31</v>
      </c>
      <c r="I29">
        <v>280016</v>
      </c>
      <c r="J29" t="s">
        <v>17</v>
      </c>
      <c r="K29">
        <v>250012</v>
      </c>
      <c r="L29" t="s">
        <v>37</v>
      </c>
      <c r="M29" t="s">
        <v>54</v>
      </c>
      <c r="N29" s="5">
        <v>5809</v>
      </c>
    </row>
    <row r="30" spans="1:14" x14ac:dyDescent="0.25">
      <c r="A30">
        <v>3800029</v>
      </c>
      <c r="B30">
        <v>1</v>
      </c>
      <c r="C30" t="s">
        <v>64</v>
      </c>
      <c r="D30" s="2">
        <v>44809</v>
      </c>
      <c r="E30" s="27">
        <v>2022</v>
      </c>
      <c r="F30" s="29">
        <v>9</v>
      </c>
      <c r="G30">
        <v>511117</v>
      </c>
      <c r="H30" t="s">
        <v>31</v>
      </c>
      <c r="I30">
        <v>280002</v>
      </c>
      <c r="J30" t="s">
        <v>74</v>
      </c>
      <c r="K30">
        <v>250012</v>
      </c>
      <c r="L30" t="s">
        <v>37</v>
      </c>
      <c r="M30" t="s">
        <v>54</v>
      </c>
      <c r="N30" s="5">
        <v>1026</v>
      </c>
    </row>
    <row r="31" spans="1:14" x14ac:dyDescent="0.25">
      <c r="A31">
        <v>3800030</v>
      </c>
      <c r="B31">
        <v>4</v>
      </c>
      <c r="C31" t="s">
        <v>65</v>
      </c>
      <c r="D31" s="2">
        <v>45096</v>
      </c>
      <c r="E31" s="27">
        <v>2023</v>
      </c>
      <c r="F31" s="29">
        <v>6</v>
      </c>
      <c r="G31">
        <v>511113</v>
      </c>
      <c r="H31" t="s">
        <v>30</v>
      </c>
      <c r="I31">
        <v>280010</v>
      </c>
      <c r="J31" t="s">
        <v>11</v>
      </c>
      <c r="K31">
        <v>250009</v>
      </c>
      <c r="L31" t="s">
        <v>36</v>
      </c>
      <c r="M31" t="s">
        <v>53</v>
      </c>
      <c r="N31" s="5">
        <v>2268</v>
      </c>
    </row>
    <row r="32" spans="1:14" x14ac:dyDescent="0.25">
      <c r="A32">
        <v>3800031</v>
      </c>
      <c r="B32">
        <v>3</v>
      </c>
      <c r="C32" t="s">
        <v>50</v>
      </c>
      <c r="D32" s="2">
        <v>44370</v>
      </c>
      <c r="E32" s="27">
        <v>2021</v>
      </c>
      <c r="F32" s="29">
        <v>6</v>
      </c>
      <c r="G32">
        <v>511114</v>
      </c>
      <c r="H32" t="s">
        <v>30</v>
      </c>
      <c r="I32">
        <v>280017</v>
      </c>
      <c r="J32" t="s">
        <v>18</v>
      </c>
      <c r="K32">
        <v>250012</v>
      </c>
      <c r="L32" t="s">
        <v>37</v>
      </c>
      <c r="M32" t="s">
        <v>54</v>
      </c>
      <c r="N32" s="5">
        <v>4855</v>
      </c>
    </row>
    <row r="33" spans="1:14" x14ac:dyDescent="0.25">
      <c r="A33">
        <v>3800032</v>
      </c>
      <c r="B33">
        <v>2</v>
      </c>
      <c r="C33" t="s">
        <v>51</v>
      </c>
      <c r="D33" s="2">
        <v>44322</v>
      </c>
      <c r="E33" s="27">
        <v>2021</v>
      </c>
      <c r="F33" s="29">
        <v>5</v>
      </c>
      <c r="G33">
        <v>511117</v>
      </c>
      <c r="H33" t="s">
        <v>31</v>
      </c>
      <c r="I33">
        <v>280014</v>
      </c>
      <c r="J33" t="s">
        <v>15</v>
      </c>
      <c r="K33">
        <v>250029</v>
      </c>
      <c r="L33" t="s">
        <v>35</v>
      </c>
      <c r="M33" t="s">
        <v>55</v>
      </c>
      <c r="N33" s="5">
        <v>4638</v>
      </c>
    </row>
    <row r="34" spans="1:14" x14ac:dyDescent="0.25">
      <c r="A34">
        <v>3800033</v>
      </c>
      <c r="B34">
        <v>1</v>
      </c>
      <c r="C34" t="s">
        <v>64</v>
      </c>
      <c r="D34" s="2">
        <v>44890</v>
      </c>
      <c r="E34" s="27">
        <v>2022</v>
      </c>
      <c r="F34" s="29">
        <v>11</v>
      </c>
      <c r="G34">
        <v>511116</v>
      </c>
      <c r="H34" t="s">
        <v>31</v>
      </c>
      <c r="I34">
        <v>280009</v>
      </c>
      <c r="J34" t="s">
        <v>81</v>
      </c>
      <c r="K34">
        <v>250010</v>
      </c>
      <c r="L34" t="s">
        <v>36</v>
      </c>
      <c r="M34" t="s">
        <v>53</v>
      </c>
      <c r="N34" s="5">
        <v>426</v>
      </c>
    </row>
    <row r="35" spans="1:14" x14ac:dyDescent="0.25">
      <c r="A35">
        <v>3800034</v>
      </c>
      <c r="B35">
        <v>1</v>
      </c>
      <c r="C35" t="s">
        <v>64</v>
      </c>
      <c r="D35" s="2">
        <v>44360</v>
      </c>
      <c r="E35" s="27">
        <v>2021</v>
      </c>
      <c r="F35" s="29">
        <v>6</v>
      </c>
      <c r="G35">
        <v>511111</v>
      </c>
      <c r="H35" t="s">
        <v>29</v>
      </c>
      <c r="I35">
        <v>280008</v>
      </c>
      <c r="J35" t="s">
        <v>80</v>
      </c>
      <c r="K35">
        <v>250030</v>
      </c>
      <c r="L35" t="s">
        <v>35</v>
      </c>
      <c r="M35" t="s">
        <v>55</v>
      </c>
      <c r="N35" s="5">
        <v>4265</v>
      </c>
    </row>
    <row r="36" spans="1:14" x14ac:dyDescent="0.25">
      <c r="A36">
        <v>3800035</v>
      </c>
      <c r="B36">
        <v>2</v>
      </c>
      <c r="C36" t="s">
        <v>51</v>
      </c>
      <c r="D36" s="2">
        <v>44755</v>
      </c>
      <c r="E36" s="27">
        <v>2022</v>
      </c>
      <c r="F36" s="29">
        <v>7</v>
      </c>
      <c r="G36">
        <v>511112</v>
      </c>
      <c r="H36" t="s">
        <v>29</v>
      </c>
      <c r="I36">
        <v>280014</v>
      </c>
      <c r="J36" t="s">
        <v>15</v>
      </c>
      <c r="K36">
        <v>250001</v>
      </c>
      <c r="L36" t="s">
        <v>36</v>
      </c>
      <c r="M36" t="s">
        <v>38</v>
      </c>
      <c r="N36" s="5">
        <v>322</v>
      </c>
    </row>
    <row r="37" spans="1:14" x14ac:dyDescent="0.25">
      <c r="A37">
        <v>3800036</v>
      </c>
      <c r="B37">
        <v>4</v>
      </c>
      <c r="C37" t="s">
        <v>65</v>
      </c>
      <c r="D37" s="2">
        <v>44989</v>
      </c>
      <c r="E37" s="27">
        <v>2023</v>
      </c>
      <c r="F37" s="29">
        <v>3</v>
      </c>
      <c r="G37">
        <v>511114</v>
      </c>
      <c r="H37" t="s">
        <v>30</v>
      </c>
      <c r="I37">
        <v>280011</v>
      </c>
      <c r="J37" t="s">
        <v>12</v>
      </c>
      <c r="K37">
        <v>250015</v>
      </c>
      <c r="L37" t="s">
        <v>37</v>
      </c>
      <c r="M37" t="s">
        <v>39</v>
      </c>
      <c r="N37" s="5">
        <v>511</v>
      </c>
    </row>
    <row r="38" spans="1:14" x14ac:dyDescent="0.25">
      <c r="A38">
        <v>3800037</v>
      </c>
      <c r="B38">
        <v>4</v>
      </c>
      <c r="C38" t="s">
        <v>65</v>
      </c>
      <c r="D38" s="2">
        <v>45256</v>
      </c>
      <c r="E38" s="27">
        <v>2023</v>
      </c>
      <c r="F38" s="29">
        <v>11</v>
      </c>
      <c r="G38">
        <v>511113</v>
      </c>
      <c r="H38" t="s">
        <v>30</v>
      </c>
      <c r="I38">
        <v>280011</v>
      </c>
      <c r="J38" t="s">
        <v>12</v>
      </c>
      <c r="K38">
        <v>250016</v>
      </c>
      <c r="L38" t="s">
        <v>37</v>
      </c>
      <c r="M38" t="s">
        <v>39</v>
      </c>
      <c r="N38" s="5">
        <v>4973</v>
      </c>
    </row>
    <row r="39" spans="1:14" x14ac:dyDescent="0.25">
      <c r="A39">
        <v>3800038</v>
      </c>
      <c r="B39">
        <v>1</v>
      </c>
      <c r="C39" t="s">
        <v>64</v>
      </c>
      <c r="D39" s="2">
        <v>44778</v>
      </c>
      <c r="E39" s="27">
        <v>2022</v>
      </c>
      <c r="F39" s="29">
        <v>8</v>
      </c>
      <c r="G39">
        <v>511112</v>
      </c>
      <c r="H39" t="s">
        <v>29</v>
      </c>
      <c r="I39">
        <v>280006</v>
      </c>
      <c r="J39" t="s">
        <v>78</v>
      </c>
      <c r="K39">
        <v>250002</v>
      </c>
      <c r="L39" t="s">
        <v>36</v>
      </c>
      <c r="M39" t="s">
        <v>38</v>
      </c>
      <c r="N39" s="5">
        <v>4482</v>
      </c>
    </row>
    <row r="40" spans="1:14" x14ac:dyDescent="0.25">
      <c r="A40">
        <v>3800039</v>
      </c>
      <c r="B40">
        <v>1</v>
      </c>
      <c r="C40" t="s">
        <v>64</v>
      </c>
      <c r="D40" s="2">
        <v>44928</v>
      </c>
      <c r="E40" s="27">
        <v>2023</v>
      </c>
      <c r="F40" s="29">
        <v>1</v>
      </c>
      <c r="G40">
        <v>511117</v>
      </c>
      <c r="H40" t="s">
        <v>31</v>
      </c>
      <c r="I40">
        <v>280014</v>
      </c>
      <c r="J40" t="s">
        <v>15</v>
      </c>
      <c r="K40">
        <v>250013</v>
      </c>
      <c r="L40" t="s">
        <v>37</v>
      </c>
      <c r="M40" t="s">
        <v>54</v>
      </c>
      <c r="N40" s="5">
        <v>2150</v>
      </c>
    </row>
    <row r="41" spans="1:14" x14ac:dyDescent="0.25">
      <c r="A41">
        <v>3800040</v>
      </c>
      <c r="B41">
        <v>1</v>
      </c>
      <c r="C41" t="s">
        <v>64</v>
      </c>
      <c r="D41" s="2">
        <v>44950</v>
      </c>
      <c r="E41" s="27">
        <v>2023</v>
      </c>
      <c r="F41" s="29">
        <v>1</v>
      </c>
      <c r="G41">
        <v>511117</v>
      </c>
      <c r="H41" t="s">
        <v>31</v>
      </c>
      <c r="I41">
        <v>280010</v>
      </c>
      <c r="J41" t="s">
        <v>11</v>
      </c>
      <c r="K41">
        <v>250001</v>
      </c>
      <c r="L41" t="s">
        <v>36</v>
      </c>
      <c r="M41" t="s">
        <v>38</v>
      </c>
      <c r="N41" s="5">
        <v>3053</v>
      </c>
    </row>
    <row r="42" spans="1:14" x14ac:dyDescent="0.25">
      <c r="A42">
        <v>3800041</v>
      </c>
      <c r="B42">
        <v>3</v>
      </c>
      <c r="C42" t="s">
        <v>50</v>
      </c>
      <c r="D42" s="2">
        <v>45280</v>
      </c>
      <c r="E42" s="27">
        <v>2023</v>
      </c>
      <c r="F42" s="29">
        <v>12</v>
      </c>
      <c r="G42">
        <v>511114</v>
      </c>
      <c r="H42" t="s">
        <v>30</v>
      </c>
      <c r="I42">
        <v>280010</v>
      </c>
      <c r="J42" t="s">
        <v>11</v>
      </c>
      <c r="K42">
        <v>250002</v>
      </c>
      <c r="L42" t="s">
        <v>36</v>
      </c>
      <c r="M42" t="s">
        <v>38</v>
      </c>
      <c r="N42" s="5">
        <v>1166</v>
      </c>
    </row>
    <row r="43" spans="1:14" x14ac:dyDescent="0.25">
      <c r="A43">
        <v>3800042</v>
      </c>
      <c r="B43">
        <v>2</v>
      </c>
      <c r="C43" t="s">
        <v>51</v>
      </c>
      <c r="D43" s="2">
        <v>44585</v>
      </c>
      <c r="E43" s="27">
        <v>2022</v>
      </c>
      <c r="F43" s="29">
        <v>1</v>
      </c>
      <c r="G43">
        <v>511111</v>
      </c>
      <c r="H43" t="s">
        <v>29</v>
      </c>
      <c r="I43">
        <v>280010</v>
      </c>
      <c r="J43" t="s">
        <v>11</v>
      </c>
      <c r="K43">
        <v>250016</v>
      </c>
      <c r="L43" t="s">
        <v>37</v>
      </c>
      <c r="M43" t="s">
        <v>39</v>
      </c>
      <c r="N43" s="5">
        <v>1689</v>
      </c>
    </row>
    <row r="44" spans="1:14" x14ac:dyDescent="0.25">
      <c r="A44">
        <v>3800043</v>
      </c>
      <c r="B44">
        <v>4</v>
      </c>
      <c r="C44" t="s">
        <v>65</v>
      </c>
      <c r="D44" s="2">
        <v>44511</v>
      </c>
      <c r="E44" s="27">
        <v>2021</v>
      </c>
      <c r="F44" s="29">
        <v>11</v>
      </c>
      <c r="G44">
        <v>511111</v>
      </c>
      <c r="H44" t="s">
        <v>29</v>
      </c>
      <c r="I44">
        <v>280002</v>
      </c>
      <c r="J44" t="s">
        <v>74</v>
      </c>
      <c r="K44">
        <v>250004</v>
      </c>
      <c r="L44" t="s">
        <v>36</v>
      </c>
      <c r="M44" t="s">
        <v>38</v>
      </c>
      <c r="N44" s="5">
        <v>2637</v>
      </c>
    </row>
    <row r="45" spans="1:14" x14ac:dyDescent="0.25">
      <c r="A45">
        <v>3800044</v>
      </c>
      <c r="B45">
        <v>3</v>
      </c>
      <c r="C45" t="s">
        <v>50</v>
      </c>
      <c r="D45" s="2">
        <v>44249</v>
      </c>
      <c r="E45" s="27">
        <v>2021</v>
      </c>
      <c r="F45" s="29">
        <v>2</v>
      </c>
      <c r="G45">
        <v>511114</v>
      </c>
      <c r="H45" t="s">
        <v>30</v>
      </c>
      <c r="I45">
        <v>280004</v>
      </c>
      <c r="J45" t="s">
        <v>76</v>
      </c>
      <c r="K45">
        <v>250026</v>
      </c>
      <c r="L45" t="s">
        <v>35</v>
      </c>
      <c r="M45" t="s">
        <v>71</v>
      </c>
      <c r="N45" s="5">
        <v>1389</v>
      </c>
    </row>
    <row r="46" spans="1:14" x14ac:dyDescent="0.25">
      <c r="A46">
        <v>3800045</v>
      </c>
      <c r="B46">
        <v>2</v>
      </c>
      <c r="C46" t="s">
        <v>51</v>
      </c>
      <c r="D46" s="2">
        <v>44929</v>
      </c>
      <c r="E46" s="27">
        <v>2023</v>
      </c>
      <c r="F46" s="29">
        <v>1</v>
      </c>
      <c r="G46">
        <v>511112</v>
      </c>
      <c r="H46" t="s">
        <v>29</v>
      </c>
      <c r="I46">
        <v>280011</v>
      </c>
      <c r="J46" t="s">
        <v>12</v>
      </c>
      <c r="K46">
        <v>250022</v>
      </c>
      <c r="L46" t="s">
        <v>34</v>
      </c>
      <c r="M46" t="s">
        <v>40</v>
      </c>
      <c r="N46" s="5">
        <v>812</v>
      </c>
    </row>
    <row r="47" spans="1:14" x14ac:dyDescent="0.25">
      <c r="A47">
        <v>3800046</v>
      </c>
      <c r="B47">
        <v>4</v>
      </c>
      <c r="C47" t="s">
        <v>65</v>
      </c>
      <c r="D47" s="2">
        <v>44341</v>
      </c>
      <c r="E47" s="27">
        <v>2021</v>
      </c>
      <c r="F47" s="29">
        <v>5</v>
      </c>
      <c r="G47">
        <v>511112</v>
      </c>
      <c r="H47" t="s">
        <v>29</v>
      </c>
      <c r="I47">
        <v>280014</v>
      </c>
      <c r="J47" t="s">
        <v>15</v>
      </c>
      <c r="K47">
        <v>250001</v>
      </c>
      <c r="L47" t="s">
        <v>36</v>
      </c>
      <c r="M47" t="s">
        <v>38</v>
      </c>
      <c r="N47" s="5">
        <v>1464</v>
      </c>
    </row>
    <row r="48" spans="1:14" x14ac:dyDescent="0.25">
      <c r="A48">
        <v>3800047</v>
      </c>
      <c r="B48">
        <v>4</v>
      </c>
      <c r="C48" t="s">
        <v>65</v>
      </c>
      <c r="D48" s="2">
        <v>44219</v>
      </c>
      <c r="E48" s="27">
        <v>2021</v>
      </c>
      <c r="F48" s="29">
        <v>1</v>
      </c>
      <c r="G48">
        <v>511116</v>
      </c>
      <c r="H48" t="s">
        <v>31</v>
      </c>
      <c r="I48">
        <v>280003</v>
      </c>
      <c r="J48" t="s">
        <v>75</v>
      </c>
      <c r="K48">
        <v>250029</v>
      </c>
      <c r="L48" t="s">
        <v>35</v>
      </c>
      <c r="M48" t="s">
        <v>55</v>
      </c>
      <c r="N48" s="5">
        <v>5486</v>
      </c>
    </row>
    <row r="49" spans="1:14" x14ac:dyDescent="0.25">
      <c r="A49">
        <v>3800048</v>
      </c>
      <c r="B49">
        <v>2</v>
      </c>
      <c r="C49" t="s">
        <v>51</v>
      </c>
      <c r="D49" s="2">
        <v>44691</v>
      </c>
      <c r="E49" s="27">
        <v>2022</v>
      </c>
      <c r="F49" s="29">
        <v>5</v>
      </c>
      <c r="G49">
        <v>511111</v>
      </c>
      <c r="H49" t="s">
        <v>29</v>
      </c>
      <c r="I49">
        <v>280007</v>
      </c>
      <c r="J49" t="s">
        <v>79</v>
      </c>
      <c r="K49">
        <v>250026</v>
      </c>
      <c r="L49" t="s">
        <v>35</v>
      </c>
      <c r="M49" t="s">
        <v>71</v>
      </c>
      <c r="N49" s="5">
        <v>4096</v>
      </c>
    </row>
    <row r="50" spans="1:14" x14ac:dyDescent="0.25">
      <c r="A50">
        <v>3800049</v>
      </c>
      <c r="B50">
        <v>1</v>
      </c>
      <c r="C50" t="s">
        <v>64</v>
      </c>
      <c r="D50" s="2">
        <v>44630</v>
      </c>
      <c r="E50" s="27">
        <v>2022</v>
      </c>
      <c r="F50" s="29">
        <v>3</v>
      </c>
      <c r="G50">
        <v>511115</v>
      </c>
      <c r="H50" t="s">
        <v>70</v>
      </c>
      <c r="I50">
        <v>280018</v>
      </c>
      <c r="J50" t="s">
        <v>19</v>
      </c>
      <c r="K50">
        <v>250010</v>
      </c>
      <c r="L50" t="s">
        <v>36</v>
      </c>
      <c r="M50" t="s">
        <v>53</v>
      </c>
      <c r="N50" s="5">
        <v>1992</v>
      </c>
    </row>
    <row r="51" spans="1:14" x14ac:dyDescent="0.25">
      <c r="A51">
        <v>3800050</v>
      </c>
      <c r="B51">
        <v>1</v>
      </c>
      <c r="C51" t="s">
        <v>64</v>
      </c>
      <c r="D51" s="2">
        <v>44204</v>
      </c>
      <c r="E51" s="27">
        <v>2021</v>
      </c>
      <c r="F51" s="29">
        <v>1</v>
      </c>
      <c r="G51">
        <v>511112</v>
      </c>
      <c r="H51" t="s">
        <v>29</v>
      </c>
      <c r="I51">
        <v>280002</v>
      </c>
      <c r="J51" t="s">
        <v>74</v>
      </c>
      <c r="K51">
        <v>250016</v>
      </c>
      <c r="L51" t="s">
        <v>37</v>
      </c>
      <c r="M51" t="s">
        <v>39</v>
      </c>
      <c r="N51" s="5">
        <v>4302</v>
      </c>
    </row>
    <row r="52" spans="1:14" x14ac:dyDescent="0.25">
      <c r="A52">
        <v>3800051</v>
      </c>
      <c r="B52">
        <v>3</v>
      </c>
      <c r="C52" t="s">
        <v>50</v>
      </c>
      <c r="D52" s="2">
        <v>44953</v>
      </c>
      <c r="E52" s="27">
        <v>2023</v>
      </c>
      <c r="F52" s="29">
        <v>1</v>
      </c>
      <c r="G52">
        <v>511117</v>
      </c>
      <c r="H52" t="s">
        <v>31</v>
      </c>
      <c r="I52">
        <v>280008</v>
      </c>
      <c r="J52" t="s">
        <v>80</v>
      </c>
      <c r="K52">
        <v>250016</v>
      </c>
      <c r="L52" t="s">
        <v>37</v>
      </c>
      <c r="M52" t="s">
        <v>39</v>
      </c>
      <c r="N52" s="5">
        <v>4914</v>
      </c>
    </row>
    <row r="53" spans="1:14" x14ac:dyDescent="0.25">
      <c r="A53">
        <v>3800052</v>
      </c>
      <c r="B53">
        <v>1</v>
      </c>
      <c r="C53" t="s">
        <v>64</v>
      </c>
      <c r="D53" s="2">
        <v>44578</v>
      </c>
      <c r="E53" s="27">
        <v>2022</v>
      </c>
      <c r="F53" s="29">
        <v>1</v>
      </c>
      <c r="G53">
        <v>511116</v>
      </c>
      <c r="H53" t="s">
        <v>31</v>
      </c>
      <c r="I53">
        <v>280020</v>
      </c>
      <c r="J53" t="s">
        <v>21</v>
      </c>
      <c r="K53">
        <v>250017</v>
      </c>
      <c r="L53" t="s">
        <v>37</v>
      </c>
      <c r="M53" t="s">
        <v>39</v>
      </c>
      <c r="N53" s="5">
        <v>3138</v>
      </c>
    </row>
    <row r="54" spans="1:14" x14ac:dyDescent="0.25">
      <c r="A54">
        <v>3800053</v>
      </c>
      <c r="B54">
        <v>4</v>
      </c>
      <c r="C54" t="s">
        <v>65</v>
      </c>
      <c r="D54" s="2">
        <v>44747</v>
      </c>
      <c r="E54" s="27">
        <v>2022</v>
      </c>
      <c r="F54" s="29">
        <v>7</v>
      </c>
      <c r="G54">
        <v>511117</v>
      </c>
      <c r="H54" t="s">
        <v>31</v>
      </c>
      <c r="I54">
        <v>280011</v>
      </c>
      <c r="J54" t="s">
        <v>12</v>
      </c>
      <c r="K54">
        <v>250021</v>
      </c>
      <c r="L54" t="s">
        <v>34</v>
      </c>
      <c r="M54" t="s">
        <v>40</v>
      </c>
      <c r="N54" s="5">
        <v>3171</v>
      </c>
    </row>
    <row r="55" spans="1:14" x14ac:dyDescent="0.25">
      <c r="A55">
        <v>3800054</v>
      </c>
      <c r="B55">
        <v>2</v>
      </c>
      <c r="C55" t="s">
        <v>51</v>
      </c>
      <c r="D55" s="2">
        <v>44806</v>
      </c>
      <c r="E55" s="27">
        <v>2022</v>
      </c>
      <c r="F55" s="29">
        <v>9</v>
      </c>
      <c r="G55">
        <v>511115</v>
      </c>
      <c r="H55" t="s">
        <v>70</v>
      </c>
      <c r="I55">
        <v>280015</v>
      </c>
      <c r="J55" t="s">
        <v>16</v>
      </c>
      <c r="K55">
        <v>250024</v>
      </c>
      <c r="L55" t="s">
        <v>34</v>
      </c>
      <c r="M55" t="s">
        <v>40</v>
      </c>
      <c r="N55" s="5">
        <v>1109</v>
      </c>
    </row>
    <row r="56" spans="1:14" x14ac:dyDescent="0.25">
      <c r="A56">
        <v>3800055</v>
      </c>
      <c r="B56">
        <v>4</v>
      </c>
      <c r="C56" t="s">
        <v>65</v>
      </c>
      <c r="D56" s="2">
        <v>45197</v>
      </c>
      <c r="E56" s="27">
        <v>2023</v>
      </c>
      <c r="F56" s="29">
        <v>9</v>
      </c>
      <c r="G56">
        <v>511116</v>
      </c>
      <c r="H56" t="s">
        <v>31</v>
      </c>
      <c r="I56">
        <v>280010</v>
      </c>
      <c r="J56" t="s">
        <v>11</v>
      </c>
      <c r="K56">
        <v>250014</v>
      </c>
      <c r="L56" t="s">
        <v>37</v>
      </c>
      <c r="M56" t="s">
        <v>54</v>
      </c>
      <c r="N56" s="5">
        <v>1480</v>
      </c>
    </row>
    <row r="57" spans="1:14" x14ac:dyDescent="0.25">
      <c r="A57">
        <v>3800056</v>
      </c>
      <c r="B57">
        <v>3</v>
      </c>
      <c r="C57" t="s">
        <v>50</v>
      </c>
      <c r="D57" s="2">
        <v>44257</v>
      </c>
      <c r="E57" s="27">
        <v>2021</v>
      </c>
      <c r="F57" s="29">
        <v>3</v>
      </c>
      <c r="G57">
        <v>511117</v>
      </c>
      <c r="H57" t="s">
        <v>31</v>
      </c>
      <c r="I57">
        <v>280001</v>
      </c>
      <c r="J57" t="s">
        <v>73</v>
      </c>
      <c r="K57">
        <v>250026</v>
      </c>
      <c r="L57" t="s">
        <v>35</v>
      </c>
      <c r="M57" t="s">
        <v>71</v>
      </c>
      <c r="N57" s="5">
        <v>4732</v>
      </c>
    </row>
    <row r="58" spans="1:14" x14ac:dyDescent="0.25">
      <c r="A58">
        <v>3800057</v>
      </c>
      <c r="B58">
        <v>3</v>
      </c>
      <c r="C58" t="s">
        <v>50</v>
      </c>
      <c r="D58" s="2">
        <v>44930</v>
      </c>
      <c r="E58" s="27">
        <v>2023</v>
      </c>
      <c r="F58" s="29">
        <v>1</v>
      </c>
      <c r="G58">
        <v>511117</v>
      </c>
      <c r="H58" t="s">
        <v>31</v>
      </c>
      <c r="I58">
        <v>280018</v>
      </c>
      <c r="J58" t="s">
        <v>19</v>
      </c>
      <c r="K58">
        <v>250010</v>
      </c>
      <c r="L58" t="s">
        <v>36</v>
      </c>
      <c r="M58" t="s">
        <v>53</v>
      </c>
      <c r="N58" s="5">
        <v>1240</v>
      </c>
    </row>
    <row r="59" spans="1:14" x14ac:dyDescent="0.25">
      <c r="A59">
        <v>3800058</v>
      </c>
      <c r="B59">
        <v>4</v>
      </c>
      <c r="C59" t="s">
        <v>65</v>
      </c>
      <c r="D59" s="2">
        <v>45242</v>
      </c>
      <c r="E59" s="27">
        <v>2023</v>
      </c>
      <c r="F59" s="29">
        <v>11</v>
      </c>
      <c r="G59">
        <v>511113</v>
      </c>
      <c r="H59" t="s">
        <v>30</v>
      </c>
      <c r="I59">
        <v>280002</v>
      </c>
      <c r="J59" t="s">
        <v>74</v>
      </c>
      <c r="K59">
        <v>250021</v>
      </c>
      <c r="L59" t="s">
        <v>34</v>
      </c>
      <c r="M59" t="s">
        <v>40</v>
      </c>
      <c r="N59" s="5">
        <v>203</v>
      </c>
    </row>
    <row r="60" spans="1:14" x14ac:dyDescent="0.25">
      <c r="A60">
        <v>3800059</v>
      </c>
      <c r="B60">
        <v>2</v>
      </c>
      <c r="C60" t="s">
        <v>51</v>
      </c>
      <c r="D60" s="2">
        <v>44200</v>
      </c>
      <c r="E60" s="27">
        <v>2021</v>
      </c>
      <c r="F60" s="29">
        <v>1</v>
      </c>
      <c r="G60">
        <v>511117</v>
      </c>
      <c r="H60" t="s">
        <v>31</v>
      </c>
      <c r="I60">
        <v>280014</v>
      </c>
      <c r="J60" t="s">
        <v>15</v>
      </c>
      <c r="K60">
        <v>250005</v>
      </c>
      <c r="L60" t="s">
        <v>36</v>
      </c>
      <c r="M60" t="s">
        <v>38</v>
      </c>
      <c r="N60" s="5">
        <v>4591</v>
      </c>
    </row>
    <row r="61" spans="1:14" x14ac:dyDescent="0.25">
      <c r="A61">
        <v>3800060</v>
      </c>
      <c r="B61">
        <v>4</v>
      </c>
      <c r="C61" t="s">
        <v>65</v>
      </c>
      <c r="D61" s="2">
        <v>44614</v>
      </c>
      <c r="E61" s="27">
        <v>2022</v>
      </c>
      <c r="F61" s="29">
        <v>2</v>
      </c>
      <c r="G61">
        <v>511117</v>
      </c>
      <c r="H61" t="s">
        <v>31</v>
      </c>
      <c r="I61">
        <v>280005</v>
      </c>
      <c r="J61" t="s">
        <v>77</v>
      </c>
      <c r="K61">
        <v>250018</v>
      </c>
      <c r="L61" t="s">
        <v>37</v>
      </c>
      <c r="M61" t="s">
        <v>39</v>
      </c>
      <c r="N61" s="5">
        <v>917</v>
      </c>
    </row>
    <row r="62" spans="1:14" x14ac:dyDescent="0.25">
      <c r="A62">
        <v>3800061</v>
      </c>
      <c r="B62">
        <v>2</v>
      </c>
      <c r="C62" t="s">
        <v>51</v>
      </c>
      <c r="D62" s="2">
        <v>44471</v>
      </c>
      <c r="E62" s="27">
        <v>2021</v>
      </c>
      <c r="F62" s="29">
        <v>10</v>
      </c>
      <c r="G62">
        <v>511113</v>
      </c>
      <c r="H62" t="s">
        <v>30</v>
      </c>
      <c r="I62">
        <v>280010</v>
      </c>
      <c r="J62" t="s">
        <v>11</v>
      </c>
      <c r="K62">
        <v>250029</v>
      </c>
      <c r="L62" t="s">
        <v>35</v>
      </c>
      <c r="M62" t="s">
        <v>55</v>
      </c>
      <c r="N62" s="5">
        <v>2452</v>
      </c>
    </row>
    <row r="63" spans="1:14" x14ac:dyDescent="0.25">
      <c r="A63">
        <v>3800062</v>
      </c>
      <c r="B63">
        <v>2</v>
      </c>
      <c r="C63" t="s">
        <v>51</v>
      </c>
      <c r="D63" s="2">
        <v>44462</v>
      </c>
      <c r="E63" s="27">
        <v>2021</v>
      </c>
      <c r="F63" s="29">
        <v>9</v>
      </c>
      <c r="G63">
        <v>511114</v>
      </c>
      <c r="H63" t="s">
        <v>30</v>
      </c>
      <c r="I63">
        <v>280017</v>
      </c>
      <c r="J63" t="s">
        <v>18</v>
      </c>
      <c r="K63">
        <v>250016</v>
      </c>
      <c r="L63" t="s">
        <v>37</v>
      </c>
      <c r="M63" t="s">
        <v>39</v>
      </c>
      <c r="N63" s="5">
        <v>4778</v>
      </c>
    </row>
    <row r="64" spans="1:14" x14ac:dyDescent="0.25">
      <c r="A64">
        <v>3800063</v>
      </c>
      <c r="B64">
        <v>1</v>
      </c>
      <c r="C64" t="s">
        <v>64</v>
      </c>
      <c r="D64" s="2">
        <v>44663</v>
      </c>
      <c r="E64" s="27">
        <v>2022</v>
      </c>
      <c r="F64" s="29">
        <v>4</v>
      </c>
      <c r="G64">
        <v>511113</v>
      </c>
      <c r="H64" t="s">
        <v>30</v>
      </c>
      <c r="I64">
        <v>280007</v>
      </c>
      <c r="J64" t="s">
        <v>79</v>
      </c>
      <c r="K64">
        <v>250018</v>
      </c>
      <c r="L64" t="s">
        <v>37</v>
      </c>
      <c r="M64" t="s">
        <v>39</v>
      </c>
      <c r="N64" s="5">
        <v>4932</v>
      </c>
    </row>
    <row r="65" spans="1:14" x14ac:dyDescent="0.25">
      <c r="A65">
        <v>3800064</v>
      </c>
      <c r="B65">
        <v>2</v>
      </c>
      <c r="C65" t="s">
        <v>51</v>
      </c>
      <c r="D65" s="2">
        <v>44788</v>
      </c>
      <c r="E65" s="27">
        <v>2022</v>
      </c>
      <c r="F65" s="29">
        <v>8</v>
      </c>
      <c r="G65">
        <v>511113</v>
      </c>
      <c r="H65" t="s">
        <v>30</v>
      </c>
      <c r="I65">
        <v>280016</v>
      </c>
      <c r="J65" t="s">
        <v>17</v>
      </c>
      <c r="K65">
        <v>250013</v>
      </c>
      <c r="L65" t="s">
        <v>37</v>
      </c>
      <c r="M65" t="s">
        <v>54</v>
      </c>
      <c r="N65" s="5">
        <v>3368</v>
      </c>
    </row>
    <row r="66" spans="1:14" x14ac:dyDescent="0.25">
      <c r="A66">
        <v>3800065</v>
      </c>
      <c r="B66">
        <v>4</v>
      </c>
      <c r="C66" t="s">
        <v>65</v>
      </c>
      <c r="D66" s="2">
        <v>44979</v>
      </c>
      <c r="E66" s="27">
        <v>2023</v>
      </c>
      <c r="F66" s="29">
        <v>2</v>
      </c>
      <c r="G66">
        <v>511112</v>
      </c>
      <c r="H66" t="s">
        <v>29</v>
      </c>
      <c r="I66">
        <v>280003</v>
      </c>
      <c r="J66" t="s">
        <v>75</v>
      </c>
      <c r="K66">
        <v>250024</v>
      </c>
      <c r="L66" t="s">
        <v>34</v>
      </c>
      <c r="M66" t="s">
        <v>40</v>
      </c>
      <c r="N66" s="5">
        <v>1506</v>
      </c>
    </row>
    <row r="67" spans="1:14" x14ac:dyDescent="0.25">
      <c r="A67">
        <v>3800066</v>
      </c>
      <c r="B67">
        <v>1</v>
      </c>
      <c r="C67" t="s">
        <v>64</v>
      </c>
      <c r="D67" s="2">
        <v>45012</v>
      </c>
      <c r="E67" s="27">
        <v>2023</v>
      </c>
      <c r="F67" s="29">
        <v>3</v>
      </c>
      <c r="G67">
        <v>511117</v>
      </c>
      <c r="H67" t="s">
        <v>31</v>
      </c>
      <c r="I67">
        <v>280020</v>
      </c>
      <c r="J67" t="s">
        <v>21</v>
      </c>
      <c r="K67">
        <v>250007</v>
      </c>
      <c r="L67" t="s">
        <v>36</v>
      </c>
      <c r="M67" t="s">
        <v>53</v>
      </c>
      <c r="N67" s="5">
        <v>2078</v>
      </c>
    </row>
    <row r="68" spans="1:14" x14ac:dyDescent="0.25">
      <c r="A68">
        <v>3800067</v>
      </c>
      <c r="B68">
        <v>3</v>
      </c>
      <c r="C68" t="s">
        <v>50</v>
      </c>
      <c r="D68" s="2">
        <v>44401</v>
      </c>
      <c r="E68" s="27">
        <v>2021</v>
      </c>
      <c r="F68" s="29">
        <v>7</v>
      </c>
      <c r="G68">
        <v>511114</v>
      </c>
      <c r="H68" t="s">
        <v>30</v>
      </c>
      <c r="I68">
        <v>280009</v>
      </c>
      <c r="J68" t="s">
        <v>81</v>
      </c>
      <c r="K68">
        <v>250030</v>
      </c>
      <c r="L68" t="s">
        <v>35</v>
      </c>
      <c r="M68" t="s">
        <v>55</v>
      </c>
      <c r="N68" s="5">
        <v>3500</v>
      </c>
    </row>
    <row r="69" spans="1:14" x14ac:dyDescent="0.25">
      <c r="A69">
        <v>3800068</v>
      </c>
      <c r="B69">
        <v>2</v>
      </c>
      <c r="C69" t="s">
        <v>51</v>
      </c>
      <c r="D69" s="2">
        <v>45204</v>
      </c>
      <c r="E69" s="27">
        <v>2023</v>
      </c>
      <c r="F69" s="29">
        <v>10</v>
      </c>
      <c r="G69">
        <v>511113</v>
      </c>
      <c r="H69" t="s">
        <v>30</v>
      </c>
      <c r="I69">
        <v>280017</v>
      </c>
      <c r="J69" t="s">
        <v>18</v>
      </c>
      <c r="K69">
        <v>250011</v>
      </c>
      <c r="L69" t="s">
        <v>37</v>
      </c>
      <c r="M69" t="s">
        <v>54</v>
      </c>
      <c r="N69" s="5">
        <v>3133</v>
      </c>
    </row>
    <row r="70" spans="1:14" x14ac:dyDescent="0.25">
      <c r="A70">
        <v>3800069</v>
      </c>
      <c r="B70">
        <v>3</v>
      </c>
      <c r="C70" t="s">
        <v>50</v>
      </c>
      <c r="D70" s="2">
        <v>44527</v>
      </c>
      <c r="E70" s="27">
        <v>2021</v>
      </c>
      <c r="F70" s="29">
        <v>11</v>
      </c>
      <c r="G70">
        <v>511111</v>
      </c>
      <c r="H70" t="s">
        <v>29</v>
      </c>
      <c r="I70">
        <v>280009</v>
      </c>
      <c r="J70" t="s">
        <v>81</v>
      </c>
      <c r="K70">
        <v>250007</v>
      </c>
      <c r="L70" t="s">
        <v>36</v>
      </c>
      <c r="M70" t="s">
        <v>53</v>
      </c>
      <c r="N70" s="5">
        <v>3992</v>
      </c>
    </row>
    <row r="71" spans="1:14" x14ac:dyDescent="0.25">
      <c r="A71">
        <v>3800070</v>
      </c>
      <c r="B71">
        <v>1</v>
      </c>
      <c r="C71" t="s">
        <v>64</v>
      </c>
      <c r="D71" s="2">
        <v>45142</v>
      </c>
      <c r="E71" s="27">
        <v>2023</v>
      </c>
      <c r="F71" s="29">
        <v>8</v>
      </c>
      <c r="G71">
        <v>511116</v>
      </c>
      <c r="H71" t="s">
        <v>31</v>
      </c>
      <c r="I71">
        <v>280002</v>
      </c>
      <c r="J71" t="s">
        <v>74</v>
      </c>
      <c r="K71">
        <v>250006</v>
      </c>
      <c r="L71" t="s">
        <v>36</v>
      </c>
      <c r="M71" t="s">
        <v>53</v>
      </c>
      <c r="N71" s="5">
        <v>1964</v>
      </c>
    </row>
    <row r="72" spans="1:14" x14ac:dyDescent="0.25">
      <c r="A72">
        <v>3800071</v>
      </c>
      <c r="B72">
        <v>4</v>
      </c>
      <c r="C72" t="s">
        <v>65</v>
      </c>
      <c r="D72" s="2">
        <v>44982</v>
      </c>
      <c r="E72" s="27">
        <v>2023</v>
      </c>
      <c r="F72" s="29">
        <v>2</v>
      </c>
      <c r="G72">
        <v>511116</v>
      </c>
      <c r="H72" t="s">
        <v>31</v>
      </c>
      <c r="I72">
        <v>280017</v>
      </c>
      <c r="J72" t="s">
        <v>18</v>
      </c>
      <c r="K72">
        <v>250025</v>
      </c>
      <c r="L72" t="s">
        <v>34</v>
      </c>
      <c r="M72" t="s">
        <v>40</v>
      </c>
      <c r="N72" s="5">
        <v>3682</v>
      </c>
    </row>
    <row r="73" spans="1:14" x14ac:dyDescent="0.25">
      <c r="A73">
        <v>3800072</v>
      </c>
      <c r="B73">
        <v>4</v>
      </c>
      <c r="C73" t="s">
        <v>65</v>
      </c>
      <c r="D73" s="2">
        <v>45236</v>
      </c>
      <c r="E73" s="27">
        <v>2023</v>
      </c>
      <c r="F73" s="29">
        <v>11</v>
      </c>
      <c r="G73">
        <v>511115</v>
      </c>
      <c r="H73" t="s">
        <v>70</v>
      </c>
      <c r="I73">
        <v>280011</v>
      </c>
      <c r="J73" t="s">
        <v>12</v>
      </c>
      <c r="K73">
        <v>250009</v>
      </c>
      <c r="L73" t="s">
        <v>36</v>
      </c>
      <c r="M73" t="s">
        <v>53</v>
      </c>
      <c r="N73" s="5">
        <v>277</v>
      </c>
    </row>
    <row r="74" spans="1:14" x14ac:dyDescent="0.25">
      <c r="A74">
        <v>3800073</v>
      </c>
      <c r="B74">
        <v>2</v>
      </c>
      <c r="C74" t="s">
        <v>51</v>
      </c>
      <c r="D74" s="2">
        <v>45175</v>
      </c>
      <c r="E74" s="27">
        <v>2023</v>
      </c>
      <c r="F74" s="29">
        <v>9</v>
      </c>
      <c r="G74">
        <v>511113</v>
      </c>
      <c r="H74" t="s">
        <v>30</v>
      </c>
      <c r="I74">
        <v>280016</v>
      </c>
      <c r="J74" t="s">
        <v>17</v>
      </c>
      <c r="K74">
        <v>250017</v>
      </c>
      <c r="L74" t="s">
        <v>37</v>
      </c>
      <c r="M74" t="s">
        <v>39</v>
      </c>
      <c r="N74" s="5">
        <v>3645</v>
      </c>
    </row>
    <row r="75" spans="1:14" x14ac:dyDescent="0.25">
      <c r="A75">
        <v>3800074</v>
      </c>
      <c r="B75">
        <v>1</v>
      </c>
      <c r="C75" t="s">
        <v>64</v>
      </c>
      <c r="D75" s="2">
        <v>44795</v>
      </c>
      <c r="E75" s="27">
        <v>2022</v>
      </c>
      <c r="F75" s="29">
        <v>8</v>
      </c>
      <c r="G75">
        <v>511116</v>
      </c>
      <c r="H75" t="s">
        <v>31</v>
      </c>
      <c r="I75">
        <v>280020</v>
      </c>
      <c r="J75" t="s">
        <v>21</v>
      </c>
      <c r="K75">
        <v>250016</v>
      </c>
      <c r="L75" t="s">
        <v>37</v>
      </c>
      <c r="M75" t="s">
        <v>39</v>
      </c>
      <c r="N75" s="5">
        <v>2310</v>
      </c>
    </row>
    <row r="76" spans="1:14" x14ac:dyDescent="0.25">
      <c r="A76">
        <v>3800075</v>
      </c>
      <c r="B76">
        <v>3</v>
      </c>
      <c r="C76" t="s">
        <v>50</v>
      </c>
      <c r="D76" s="2">
        <v>45017</v>
      </c>
      <c r="E76" s="27">
        <v>2023</v>
      </c>
      <c r="F76" s="29">
        <v>4</v>
      </c>
      <c r="G76">
        <v>511113</v>
      </c>
      <c r="H76" t="s">
        <v>30</v>
      </c>
      <c r="I76">
        <v>280015</v>
      </c>
      <c r="J76" t="s">
        <v>16</v>
      </c>
      <c r="K76">
        <v>250021</v>
      </c>
      <c r="L76" t="s">
        <v>34</v>
      </c>
      <c r="M76" t="s">
        <v>40</v>
      </c>
      <c r="N76" s="5">
        <v>3183</v>
      </c>
    </row>
    <row r="77" spans="1:14" x14ac:dyDescent="0.25">
      <c r="A77">
        <v>3800076</v>
      </c>
      <c r="B77">
        <v>4</v>
      </c>
      <c r="C77" t="s">
        <v>65</v>
      </c>
      <c r="D77" s="2">
        <v>44807</v>
      </c>
      <c r="E77" s="27">
        <v>2022</v>
      </c>
      <c r="F77" s="29">
        <v>9</v>
      </c>
      <c r="G77">
        <v>511111</v>
      </c>
      <c r="H77" t="s">
        <v>29</v>
      </c>
      <c r="I77">
        <v>280007</v>
      </c>
      <c r="J77" t="s">
        <v>79</v>
      </c>
      <c r="K77">
        <v>250017</v>
      </c>
      <c r="L77" t="s">
        <v>37</v>
      </c>
      <c r="M77" t="s">
        <v>39</v>
      </c>
      <c r="N77" s="5">
        <v>3493</v>
      </c>
    </row>
    <row r="78" spans="1:14" x14ac:dyDescent="0.25">
      <c r="A78">
        <v>3800077</v>
      </c>
      <c r="B78">
        <v>3</v>
      </c>
      <c r="C78" t="s">
        <v>50</v>
      </c>
      <c r="D78" s="2">
        <v>45217</v>
      </c>
      <c r="E78" s="27">
        <v>2023</v>
      </c>
      <c r="F78" s="29">
        <v>10</v>
      </c>
      <c r="G78">
        <v>511117</v>
      </c>
      <c r="H78" t="s">
        <v>31</v>
      </c>
      <c r="I78">
        <v>280004</v>
      </c>
      <c r="J78" t="s">
        <v>76</v>
      </c>
      <c r="K78">
        <v>250013</v>
      </c>
      <c r="L78" t="s">
        <v>37</v>
      </c>
      <c r="M78" t="s">
        <v>54</v>
      </c>
      <c r="N78" s="5">
        <v>5742</v>
      </c>
    </row>
    <row r="79" spans="1:14" x14ac:dyDescent="0.25">
      <c r="A79">
        <v>3800078</v>
      </c>
      <c r="B79">
        <v>2</v>
      </c>
      <c r="C79" t="s">
        <v>51</v>
      </c>
      <c r="D79" s="2">
        <v>45238</v>
      </c>
      <c r="E79" s="27">
        <v>2023</v>
      </c>
      <c r="F79" s="29">
        <v>11</v>
      </c>
      <c r="G79">
        <v>511115</v>
      </c>
      <c r="H79" t="s">
        <v>70</v>
      </c>
      <c r="I79">
        <v>280020</v>
      </c>
      <c r="J79" t="s">
        <v>21</v>
      </c>
      <c r="K79">
        <v>250029</v>
      </c>
      <c r="L79" t="s">
        <v>35</v>
      </c>
      <c r="M79" t="s">
        <v>55</v>
      </c>
      <c r="N79" s="5">
        <v>771</v>
      </c>
    </row>
    <row r="80" spans="1:14" x14ac:dyDescent="0.25">
      <c r="A80">
        <v>3800079</v>
      </c>
      <c r="B80">
        <v>4</v>
      </c>
      <c r="C80" t="s">
        <v>65</v>
      </c>
      <c r="D80" s="2">
        <v>45253</v>
      </c>
      <c r="E80" s="27">
        <v>2023</v>
      </c>
      <c r="F80" s="29">
        <v>11</v>
      </c>
      <c r="G80">
        <v>511111</v>
      </c>
      <c r="H80" t="s">
        <v>29</v>
      </c>
      <c r="I80">
        <v>280015</v>
      </c>
      <c r="J80" t="s">
        <v>16</v>
      </c>
      <c r="K80">
        <v>250016</v>
      </c>
      <c r="L80" t="s">
        <v>37</v>
      </c>
      <c r="M80" t="s">
        <v>39</v>
      </c>
      <c r="N80" s="5">
        <v>3702</v>
      </c>
    </row>
    <row r="81" spans="1:14" x14ac:dyDescent="0.25">
      <c r="A81">
        <v>3800080</v>
      </c>
      <c r="B81">
        <v>4</v>
      </c>
      <c r="C81" t="s">
        <v>65</v>
      </c>
      <c r="D81" s="2">
        <v>44571</v>
      </c>
      <c r="E81" s="27">
        <v>2022</v>
      </c>
      <c r="F81" s="29">
        <v>1</v>
      </c>
      <c r="G81">
        <v>511116</v>
      </c>
      <c r="H81" t="s">
        <v>31</v>
      </c>
      <c r="I81">
        <v>280010</v>
      </c>
      <c r="J81" t="s">
        <v>11</v>
      </c>
      <c r="K81">
        <v>250023</v>
      </c>
      <c r="L81" t="s">
        <v>34</v>
      </c>
      <c r="M81" t="s">
        <v>40</v>
      </c>
      <c r="N81" s="5">
        <v>545</v>
      </c>
    </row>
    <row r="82" spans="1:14" x14ac:dyDescent="0.25">
      <c r="A82">
        <v>3800081</v>
      </c>
      <c r="B82">
        <v>2</v>
      </c>
      <c r="C82" t="s">
        <v>51</v>
      </c>
      <c r="D82" s="2">
        <v>44707</v>
      </c>
      <c r="E82" s="27">
        <v>2022</v>
      </c>
      <c r="F82" s="29">
        <v>5</v>
      </c>
      <c r="G82">
        <v>511113</v>
      </c>
      <c r="H82" t="s">
        <v>30</v>
      </c>
      <c r="I82">
        <v>280012</v>
      </c>
      <c r="J82" t="s">
        <v>13</v>
      </c>
      <c r="K82">
        <v>250012</v>
      </c>
      <c r="L82" t="s">
        <v>37</v>
      </c>
      <c r="M82" t="s">
        <v>54</v>
      </c>
      <c r="N82" s="5">
        <v>4041</v>
      </c>
    </row>
    <row r="83" spans="1:14" x14ac:dyDescent="0.25">
      <c r="A83">
        <v>3800082</v>
      </c>
      <c r="B83">
        <v>1</v>
      </c>
      <c r="C83" t="s">
        <v>64</v>
      </c>
      <c r="D83" s="2">
        <v>44292</v>
      </c>
      <c r="E83" s="27">
        <v>2021</v>
      </c>
      <c r="F83" s="29">
        <v>4</v>
      </c>
      <c r="G83">
        <v>511115</v>
      </c>
      <c r="H83" t="s">
        <v>70</v>
      </c>
      <c r="I83">
        <v>280009</v>
      </c>
      <c r="J83" t="s">
        <v>81</v>
      </c>
      <c r="K83">
        <v>250017</v>
      </c>
      <c r="L83" t="s">
        <v>37</v>
      </c>
      <c r="M83" t="s">
        <v>39</v>
      </c>
      <c r="N83" s="5">
        <v>4175</v>
      </c>
    </row>
    <row r="84" spans="1:14" x14ac:dyDescent="0.25">
      <c r="A84">
        <v>3800083</v>
      </c>
      <c r="B84">
        <v>1</v>
      </c>
      <c r="C84" t="s">
        <v>64</v>
      </c>
      <c r="D84" s="2">
        <v>45123</v>
      </c>
      <c r="E84" s="27">
        <v>2023</v>
      </c>
      <c r="F84" s="29">
        <v>7</v>
      </c>
      <c r="G84">
        <v>511114</v>
      </c>
      <c r="H84" t="s">
        <v>30</v>
      </c>
      <c r="I84">
        <v>280011</v>
      </c>
      <c r="J84" t="s">
        <v>12</v>
      </c>
      <c r="K84">
        <v>250024</v>
      </c>
      <c r="L84" t="s">
        <v>34</v>
      </c>
      <c r="M84" t="s">
        <v>40</v>
      </c>
      <c r="N84" s="5">
        <v>2355</v>
      </c>
    </row>
    <row r="85" spans="1:14" x14ac:dyDescent="0.25">
      <c r="A85">
        <v>3800084</v>
      </c>
      <c r="B85">
        <v>4</v>
      </c>
      <c r="C85" t="s">
        <v>65</v>
      </c>
      <c r="D85" s="2">
        <v>45091</v>
      </c>
      <c r="E85" s="27">
        <v>2023</v>
      </c>
      <c r="F85" s="29">
        <v>6</v>
      </c>
      <c r="G85">
        <v>511113</v>
      </c>
      <c r="H85" t="s">
        <v>30</v>
      </c>
      <c r="I85">
        <v>280003</v>
      </c>
      <c r="J85" t="s">
        <v>75</v>
      </c>
      <c r="K85">
        <v>250018</v>
      </c>
      <c r="L85" t="s">
        <v>37</v>
      </c>
      <c r="M85" t="s">
        <v>39</v>
      </c>
      <c r="N85" s="5">
        <v>5769</v>
      </c>
    </row>
    <row r="86" spans="1:14" x14ac:dyDescent="0.25">
      <c r="A86">
        <v>3800085</v>
      </c>
      <c r="B86">
        <v>3</v>
      </c>
      <c r="C86" t="s">
        <v>50</v>
      </c>
      <c r="D86" s="2">
        <v>45132</v>
      </c>
      <c r="E86" s="27">
        <v>2023</v>
      </c>
      <c r="F86" s="29">
        <v>7</v>
      </c>
      <c r="G86">
        <v>511114</v>
      </c>
      <c r="H86" t="s">
        <v>30</v>
      </c>
      <c r="I86">
        <v>280008</v>
      </c>
      <c r="J86" t="s">
        <v>80</v>
      </c>
      <c r="K86">
        <v>250012</v>
      </c>
      <c r="L86" t="s">
        <v>37</v>
      </c>
      <c r="M86" t="s">
        <v>54</v>
      </c>
      <c r="N86" s="5">
        <v>522</v>
      </c>
    </row>
    <row r="87" spans="1:14" x14ac:dyDescent="0.25">
      <c r="A87">
        <v>3800086</v>
      </c>
      <c r="B87">
        <v>3</v>
      </c>
      <c r="C87" t="s">
        <v>50</v>
      </c>
      <c r="D87" s="2">
        <v>44658</v>
      </c>
      <c r="E87" s="27">
        <v>2022</v>
      </c>
      <c r="F87" s="29">
        <v>4</v>
      </c>
      <c r="G87">
        <v>511112</v>
      </c>
      <c r="H87" t="s">
        <v>29</v>
      </c>
      <c r="I87">
        <v>280012</v>
      </c>
      <c r="J87" t="s">
        <v>13</v>
      </c>
      <c r="K87">
        <v>250007</v>
      </c>
      <c r="L87" t="s">
        <v>36</v>
      </c>
      <c r="M87" t="s">
        <v>53</v>
      </c>
      <c r="N87" s="5">
        <v>2709</v>
      </c>
    </row>
    <row r="88" spans="1:14" x14ac:dyDescent="0.25">
      <c r="A88">
        <v>3800087</v>
      </c>
      <c r="B88">
        <v>3</v>
      </c>
      <c r="C88" t="s">
        <v>50</v>
      </c>
      <c r="D88" s="2">
        <v>44830</v>
      </c>
      <c r="E88" s="27">
        <v>2022</v>
      </c>
      <c r="F88" s="29">
        <v>9</v>
      </c>
      <c r="G88">
        <v>511112</v>
      </c>
      <c r="H88" t="s">
        <v>29</v>
      </c>
      <c r="I88">
        <v>280014</v>
      </c>
      <c r="J88" t="s">
        <v>15</v>
      </c>
      <c r="K88">
        <v>250015</v>
      </c>
      <c r="L88" t="s">
        <v>37</v>
      </c>
      <c r="M88" t="s">
        <v>39</v>
      </c>
      <c r="N88" s="5">
        <v>2848</v>
      </c>
    </row>
    <row r="89" spans="1:14" x14ac:dyDescent="0.25">
      <c r="A89">
        <v>3800088</v>
      </c>
      <c r="B89">
        <v>1</v>
      </c>
      <c r="C89" t="s">
        <v>64</v>
      </c>
      <c r="D89" s="2">
        <v>44621</v>
      </c>
      <c r="E89" s="27">
        <v>2022</v>
      </c>
      <c r="F89" s="29">
        <v>3</v>
      </c>
      <c r="G89">
        <v>511114</v>
      </c>
      <c r="H89" t="s">
        <v>30</v>
      </c>
      <c r="I89">
        <v>280009</v>
      </c>
      <c r="J89" t="s">
        <v>81</v>
      </c>
      <c r="K89">
        <v>250028</v>
      </c>
      <c r="L89" t="s">
        <v>35</v>
      </c>
      <c r="M89" t="s">
        <v>71</v>
      </c>
      <c r="N89" s="5">
        <v>4450</v>
      </c>
    </row>
    <row r="90" spans="1:14" x14ac:dyDescent="0.25">
      <c r="A90">
        <v>3800089</v>
      </c>
      <c r="B90">
        <v>1</v>
      </c>
      <c r="C90" t="s">
        <v>64</v>
      </c>
      <c r="D90" s="2">
        <v>44937</v>
      </c>
      <c r="E90" s="27">
        <v>2023</v>
      </c>
      <c r="F90" s="29">
        <v>1</v>
      </c>
      <c r="G90">
        <v>511113</v>
      </c>
      <c r="H90" t="s">
        <v>30</v>
      </c>
      <c r="I90">
        <v>280006</v>
      </c>
      <c r="J90" t="s">
        <v>78</v>
      </c>
      <c r="K90">
        <v>250002</v>
      </c>
      <c r="L90" t="s">
        <v>36</v>
      </c>
      <c r="M90" t="s">
        <v>38</v>
      </c>
      <c r="N90" s="5">
        <v>3103</v>
      </c>
    </row>
    <row r="91" spans="1:14" x14ac:dyDescent="0.25">
      <c r="A91">
        <v>3800090</v>
      </c>
      <c r="B91">
        <v>3</v>
      </c>
      <c r="C91" t="s">
        <v>50</v>
      </c>
      <c r="D91" s="2">
        <v>44783</v>
      </c>
      <c r="E91" s="27">
        <v>2022</v>
      </c>
      <c r="F91" s="29">
        <v>8</v>
      </c>
      <c r="G91">
        <v>511113</v>
      </c>
      <c r="H91" t="s">
        <v>30</v>
      </c>
      <c r="I91">
        <v>280017</v>
      </c>
      <c r="J91" t="s">
        <v>18</v>
      </c>
      <c r="K91">
        <v>250008</v>
      </c>
      <c r="L91" t="s">
        <v>36</v>
      </c>
      <c r="M91" t="s">
        <v>53</v>
      </c>
      <c r="N91" s="5">
        <v>3164</v>
      </c>
    </row>
    <row r="92" spans="1:14" x14ac:dyDescent="0.25">
      <c r="A92">
        <v>3800091</v>
      </c>
      <c r="B92">
        <v>3</v>
      </c>
      <c r="C92" t="s">
        <v>50</v>
      </c>
      <c r="D92" s="2">
        <v>45040</v>
      </c>
      <c r="E92" s="27">
        <v>2023</v>
      </c>
      <c r="F92" s="29">
        <v>4</v>
      </c>
      <c r="G92">
        <v>511113</v>
      </c>
      <c r="H92" t="s">
        <v>30</v>
      </c>
      <c r="I92">
        <v>280006</v>
      </c>
      <c r="J92" t="s">
        <v>78</v>
      </c>
      <c r="K92">
        <v>250019</v>
      </c>
      <c r="L92" t="s">
        <v>37</v>
      </c>
      <c r="M92" t="s">
        <v>39</v>
      </c>
      <c r="N92" s="5">
        <v>1489</v>
      </c>
    </row>
    <row r="93" spans="1:14" x14ac:dyDescent="0.25">
      <c r="A93">
        <v>3800092</v>
      </c>
      <c r="B93">
        <v>2</v>
      </c>
      <c r="C93" t="s">
        <v>51</v>
      </c>
      <c r="D93" s="2">
        <v>44298</v>
      </c>
      <c r="E93" s="27">
        <v>2021</v>
      </c>
      <c r="F93" s="29">
        <v>4</v>
      </c>
      <c r="G93">
        <v>511115</v>
      </c>
      <c r="H93" t="s">
        <v>70</v>
      </c>
      <c r="I93">
        <v>280017</v>
      </c>
      <c r="J93" t="s">
        <v>18</v>
      </c>
      <c r="K93">
        <v>250010</v>
      </c>
      <c r="L93" t="s">
        <v>36</v>
      </c>
      <c r="M93" t="s">
        <v>53</v>
      </c>
      <c r="N93" s="5">
        <v>3474</v>
      </c>
    </row>
    <row r="94" spans="1:14" x14ac:dyDescent="0.25">
      <c r="A94">
        <v>3800093</v>
      </c>
      <c r="B94">
        <v>3</v>
      </c>
      <c r="C94" t="s">
        <v>50</v>
      </c>
      <c r="D94" s="2">
        <v>45050</v>
      </c>
      <c r="E94" s="27">
        <v>2023</v>
      </c>
      <c r="F94" s="29">
        <v>5</v>
      </c>
      <c r="G94">
        <v>511116</v>
      </c>
      <c r="H94" t="s">
        <v>31</v>
      </c>
      <c r="I94">
        <v>280018</v>
      </c>
      <c r="J94" t="s">
        <v>19</v>
      </c>
      <c r="K94">
        <v>250028</v>
      </c>
      <c r="L94" t="s">
        <v>35</v>
      </c>
      <c r="M94" t="s">
        <v>71</v>
      </c>
      <c r="N94" s="5">
        <v>1067</v>
      </c>
    </row>
    <row r="95" spans="1:14" x14ac:dyDescent="0.25">
      <c r="A95">
        <v>3800094</v>
      </c>
      <c r="B95">
        <v>3</v>
      </c>
      <c r="C95" t="s">
        <v>50</v>
      </c>
      <c r="D95" s="2">
        <v>44736</v>
      </c>
      <c r="E95" s="27">
        <v>2022</v>
      </c>
      <c r="F95" s="29">
        <v>6</v>
      </c>
      <c r="G95">
        <v>511115</v>
      </c>
      <c r="H95" t="s">
        <v>70</v>
      </c>
      <c r="I95">
        <v>280018</v>
      </c>
      <c r="J95" t="s">
        <v>19</v>
      </c>
      <c r="K95">
        <v>250010</v>
      </c>
      <c r="L95" t="s">
        <v>36</v>
      </c>
      <c r="M95" t="s">
        <v>53</v>
      </c>
      <c r="N95" s="5">
        <v>2436</v>
      </c>
    </row>
    <row r="96" spans="1:14" x14ac:dyDescent="0.25">
      <c r="A96">
        <v>3800095</v>
      </c>
      <c r="B96">
        <v>4</v>
      </c>
      <c r="C96" t="s">
        <v>65</v>
      </c>
      <c r="D96" s="2">
        <v>44459</v>
      </c>
      <c r="E96" s="27">
        <v>2021</v>
      </c>
      <c r="F96" s="29">
        <v>9</v>
      </c>
      <c r="G96">
        <v>511117</v>
      </c>
      <c r="H96" t="s">
        <v>31</v>
      </c>
      <c r="I96">
        <v>280013</v>
      </c>
      <c r="J96" t="s">
        <v>14</v>
      </c>
      <c r="K96">
        <v>250014</v>
      </c>
      <c r="L96" t="s">
        <v>37</v>
      </c>
      <c r="M96" t="s">
        <v>54</v>
      </c>
      <c r="N96" s="5">
        <v>3990</v>
      </c>
    </row>
    <row r="97" spans="1:14" x14ac:dyDescent="0.25">
      <c r="A97">
        <v>3800096</v>
      </c>
      <c r="B97">
        <v>2</v>
      </c>
      <c r="C97" t="s">
        <v>51</v>
      </c>
      <c r="D97" s="2">
        <v>44810</v>
      </c>
      <c r="E97" s="27">
        <v>2022</v>
      </c>
      <c r="F97" s="29">
        <v>9</v>
      </c>
      <c r="G97">
        <v>511116</v>
      </c>
      <c r="H97" t="s">
        <v>31</v>
      </c>
      <c r="I97">
        <v>280011</v>
      </c>
      <c r="J97" t="s">
        <v>12</v>
      </c>
      <c r="K97">
        <v>250017</v>
      </c>
      <c r="L97" t="s">
        <v>37</v>
      </c>
      <c r="M97" t="s">
        <v>39</v>
      </c>
      <c r="N97" s="5">
        <v>2690</v>
      </c>
    </row>
    <row r="98" spans="1:14" x14ac:dyDescent="0.25">
      <c r="A98">
        <v>3800097</v>
      </c>
      <c r="B98">
        <v>4</v>
      </c>
      <c r="C98" t="s">
        <v>65</v>
      </c>
      <c r="D98" s="2">
        <v>44690</v>
      </c>
      <c r="E98" s="27">
        <v>2022</v>
      </c>
      <c r="F98" s="29">
        <v>5</v>
      </c>
      <c r="G98">
        <v>511115</v>
      </c>
      <c r="H98" t="s">
        <v>70</v>
      </c>
      <c r="I98">
        <v>280015</v>
      </c>
      <c r="J98" t="s">
        <v>16</v>
      </c>
      <c r="K98">
        <v>250025</v>
      </c>
      <c r="L98" t="s">
        <v>34</v>
      </c>
      <c r="M98" t="s">
        <v>40</v>
      </c>
      <c r="N98" s="5">
        <v>3869</v>
      </c>
    </row>
    <row r="99" spans="1:14" x14ac:dyDescent="0.25">
      <c r="A99">
        <v>3800098</v>
      </c>
      <c r="B99">
        <v>2</v>
      </c>
      <c r="C99" t="s">
        <v>51</v>
      </c>
      <c r="D99" s="2">
        <v>44728</v>
      </c>
      <c r="E99" s="27">
        <v>2022</v>
      </c>
      <c r="F99" s="29">
        <v>6</v>
      </c>
      <c r="G99">
        <v>511117</v>
      </c>
      <c r="H99" t="s">
        <v>31</v>
      </c>
      <c r="I99">
        <v>280012</v>
      </c>
      <c r="J99" t="s">
        <v>13</v>
      </c>
      <c r="K99">
        <v>250021</v>
      </c>
      <c r="L99" t="s">
        <v>34</v>
      </c>
      <c r="M99" t="s">
        <v>40</v>
      </c>
      <c r="N99" s="5">
        <v>3339</v>
      </c>
    </row>
    <row r="100" spans="1:14" x14ac:dyDescent="0.25">
      <c r="A100">
        <v>3800099</v>
      </c>
      <c r="B100">
        <v>1</v>
      </c>
      <c r="C100" t="s">
        <v>64</v>
      </c>
      <c r="D100" s="2">
        <v>44692</v>
      </c>
      <c r="E100" s="27">
        <v>2022</v>
      </c>
      <c r="F100" s="29">
        <v>5</v>
      </c>
      <c r="G100">
        <v>511114</v>
      </c>
      <c r="H100" t="s">
        <v>30</v>
      </c>
      <c r="I100">
        <v>280015</v>
      </c>
      <c r="J100" t="s">
        <v>16</v>
      </c>
      <c r="K100">
        <v>250026</v>
      </c>
      <c r="L100" t="s">
        <v>35</v>
      </c>
      <c r="M100" t="s">
        <v>71</v>
      </c>
      <c r="N100" s="5">
        <v>5597</v>
      </c>
    </row>
    <row r="101" spans="1:14" x14ac:dyDescent="0.25">
      <c r="A101">
        <v>3800100</v>
      </c>
      <c r="B101">
        <v>3</v>
      </c>
      <c r="C101" t="s">
        <v>50</v>
      </c>
      <c r="D101" s="2">
        <v>44236</v>
      </c>
      <c r="E101" s="27">
        <v>2021</v>
      </c>
      <c r="F101" s="29">
        <v>2</v>
      </c>
      <c r="G101">
        <v>511114</v>
      </c>
      <c r="H101" t="s">
        <v>30</v>
      </c>
      <c r="I101">
        <v>280013</v>
      </c>
      <c r="J101" t="s">
        <v>14</v>
      </c>
      <c r="K101">
        <v>250025</v>
      </c>
      <c r="L101" t="s">
        <v>34</v>
      </c>
      <c r="M101" t="s">
        <v>40</v>
      </c>
      <c r="N101" s="5">
        <v>5966</v>
      </c>
    </row>
    <row r="102" spans="1:14" x14ac:dyDescent="0.25">
      <c r="A102">
        <v>3800101</v>
      </c>
      <c r="B102">
        <v>2</v>
      </c>
      <c r="C102" t="s">
        <v>51</v>
      </c>
      <c r="D102" s="2">
        <v>44811</v>
      </c>
      <c r="E102" s="27">
        <v>2022</v>
      </c>
      <c r="F102" s="29">
        <v>9</v>
      </c>
      <c r="G102">
        <v>511117</v>
      </c>
      <c r="H102" t="s">
        <v>31</v>
      </c>
      <c r="I102">
        <v>280018</v>
      </c>
      <c r="J102" t="s">
        <v>19</v>
      </c>
      <c r="K102">
        <v>250007</v>
      </c>
      <c r="L102" t="s">
        <v>36</v>
      </c>
      <c r="M102" t="s">
        <v>53</v>
      </c>
      <c r="N102" s="5">
        <v>5821</v>
      </c>
    </row>
    <row r="103" spans="1:14" x14ac:dyDescent="0.25">
      <c r="A103">
        <v>3800102</v>
      </c>
      <c r="B103">
        <v>4</v>
      </c>
      <c r="C103" t="s">
        <v>65</v>
      </c>
      <c r="D103" s="2">
        <v>44216</v>
      </c>
      <c r="E103" s="27">
        <v>2021</v>
      </c>
      <c r="F103" s="29">
        <v>1</v>
      </c>
      <c r="G103">
        <v>511116</v>
      </c>
      <c r="H103" t="s">
        <v>31</v>
      </c>
      <c r="I103">
        <v>280016</v>
      </c>
      <c r="J103" t="s">
        <v>17</v>
      </c>
      <c r="K103">
        <v>250002</v>
      </c>
      <c r="L103" t="s">
        <v>36</v>
      </c>
      <c r="M103" t="s">
        <v>38</v>
      </c>
      <c r="N103" s="5">
        <v>2348</v>
      </c>
    </row>
    <row r="104" spans="1:14" x14ac:dyDescent="0.25">
      <c r="A104">
        <v>3800103</v>
      </c>
      <c r="B104">
        <v>1</v>
      </c>
      <c r="C104" t="s">
        <v>64</v>
      </c>
      <c r="D104" s="2">
        <v>45060</v>
      </c>
      <c r="E104" s="27">
        <v>2023</v>
      </c>
      <c r="F104" s="29">
        <v>5</v>
      </c>
      <c r="G104">
        <v>511111</v>
      </c>
      <c r="H104" t="s">
        <v>29</v>
      </c>
      <c r="I104">
        <v>280010</v>
      </c>
      <c r="J104" t="s">
        <v>11</v>
      </c>
      <c r="K104">
        <v>250016</v>
      </c>
      <c r="L104" t="s">
        <v>37</v>
      </c>
      <c r="M104" t="s">
        <v>39</v>
      </c>
      <c r="N104" s="5">
        <v>1626</v>
      </c>
    </row>
    <row r="105" spans="1:14" x14ac:dyDescent="0.25">
      <c r="A105">
        <v>3800104</v>
      </c>
      <c r="B105">
        <v>2</v>
      </c>
      <c r="C105" t="s">
        <v>51</v>
      </c>
      <c r="D105" s="2">
        <v>44292</v>
      </c>
      <c r="E105" s="27">
        <v>2021</v>
      </c>
      <c r="F105" s="29">
        <v>4</v>
      </c>
      <c r="G105">
        <v>511115</v>
      </c>
      <c r="H105" t="s">
        <v>70</v>
      </c>
      <c r="I105">
        <v>280012</v>
      </c>
      <c r="J105" t="s">
        <v>13</v>
      </c>
      <c r="K105">
        <v>250030</v>
      </c>
      <c r="L105" t="s">
        <v>35</v>
      </c>
      <c r="M105" t="s">
        <v>55</v>
      </c>
      <c r="N105" s="5">
        <v>5907</v>
      </c>
    </row>
    <row r="106" spans="1:14" x14ac:dyDescent="0.25">
      <c r="A106">
        <v>3800105</v>
      </c>
      <c r="B106">
        <v>1</v>
      </c>
      <c r="C106" t="s">
        <v>64</v>
      </c>
      <c r="D106" s="2">
        <v>44563</v>
      </c>
      <c r="E106" s="27">
        <v>2022</v>
      </c>
      <c r="F106" s="29">
        <v>1</v>
      </c>
      <c r="G106">
        <v>511113</v>
      </c>
      <c r="H106" t="s">
        <v>30</v>
      </c>
      <c r="I106">
        <v>280016</v>
      </c>
      <c r="J106" t="s">
        <v>17</v>
      </c>
      <c r="K106">
        <v>250023</v>
      </c>
      <c r="L106" t="s">
        <v>34</v>
      </c>
      <c r="M106" t="s">
        <v>40</v>
      </c>
      <c r="N106" s="5">
        <v>2159</v>
      </c>
    </row>
    <row r="107" spans="1:14" x14ac:dyDescent="0.25">
      <c r="A107">
        <v>3800106</v>
      </c>
      <c r="B107">
        <v>2</v>
      </c>
      <c r="C107" t="s">
        <v>51</v>
      </c>
      <c r="D107" s="2">
        <v>45100</v>
      </c>
      <c r="E107" s="27">
        <v>2023</v>
      </c>
      <c r="F107" s="29">
        <v>6</v>
      </c>
      <c r="G107">
        <v>511112</v>
      </c>
      <c r="H107" t="s">
        <v>29</v>
      </c>
      <c r="I107">
        <v>280017</v>
      </c>
      <c r="J107" t="s">
        <v>18</v>
      </c>
      <c r="K107">
        <v>250005</v>
      </c>
      <c r="L107" t="s">
        <v>36</v>
      </c>
      <c r="M107" t="s">
        <v>38</v>
      </c>
      <c r="N107" s="5">
        <v>496</v>
      </c>
    </row>
    <row r="108" spans="1:14" x14ac:dyDescent="0.25">
      <c r="A108">
        <v>3800107</v>
      </c>
      <c r="B108">
        <v>2</v>
      </c>
      <c r="C108" t="s">
        <v>51</v>
      </c>
      <c r="D108" s="2">
        <v>44674</v>
      </c>
      <c r="E108" s="27">
        <v>2022</v>
      </c>
      <c r="F108" s="29">
        <v>4</v>
      </c>
      <c r="G108">
        <v>511112</v>
      </c>
      <c r="H108" t="s">
        <v>29</v>
      </c>
      <c r="I108">
        <v>280011</v>
      </c>
      <c r="J108" t="s">
        <v>12</v>
      </c>
      <c r="K108">
        <v>250022</v>
      </c>
      <c r="L108" t="s">
        <v>34</v>
      </c>
      <c r="M108" t="s">
        <v>40</v>
      </c>
      <c r="N108" s="5">
        <v>4360</v>
      </c>
    </row>
    <row r="109" spans="1:14" x14ac:dyDescent="0.25">
      <c r="A109">
        <v>3800108</v>
      </c>
      <c r="B109">
        <v>1</v>
      </c>
      <c r="C109" t="s">
        <v>64</v>
      </c>
      <c r="D109" s="2">
        <v>45126</v>
      </c>
      <c r="E109" s="27">
        <v>2023</v>
      </c>
      <c r="F109" s="29">
        <v>7</v>
      </c>
      <c r="G109">
        <v>511113</v>
      </c>
      <c r="H109" t="s">
        <v>30</v>
      </c>
      <c r="I109">
        <v>280019</v>
      </c>
      <c r="J109" t="s">
        <v>20</v>
      </c>
      <c r="K109">
        <v>250005</v>
      </c>
      <c r="L109" t="s">
        <v>36</v>
      </c>
      <c r="M109" t="s">
        <v>38</v>
      </c>
      <c r="N109" s="5">
        <v>1431</v>
      </c>
    </row>
    <row r="110" spans="1:14" x14ac:dyDescent="0.25">
      <c r="A110">
        <v>3800109</v>
      </c>
      <c r="B110">
        <v>3</v>
      </c>
      <c r="C110" t="s">
        <v>50</v>
      </c>
      <c r="D110" s="2">
        <v>44875</v>
      </c>
      <c r="E110" s="27">
        <v>2022</v>
      </c>
      <c r="F110" s="29">
        <v>11</v>
      </c>
      <c r="G110">
        <v>511111</v>
      </c>
      <c r="H110" t="s">
        <v>29</v>
      </c>
      <c r="I110">
        <v>280004</v>
      </c>
      <c r="J110" t="s">
        <v>76</v>
      </c>
      <c r="K110">
        <v>250006</v>
      </c>
      <c r="L110" t="s">
        <v>36</v>
      </c>
      <c r="M110" t="s">
        <v>53</v>
      </c>
      <c r="N110" s="5">
        <v>1746</v>
      </c>
    </row>
    <row r="111" spans="1:14" x14ac:dyDescent="0.25">
      <c r="A111">
        <v>3800110</v>
      </c>
      <c r="B111">
        <v>4</v>
      </c>
      <c r="C111" t="s">
        <v>65</v>
      </c>
      <c r="D111" s="2">
        <v>44876</v>
      </c>
      <c r="E111" s="27">
        <v>2022</v>
      </c>
      <c r="F111" s="29">
        <v>11</v>
      </c>
      <c r="G111">
        <v>511111</v>
      </c>
      <c r="H111" t="s">
        <v>29</v>
      </c>
      <c r="I111">
        <v>280001</v>
      </c>
      <c r="J111" t="s">
        <v>73</v>
      </c>
      <c r="K111">
        <v>250004</v>
      </c>
      <c r="L111" t="s">
        <v>36</v>
      </c>
      <c r="M111" t="s">
        <v>38</v>
      </c>
      <c r="N111" s="5">
        <v>5922</v>
      </c>
    </row>
    <row r="112" spans="1:14" x14ac:dyDescent="0.25">
      <c r="A112">
        <v>3800111</v>
      </c>
      <c r="B112">
        <v>1</v>
      </c>
      <c r="C112" t="s">
        <v>64</v>
      </c>
      <c r="D112" s="2">
        <v>44960</v>
      </c>
      <c r="E112" s="27">
        <v>2023</v>
      </c>
      <c r="F112" s="29">
        <v>2</v>
      </c>
      <c r="G112">
        <v>511117</v>
      </c>
      <c r="H112" t="s">
        <v>31</v>
      </c>
      <c r="I112">
        <v>280012</v>
      </c>
      <c r="J112" t="s">
        <v>13</v>
      </c>
      <c r="K112">
        <v>250020</v>
      </c>
      <c r="L112" t="s">
        <v>37</v>
      </c>
      <c r="M112" t="s">
        <v>39</v>
      </c>
      <c r="N112" s="5">
        <v>2093</v>
      </c>
    </row>
    <row r="113" spans="1:14" x14ac:dyDescent="0.25">
      <c r="A113">
        <v>3800112</v>
      </c>
      <c r="B113">
        <v>3</v>
      </c>
      <c r="C113" t="s">
        <v>50</v>
      </c>
      <c r="D113" s="2">
        <v>44916</v>
      </c>
      <c r="E113" s="27">
        <v>2022</v>
      </c>
      <c r="F113" s="29">
        <v>12</v>
      </c>
      <c r="G113">
        <v>511111</v>
      </c>
      <c r="H113" t="s">
        <v>29</v>
      </c>
      <c r="I113">
        <v>280016</v>
      </c>
      <c r="J113" t="s">
        <v>17</v>
      </c>
      <c r="K113">
        <v>250015</v>
      </c>
      <c r="L113" t="s">
        <v>37</v>
      </c>
      <c r="M113" t="s">
        <v>39</v>
      </c>
      <c r="N113" s="5">
        <v>3744</v>
      </c>
    </row>
    <row r="114" spans="1:14" x14ac:dyDescent="0.25">
      <c r="A114">
        <v>3800113</v>
      </c>
      <c r="B114">
        <v>2</v>
      </c>
      <c r="C114" t="s">
        <v>51</v>
      </c>
      <c r="D114" s="2">
        <v>44358</v>
      </c>
      <c r="E114" s="27">
        <v>2021</v>
      </c>
      <c r="F114" s="29">
        <v>6</v>
      </c>
      <c r="G114">
        <v>511116</v>
      </c>
      <c r="H114" t="s">
        <v>31</v>
      </c>
      <c r="I114">
        <v>280005</v>
      </c>
      <c r="J114" t="s">
        <v>77</v>
      </c>
      <c r="K114">
        <v>250027</v>
      </c>
      <c r="L114" t="s">
        <v>35</v>
      </c>
      <c r="M114" t="s">
        <v>71</v>
      </c>
      <c r="N114" s="5">
        <v>5115</v>
      </c>
    </row>
    <row r="115" spans="1:14" x14ac:dyDescent="0.25">
      <c r="A115">
        <v>3800114</v>
      </c>
      <c r="B115">
        <v>1</v>
      </c>
      <c r="C115" t="s">
        <v>64</v>
      </c>
      <c r="D115" s="2">
        <v>44784</v>
      </c>
      <c r="E115" s="27">
        <v>2022</v>
      </c>
      <c r="F115" s="29">
        <v>8</v>
      </c>
      <c r="G115">
        <v>511112</v>
      </c>
      <c r="H115" t="s">
        <v>29</v>
      </c>
      <c r="I115">
        <v>280015</v>
      </c>
      <c r="J115" t="s">
        <v>16</v>
      </c>
      <c r="K115">
        <v>250026</v>
      </c>
      <c r="L115" t="s">
        <v>35</v>
      </c>
      <c r="M115" t="s">
        <v>71</v>
      </c>
      <c r="N115" s="5">
        <v>5253</v>
      </c>
    </row>
    <row r="116" spans="1:14" x14ac:dyDescent="0.25">
      <c r="A116">
        <v>3800115</v>
      </c>
      <c r="B116">
        <v>4</v>
      </c>
      <c r="C116" t="s">
        <v>65</v>
      </c>
      <c r="D116" s="2">
        <v>45166</v>
      </c>
      <c r="E116" s="27">
        <v>2023</v>
      </c>
      <c r="F116" s="29">
        <v>8</v>
      </c>
      <c r="G116">
        <v>511117</v>
      </c>
      <c r="H116" t="s">
        <v>31</v>
      </c>
      <c r="I116">
        <v>280014</v>
      </c>
      <c r="J116" t="s">
        <v>15</v>
      </c>
      <c r="K116">
        <v>250001</v>
      </c>
      <c r="L116" t="s">
        <v>36</v>
      </c>
      <c r="M116" t="s">
        <v>38</v>
      </c>
      <c r="N116" s="5">
        <v>3787</v>
      </c>
    </row>
    <row r="117" spans="1:14" x14ac:dyDescent="0.25">
      <c r="A117">
        <v>3800116</v>
      </c>
      <c r="B117">
        <v>3</v>
      </c>
      <c r="C117" t="s">
        <v>50</v>
      </c>
      <c r="D117" s="2">
        <v>44569</v>
      </c>
      <c r="E117" s="27">
        <v>2022</v>
      </c>
      <c r="F117" s="29">
        <v>1</v>
      </c>
      <c r="G117">
        <v>511117</v>
      </c>
      <c r="H117" t="s">
        <v>31</v>
      </c>
      <c r="I117">
        <v>280015</v>
      </c>
      <c r="J117" t="s">
        <v>16</v>
      </c>
      <c r="K117">
        <v>250011</v>
      </c>
      <c r="L117" t="s">
        <v>37</v>
      </c>
      <c r="M117" t="s">
        <v>54</v>
      </c>
      <c r="N117" s="5">
        <v>5116</v>
      </c>
    </row>
    <row r="118" spans="1:14" x14ac:dyDescent="0.25">
      <c r="A118">
        <v>3800117</v>
      </c>
      <c r="B118">
        <v>3</v>
      </c>
      <c r="C118" t="s">
        <v>50</v>
      </c>
      <c r="D118" s="2">
        <v>44749</v>
      </c>
      <c r="E118" s="27">
        <v>2022</v>
      </c>
      <c r="F118" s="29">
        <v>7</v>
      </c>
      <c r="G118">
        <v>511111</v>
      </c>
      <c r="H118" t="s">
        <v>29</v>
      </c>
      <c r="I118">
        <v>280014</v>
      </c>
      <c r="J118" t="s">
        <v>15</v>
      </c>
      <c r="K118">
        <v>250002</v>
      </c>
      <c r="L118" t="s">
        <v>36</v>
      </c>
      <c r="M118" t="s">
        <v>38</v>
      </c>
      <c r="N118" s="5">
        <v>3798</v>
      </c>
    </row>
    <row r="119" spans="1:14" x14ac:dyDescent="0.25">
      <c r="A119">
        <v>3800118</v>
      </c>
      <c r="B119">
        <v>2</v>
      </c>
      <c r="C119" t="s">
        <v>51</v>
      </c>
      <c r="D119" s="2">
        <v>44671</v>
      </c>
      <c r="E119" s="27">
        <v>2022</v>
      </c>
      <c r="F119" s="29">
        <v>4</v>
      </c>
      <c r="G119">
        <v>511117</v>
      </c>
      <c r="H119" t="s">
        <v>31</v>
      </c>
      <c r="I119">
        <v>280017</v>
      </c>
      <c r="J119" t="s">
        <v>18</v>
      </c>
      <c r="K119">
        <v>250005</v>
      </c>
      <c r="L119" t="s">
        <v>36</v>
      </c>
      <c r="M119" t="s">
        <v>38</v>
      </c>
      <c r="N119" s="5">
        <v>5673</v>
      </c>
    </row>
    <row r="120" spans="1:14" x14ac:dyDescent="0.25">
      <c r="A120">
        <v>3800119</v>
      </c>
      <c r="B120">
        <v>2</v>
      </c>
      <c r="C120" t="s">
        <v>51</v>
      </c>
      <c r="D120" s="2">
        <v>44327</v>
      </c>
      <c r="E120" s="27">
        <v>2021</v>
      </c>
      <c r="F120" s="29">
        <v>5</v>
      </c>
      <c r="G120">
        <v>511111</v>
      </c>
      <c r="H120" t="s">
        <v>29</v>
      </c>
      <c r="I120">
        <v>280002</v>
      </c>
      <c r="J120" t="s">
        <v>74</v>
      </c>
      <c r="K120">
        <v>250020</v>
      </c>
      <c r="L120" t="s">
        <v>37</v>
      </c>
      <c r="M120" t="s">
        <v>39</v>
      </c>
      <c r="N120" s="5">
        <v>2805</v>
      </c>
    </row>
    <row r="121" spans="1:14" x14ac:dyDescent="0.25">
      <c r="A121">
        <v>3800120</v>
      </c>
      <c r="B121">
        <v>3</v>
      </c>
      <c r="C121" t="s">
        <v>50</v>
      </c>
      <c r="D121" s="2">
        <v>44867</v>
      </c>
      <c r="E121" s="27">
        <v>2022</v>
      </c>
      <c r="F121" s="29">
        <v>11</v>
      </c>
      <c r="G121">
        <v>511114</v>
      </c>
      <c r="H121" t="s">
        <v>30</v>
      </c>
      <c r="I121">
        <v>280011</v>
      </c>
      <c r="J121" t="s">
        <v>12</v>
      </c>
      <c r="K121">
        <v>250023</v>
      </c>
      <c r="L121" t="s">
        <v>34</v>
      </c>
      <c r="M121" t="s">
        <v>40</v>
      </c>
      <c r="N121" s="5">
        <v>1583</v>
      </c>
    </row>
    <row r="122" spans="1:14" x14ac:dyDescent="0.25">
      <c r="A122">
        <v>3800121</v>
      </c>
      <c r="B122">
        <v>2</v>
      </c>
      <c r="C122" t="s">
        <v>51</v>
      </c>
      <c r="D122" s="2">
        <v>45108</v>
      </c>
      <c r="E122" s="27">
        <v>2023</v>
      </c>
      <c r="F122" s="29">
        <v>7</v>
      </c>
      <c r="G122">
        <v>511111</v>
      </c>
      <c r="H122" t="s">
        <v>29</v>
      </c>
      <c r="I122">
        <v>280004</v>
      </c>
      <c r="J122" t="s">
        <v>76</v>
      </c>
      <c r="K122">
        <v>250022</v>
      </c>
      <c r="L122" t="s">
        <v>34</v>
      </c>
      <c r="M122" t="s">
        <v>40</v>
      </c>
      <c r="N122" s="5">
        <v>2121</v>
      </c>
    </row>
    <row r="123" spans="1:14" x14ac:dyDescent="0.25">
      <c r="A123">
        <v>3800122</v>
      </c>
      <c r="B123">
        <v>4</v>
      </c>
      <c r="C123" t="s">
        <v>65</v>
      </c>
      <c r="D123" s="2">
        <v>45020</v>
      </c>
      <c r="E123" s="27">
        <v>2023</v>
      </c>
      <c r="F123" s="29">
        <v>4</v>
      </c>
      <c r="G123">
        <v>511113</v>
      </c>
      <c r="H123" t="s">
        <v>30</v>
      </c>
      <c r="I123">
        <v>280013</v>
      </c>
      <c r="J123" t="s">
        <v>14</v>
      </c>
      <c r="K123">
        <v>250021</v>
      </c>
      <c r="L123" t="s">
        <v>34</v>
      </c>
      <c r="M123" t="s">
        <v>40</v>
      </c>
      <c r="N123" s="5">
        <v>665</v>
      </c>
    </row>
    <row r="124" spans="1:14" x14ac:dyDescent="0.25">
      <c r="A124">
        <v>3800123</v>
      </c>
      <c r="B124">
        <v>1</v>
      </c>
      <c r="C124" t="s">
        <v>64</v>
      </c>
      <c r="D124" s="2">
        <v>45144</v>
      </c>
      <c r="E124" s="27">
        <v>2023</v>
      </c>
      <c r="F124" s="29">
        <v>8</v>
      </c>
      <c r="G124">
        <v>511112</v>
      </c>
      <c r="H124" t="s">
        <v>29</v>
      </c>
      <c r="I124">
        <v>280003</v>
      </c>
      <c r="J124" t="s">
        <v>75</v>
      </c>
      <c r="K124">
        <v>250017</v>
      </c>
      <c r="L124" t="s">
        <v>37</v>
      </c>
      <c r="M124" t="s">
        <v>39</v>
      </c>
      <c r="N124" s="5">
        <v>1501</v>
      </c>
    </row>
    <row r="125" spans="1:14" x14ac:dyDescent="0.25">
      <c r="A125">
        <v>3800124</v>
      </c>
      <c r="B125">
        <v>4</v>
      </c>
      <c r="C125" t="s">
        <v>65</v>
      </c>
      <c r="D125" s="2">
        <v>44242</v>
      </c>
      <c r="E125" s="27">
        <v>2021</v>
      </c>
      <c r="F125" s="29">
        <v>2</v>
      </c>
      <c r="G125">
        <v>511112</v>
      </c>
      <c r="H125" t="s">
        <v>29</v>
      </c>
      <c r="I125">
        <v>280020</v>
      </c>
      <c r="J125" t="s">
        <v>21</v>
      </c>
      <c r="K125">
        <v>250001</v>
      </c>
      <c r="L125" t="s">
        <v>36</v>
      </c>
      <c r="M125" t="s">
        <v>38</v>
      </c>
      <c r="N125" s="5">
        <v>1026</v>
      </c>
    </row>
    <row r="126" spans="1:14" x14ac:dyDescent="0.25">
      <c r="A126">
        <v>3800125</v>
      </c>
      <c r="B126">
        <v>4</v>
      </c>
      <c r="C126" t="s">
        <v>65</v>
      </c>
      <c r="D126" s="2">
        <v>44745</v>
      </c>
      <c r="E126" s="27">
        <v>2022</v>
      </c>
      <c r="F126" s="29">
        <v>7</v>
      </c>
      <c r="G126">
        <v>511111</v>
      </c>
      <c r="H126" t="s">
        <v>29</v>
      </c>
      <c r="I126">
        <v>280006</v>
      </c>
      <c r="J126" t="s">
        <v>78</v>
      </c>
      <c r="K126">
        <v>250008</v>
      </c>
      <c r="L126" t="s">
        <v>36</v>
      </c>
      <c r="M126" t="s">
        <v>53</v>
      </c>
      <c r="N126" s="5">
        <v>5598</v>
      </c>
    </row>
    <row r="127" spans="1:14" x14ac:dyDescent="0.25">
      <c r="A127">
        <v>3800126</v>
      </c>
      <c r="B127">
        <v>1</v>
      </c>
      <c r="C127" t="s">
        <v>64</v>
      </c>
      <c r="D127" s="2">
        <v>44908</v>
      </c>
      <c r="E127" s="27">
        <v>2022</v>
      </c>
      <c r="F127" s="29">
        <v>12</v>
      </c>
      <c r="G127">
        <v>511112</v>
      </c>
      <c r="H127" t="s">
        <v>29</v>
      </c>
      <c r="I127">
        <v>280014</v>
      </c>
      <c r="J127" t="s">
        <v>15</v>
      </c>
      <c r="K127">
        <v>250015</v>
      </c>
      <c r="L127" t="s">
        <v>37</v>
      </c>
      <c r="M127" t="s">
        <v>39</v>
      </c>
      <c r="N127" s="5">
        <v>5233</v>
      </c>
    </row>
    <row r="128" spans="1:14" x14ac:dyDescent="0.25">
      <c r="A128">
        <v>3800127</v>
      </c>
      <c r="B128">
        <v>2</v>
      </c>
      <c r="C128" t="s">
        <v>51</v>
      </c>
      <c r="D128" s="2">
        <v>44252</v>
      </c>
      <c r="E128" s="27">
        <v>2021</v>
      </c>
      <c r="F128" s="29">
        <v>2</v>
      </c>
      <c r="G128">
        <v>511114</v>
      </c>
      <c r="H128" t="s">
        <v>30</v>
      </c>
      <c r="I128">
        <v>280019</v>
      </c>
      <c r="J128" t="s">
        <v>20</v>
      </c>
      <c r="K128">
        <v>250026</v>
      </c>
      <c r="L128" t="s">
        <v>35</v>
      </c>
      <c r="M128" t="s">
        <v>71</v>
      </c>
      <c r="N128" s="5">
        <v>2052</v>
      </c>
    </row>
    <row r="129" spans="1:14" x14ac:dyDescent="0.25">
      <c r="A129">
        <v>3800128</v>
      </c>
      <c r="B129">
        <v>1</v>
      </c>
      <c r="C129" t="s">
        <v>64</v>
      </c>
      <c r="D129" s="2">
        <v>44768</v>
      </c>
      <c r="E129" s="27">
        <v>2022</v>
      </c>
      <c r="F129" s="29">
        <v>7</v>
      </c>
      <c r="G129">
        <v>511115</v>
      </c>
      <c r="H129" t="s">
        <v>70</v>
      </c>
      <c r="I129">
        <v>280019</v>
      </c>
      <c r="J129" t="s">
        <v>20</v>
      </c>
      <c r="K129">
        <v>250013</v>
      </c>
      <c r="L129" t="s">
        <v>37</v>
      </c>
      <c r="M129" t="s">
        <v>54</v>
      </c>
      <c r="N129" s="5">
        <v>3862</v>
      </c>
    </row>
    <row r="130" spans="1:14" x14ac:dyDescent="0.25">
      <c r="A130">
        <v>3800129</v>
      </c>
      <c r="B130">
        <v>1</v>
      </c>
      <c r="C130" t="s">
        <v>64</v>
      </c>
      <c r="D130" s="2">
        <v>45120</v>
      </c>
      <c r="E130" s="27">
        <v>2023</v>
      </c>
      <c r="F130" s="29">
        <v>7</v>
      </c>
      <c r="G130">
        <v>511115</v>
      </c>
      <c r="H130" t="s">
        <v>70</v>
      </c>
      <c r="I130">
        <v>280014</v>
      </c>
      <c r="J130" t="s">
        <v>15</v>
      </c>
      <c r="K130">
        <v>250004</v>
      </c>
      <c r="L130" t="s">
        <v>36</v>
      </c>
      <c r="M130" t="s">
        <v>38</v>
      </c>
      <c r="N130" s="5">
        <v>4061</v>
      </c>
    </row>
    <row r="131" spans="1:14" x14ac:dyDescent="0.25">
      <c r="A131">
        <v>3800130</v>
      </c>
      <c r="B131">
        <v>2</v>
      </c>
      <c r="C131" t="s">
        <v>51</v>
      </c>
      <c r="D131" s="2">
        <v>45282</v>
      </c>
      <c r="E131" s="27">
        <v>2023</v>
      </c>
      <c r="F131" s="29">
        <v>12</v>
      </c>
      <c r="G131">
        <v>511114</v>
      </c>
      <c r="H131" t="s">
        <v>30</v>
      </c>
      <c r="I131">
        <v>280003</v>
      </c>
      <c r="J131" t="s">
        <v>75</v>
      </c>
      <c r="K131">
        <v>250012</v>
      </c>
      <c r="L131" t="s">
        <v>37</v>
      </c>
      <c r="M131" t="s">
        <v>54</v>
      </c>
      <c r="N131" s="5">
        <v>2417</v>
      </c>
    </row>
    <row r="132" spans="1:14" x14ac:dyDescent="0.25">
      <c r="A132">
        <v>3800131</v>
      </c>
      <c r="B132">
        <v>4</v>
      </c>
      <c r="C132" t="s">
        <v>65</v>
      </c>
      <c r="D132" s="2">
        <v>44461</v>
      </c>
      <c r="E132" s="27">
        <v>2021</v>
      </c>
      <c r="F132" s="29">
        <v>9</v>
      </c>
      <c r="G132">
        <v>511115</v>
      </c>
      <c r="H132" t="s">
        <v>70</v>
      </c>
      <c r="I132">
        <v>280019</v>
      </c>
      <c r="J132" t="s">
        <v>20</v>
      </c>
      <c r="K132">
        <v>250018</v>
      </c>
      <c r="L132" t="s">
        <v>37</v>
      </c>
      <c r="M132" t="s">
        <v>39</v>
      </c>
      <c r="N132" s="5">
        <v>5153</v>
      </c>
    </row>
    <row r="133" spans="1:14" x14ac:dyDescent="0.25">
      <c r="A133">
        <v>3800132</v>
      </c>
      <c r="B133">
        <v>3</v>
      </c>
      <c r="C133" t="s">
        <v>50</v>
      </c>
      <c r="D133" s="2">
        <v>44268</v>
      </c>
      <c r="E133" s="27">
        <v>2021</v>
      </c>
      <c r="F133" s="29">
        <v>3</v>
      </c>
      <c r="G133">
        <v>511115</v>
      </c>
      <c r="H133" t="s">
        <v>70</v>
      </c>
      <c r="I133">
        <v>280020</v>
      </c>
      <c r="J133" t="s">
        <v>21</v>
      </c>
      <c r="K133">
        <v>250023</v>
      </c>
      <c r="L133" t="s">
        <v>34</v>
      </c>
      <c r="M133" t="s">
        <v>40</v>
      </c>
      <c r="N133" s="5">
        <v>5735</v>
      </c>
    </row>
    <row r="134" spans="1:14" x14ac:dyDescent="0.25">
      <c r="A134">
        <v>3800133</v>
      </c>
      <c r="B134">
        <v>3</v>
      </c>
      <c r="C134" t="s">
        <v>50</v>
      </c>
      <c r="D134" s="2">
        <v>44636</v>
      </c>
      <c r="E134" s="27">
        <v>2022</v>
      </c>
      <c r="F134" s="29">
        <v>3</v>
      </c>
      <c r="G134">
        <v>511117</v>
      </c>
      <c r="H134" t="s">
        <v>31</v>
      </c>
      <c r="I134">
        <v>280018</v>
      </c>
      <c r="J134" t="s">
        <v>19</v>
      </c>
      <c r="K134">
        <v>250027</v>
      </c>
      <c r="L134" t="s">
        <v>35</v>
      </c>
      <c r="M134" t="s">
        <v>71</v>
      </c>
      <c r="N134" s="5">
        <v>5512</v>
      </c>
    </row>
    <row r="135" spans="1:14" x14ac:dyDescent="0.25">
      <c r="A135">
        <v>3800134</v>
      </c>
      <c r="B135">
        <v>4</v>
      </c>
      <c r="C135" t="s">
        <v>65</v>
      </c>
      <c r="D135" s="2">
        <v>44760</v>
      </c>
      <c r="E135" s="27">
        <v>2022</v>
      </c>
      <c r="F135" s="29">
        <v>7</v>
      </c>
      <c r="G135">
        <v>511114</v>
      </c>
      <c r="H135" t="s">
        <v>30</v>
      </c>
      <c r="I135">
        <v>280015</v>
      </c>
      <c r="J135" t="s">
        <v>16</v>
      </c>
      <c r="K135">
        <v>250024</v>
      </c>
      <c r="L135" t="s">
        <v>34</v>
      </c>
      <c r="M135" t="s">
        <v>40</v>
      </c>
      <c r="N135" s="5">
        <v>1278</v>
      </c>
    </row>
    <row r="136" spans="1:14" x14ac:dyDescent="0.25">
      <c r="A136">
        <v>3800135</v>
      </c>
      <c r="B136">
        <v>2</v>
      </c>
      <c r="C136" t="s">
        <v>51</v>
      </c>
      <c r="D136" s="2">
        <v>45158</v>
      </c>
      <c r="E136" s="27">
        <v>2023</v>
      </c>
      <c r="F136" s="29">
        <v>8</v>
      </c>
      <c r="G136">
        <v>511117</v>
      </c>
      <c r="H136" t="s">
        <v>31</v>
      </c>
      <c r="I136">
        <v>280011</v>
      </c>
      <c r="J136" t="s">
        <v>12</v>
      </c>
      <c r="K136">
        <v>250006</v>
      </c>
      <c r="L136" t="s">
        <v>36</v>
      </c>
      <c r="M136" t="s">
        <v>53</v>
      </c>
      <c r="N136" s="5">
        <v>4497</v>
      </c>
    </row>
    <row r="137" spans="1:14" x14ac:dyDescent="0.25">
      <c r="A137">
        <v>3800136</v>
      </c>
      <c r="B137">
        <v>3</v>
      </c>
      <c r="C137" t="s">
        <v>50</v>
      </c>
      <c r="D137" s="2">
        <v>44918</v>
      </c>
      <c r="E137" s="27">
        <v>2022</v>
      </c>
      <c r="F137" s="29">
        <v>12</v>
      </c>
      <c r="G137">
        <v>511115</v>
      </c>
      <c r="H137" t="s">
        <v>70</v>
      </c>
      <c r="I137">
        <v>280008</v>
      </c>
      <c r="J137" t="s">
        <v>80</v>
      </c>
      <c r="K137">
        <v>250018</v>
      </c>
      <c r="L137" t="s">
        <v>37</v>
      </c>
      <c r="M137" t="s">
        <v>39</v>
      </c>
      <c r="N137" s="5">
        <v>5845</v>
      </c>
    </row>
    <row r="138" spans="1:14" x14ac:dyDescent="0.25">
      <c r="A138">
        <v>3800137</v>
      </c>
      <c r="B138">
        <v>1</v>
      </c>
      <c r="C138" t="s">
        <v>64</v>
      </c>
      <c r="D138" s="2">
        <v>44486</v>
      </c>
      <c r="E138" s="27">
        <v>2021</v>
      </c>
      <c r="F138" s="29">
        <v>10</v>
      </c>
      <c r="G138">
        <v>511112</v>
      </c>
      <c r="H138" t="s">
        <v>29</v>
      </c>
      <c r="I138">
        <v>280017</v>
      </c>
      <c r="J138" t="s">
        <v>18</v>
      </c>
      <c r="K138">
        <v>250018</v>
      </c>
      <c r="L138" t="s">
        <v>37</v>
      </c>
      <c r="M138" t="s">
        <v>39</v>
      </c>
      <c r="N138" s="5">
        <v>4008</v>
      </c>
    </row>
    <row r="139" spans="1:14" x14ac:dyDescent="0.25">
      <c r="A139">
        <v>3800138</v>
      </c>
      <c r="B139">
        <v>1</v>
      </c>
      <c r="C139" t="s">
        <v>64</v>
      </c>
      <c r="D139" s="2">
        <v>45155</v>
      </c>
      <c r="E139" s="27">
        <v>2023</v>
      </c>
      <c r="F139" s="29">
        <v>8</v>
      </c>
      <c r="G139">
        <v>511116</v>
      </c>
      <c r="H139" t="s">
        <v>31</v>
      </c>
      <c r="I139">
        <v>280015</v>
      </c>
      <c r="J139" t="s">
        <v>16</v>
      </c>
      <c r="K139">
        <v>250020</v>
      </c>
      <c r="L139" t="s">
        <v>37</v>
      </c>
      <c r="M139" t="s">
        <v>39</v>
      </c>
      <c r="N139" s="5">
        <v>705</v>
      </c>
    </row>
    <row r="140" spans="1:14" x14ac:dyDescent="0.25">
      <c r="A140">
        <v>3800139</v>
      </c>
      <c r="B140">
        <v>1</v>
      </c>
      <c r="C140" t="s">
        <v>64</v>
      </c>
      <c r="D140" s="2">
        <v>44740</v>
      </c>
      <c r="E140" s="27">
        <v>2022</v>
      </c>
      <c r="F140" s="29">
        <v>6</v>
      </c>
      <c r="G140">
        <v>511112</v>
      </c>
      <c r="H140" t="s">
        <v>29</v>
      </c>
      <c r="I140">
        <v>280004</v>
      </c>
      <c r="J140" t="s">
        <v>76</v>
      </c>
      <c r="K140">
        <v>250003</v>
      </c>
      <c r="L140" t="s">
        <v>36</v>
      </c>
      <c r="M140" t="s">
        <v>38</v>
      </c>
      <c r="N140" s="5">
        <v>1409</v>
      </c>
    </row>
    <row r="141" spans="1:14" x14ac:dyDescent="0.25">
      <c r="A141">
        <v>3800140</v>
      </c>
      <c r="B141">
        <v>2</v>
      </c>
      <c r="C141" t="s">
        <v>51</v>
      </c>
      <c r="D141" s="2">
        <v>45050</v>
      </c>
      <c r="E141" s="27">
        <v>2023</v>
      </c>
      <c r="F141" s="29">
        <v>5</v>
      </c>
      <c r="G141">
        <v>511114</v>
      </c>
      <c r="H141" t="s">
        <v>30</v>
      </c>
      <c r="I141">
        <v>280011</v>
      </c>
      <c r="J141" t="s">
        <v>12</v>
      </c>
      <c r="K141">
        <v>250023</v>
      </c>
      <c r="L141" t="s">
        <v>34</v>
      </c>
      <c r="M141" t="s">
        <v>40</v>
      </c>
      <c r="N141" s="5">
        <v>2418</v>
      </c>
    </row>
    <row r="142" spans="1:14" x14ac:dyDescent="0.25">
      <c r="A142">
        <v>3800141</v>
      </c>
      <c r="B142">
        <v>4</v>
      </c>
      <c r="C142" t="s">
        <v>65</v>
      </c>
      <c r="D142" s="2">
        <v>44380</v>
      </c>
      <c r="E142" s="27">
        <v>2021</v>
      </c>
      <c r="F142" s="29">
        <v>7</v>
      </c>
      <c r="G142">
        <v>511117</v>
      </c>
      <c r="H142" t="s">
        <v>31</v>
      </c>
      <c r="I142">
        <v>280012</v>
      </c>
      <c r="J142" t="s">
        <v>13</v>
      </c>
      <c r="K142">
        <v>250023</v>
      </c>
      <c r="L142" t="s">
        <v>34</v>
      </c>
      <c r="M142" t="s">
        <v>40</v>
      </c>
      <c r="N142" s="5">
        <v>260</v>
      </c>
    </row>
    <row r="143" spans="1:14" x14ac:dyDescent="0.25">
      <c r="A143">
        <v>3800142</v>
      </c>
      <c r="B143">
        <v>2</v>
      </c>
      <c r="C143" t="s">
        <v>51</v>
      </c>
      <c r="D143" s="2">
        <v>44435</v>
      </c>
      <c r="E143" s="27">
        <v>2021</v>
      </c>
      <c r="F143" s="29">
        <v>8</v>
      </c>
      <c r="G143">
        <v>511114</v>
      </c>
      <c r="H143" t="s">
        <v>30</v>
      </c>
      <c r="I143">
        <v>280016</v>
      </c>
      <c r="J143" t="s">
        <v>17</v>
      </c>
      <c r="K143">
        <v>250018</v>
      </c>
      <c r="L143" t="s">
        <v>37</v>
      </c>
      <c r="M143" t="s">
        <v>39</v>
      </c>
      <c r="N143" s="5">
        <v>3703</v>
      </c>
    </row>
    <row r="144" spans="1:14" x14ac:dyDescent="0.25">
      <c r="A144">
        <v>3800143</v>
      </c>
      <c r="B144">
        <v>4</v>
      </c>
      <c r="C144" t="s">
        <v>65</v>
      </c>
      <c r="D144" s="2">
        <v>44474</v>
      </c>
      <c r="E144" s="27">
        <v>2021</v>
      </c>
      <c r="F144" s="29">
        <v>10</v>
      </c>
      <c r="G144">
        <v>511112</v>
      </c>
      <c r="H144" t="s">
        <v>29</v>
      </c>
      <c r="I144">
        <v>280002</v>
      </c>
      <c r="J144" t="s">
        <v>74</v>
      </c>
      <c r="K144">
        <v>250007</v>
      </c>
      <c r="L144" t="s">
        <v>36</v>
      </c>
      <c r="M144" t="s">
        <v>53</v>
      </c>
      <c r="N144" s="5">
        <v>4384</v>
      </c>
    </row>
    <row r="145" spans="1:14" x14ac:dyDescent="0.25">
      <c r="A145">
        <v>3800144</v>
      </c>
      <c r="B145">
        <v>3</v>
      </c>
      <c r="C145" t="s">
        <v>50</v>
      </c>
      <c r="D145" s="2">
        <v>45003</v>
      </c>
      <c r="E145" s="27">
        <v>2023</v>
      </c>
      <c r="F145" s="29">
        <v>3</v>
      </c>
      <c r="G145">
        <v>511116</v>
      </c>
      <c r="H145" t="s">
        <v>31</v>
      </c>
      <c r="I145">
        <v>280012</v>
      </c>
      <c r="J145" t="s">
        <v>13</v>
      </c>
      <c r="K145">
        <v>250024</v>
      </c>
      <c r="L145" t="s">
        <v>34</v>
      </c>
      <c r="M145" t="s">
        <v>40</v>
      </c>
      <c r="N145" s="5">
        <v>1783</v>
      </c>
    </row>
    <row r="146" spans="1:14" x14ac:dyDescent="0.25">
      <c r="A146">
        <v>3800145</v>
      </c>
      <c r="B146">
        <v>4</v>
      </c>
      <c r="C146" t="s">
        <v>65</v>
      </c>
      <c r="D146" s="2">
        <v>44701</v>
      </c>
      <c r="E146" s="27">
        <v>2022</v>
      </c>
      <c r="F146" s="29">
        <v>5</v>
      </c>
      <c r="G146">
        <v>511113</v>
      </c>
      <c r="H146" t="s">
        <v>30</v>
      </c>
      <c r="I146">
        <v>280020</v>
      </c>
      <c r="J146" t="s">
        <v>21</v>
      </c>
      <c r="K146">
        <v>250019</v>
      </c>
      <c r="L146" t="s">
        <v>37</v>
      </c>
      <c r="M146" t="s">
        <v>39</v>
      </c>
      <c r="N146" s="5">
        <v>3089</v>
      </c>
    </row>
    <row r="147" spans="1:14" x14ac:dyDescent="0.25">
      <c r="A147">
        <v>3800146</v>
      </c>
      <c r="B147">
        <v>1</v>
      </c>
      <c r="C147" t="s">
        <v>64</v>
      </c>
      <c r="D147" s="2">
        <v>44629</v>
      </c>
      <c r="E147" s="27">
        <v>2022</v>
      </c>
      <c r="F147" s="29">
        <v>3</v>
      </c>
      <c r="G147">
        <v>511115</v>
      </c>
      <c r="H147" t="s">
        <v>70</v>
      </c>
      <c r="I147">
        <v>280001</v>
      </c>
      <c r="J147" t="s">
        <v>73</v>
      </c>
      <c r="K147">
        <v>250010</v>
      </c>
      <c r="L147" t="s">
        <v>36</v>
      </c>
      <c r="M147" t="s">
        <v>53</v>
      </c>
      <c r="N147" s="5">
        <v>2234</v>
      </c>
    </row>
    <row r="148" spans="1:14" x14ac:dyDescent="0.25">
      <c r="A148">
        <v>3800147</v>
      </c>
      <c r="B148">
        <v>3</v>
      </c>
      <c r="C148" t="s">
        <v>50</v>
      </c>
      <c r="D148" s="2">
        <v>44929</v>
      </c>
      <c r="E148" s="27">
        <v>2023</v>
      </c>
      <c r="F148" s="29">
        <v>1</v>
      </c>
      <c r="G148">
        <v>511112</v>
      </c>
      <c r="H148" t="s">
        <v>29</v>
      </c>
      <c r="I148">
        <v>280005</v>
      </c>
      <c r="J148" t="s">
        <v>77</v>
      </c>
      <c r="K148">
        <v>250007</v>
      </c>
      <c r="L148" t="s">
        <v>36</v>
      </c>
      <c r="M148" t="s">
        <v>53</v>
      </c>
      <c r="N148" s="5">
        <v>957</v>
      </c>
    </row>
    <row r="149" spans="1:14" x14ac:dyDescent="0.25">
      <c r="A149">
        <v>3800148</v>
      </c>
      <c r="B149">
        <v>3</v>
      </c>
      <c r="C149" t="s">
        <v>50</v>
      </c>
      <c r="D149" s="2">
        <v>45207</v>
      </c>
      <c r="E149" s="27">
        <v>2023</v>
      </c>
      <c r="F149" s="29">
        <v>10</v>
      </c>
      <c r="G149">
        <v>511111</v>
      </c>
      <c r="H149" t="s">
        <v>29</v>
      </c>
      <c r="I149">
        <v>280005</v>
      </c>
      <c r="J149" t="s">
        <v>77</v>
      </c>
      <c r="K149">
        <v>250019</v>
      </c>
      <c r="L149" t="s">
        <v>37</v>
      </c>
      <c r="M149" t="s">
        <v>39</v>
      </c>
      <c r="N149" s="5">
        <v>3676</v>
      </c>
    </row>
    <row r="150" spans="1:14" x14ac:dyDescent="0.25">
      <c r="A150">
        <v>3800149</v>
      </c>
      <c r="B150">
        <v>3</v>
      </c>
      <c r="C150" t="s">
        <v>50</v>
      </c>
      <c r="D150" s="2">
        <v>44485</v>
      </c>
      <c r="E150" s="27">
        <v>2021</v>
      </c>
      <c r="F150" s="29">
        <v>10</v>
      </c>
      <c r="G150">
        <v>511117</v>
      </c>
      <c r="H150" t="s">
        <v>31</v>
      </c>
      <c r="I150">
        <v>280001</v>
      </c>
      <c r="J150" t="s">
        <v>73</v>
      </c>
      <c r="K150">
        <v>250029</v>
      </c>
      <c r="L150" t="s">
        <v>35</v>
      </c>
      <c r="M150" t="s">
        <v>55</v>
      </c>
      <c r="N150" s="5">
        <v>5155</v>
      </c>
    </row>
    <row r="151" spans="1:14" x14ac:dyDescent="0.25">
      <c r="A151">
        <v>3800150</v>
      </c>
      <c r="B151">
        <v>3</v>
      </c>
      <c r="C151" t="s">
        <v>50</v>
      </c>
      <c r="D151" s="2">
        <v>44871</v>
      </c>
      <c r="E151" s="27">
        <v>2022</v>
      </c>
      <c r="F151" s="29">
        <v>11</v>
      </c>
      <c r="G151">
        <v>511117</v>
      </c>
      <c r="H151" t="s">
        <v>31</v>
      </c>
      <c r="I151">
        <v>280017</v>
      </c>
      <c r="J151" t="s">
        <v>18</v>
      </c>
      <c r="K151">
        <v>250002</v>
      </c>
      <c r="L151" t="s">
        <v>36</v>
      </c>
      <c r="M151" t="s">
        <v>38</v>
      </c>
      <c r="N151" s="5">
        <v>5005</v>
      </c>
    </row>
    <row r="152" spans="1:14" x14ac:dyDescent="0.25">
      <c r="A152">
        <v>3800151</v>
      </c>
      <c r="B152">
        <v>1</v>
      </c>
      <c r="C152" t="s">
        <v>64</v>
      </c>
      <c r="D152" s="2">
        <v>44730</v>
      </c>
      <c r="E152" s="27">
        <v>2022</v>
      </c>
      <c r="F152" s="29">
        <v>6</v>
      </c>
      <c r="G152">
        <v>511115</v>
      </c>
      <c r="H152" t="s">
        <v>70</v>
      </c>
      <c r="I152">
        <v>280015</v>
      </c>
      <c r="J152" t="s">
        <v>16</v>
      </c>
      <c r="K152">
        <v>250016</v>
      </c>
      <c r="L152" t="s">
        <v>37</v>
      </c>
      <c r="M152" t="s">
        <v>39</v>
      </c>
      <c r="N152" s="5">
        <v>5090</v>
      </c>
    </row>
    <row r="153" spans="1:14" x14ac:dyDescent="0.25">
      <c r="A153">
        <v>3800152</v>
      </c>
      <c r="B153">
        <v>3</v>
      </c>
      <c r="C153" t="s">
        <v>50</v>
      </c>
      <c r="D153" s="2">
        <v>44646</v>
      </c>
      <c r="E153" s="27">
        <v>2022</v>
      </c>
      <c r="F153" s="29">
        <v>3</v>
      </c>
      <c r="G153">
        <v>511115</v>
      </c>
      <c r="H153" t="s">
        <v>70</v>
      </c>
      <c r="I153">
        <v>280014</v>
      </c>
      <c r="J153" t="s">
        <v>15</v>
      </c>
      <c r="K153">
        <v>250027</v>
      </c>
      <c r="L153" t="s">
        <v>35</v>
      </c>
      <c r="M153" t="s">
        <v>71</v>
      </c>
      <c r="N153" s="5">
        <v>1412</v>
      </c>
    </row>
    <row r="154" spans="1:14" x14ac:dyDescent="0.25">
      <c r="A154">
        <v>3800153</v>
      </c>
      <c r="B154">
        <v>3</v>
      </c>
      <c r="C154" t="s">
        <v>50</v>
      </c>
      <c r="D154" s="2">
        <v>45184</v>
      </c>
      <c r="E154" s="27">
        <v>2023</v>
      </c>
      <c r="F154" s="29">
        <v>9</v>
      </c>
      <c r="G154">
        <v>511117</v>
      </c>
      <c r="H154" t="s">
        <v>31</v>
      </c>
      <c r="I154">
        <v>280009</v>
      </c>
      <c r="J154" t="s">
        <v>81</v>
      </c>
      <c r="K154">
        <v>250023</v>
      </c>
      <c r="L154" t="s">
        <v>34</v>
      </c>
      <c r="M154" t="s">
        <v>40</v>
      </c>
      <c r="N154" s="5">
        <v>3270</v>
      </c>
    </row>
    <row r="155" spans="1:14" x14ac:dyDescent="0.25">
      <c r="A155">
        <v>3800154</v>
      </c>
      <c r="B155">
        <v>1</v>
      </c>
      <c r="C155" t="s">
        <v>64</v>
      </c>
      <c r="D155" s="2">
        <v>44472</v>
      </c>
      <c r="E155" s="27">
        <v>2021</v>
      </c>
      <c r="F155" s="29">
        <v>10</v>
      </c>
      <c r="G155">
        <v>511114</v>
      </c>
      <c r="H155" t="s">
        <v>30</v>
      </c>
      <c r="I155">
        <v>280010</v>
      </c>
      <c r="J155" t="s">
        <v>11</v>
      </c>
      <c r="K155">
        <v>250019</v>
      </c>
      <c r="L155" t="s">
        <v>37</v>
      </c>
      <c r="M155" t="s">
        <v>39</v>
      </c>
      <c r="N155" s="5">
        <v>1889</v>
      </c>
    </row>
    <row r="156" spans="1:14" x14ac:dyDescent="0.25">
      <c r="A156">
        <v>3800155</v>
      </c>
      <c r="B156">
        <v>1</v>
      </c>
      <c r="C156" t="s">
        <v>64</v>
      </c>
      <c r="D156" s="2">
        <v>44970</v>
      </c>
      <c r="E156" s="27">
        <v>2023</v>
      </c>
      <c r="F156" s="29">
        <v>2</v>
      </c>
      <c r="G156">
        <v>511115</v>
      </c>
      <c r="H156" t="s">
        <v>70</v>
      </c>
      <c r="I156">
        <v>280003</v>
      </c>
      <c r="J156" t="s">
        <v>75</v>
      </c>
      <c r="K156">
        <v>250007</v>
      </c>
      <c r="L156" t="s">
        <v>36</v>
      </c>
      <c r="M156" t="s">
        <v>53</v>
      </c>
      <c r="N156" s="5">
        <v>2132</v>
      </c>
    </row>
    <row r="157" spans="1:14" x14ac:dyDescent="0.25">
      <c r="A157">
        <v>3800156</v>
      </c>
      <c r="B157">
        <v>1</v>
      </c>
      <c r="C157" t="s">
        <v>64</v>
      </c>
      <c r="D157" s="2">
        <v>44761</v>
      </c>
      <c r="E157" s="27">
        <v>2022</v>
      </c>
      <c r="F157" s="29">
        <v>7</v>
      </c>
      <c r="G157">
        <v>511117</v>
      </c>
      <c r="H157" t="s">
        <v>31</v>
      </c>
      <c r="I157">
        <v>280008</v>
      </c>
      <c r="J157" t="s">
        <v>80</v>
      </c>
      <c r="K157">
        <v>250015</v>
      </c>
      <c r="L157" t="s">
        <v>37</v>
      </c>
      <c r="M157" t="s">
        <v>39</v>
      </c>
      <c r="N157" s="5">
        <v>5962</v>
      </c>
    </row>
    <row r="158" spans="1:14" x14ac:dyDescent="0.25">
      <c r="A158">
        <v>3800157</v>
      </c>
      <c r="B158">
        <v>2</v>
      </c>
      <c r="C158" t="s">
        <v>51</v>
      </c>
      <c r="D158" s="2">
        <v>44247</v>
      </c>
      <c r="E158" s="27">
        <v>2021</v>
      </c>
      <c r="F158" s="29">
        <v>2</v>
      </c>
      <c r="G158">
        <v>511111</v>
      </c>
      <c r="H158" t="s">
        <v>29</v>
      </c>
      <c r="I158">
        <v>280013</v>
      </c>
      <c r="J158" t="s">
        <v>14</v>
      </c>
      <c r="K158">
        <v>250030</v>
      </c>
      <c r="L158" t="s">
        <v>35</v>
      </c>
      <c r="M158" t="s">
        <v>55</v>
      </c>
      <c r="N158" s="5">
        <v>4655</v>
      </c>
    </row>
    <row r="159" spans="1:14" x14ac:dyDescent="0.25">
      <c r="A159">
        <v>3800158</v>
      </c>
      <c r="B159">
        <v>1</v>
      </c>
      <c r="C159" t="s">
        <v>64</v>
      </c>
      <c r="D159" s="2">
        <v>44360</v>
      </c>
      <c r="E159" s="27">
        <v>2021</v>
      </c>
      <c r="F159" s="29">
        <v>6</v>
      </c>
      <c r="G159">
        <v>511111</v>
      </c>
      <c r="H159" t="s">
        <v>29</v>
      </c>
      <c r="I159">
        <v>280007</v>
      </c>
      <c r="J159" t="s">
        <v>79</v>
      </c>
      <c r="K159">
        <v>250024</v>
      </c>
      <c r="L159" t="s">
        <v>34</v>
      </c>
      <c r="M159" t="s">
        <v>40</v>
      </c>
      <c r="N159" s="5">
        <v>5136</v>
      </c>
    </row>
    <row r="160" spans="1:14" x14ac:dyDescent="0.25">
      <c r="A160">
        <v>3800159</v>
      </c>
      <c r="B160">
        <v>2</v>
      </c>
      <c r="C160" t="s">
        <v>51</v>
      </c>
      <c r="D160" s="2">
        <v>45054</v>
      </c>
      <c r="E160" s="27">
        <v>2023</v>
      </c>
      <c r="F160" s="29">
        <v>5</v>
      </c>
      <c r="G160">
        <v>511114</v>
      </c>
      <c r="H160" t="s">
        <v>30</v>
      </c>
      <c r="I160">
        <v>280003</v>
      </c>
      <c r="J160" t="s">
        <v>75</v>
      </c>
      <c r="K160">
        <v>250010</v>
      </c>
      <c r="L160" t="s">
        <v>36</v>
      </c>
      <c r="M160" t="s">
        <v>53</v>
      </c>
      <c r="N160" s="5">
        <v>2766</v>
      </c>
    </row>
    <row r="161" spans="1:14" x14ac:dyDescent="0.25">
      <c r="A161">
        <v>3800160</v>
      </c>
      <c r="B161">
        <v>2</v>
      </c>
      <c r="C161" t="s">
        <v>51</v>
      </c>
      <c r="D161" s="2">
        <v>44919</v>
      </c>
      <c r="E161" s="27">
        <v>2022</v>
      </c>
      <c r="F161" s="29">
        <v>12</v>
      </c>
      <c r="G161">
        <v>511115</v>
      </c>
      <c r="H161" t="s">
        <v>70</v>
      </c>
      <c r="I161">
        <v>280020</v>
      </c>
      <c r="J161" t="s">
        <v>21</v>
      </c>
      <c r="K161">
        <v>250021</v>
      </c>
      <c r="L161" t="s">
        <v>34</v>
      </c>
      <c r="M161" t="s">
        <v>40</v>
      </c>
      <c r="N161" s="5">
        <v>4199</v>
      </c>
    </row>
    <row r="162" spans="1:14" x14ac:dyDescent="0.25">
      <c r="A162">
        <v>3800161</v>
      </c>
      <c r="B162">
        <v>4</v>
      </c>
      <c r="C162" t="s">
        <v>65</v>
      </c>
      <c r="D162" s="2">
        <v>45257</v>
      </c>
      <c r="E162" s="27">
        <v>2023</v>
      </c>
      <c r="F162" s="29">
        <v>11</v>
      </c>
      <c r="G162">
        <v>511116</v>
      </c>
      <c r="H162" t="s">
        <v>31</v>
      </c>
      <c r="I162">
        <v>280002</v>
      </c>
      <c r="J162" t="s">
        <v>74</v>
      </c>
      <c r="K162">
        <v>250014</v>
      </c>
      <c r="L162" t="s">
        <v>37</v>
      </c>
      <c r="M162" t="s">
        <v>54</v>
      </c>
      <c r="N162" s="5">
        <v>1739</v>
      </c>
    </row>
    <row r="163" spans="1:14" x14ac:dyDescent="0.25">
      <c r="A163">
        <v>3800162</v>
      </c>
      <c r="B163">
        <v>4</v>
      </c>
      <c r="C163" t="s">
        <v>65</v>
      </c>
      <c r="D163" s="2">
        <v>44920</v>
      </c>
      <c r="E163" s="27">
        <v>2022</v>
      </c>
      <c r="F163" s="29">
        <v>12</v>
      </c>
      <c r="G163">
        <v>511112</v>
      </c>
      <c r="H163" t="s">
        <v>29</v>
      </c>
      <c r="I163">
        <v>280019</v>
      </c>
      <c r="J163" t="s">
        <v>20</v>
      </c>
      <c r="K163">
        <v>250017</v>
      </c>
      <c r="L163" t="s">
        <v>37</v>
      </c>
      <c r="M163" t="s">
        <v>39</v>
      </c>
      <c r="N163" s="5">
        <v>4671</v>
      </c>
    </row>
    <row r="164" spans="1:14" x14ac:dyDescent="0.25">
      <c r="A164">
        <v>3800163</v>
      </c>
      <c r="B164">
        <v>3</v>
      </c>
      <c r="C164" t="s">
        <v>50</v>
      </c>
      <c r="D164" s="2">
        <v>44322</v>
      </c>
      <c r="E164" s="27">
        <v>2021</v>
      </c>
      <c r="F164" s="29">
        <v>5</v>
      </c>
      <c r="G164">
        <v>511115</v>
      </c>
      <c r="H164" t="s">
        <v>70</v>
      </c>
      <c r="I164">
        <v>280010</v>
      </c>
      <c r="J164" t="s">
        <v>11</v>
      </c>
      <c r="K164">
        <v>250007</v>
      </c>
      <c r="L164" t="s">
        <v>36</v>
      </c>
      <c r="M164" t="s">
        <v>53</v>
      </c>
      <c r="N164" s="5">
        <v>2043</v>
      </c>
    </row>
    <row r="165" spans="1:14" x14ac:dyDescent="0.25">
      <c r="A165">
        <v>3800164</v>
      </c>
      <c r="B165">
        <v>1</v>
      </c>
      <c r="C165" t="s">
        <v>64</v>
      </c>
      <c r="D165" s="2">
        <v>45026</v>
      </c>
      <c r="E165" s="27">
        <v>2023</v>
      </c>
      <c r="F165" s="29">
        <v>4</v>
      </c>
      <c r="G165">
        <v>511114</v>
      </c>
      <c r="H165" t="s">
        <v>30</v>
      </c>
      <c r="I165">
        <v>280020</v>
      </c>
      <c r="J165" t="s">
        <v>21</v>
      </c>
      <c r="K165">
        <v>250006</v>
      </c>
      <c r="L165" t="s">
        <v>36</v>
      </c>
      <c r="M165" t="s">
        <v>53</v>
      </c>
      <c r="N165" s="5">
        <v>5377</v>
      </c>
    </row>
    <row r="166" spans="1:14" x14ac:dyDescent="0.25">
      <c r="A166">
        <v>3800165</v>
      </c>
      <c r="B166">
        <v>2</v>
      </c>
      <c r="C166" t="s">
        <v>51</v>
      </c>
      <c r="D166" s="2">
        <v>45176</v>
      </c>
      <c r="E166" s="27">
        <v>2023</v>
      </c>
      <c r="F166" s="29">
        <v>9</v>
      </c>
      <c r="G166">
        <v>511111</v>
      </c>
      <c r="H166" t="s">
        <v>29</v>
      </c>
      <c r="I166">
        <v>280003</v>
      </c>
      <c r="J166" t="s">
        <v>75</v>
      </c>
      <c r="K166">
        <v>250009</v>
      </c>
      <c r="L166" t="s">
        <v>36</v>
      </c>
      <c r="M166" t="s">
        <v>53</v>
      </c>
      <c r="N166" s="5">
        <v>1282</v>
      </c>
    </row>
    <row r="167" spans="1:14" x14ac:dyDescent="0.25">
      <c r="A167">
        <v>3800166</v>
      </c>
      <c r="B167">
        <v>1</v>
      </c>
      <c r="C167" t="s">
        <v>64</v>
      </c>
      <c r="D167" s="2">
        <v>44208</v>
      </c>
      <c r="E167" s="27">
        <v>2021</v>
      </c>
      <c r="F167" s="29">
        <v>1</v>
      </c>
      <c r="G167">
        <v>511111</v>
      </c>
      <c r="H167" t="s">
        <v>29</v>
      </c>
      <c r="I167">
        <v>280012</v>
      </c>
      <c r="J167" t="s">
        <v>13</v>
      </c>
      <c r="K167">
        <v>250028</v>
      </c>
      <c r="L167" t="s">
        <v>35</v>
      </c>
      <c r="M167" t="s">
        <v>71</v>
      </c>
      <c r="N167" s="5">
        <v>5603</v>
      </c>
    </row>
    <row r="168" spans="1:14" x14ac:dyDescent="0.25">
      <c r="A168">
        <v>3800167</v>
      </c>
      <c r="B168">
        <v>2</v>
      </c>
      <c r="C168" t="s">
        <v>51</v>
      </c>
      <c r="D168" s="2">
        <v>44243</v>
      </c>
      <c r="E168" s="27">
        <v>2021</v>
      </c>
      <c r="F168" s="29">
        <v>2</v>
      </c>
      <c r="G168">
        <v>511113</v>
      </c>
      <c r="H168" t="s">
        <v>30</v>
      </c>
      <c r="I168">
        <v>280018</v>
      </c>
      <c r="J168" t="s">
        <v>19</v>
      </c>
      <c r="K168">
        <v>250021</v>
      </c>
      <c r="L168" t="s">
        <v>34</v>
      </c>
      <c r="M168" t="s">
        <v>40</v>
      </c>
      <c r="N168" s="5">
        <v>4946</v>
      </c>
    </row>
    <row r="169" spans="1:14" x14ac:dyDescent="0.25">
      <c r="A169">
        <v>3800168</v>
      </c>
      <c r="B169">
        <v>3</v>
      </c>
      <c r="C169" t="s">
        <v>50</v>
      </c>
      <c r="D169" s="2">
        <v>44770</v>
      </c>
      <c r="E169" s="27">
        <v>2022</v>
      </c>
      <c r="F169" s="29">
        <v>7</v>
      </c>
      <c r="G169">
        <v>511117</v>
      </c>
      <c r="H169" t="s">
        <v>31</v>
      </c>
      <c r="I169">
        <v>280012</v>
      </c>
      <c r="J169" t="s">
        <v>13</v>
      </c>
      <c r="K169">
        <v>250017</v>
      </c>
      <c r="L169" t="s">
        <v>37</v>
      </c>
      <c r="M169" t="s">
        <v>39</v>
      </c>
      <c r="N169" s="5">
        <v>1326</v>
      </c>
    </row>
    <row r="170" spans="1:14" x14ac:dyDescent="0.25">
      <c r="A170">
        <v>3800169</v>
      </c>
      <c r="B170">
        <v>2</v>
      </c>
      <c r="C170" t="s">
        <v>51</v>
      </c>
      <c r="D170" s="2">
        <v>44421</v>
      </c>
      <c r="E170" s="27">
        <v>2021</v>
      </c>
      <c r="F170" s="29">
        <v>8</v>
      </c>
      <c r="G170">
        <v>511116</v>
      </c>
      <c r="H170" t="s">
        <v>31</v>
      </c>
      <c r="I170">
        <v>280019</v>
      </c>
      <c r="J170" t="s">
        <v>20</v>
      </c>
      <c r="K170">
        <v>250019</v>
      </c>
      <c r="L170" t="s">
        <v>37</v>
      </c>
      <c r="M170" t="s">
        <v>39</v>
      </c>
      <c r="N170" s="5">
        <v>4607</v>
      </c>
    </row>
    <row r="171" spans="1:14" x14ac:dyDescent="0.25">
      <c r="A171">
        <v>3800170</v>
      </c>
      <c r="B171">
        <v>1</v>
      </c>
      <c r="C171" t="s">
        <v>64</v>
      </c>
      <c r="D171" s="2">
        <v>44379</v>
      </c>
      <c r="E171" s="27">
        <v>2021</v>
      </c>
      <c r="F171" s="29">
        <v>7</v>
      </c>
      <c r="G171">
        <v>511115</v>
      </c>
      <c r="H171" t="s">
        <v>70</v>
      </c>
      <c r="I171">
        <v>280007</v>
      </c>
      <c r="J171" t="s">
        <v>79</v>
      </c>
      <c r="K171">
        <v>250030</v>
      </c>
      <c r="L171" t="s">
        <v>35</v>
      </c>
      <c r="M171" t="s">
        <v>55</v>
      </c>
      <c r="N171" s="5">
        <v>632</v>
      </c>
    </row>
    <row r="172" spans="1:14" x14ac:dyDescent="0.25">
      <c r="A172">
        <v>3800171</v>
      </c>
      <c r="B172">
        <v>4</v>
      </c>
      <c r="C172" t="s">
        <v>65</v>
      </c>
      <c r="D172" s="2">
        <v>44332</v>
      </c>
      <c r="E172" s="27">
        <v>2021</v>
      </c>
      <c r="F172" s="29">
        <v>5</v>
      </c>
      <c r="G172">
        <v>511113</v>
      </c>
      <c r="H172" t="s">
        <v>30</v>
      </c>
      <c r="I172">
        <v>280017</v>
      </c>
      <c r="J172" t="s">
        <v>18</v>
      </c>
      <c r="K172">
        <v>250021</v>
      </c>
      <c r="L172" t="s">
        <v>34</v>
      </c>
      <c r="M172" t="s">
        <v>40</v>
      </c>
      <c r="N172" s="5">
        <v>4231</v>
      </c>
    </row>
    <row r="173" spans="1:14" x14ac:dyDescent="0.25">
      <c r="A173">
        <v>3800172</v>
      </c>
      <c r="B173">
        <v>2</v>
      </c>
      <c r="C173" t="s">
        <v>51</v>
      </c>
      <c r="D173" s="2">
        <v>44766</v>
      </c>
      <c r="E173" s="27">
        <v>2022</v>
      </c>
      <c r="F173" s="29">
        <v>7</v>
      </c>
      <c r="G173">
        <v>511114</v>
      </c>
      <c r="H173" t="s">
        <v>30</v>
      </c>
      <c r="I173">
        <v>280018</v>
      </c>
      <c r="J173" t="s">
        <v>19</v>
      </c>
      <c r="K173">
        <v>250015</v>
      </c>
      <c r="L173" t="s">
        <v>37</v>
      </c>
      <c r="M173" t="s">
        <v>39</v>
      </c>
      <c r="N173" s="5">
        <v>608</v>
      </c>
    </row>
    <row r="174" spans="1:14" x14ac:dyDescent="0.25">
      <c r="A174">
        <v>3800173</v>
      </c>
      <c r="B174">
        <v>2</v>
      </c>
      <c r="C174" t="s">
        <v>51</v>
      </c>
      <c r="D174" s="2">
        <v>44409</v>
      </c>
      <c r="E174" s="27">
        <v>2021</v>
      </c>
      <c r="F174" s="29">
        <v>8</v>
      </c>
      <c r="G174">
        <v>511114</v>
      </c>
      <c r="H174" t="s">
        <v>30</v>
      </c>
      <c r="I174">
        <v>280019</v>
      </c>
      <c r="J174" t="s">
        <v>20</v>
      </c>
      <c r="K174">
        <v>250013</v>
      </c>
      <c r="L174" t="s">
        <v>37</v>
      </c>
      <c r="M174" t="s">
        <v>54</v>
      </c>
      <c r="N174" s="5">
        <v>815</v>
      </c>
    </row>
    <row r="175" spans="1:14" x14ac:dyDescent="0.25">
      <c r="A175">
        <v>3800174</v>
      </c>
      <c r="B175">
        <v>2</v>
      </c>
      <c r="C175" t="s">
        <v>51</v>
      </c>
      <c r="D175" s="2">
        <v>44624</v>
      </c>
      <c r="E175" s="27">
        <v>2022</v>
      </c>
      <c r="F175" s="29">
        <v>3</v>
      </c>
      <c r="G175">
        <v>511113</v>
      </c>
      <c r="H175" t="s">
        <v>30</v>
      </c>
      <c r="I175">
        <v>280019</v>
      </c>
      <c r="J175" t="s">
        <v>20</v>
      </c>
      <c r="K175">
        <v>250023</v>
      </c>
      <c r="L175" t="s">
        <v>34</v>
      </c>
      <c r="M175" t="s">
        <v>40</v>
      </c>
      <c r="N175" s="5">
        <v>2400</v>
      </c>
    </row>
    <row r="176" spans="1:14" x14ac:dyDescent="0.25">
      <c r="A176">
        <v>3800175</v>
      </c>
      <c r="B176">
        <v>3</v>
      </c>
      <c r="C176" t="s">
        <v>50</v>
      </c>
      <c r="D176" s="2">
        <v>45082</v>
      </c>
      <c r="E176" s="27">
        <v>2023</v>
      </c>
      <c r="F176" s="29">
        <v>6</v>
      </c>
      <c r="G176">
        <v>511116</v>
      </c>
      <c r="H176" t="s">
        <v>31</v>
      </c>
      <c r="I176">
        <v>280016</v>
      </c>
      <c r="J176" t="s">
        <v>17</v>
      </c>
      <c r="K176">
        <v>250016</v>
      </c>
      <c r="L176" t="s">
        <v>37</v>
      </c>
      <c r="M176" t="s">
        <v>39</v>
      </c>
      <c r="N176" s="5">
        <v>2317</v>
      </c>
    </row>
    <row r="177" spans="1:14" x14ac:dyDescent="0.25">
      <c r="A177">
        <v>3800176</v>
      </c>
      <c r="B177">
        <v>1</v>
      </c>
      <c r="C177" t="s">
        <v>64</v>
      </c>
      <c r="D177" s="2">
        <v>44401</v>
      </c>
      <c r="E177" s="27">
        <v>2021</v>
      </c>
      <c r="F177" s="29">
        <v>7</v>
      </c>
      <c r="G177">
        <v>511116</v>
      </c>
      <c r="H177" t="s">
        <v>31</v>
      </c>
      <c r="I177">
        <v>280005</v>
      </c>
      <c r="J177" t="s">
        <v>77</v>
      </c>
      <c r="K177">
        <v>250008</v>
      </c>
      <c r="L177" t="s">
        <v>36</v>
      </c>
      <c r="M177" t="s">
        <v>53</v>
      </c>
      <c r="N177" s="5">
        <v>5080</v>
      </c>
    </row>
    <row r="178" spans="1:14" x14ac:dyDescent="0.25">
      <c r="A178">
        <v>3800177</v>
      </c>
      <c r="B178">
        <v>3</v>
      </c>
      <c r="C178" t="s">
        <v>50</v>
      </c>
      <c r="D178" s="2">
        <v>44334</v>
      </c>
      <c r="E178" s="27">
        <v>2021</v>
      </c>
      <c r="F178" s="29">
        <v>5</v>
      </c>
      <c r="G178">
        <v>511111</v>
      </c>
      <c r="H178" t="s">
        <v>29</v>
      </c>
      <c r="I178">
        <v>280015</v>
      </c>
      <c r="J178" t="s">
        <v>16</v>
      </c>
      <c r="K178">
        <v>250004</v>
      </c>
      <c r="L178" t="s">
        <v>36</v>
      </c>
      <c r="M178" t="s">
        <v>38</v>
      </c>
      <c r="N178" s="5">
        <v>1606</v>
      </c>
    </row>
    <row r="179" spans="1:14" x14ac:dyDescent="0.25">
      <c r="A179">
        <v>3800178</v>
      </c>
      <c r="B179">
        <v>4</v>
      </c>
      <c r="C179" t="s">
        <v>65</v>
      </c>
      <c r="D179" s="2">
        <v>44982</v>
      </c>
      <c r="E179" s="27">
        <v>2023</v>
      </c>
      <c r="F179" s="29">
        <v>2</v>
      </c>
      <c r="G179">
        <v>511116</v>
      </c>
      <c r="H179" t="s">
        <v>31</v>
      </c>
      <c r="I179">
        <v>280016</v>
      </c>
      <c r="J179" t="s">
        <v>17</v>
      </c>
      <c r="K179">
        <v>250016</v>
      </c>
      <c r="L179" t="s">
        <v>37</v>
      </c>
      <c r="M179" t="s">
        <v>39</v>
      </c>
      <c r="N179" s="5">
        <v>3602</v>
      </c>
    </row>
    <row r="180" spans="1:14" x14ac:dyDescent="0.25">
      <c r="A180">
        <v>3800179</v>
      </c>
      <c r="B180">
        <v>4</v>
      </c>
      <c r="C180" t="s">
        <v>65</v>
      </c>
      <c r="D180" s="2">
        <v>44616</v>
      </c>
      <c r="E180" s="27">
        <v>2022</v>
      </c>
      <c r="F180" s="29">
        <v>2</v>
      </c>
      <c r="G180">
        <v>511116</v>
      </c>
      <c r="H180" t="s">
        <v>31</v>
      </c>
      <c r="I180">
        <v>280020</v>
      </c>
      <c r="J180" t="s">
        <v>21</v>
      </c>
      <c r="K180">
        <v>250029</v>
      </c>
      <c r="L180" t="s">
        <v>35</v>
      </c>
      <c r="M180" t="s">
        <v>55</v>
      </c>
      <c r="N180" s="5">
        <v>4151</v>
      </c>
    </row>
    <row r="181" spans="1:14" x14ac:dyDescent="0.25">
      <c r="A181">
        <v>3800180</v>
      </c>
      <c r="B181">
        <v>1</v>
      </c>
      <c r="C181" t="s">
        <v>64</v>
      </c>
      <c r="D181" s="2">
        <v>44494</v>
      </c>
      <c r="E181" s="27">
        <v>2021</v>
      </c>
      <c r="F181" s="29">
        <v>10</v>
      </c>
      <c r="G181">
        <v>511114</v>
      </c>
      <c r="H181" t="s">
        <v>30</v>
      </c>
      <c r="I181">
        <v>280009</v>
      </c>
      <c r="J181" t="s">
        <v>81</v>
      </c>
      <c r="K181">
        <v>250018</v>
      </c>
      <c r="L181" t="s">
        <v>37</v>
      </c>
      <c r="M181" t="s">
        <v>39</v>
      </c>
      <c r="N181" s="5">
        <v>4743</v>
      </c>
    </row>
    <row r="182" spans="1:14" x14ac:dyDescent="0.25">
      <c r="A182">
        <v>3800181</v>
      </c>
      <c r="B182">
        <v>3</v>
      </c>
      <c r="C182" t="s">
        <v>50</v>
      </c>
      <c r="D182" s="2">
        <v>44294</v>
      </c>
      <c r="E182" s="27">
        <v>2021</v>
      </c>
      <c r="F182" s="29">
        <v>4</v>
      </c>
      <c r="G182">
        <v>511114</v>
      </c>
      <c r="H182" t="s">
        <v>30</v>
      </c>
      <c r="I182">
        <v>280004</v>
      </c>
      <c r="J182" t="s">
        <v>76</v>
      </c>
      <c r="K182">
        <v>250008</v>
      </c>
      <c r="L182" t="s">
        <v>36</v>
      </c>
      <c r="M182" t="s">
        <v>53</v>
      </c>
      <c r="N182" s="5">
        <v>2369</v>
      </c>
    </row>
    <row r="183" spans="1:14" x14ac:dyDescent="0.25">
      <c r="A183">
        <v>3800182</v>
      </c>
      <c r="B183">
        <v>2</v>
      </c>
      <c r="C183" t="s">
        <v>51</v>
      </c>
      <c r="D183" s="2">
        <v>44794</v>
      </c>
      <c r="E183" s="27">
        <v>2022</v>
      </c>
      <c r="F183" s="29">
        <v>8</v>
      </c>
      <c r="G183">
        <v>511113</v>
      </c>
      <c r="H183" t="s">
        <v>30</v>
      </c>
      <c r="I183">
        <v>280008</v>
      </c>
      <c r="J183" t="s">
        <v>80</v>
      </c>
      <c r="K183">
        <v>250010</v>
      </c>
      <c r="L183" t="s">
        <v>36</v>
      </c>
      <c r="M183" t="s">
        <v>53</v>
      </c>
      <c r="N183" s="5">
        <v>708</v>
      </c>
    </row>
    <row r="184" spans="1:14" x14ac:dyDescent="0.25">
      <c r="A184">
        <v>3800183</v>
      </c>
      <c r="B184">
        <v>3</v>
      </c>
      <c r="C184" t="s">
        <v>50</v>
      </c>
      <c r="D184" s="2">
        <v>45036</v>
      </c>
      <c r="E184" s="27">
        <v>2023</v>
      </c>
      <c r="F184" s="29">
        <v>4</v>
      </c>
      <c r="G184">
        <v>511117</v>
      </c>
      <c r="H184" t="s">
        <v>31</v>
      </c>
      <c r="I184">
        <v>280013</v>
      </c>
      <c r="J184" t="s">
        <v>14</v>
      </c>
      <c r="K184">
        <v>250012</v>
      </c>
      <c r="L184" t="s">
        <v>37</v>
      </c>
      <c r="M184" t="s">
        <v>54</v>
      </c>
      <c r="N184" s="5">
        <v>1804</v>
      </c>
    </row>
    <row r="185" spans="1:14" x14ac:dyDescent="0.25">
      <c r="A185">
        <v>3800184</v>
      </c>
      <c r="B185">
        <v>4</v>
      </c>
      <c r="C185" t="s">
        <v>65</v>
      </c>
      <c r="D185" s="2">
        <v>44739</v>
      </c>
      <c r="E185" s="27">
        <v>2022</v>
      </c>
      <c r="F185" s="29">
        <v>6</v>
      </c>
      <c r="G185">
        <v>511115</v>
      </c>
      <c r="H185" t="s">
        <v>70</v>
      </c>
      <c r="I185">
        <v>280011</v>
      </c>
      <c r="J185" t="s">
        <v>12</v>
      </c>
      <c r="K185">
        <v>250023</v>
      </c>
      <c r="L185" t="s">
        <v>34</v>
      </c>
      <c r="M185" t="s">
        <v>40</v>
      </c>
      <c r="N185" s="5">
        <v>821</v>
      </c>
    </row>
    <row r="186" spans="1:14" x14ac:dyDescent="0.25">
      <c r="A186">
        <v>3800185</v>
      </c>
      <c r="B186">
        <v>1</v>
      </c>
      <c r="C186" t="s">
        <v>64</v>
      </c>
      <c r="D186" s="2">
        <v>44263</v>
      </c>
      <c r="E186" s="27">
        <v>2021</v>
      </c>
      <c r="F186" s="29">
        <v>3</v>
      </c>
      <c r="G186">
        <v>511117</v>
      </c>
      <c r="H186" t="s">
        <v>31</v>
      </c>
      <c r="I186">
        <v>280010</v>
      </c>
      <c r="J186" t="s">
        <v>11</v>
      </c>
      <c r="K186">
        <v>250013</v>
      </c>
      <c r="L186" t="s">
        <v>37</v>
      </c>
      <c r="M186" t="s">
        <v>54</v>
      </c>
      <c r="N186" s="5">
        <v>4738</v>
      </c>
    </row>
    <row r="187" spans="1:14" x14ac:dyDescent="0.25">
      <c r="A187">
        <v>3800186</v>
      </c>
      <c r="B187">
        <v>2</v>
      </c>
      <c r="C187" t="s">
        <v>51</v>
      </c>
      <c r="D187" s="2">
        <v>44359</v>
      </c>
      <c r="E187" s="27">
        <v>2021</v>
      </c>
      <c r="F187" s="29">
        <v>6</v>
      </c>
      <c r="G187">
        <v>511111</v>
      </c>
      <c r="H187" t="s">
        <v>29</v>
      </c>
      <c r="I187">
        <v>280017</v>
      </c>
      <c r="J187" t="s">
        <v>18</v>
      </c>
      <c r="K187">
        <v>250025</v>
      </c>
      <c r="L187" t="s">
        <v>34</v>
      </c>
      <c r="M187" t="s">
        <v>40</v>
      </c>
      <c r="N187" s="5">
        <v>1137</v>
      </c>
    </row>
    <row r="188" spans="1:14" x14ac:dyDescent="0.25">
      <c r="A188">
        <v>3800187</v>
      </c>
      <c r="B188">
        <v>3</v>
      </c>
      <c r="C188" t="s">
        <v>50</v>
      </c>
      <c r="D188" s="2">
        <v>45006</v>
      </c>
      <c r="E188" s="27">
        <v>2023</v>
      </c>
      <c r="F188" s="29">
        <v>3</v>
      </c>
      <c r="G188">
        <v>511112</v>
      </c>
      <c r="H188" t="s">
        <v>29</v>
      </c>
      <c r="I188">
        <v>280014</v>
      </c>
      <c r="J188" t="s">
        <v>15</v>
      </c>
      <c r="K188">
        <v>250001</v>
      </c>
      <c r="L188" t="s">
        <v>36</v>
      </c>
      <c r="M188" t="s">
        <v>38</v>
      </c>
      <c r="N188" s="5">
        <v>5983</v>
      </c>
    </row>
    <row r="189" spans="1:14" x14ac:dyDescent="0.25">
      <c r="A189">
        <v>3800188</v>
      </c>
      <c r="B189">
        <v>3</v>
      </c>
      <c r="C189" t="s">
        <v>50</v>
      </c>
      <c r="D189" s="2">
        <v>45101</v>
      </c>
      <c r="E189" s="27">
        <v>2023</v>
      </c>
      <c r="F189" s="29">
        <v>6</v>
      </c>
      <c r="G189">
        <v>511115</v>
      </c>
      <c r="H189" t="s">
        <v>70</v>
      </c>
      <c r="I189">
        <v>280013</v>
      </c>
      <c r="J189" t="s">
        <v>14</v>
      </c>
      <c r="K189">
        <v>250019</v>
      </c>
      <c r="L189" t="s">
        <v>37</v>
      </c>
      <c r="M189" t="s">
        <v>39</v>
      </c>
      <c r="N189" s="5">
        <v>2543</v>
      </c>
    </row>
    <row r="190" spans="1:14" x14ac:dyDescent="0.25">
      <c r="A190">
        <v>3800189</v>
      </c>
      <c r="B190">
        <v>2</v>
      </c>
      <c r="C190" t="s">
        <v>51</v>
      </c>
      <c r="D190" s="2">
        <v>45099</v>
      </c>
      <c r="E190" s="27">
        <v>2023</v>
      </c>
      <c r="F190" s="29">
        <v>6</v>
      </c>
      <c r="G190">
        <v>511115</v>
      </c>
      <c r="H190" t="s">
        <v>70</v>
      </c>
      <c r="I190">
        <v>280015</v>
      </c>
      <c r="J190" t="s">
        <v>16</v>
      </c>
      <c r="K190">
        <v>250021</v>
      </c>
      <c r="L190" t="s">
        <v>34</v>
      </c>
      <c r="M190" t="s">
        <v>40</v>
      </c>
      <c r="N190" s="5">
        <v>3834</v>
      </c>
    </row>
    <row r="191" spans="1:14" x14ac:dyDescent="0.25">
      <c r="A191">
        <v>3800190</v>
      </c>
      <c r="B191">
        <v>2</v>
      </c>
      <c r="C191" t="s">
        <v>51</v>
      </c>
      <c r="D191" s="2">
        <v>44778</v>
      </c>
      <c r="E191" s="27">
        <v>2022</v>
      </c>
      <c r="F191" s="29">
        <v>8</v>
      </c>
      <c r="G191">
        <v>511117</v>
      </c>
      <c r="H191" t="s">
        <v>31</v>
      </c>
      <c r="I191">
        <v>280012</v>
      </c>
      <c r="J191" t="s">
        <v>13</v>
      </c>
      <c r="K191">
        <v>250014</v>
      </c>
      <c r="L191" t="s">
        <v>37</v>
      </c>
      <c r="M191" t="s">
        <v>54</v>
      </c>
      <c r="N191" s="5">
        <v>2184</v>
      </c>
    </row>
    <row r="192" spans="1:14" x14ac:dyDescent="0.25">
      <c r="A192">
        <v>3800191</v>
      </c>
      <c r="B192">
        <v>1</v>
      </c>
      <c r="C192" t="s">
        <v>64</v>
      </c>
      <c r="D192" s="2">
        <v>44329</v>
      </c>
      <c r="E192" s="27">
        <v>2021</v>
      </c>
      <c r="F192" s="29">
        <v>5</v>
      </c>
      <c r="G192">
        <v>511117</v>
      </c>
      <c r="H192" t="s">
        <v>31</v>
      </c>
      <c r="I192">
        <v>280002</v>
      </c>
      <c r="J192" t="s">
        <v>74</v>
      </c>
      <c r="K192">
        <v>250021</v>
      </c>
      <c r="L192" t="s">
        <v>34</v>
      </c>
      <c r="M192" t="s">
        <v>40</v>
      </c>
      <c r="N192" s="5">
        <v>5110</v>
      </c>
    </row>
    <row r="193" spans="1:14" x14ac:dyDescent="0.25">
      <c r="A193">
        <v>3800192</v>
      </c>
      <c r="B193">
        <v>3</v>
      </c>
      <c r="C193" t="s">
        <v>50</v>
      </c>
      <c r="D193" s="2">
        <v>44558</v>
      </c>
      <c r="E193" s="27">
        <v>2021</v>
      </c>
      <c r="F193" s="29">
        <v>12</v>
      </c>
      <c r="G193">
        <v>511114</v>
      </c>
      <c r="H193" t="s">
        <v>30</v>
      </c>
      <c r="I193">
        <v>280002</v>
      </c>
      <c r="J193" t="s">
        <v>74</v>
      </c>
      <c r="K193">
        <v>250009</v>
      </c>
      <c r="L193" t="s">
        <v>36</v>
      </c>
      <c r="M193" t="s">
        <v>53</v>
      </c>
      <c r="N193" s="5">
        <v>2420</v>
      </c>
    </row>
    <row r="194" spans="1:14" x14ac:dyDescent="0.25">
      <c r="A194">
        <v>3800193</v>
      </c>
      <c r="B194">
        <v>4</v>
      </c>
      <c r="C194" t="s">
        <v>65</v>
      </c>
      <c r="D194" s="2">
        <v>44533</v>
      </c>
      <c r="E194" s="27">
        <v>2021</v>
      </c>
      <c r="F194" s="29">
        <v>12</v>
      </c>
      <c r="G194">
        <v>511113</v>
      </c>
      <c r="H194" t="s">
        <v>30</v>
      </c>
      <c r="I194">
        <v>280006</v>
      </c>
      <c r="J194" t="s">
        <v>78</v>
      </c>
      <c r="K194">
        <v>250022</v>
      </c>
      <c r="L194" t="s">
        <v>34</v>
      </c>
      <c r="M194" t="s">
        <v>40</v>
      </c>
      <c r="N194" s="5">
        <v>3014</v>
      </c>
    </row>
    <row r="195" spans="1:14" x14ac:dyDescent="0.25">
      <c r="A195">
        <v>3800194</v>
      </c>
      <c r="B195">
        <v>2</v>
      </c>
      <c r="C195" t="s">
        <v>51</v>
      </c>
      <c r="D195" s="2">
        <v>44278</v>
      </c>
      <c r="E195" s="27">
        <v>2021</v>
      </c>
      <c r="F195" s="29">
        <v>3</v>
      </c>
      <c r="G195">
        <v>511114</v>
      </c>
      <c r="H195" t="s">
        <v>30</v>
      </c>
      <c r="I195">
        <v>280010</v>
      </c>
      <c r="J195" t="s">
        <v>11</v>
      </c>
      <c r="K195">
        <v>250021</v>
      </c>
      <c r="L195" t="s">
        <v>34</v>
      </c>
      <c r="M195" t="s">
        <v>40</v>
      </c>
      <c r="N195" s="5">
        <v>840</v>
      </c>
    </row>
    <row r="196" spans="1:14" x14ac:dyDescent="0.25">
      <c r="A196">
        <v>3800195</v>
      </c>
      <c r="B196">
        <v>1</v>
      </c>
      <c r="C196" t="s">
        <v>64</v>
      </c>
      <c r="D196" s="2">
        <v>45211</v>
      </c>
      <c r="E196" s="27">
        <v>2023</v>
      </c>
      <c r="F196" s="29">
        <v>10</v>
      </c>
      <c r="G196">
        <v>511114</v>
      </c>
      <c r="H196" t="s">
        <v>30</v>
      </c>
      <c r="I196">
        <v>280015</v>
      </c>
      <c r="J196" t="s">
        <v>16</v>
      </c>
      <c r="K196">
        <v>250003</v>
      </c>
      <c r="L196" t="s">
        <v>36</v>
      </c>
      <c r="M196" t="s">
        <v>38</v>
      </c>
      <c r="N196" s="5">
        <v>2583</v>
      </c>
    </row>
    <row r="197" spans="1:14" x14ac:dyDescent="0.25">
      <c r="A197">
        <v>3800196</v>
      </c>
      <c r="B197">
        <v>2</v>
      </c>
      <c r="C197" t="s">
        <v>51</v>
      </c>
      <c r="D197" s="2">
        <v>44290</v>
      </c>
      <c r="E197" s="27">
        <v>2021</v>
      </c>
      <c r="F197" s="29">
        <v>4</v>
      </c>
      <c r="G197">
        <v>511112</v>
      </c>
      <c r="H197" t="s">
        <v>29</v>
      </c>
      <c r="I197">
        <v>280011</v>
      </c>
      <c r="J197" t="s">
        <v>12</v>
      </c>
      <c r="K197">
        <v>250030</v>
      </c>
      <c r="L197" t="s">
        <v>35</v>
      </c>
      <c r="M197" t="s">
        <v>55</v>
      </c>
      <c r="N197" s="5">
        <v>5154</v>
      </c>
    </row>
    <row r="198" spans="1:14" x14ac:dyDescent="0.25">
      <c r="A198">
        <v>3800197</v>
      </c>
      <c r="B198">
        <v>2</v>
      </c>
      <c r="C198" t="s">
        <v>51</v>
      </c>
      <c r="D198" s="2">
        <v>44440</v>
      </c>
      <c r="E198" s="27">
        <v>2021</v>
      </c>
      <c r="F198" s="29">
        <v>9</v>
      </c>
      <c r="G198">
        <v>511111</v>
      </c>
      <c r="H198" t="s">
        <v>29</v>
      </c>
      <c r="I198">
        <v>280004</v>
      </c>
      <c r="J198" t="s">
        <v>76</v>
      </c>
      <c r="K198">
        <v>250028</v>
      </c>
      <c r="L198" t="s">
        <v>35</v>
      </c>
      <c r="M198" t="s">
        <v>71</v>
      </c>
      <c r="N198" s="5">
        <v>5940</v>
      </c>
    </row>
    <row r="199" spans="1:14" x14ac:dyDescent="0.25">
      <c r="A199">
        <v>3800198</v>
      </c>
      <c r="B199">
        <v>3</v>
      </c>
      <c r="C199" t="s">
        <v>50</v>
      </c>
      <c r="D199" s="2">
        <v>44846</v>
      </c>
      <c r="E199" s="27">
        <v>2022</v>
      </c>
      <c r="F199" s="29">
        <v>10</v>
      </c>
      <c r="G199">
        <v>511111</v>
      </c>
      <c r="H199" t="s">
        <v>29</v>
      </c>
      <c r="I199">
        <v>280004</v>
      </c>
      <c r="J199" t="s">
        <v>76</v>
      </c>
      <c r="K199">
        <v>250023</v>
      </c>
      <c r="L199" t="s">
        <v>34</v>
      </c>
      <c r="M199" t="s">
        <v>40</v>
      </c>
      <c r="N199" s="5">
        <v>5401</v>
      </c>
    </row>
    <row r="200" spans="1:14" x14ac:dyDescent="0.25">
      <c r="A200">
        <v>3800199</v>
      </c>
      <c r="B200">
        <v>2</v>
      </c>
      <c r="C200" t="s">
        <v>51</v>
      </c>
      <c r="D200" s="2">
        <v>44740</v>
      </c>
      <c r="E200" s="27">
        <v>2022</v>
      </c>
      <c r="F200" s="29">
        <v>6</v>
      </c>
      <c r="G200">
        <v>511116</v>
      </c>
      <c r="H200" t="s">
        <v>31</v>
      </c>
      <c r="I200">
        <v>280018</v>
      </c>
      <c r="J200" t="s">
        <v>19</v>
      </c>
      <c r="K200">
        <v>250012</v>
      </c>
      <c r="L200" t="s">
        <v>37</v>
      </c>
      <c r="M200" t="s">
        <v>54</v>
      </c>
      <c r="N200" s="5">
        <v>5063</v>
      </c>
    </row>
    <row r="201" spans="1:14" x14ac:dyDescent="0.25">
      <c r="A201">
        <v>3800200</v>
      </c>
      <c r="B201">
        <v>3</v>
      </c>
      <c r="C201" t="s">
        <v>50</v>
      </c>
      <c r="D201" s="2">
        <v>44718</v>
      </c>
      <c r="E201" s="27">
        <v>2022</v>
      </c>
      <c r="F201" s="29">
        <v>6</v>
      </c>
      <c r="G201">
        <v>511117</v>
      </c>
      <c r="H201" t="s">
        <v>31</v>
      </c>
      <c r="I201">
        <v>280019</v>
      </c>
      <c r="J201" t="s">
        <v>20</v>
      </c>
      <c r="K201">
        <v>250018</v>
      </c>
      <c r="L201" t="s">
        <v>37</v>
      </c>
      <c r="M201" t="s">
        <v>39</v>
      </c>
      <c r="N201" s="5">
        <v>4378</v>
      </c>
    </row>
    <row r="202" spans="1:14" x14ac:dyDescent="0.25">
      <c r="A202">
        <v>3800201</v>
      </c>
      <c r="B202">
        <v>2</v>
      </c>
      <c r="C202" t="s">
        <v>51</v>
      </c>
      <c r="D202" s="2">
        <v>45024</v>
      </c>
      <c r="E202" s="27">
        <v>2023</v>
      </c>
      <c r="F202" s="29">
        <v>4</v>
      </c>
      <c r="G202">
        <v>511115</v>
      </c>
      <c r="H202" t="s">
        <v>70</v>
      </c>
      <c r="I202">
        <v>280019</v>
      </c>
      <c r="J202" t="s">
        <v>20</v>
      </c>
      <c r="K202">
        <v>250011</v>
      </c>
      <c r="L202" t="s">
        <v>37</v>
      </c>
      <c r="M202" t="s">
        <v>54</v>
      </c>
      <c r="N202" s="5">
        <v>1220</v>
      </c>
    </row>
    <row r="203" spans="1:14" x14ac:dyDescent="0.25">
      <c r="A203">
        <v>3800202</v>
      </c>
      <c r="B203">
        <v>2</v>
      </c>
      <c r="C203" t="s">
        <v>51</v>
      </c>
      <c r="D203" s="2">
        <v>45013</v>
      </c>
      <c r="E203" s="27">
        <v>2023</v>
      </c>
      <c r="F203" s="29">
        <v>3</v>
      </c>
      <c r="G203">
        <v>511116</v>
      </c>
      <c r="H203" t="s">
        <v>31</v>
      </c>
      <c r="I203">
        <v>280001</v>
      </c>
      <c r="J203" t="s">
        <v>73</v>
      </c>
      <c r="K203">
        <v>250022</v>
      </c>
      <c r="L203" t="s">
        <v>34</v>
      </c>
      <c r="M203" t="s">
        <v>40</v>
      </c>
      <c r="N203" s="5">
        <v>1927</v>
      </c>
    </row>
    <row r="204" spans="1:14" x14ac:dyDescent="0.25">
      <c r="A204">
        <v>3800203</v>
      </c>
      <c r="B204">
        <v>4</v>
      </c>
      <c r="C204" t="s">
        <v>65</v>
      </c>
      <c r="D204" s="2">
        <v>44719</v>
      </c>
      <c r="E204" s="27">
        <v>2022</v>
      </c>
      <c r="F204" s="29">
        <v>6</v>
      </c>
      <c r="G204">
        <v>511114</v>
      </c>
      <c r="H204" t="s">
        <v>30</v>
      </c>
      <c r="I204">
        <v>280019</v>
      </c>
      <c r="J204" t="s">
        <v>20</v>
      </c>
      <c r="K204">
        <v>250028</v>
      </c>
      <c r="L204" t="s">
        <v>35</v>
      </c>
      <c r="M204" t="s">
        <v>71</v>
      </c>
      <c r="N204" s="5">
        <v>4483</v>
      </c>
    </row>
    <row r="205" spans="1:14" x14ac:dyDescent="0.25">
      <c r="A205">
        <v>3800204</v>
      </c>
      <c r="B205">
        <v>3</v>
      </c>
      <c r="C205" t="s">
        <v>50</v>
      </c>
      <c r="D205" s="2">
        <v>44231</v>
      </c>
      <c r="E205" s="27">
        <v>2021</v>
      </c>
      <c r="F205" s="29">
        <v>2</v>
      </c>
      <c r="G205">
        <v>511112</v>
      </c>
      <c r="H205" t="s">
        <v>29</v>
      </c>
      <c r="I205">
        <v>280006</v>
      </c>
      <c r="J205" t="s">
        <v>78</v>
      </c>
      <c r="K205">
        <v>250008</v>
      </c>
      <c r="L205" t="s">
        <v>36</v>
      </c>
      <c r="M205" t="s">
        <v>53</v>
      </c>
      <c r="N205" s="5">
        <v>3757</v>
      </c>
    </row>
    <row r="206" spans="1:14" x14ac:dyDescent="0.25">
      <c r="A206">
        <v>3800205</v>
      </c>
      <c r="B206">
        <v>4</v>
      </c>
      <c r="C206" t="s">
        <v>65</v>
      </c>
      <c r="D206" s="2">
        <v>44473</v>
      </c>
      <c r="E206" s="27">
        <v>2021</v>
      </c>
      <c r="F206" s="29">
        <v>10</v>
      </c>
      <c r="G206">
        <v>511111</v>
      </c>
      <c r="H206" t="s">
        <v>29</v>
      </c>
      <c r="I206">
        <v>280020</v>
      </c>
      <c r="J206" t="s">
        <v>21</v>
      </c>
      <c r="K206">
        <v>250018</v>
      </c>
      <c r="L206" t="s">
        <v>37</v>
      </c>
      <c r="M206" t="s">
        <v>39</v>
      </c>
      <c r="N206" s="5">
        <v>819</v>
      </c>
    </row>
    <row r="207" spans="1:14" x14ac:dyDescent="0.25">
      <c r="A207">
        <v>3800206</v>
      </c>
      <c r="B207">
        <v>2</v>
      </c>
      <c r="C207" t="s">
        <v>51</v>
      </c>
      <c r="D207" s="2">
        <v>44941</v>
      </c>
      <c r="E207" s="27">
        <v>2023</v>
      </c>
      <c r="F207" s="29">
        <v>1</v>
      </c>
      <c r="G207">
        <v>511113</v>
      </c>
      <c r="H207" t="s">
        <v>30</v>
      </c>
      <c r="I207">
        <v>280007</v>
      </c>
      <c r="J207" t="s">
        <v>79</v>
      </c>
      <c r="K207">
        <v>250011</v>
      </c>
      <c r="L207" t="s">
        <v>37</v>
      </c>
      <c r="M207" t="s">
        <v>54</v>
      </c>
      <c r="N207" s="5">
        <v>3701</v>
      </c>
    </row>
    <row r="208" spans="1:14" x14ac:dyDescent="0.25">
      <c r="A208">
        <v>3800207</v>
      </c>
      <c r="B208">
        <v>1</v>
      </c>
      <c r="C208" t="s">
        <v>64</v>
      </c>
      <c r="D208" s="2">
        <v>44640</v>
      </c>
      <c r="E208" s="27">
        <v>2022</v>
      </c>
      <c r="F208" s="29">
        <v>3</v>
      </c>
      <c r="G208">
        <v>511113</v>
      </c>
      <c r="H208" t="s">
        <v>30</v>
      </c>
      <c r="I208">
        <v>280019</v>
      </c>
      <c r="J208" t="s">
        <v>20</v>
      </c>
      <c r="K208">
        <v>250007</v>
      </c>
      <c r="L208" t="s">
        <v>36</v>
      </c>
      <c r="M208" t="s">
        <v>53</v>
      </c>
      <c r="N208" s="5">
        <v>4832</v>
      </c>
    </row>
    <row r="209" spans="1:14" x14ac:dyDescent="0.25">
      <c r="A209">
        <v>3800208</v>
      </c>
      <c r="B209">
        <v>2</v>
      </c>
      <c r="C209" t="s">
        <v>51</v>
      </c>
      <c r="D209" s="2">
        <v>44232</v>
      </c>
      <c r="E209" s="27">
        <v>2021</v>
      </c>
      <c r="F209" s="29">
        <v>2</v>
      </c>
      <c r="G209">
        <v>511115</v>
      </c>
      <c r="H209" t="s">
        <v>70</v>
      </c>
      <c r="I209">
        <v>280018</v>
      </c>
      <c r="J209" t="s">
        <v>19</v>
      </c>
      <c r="K209">
        <v>250008</v>
      </c>
      <c r="L209" t="s">
        <v>36</v>
      </c>
      <c r="M209" t="s">
        <v>53</v>
      </c>
      <c r="N209" s="5">
        <v>3726</v>
      </c>
    </row>
    <row r="210" spans="1:14" x14ac:dyDescent="0.25">
      <c r="A210">
        <v>3800209</v>
      </c>
      <c r="B210">
        <v>2</v>
      </c>
      <c r="C210" t="s">
        <v>51</v>
      </c>
      <c r="D210" s="2">
        <v>44243</v>
      </c>
      <c r="E210" s="27">
        <v>2021</v>
      </c>
      <c r="F210" s="29">
        <v>2</v>
      </c>
      <c r="G210">
        <v>511116</v>
      </c>
      <c r="H210" t="s">
        <v>31</v>
      </c>
      <c r="I210">
        <v>280018</v>
      </c>
      <c r="J210" t="s">
        <v>19</v>
      </c>
      <c r="K210">
        <v>250013</v>
      </c>
      <c r="L210" t="s">
        <v>37</v>
      </c>
      <c r="M210" t="s">
        <v>54</v>
      </c>
      <c r="N210" s="5">
        <v>1010</v>
      </c>
    </row>
    <row r="211" spans="1:14" x14ac:dyDescent="0.25">
      <c r="A211">
        <v>3800210</v>
      </c>
      <c r="B211">
        <v>4</v>
      </c>
      <c r="C211" t="s">
        <v>65</v>
      </c>
      <c r="D211" s="2">
        <v>44661</v>
      </c>
      <c r="E211" s="27">
        <v>2022</v>
      </c>
      <c r="F211" s="29">
        <v>4</v>
      </c>
      <c r="G211">
        <v>511115</v>
      </c>
      <c r="H211" t="s">
        <v>70</v>
      </c>
      <c r="I211">
        <v>280001</v>
      </c>
      <c r="J211" t="s">
        <v>73</v>
      </c>
      <c r="K211">
        <v>250013</v>
      </c>
      <c r="L211" t="s">
        <v>37</v>
      </c>
      <c r="M211" t="s">
        <v>54</v>
      </c>
      <c r="N211" s="5">
        <v>5223</v>
      </c>
    </row>
    <row r="212" spans="1:14" x14ac:dyDescent="0.25">
      <c r="A212">
        <v>3800211</v>
      </c>
      <c r="B212">
        <v>2</v>
      </c>
      <c r="C212" t="s">
        <v>51</v>
      </c>
      <c r="D212" s="2">
        <v>44203</v>
      </c>
      <c r="E212" s="27">
        <v>2021</v>
      </c>
      <c r="F212" s="29">
        <v>1</v>
      </c>
      <c r="G212">
        <v>511116</v>
      </c>
      <c r="H212" t="s">
        <v>31</v>
      </c>
      <c r="I212">
        <v>280012</v>
      </c>
      <c r="J212" t="s">
        <v>13</v>
      </c>
      <c r="K212">
        <v>250022</v>
      </c>
      <c r="L212" t="s">
        <v>34</v>
      </c>
      <c r="M212" t="s">
        <v>40</v>
      </c>
      <c r="N212" s="5">
        <v>3708</v>
      </c>
    </row>
    <row r="213" spans="1:14" x14ac:dyDescent="0.25">
      <c r="A213">
        <v>3800212</v>
      </c>
      <c r="B213">
        <v>2</v>
      </c>
      <c r="C213" t="s">
        <v>51</v>
      </c>
      <c r="D213" s="2">
        <v>44882</v>
      </c>
      <c r="E213" s="27">
        <v>2022</v>
      </c>
      <c r="F213" s="29">
        <v>11</v>
      </c>
      <c r="G213">
        <v>511112</v>
      </c>
      <c r="H213" t="s">
        <v>29</v>
      </c>
      <c r="I213">
        <v>280013</v>
      </c>
      <c r="J213" t="s">
        <v>14</v>
      </c>
      <c r="K213">
        <v>250003</v>
      </c>
      <c r="L213" t="s">
        <v>36</v>
      </c>
      <c r="M213" t="s">
        <v>38</v>
      </c>
      <c r="N213" s="5">
        <v>3469</v>
      </c>
    </row>
    <row r="214" spans="1:14" x14ac:dyDescent="0.25">
      <c r="A214">
        <v>3800213</v>
      </c>
      <c r="B214">
        <v>4</v>
      </c>
      <c r="C214" t="s">
        <v>65</v>
      </c>
      <c r="D214" s="2">
        <v>44260</v>
      </c>
      <c r="E214" s="27">
        <v>2021</v>
      </c>
      <c r="F214" s="29">
        <v>3</v>
      </c>
      <c r="G214">
        <v>511117</v>
      </c>
      <c r="H214" t="s">
        <v>31</v>
      </c>
      <c r="I214">
        <v>280010</v>
      </c>
      <c r="J214" t="s">
        <v>11</v>
      </c>
      <c r="K214">
        <v>250003</v>
      </c>
      <c r="L214" t="s">
        <v>36</v>
      </c>
      <c r="M214" t="s">
        <v>38</v>
      </c>
      <c r="N214" s="5">
        <v>374</v>
      </c>
    </row>
    <row r="215" spans="1:14" x14ac:dyDescent="0.25">
      <c r="A215">
        <v>3800214</v>
      </c>
      <c r="B215">
        <v>2</v>
      </c>
      <c r="C215" t="s">
        <v>51</v>
      </c>
      <c r="D215" s="2">
        <v>44442</v>
      </c>
      <c r="E215" s="27">
        <v>2021</v>
      </c>
      <c r="F215" s="29">
        <v>9</v>
      </c>
      <c r="G215">
        <v>511117</v>
      </c>
      <c r="H215" t="s">
        <v>31</v>
      </c>
      <c r="I215">
        <v>280005</v>
      </c>
      <c r="J215" t="s">
        <v>77</v>
      </c>
      <c r="K215">
        <v>250011</v>
      </c>
      <c r="L215" t="s">
        <v>37</v>
      </c>
      <c r="M215" t="s">
        <v>54</v>
      </c>
      <c r="N215" s="5">
        <v>927</v>
      </c>
    </row>
    <row r="216" spans="1:14" x14ac:dyDescent="0.25">
      <c r="A216">
        <v>3800215</v>
      </c>
      <c r="B216">
        <v>1</v>
      </c>
      <c r="C216" t="s">
        <v>64</v>
      </c>
      <c r="D216" s="2">
        <v>44483</v>
      </c>
      <c r="E216" s="27">
        <v>2021</v>
      </c>
      <c r="F216" s="29">
        <v>10</v>
      </c>
      <c r="G216">
        <v>511115</v>
      </c>
      <c r="H216" t="s">
        <v>70</v>
      </c>
      <c r="I216">
        <v>280016</v>
      </c>
      <c r="J216" t="s">
        <v>17</v>
      </c>
      <c r="K216">
        <v>250005</v>
      </c>
      <c r="L216" t="s">
        <v>36</v>
      </c>
      <c r="M216" t="s">
        <v>38</v>
      </c>
      <c r="N216" s="5">
        <v>4705</v>
      </c>
    </row>
    <row r="217" spans="1:14" x14ac:dyDescent="0.25">
      <c r="A217">
        <v>3800216</v>
      </c>
      <c r="B217">
        <v>2</v>
      </c>
      <c r="C217" t="s">
        <v>51</v>
      </c>
      <c r="D217" s="2">
        <v>44305</v>
      </c>
      <c r="E217" s="27">
        <v>2021</v>
      </c>
      <c r="F217" s="29">
        <v>4</v>
      </c>
      <c r="G217">
        <v>511113</v>
      </c>
      <c r="H217" t="s">
        <v>30</v>
      </c>
      <c r="I217">
        <v>280013</v>
      </c>
      <c r="J217" t="s">
        <v>14</v>
      </c>
      <c r="K217">
        <v>250021</v>
      </c>
      <c r="L217" t="s">
        <v>34</v>
      </c>
      <c r="M217" t="s">
        <v>40</v>
      </c>
      <c r="N217" s="5">
        <v>2947</v>
      </c>
    </row>
    <row r="218" spans="1:14" x14ac:dyDescent="0.25">
      <c r="A218">
        <v>3800217</v>
      </c>
      <c r="B218">
        <v>3</v>
      </c>
      <c r="C218" t="s">
        <v>50</v>
      </c>
      <c r="D218" s="2">
        <v>44835</v>
      </c>
      <c r="E218" s="27">
        <v>2022</v>
      </c>
      <c r="F218" s="29">
        <v>10</v>
      </c>
      <c r="G218">
        <v>511111</v>
      </c>
      <c r="H218" t="s">
        <v>29</v>
      </c>
      <c r="I218">
        <v>280002</v>
      </c>
      <c r="J218" t="s">
        <v>74</v>
      </c>
      <c r="K218">
        <v>250025</v>
      </c>
      <c r="L218" t="s">
        <v>34</v>
      </c>
      <c r="M218" t="s">
        <v>40</v>
      </c>
      <c r="N218" s="5">
        <v>3173</v>
      </c>
    </row>
    <row r="219" spans="1:14" x14ac:dyDescent="0.25">
      <c r="A219">
        <v>3800218</v>
      </c>
      <c r="B219">
        <v>4</v>
      </c>
      <c r="C219" t="s">
        <v>65</v>
      </c>
      <c r="D219" s="2">
        <v>44674</v>
      </c>
      <c r="E219" s="27">
        <v>2022</v>
      </c>
      <c r="F219" s="29">
        <v>4</v>
      </c>
      <c r="G219">
        <v>511117</v>
      </c>
      <c r="H219" t="s">
        <v>31</v>
      </c>
      <c r="I219">
        <v>280006</v>
      </c>
      <c r="J219" t="s">
        <v>78</v>
      </c>
      <c r="K219">
        <v>250001</v>
      </c>
      <c r="L219" t="s">
        <v>36</v>
      </c>
      <c r="M219" t="s">
        <v>38</v>
      </c>
      <c r="N219" s="5">
        <v>1851</v>
      </c>
    </row>
    <row r="220" spans="1:14" x14ac:dyDescent="0.25">
      <c r="A220">
        <v>3800219</v>
      </c>
      <c r="B220">
        <v>4</v>
      </c>
      <c r="C220" t="s">
        <v>65</v>
      </c>
      <c r="D220" s="2">
        <v>44525</v>
      </c>
      <c r="E220" s="27">
        <v>2021</v>
      </c>
      <c r="F220" s="29">
        <v>11</v>
      </c>
      <c r="G220">
        <v>511117</v>
      </c>
      <c r="H220" t="s">
        <v>31</v>
      </c>
      <c r="I220">
        <v>280016</v>
      </c>
      <c r="J220" t="s">
        <v>17</v>
      </c>
      <c r="K220">
        <v>250018</v>
      </c>
      <c r="L220" t="s">
        <v>37</v>
      </c>
      <c r="M220" t="s">
        <v>39</v>
      </c>
      <c r="N220" s="5">
        <v>1861</v>
      </c>
    </row>
    <row r="221" spans="1:14" x14ac:dyDescent="0.25">
      <c r="A221">
        <v>3800220</v>
      </c>
      <c r="B221">
        <v>1</v>
      </c>
      <c r="C221" t="s">
        <v>64</v>
      </c>
      <c r="D221" s="2">
        <v>45040</v>
      </c>
      <c r="E221" s="27">
        <v>2023</v>
      </c>
      <c r="F221" s="29">
        <v>4</v>
      </c>
      <c r="G221">
        <v>511112</v>
      </c>
      <c r="H221" t="s">
        <v>29</v>
      </c>
      <c r="I221">
        <v>280009</v>
      </c>
      <c r="J221" t="s">
        <v>81</v>
      </c>
      <c r="K221">
        <v>250028</v>
      </c>
      <c r="L221" t="s">
        <v>35</v>
      </c>
      <c r="M221" t="s">
        <v>71</v>
      </c>
      <c r="N221" s="5">
        <v>999</v>
      </c>
    </row>
    <row r="222" spans="1:14" x14ac:dyDescent="0.25">
      <c r="A222">
        <v>3800221</v>
      </c>
      <c r="B222">
        <v>3</v>
      </c>
      <c r="C222" t="s">
        <v>50</v>
      </c>
      <c r="D222" s="2">
        <v>44494</v>
      </c>
      <c r="E222" s="27">
        <v>2021</v>
      </c>
      <c r="F222" s="29">
        <v>10</v>
      </c>
      <c r="G222">
        <v>511116</v>
      </c>
      <c r="H222" t="s">
        <v>31</v>
      </c>
      <c r="I222">
        <v>280004</v>
      </c>
      <c r="J222" t="s">
        <v>76</v>
      </c>
      <c r="K222">
        <v>250002</v>
      </c>
      <c r="L222" t="s">
        <v>36</v>
      </c>
      <c r="M222" t="s">
        <v>38</v>
      </c>
      <c r="N222" s="5">
        <v>5996</v>
      </c>
    </row>
    <row r="223" spans="1:14" x14ac:dyDescent="0.25">
      <c r="A223">
        <v>3800222</v>
      </c>
      <c r="B223">
        <v>4</v>
      </c>
      <c r="C223" t="s">
        <v>65</v>
      </c>
      <c r="D223" s="2">
        <v>44446</v>
      </c>
      <c r="E223" s="27">
        <v>2021</v>
      </c>
      <c r="F223" s="29">
        <v>9</v>
      </c>
      <c r="G223">
        <v>511114</v>
      </c>
      <c r="H223" t="s">
        <v>30</v>
      </c>
      <c r="I223">
        <v>280002</v>
      </c>
      <c r="J223" t="s">
        <v>74</v>
      </c>
      <c r="K223">
        <v>250019</v>
      </c>
      <c r="L223" t="s">
        <v>37</v>
      </c>
      <c r="M223" t="s">
        <v>39</v>
      </c>
      <c r="N223" s="5">
        <v>2800</v>
      </c>
    </row>
    <row r="224" spans="1:14" x14ac:dyDescent="0.25">
      <c r="A224">
        <v>3800223</v>
      </c>
      <c r="B224">
        <v>4</v>
      </c>
      <c r="C224" t="s">
        <v>65</v>
      </c>
      <c r="D224" s="2">
        <v>45007</v>
      </c>
      <c r="E224" s="27">
        <v>2023</v>
      </c>
      <c r="F224" s="29">
        <v>3</v>
      </c>
      <c r="G224">
        <v>511117</v>
      </c>
      <c r="H224" t="s">
        <v>31</v>
      </c>
      <c r="I224">
        <v>280012</v>
      </c>
      <c r="J224" t="s">
        <v>13</v>
      </c>
      <c r="K224">
        <v>250019</v>
      </c>
      <c r="L224" t="s">
        <v>37</v>
      </c>
      <c r="M224" t="s">
        <v>39</v>
      </c>
      <c r="N224" s="5">
        <v>5562</v>
      </c>
    </row>
    <row r="225" spans="1:14" x14ac:dyDescent="0.25">
      <c r="A225">
        <v>3800224</v>
      </c>
      <c r="B225">
        <v>1</v>
      </c>
      <c r="C225" t="s">
        <v>64</v>
      </c>
      <c r="D225" s="2">
        <v>44570</v>
      </c>
      <c r="E225" s="27">
        <v>2022</v>
      </c>
      <c r="F225" s="29">
        <v>1</v>
      </c>
      <c r="G225">
        <v>511111</v>
      </c>
      <c r="H225" t="s">
        <v>29</v>
      </c>
      <c r="I225">
        <v>280010</v>
      </c>
      <c r="J225" t="s">
        <v>11</v>
      </c>
      <c r="K225">
        <v>250006</v>
      </c>
      <c r="L225" t="s">
        <v>36</v>
      </c>
      <c r="M225" t="s">
        <v>53</v>
      </c>
      <c r="N225" s="5">
        <v>2807</v>
      </c>
    </row>
    <row r="226" spans="1:14" x14ac:dyDescent="0.25">
      <c r="A226">
        <v>3800225</v>
      </c>
      <c r="B226">
        <v>2</v>
      </c>
      <c r="C226" t="s">
        <v>51</v>
      </c>
      <c r="D226" s="2">
        <v>44972</v>
      </c>
      <c r="E226" s="27">
        <v>2023</v>
      </c>
      <c r="F226" s="29">
        <v>2</v>
      </c>
      <c r="G226">
        <v>511113</v>
      </c>
      <c r="H226" t="s">
        <v>30</v>
      </c>
      <c r="I226">
        <v>280005</v>
      </c>
      <c r="J226" t="s">
        <v>77</v>
      </c>
      <c r="K226">
        <v>250001</v>
      </c>
      <c r="L226" t="s">
        <v>36</v>
      </c>
      <c r="M226" t="s">
        <v>38</v>
      </c>
      <c r="N226" s="5">
        <v>2151</v>
      </c>
    </row>
    <row r="227" spans="1:14" x14ac:dyDescent="0.25">
      <c r="A227">
        <v>3800226</v>
      </c>
      <c r="B227">
        <v>3</v>
      </c>
      <c r="C227" t="s">
        <v>50</v>
      </c>
      <c r="D227" s="2">
        <v>44739</v>
      </c>
      <c r="E227" s="27">
        <v>2022</v>
      </c>
      <c r="F227" s="29">
        <v>6</v>
      </c>
      <c r="G227">
        <v>511117</v>
      </c>
      <c r="H227" t="s">
        <v>31</v>
      </c>
      <c r="I227">
        <v>280003</v>
      </c>
      <c r="J227" t="s">
        <v>75</v>
      </c>
      <c r="K227">
        <v>250021</v>
      </c>
      <c r="L227" t="s">
        <v>34</v>
      </c>
      <c r="M227" t="s">
        <v>40</v>
      </c>
      <c r="N227" s="5">
        <v>5544</v>
      </c>
    </row>
    <row r="228" spans="1:14" x14ac:dyDescent="0.25">
      <c r="A228">
        <v>3800227</v>
      </c>
      <c r="B228">
        <v>4</v>
      </c>
      <c r="C228" t="s">
        <v>65</v>
      </c>
      <c r="D228" s="2">
        <v>44441</v>
      </c>
      <c r="E228" s="27">
        <v>2021</v>
      </c>
      <c r="F228" s="29">
        <v>9</v>
      </c>
      <c r="G228">
        <v>511115</v>
      </c>
      <c r="H228" t="s">
        <v>70</v>
      </c>
      <c r="I228">
        <v>280017</v>
      </c>
      <c r="J228" t="s">
        <v>18</v>
      </c>
      <c r="K228">
        <v>250010</v>
      </c>
      <c r="L228" t="s">
        <v>36</v>
      </c>
      <c r="M228" t="s">
        <v>53</v>
      </c>
      <c r="N228" s="5">
        <v>2756</v>
      </c>
    </row>
    <row r="229" spans="1:14" x14ac:dyDescent="0.25">
      <c r="A229">
        <v>3800228</v>
      </c>
      <c r="B229">
        <v>1</v>
      </c>
      <c r="C229" t="s">
        <v>64</v>
      </c>
      <c r="D229" s="2">
        <v>44239</v>
      </c>
      <c r="E229" s="27">
        <v>2021</v>
      </c>
      <c r="F229" s="29">
        <v>2</v>
      </c>
      <c r="G229">
        <v>511112</v>
      </c>
      <c r="H229" t="s">
        <v>29</v>
      </c>
      <c r="I229">
        <v>280004</v>
      </c>
      <c r="J229" t="s">
        <v>76</v>
      </c>
      <c r="K229">
        <v>250020</v>
      </c>
      <c r="L229" t="s">
        <v>37</v>
      </c>
      <c r="M229" t="s">
        <v>39</v>
      </c>
      <c r="N229" s="5">
        <v>5495</v>
      </c>
    </row>
    <row r="230" spans="1:14" x14ac:dyDescent="0.25">
      <c r="A230">
        <v>3800229</v>
      </c>
      <c r="B230">
        <v>2</v>
      </c>
      <c r="C230" t="s">
        <v>51</v>
      </c>
      <c r="D230" s="2">
        <v>44450</v>
      </c>
      <c r="E230" s="27">
        <v>2021</v>
      </c>
      <c r="F230" s="29">
        <v>9</v>
      </c>
      <c r="G230">
        <v>511116</v>
      </c>
      <c r="H230" t="s">
        <v>31</v>
      </c>
      <c r="I230">
        <v>280010</v>
      </c>
      <c r="J230" t="s">
        <v>11</v>
      </c>
      <c r="K230">
        <v>250027</v>
      </c>
      <c r="L230" t="s">
        <v>35</v>
      </c>
      <c r="M230" t="s">
        <v>71</v>
      </c>
      <c r="N230" s="5">
        <v>5835</v>
      </c>
    </row>
    <row r="231" spans="1:14" x14ac:dyDescent="0.25">
      <c r="A231">
        <v>3800230</v>
      </c>
      <c r="B231">
        <v>2</v>
      </c>
      <c r="C231" t="s">
        <v>51</v>
      </c>
      <c r="D231" s="2">
        <v>44332</v>
      </c>
      <c r="E231" s="27">
        <v>2021</v>
      </c>
      <c r="F231" s="29">
        <v>5</v>
      </c>
      <c r="G231">
        <v>511113</v>
      </c>
      <c r="H231" t="s">
        <v>30</v>
      </c>
      <c r="I231">
        <v>280002</v>
      </c>
      <c r="J231" t="s">
        <v>74</v>
      </c>
      <c r="K231">
        <v>250009</v>
      </c>
      <c r="L231" t="s">
        <v>36</v>
      </c>
      <c r="M231" t="s">
        <v>53</v>
      </c>
      <c r="N231" s="5">
        <v>2195</v>
      </c>
    </row>
    <row r="232" spans="1:14" x14ac:dyDescent="0.25">
      <c r="A232">
        <v>3800231</v>
      </c>
      <c r="B232">
        <v>1</v>
      </c>
      <c r="C232" t="s">
        <v>64</v>
      </c>
      <c r="D232" s="2">
        <v>44604</v>
      </c>
      <c r="E232" s="27">
        <v>2022</v>
      </c>
      <c r="F232" s="29">
        <v>2</v>
      </c>
      <c r="G232">
        <v>511112</v>
      </c>
      <c r="H232" t="s">
        <v>29</v>
      </c>
      <c r="I232">
        <v>280013</v>
      </c>
      <c r="J232" t="s">
        <v>14</v>
      </c>
      <c r="K232">
        <v>250002</v>
      </c>
      <c r="L232" t="s">
        <v>36</v>
      </c>
      <c r="M232" t="s">
        <v>38</v>
      </c>
      <c r="N232" s="5">
        <v>4123</v>
      </c>
    </row>
    <row r="233" spans="1:14" x14ac:dyDescent="0.25">
      <c r="A233">
        <v>3800232</v>
      </c>
      <c r="B233">
        <v>1</v>
      </c>
      <c r="C233" t="s">
        <v>64</v>
      </c>
      <c r="D233" s="2">
        <v>44814</v>
      </c>
      <c r="E233" s="27">
        <v>2022</v>
      </c>
      <c r="F233" s="29">
        <v>9</v>
      </c>
      <c r="G233">
        <v>511116</v>
      </c>
      <c r="H233" t="s">
        <v>31</v>
      </c>
      <c r="I233">
        <v>280010</v>
      </c>
      <c r="J233" t="s">
        <v>11</v>
      </c>
      <c r="K233">
        <v>250015</v>
      </c>
      <c r="L233" t="s">
        <v>37</v>
      </c>
      <c r="M233" t="s">
        <v>39</v>
      </c>
      <c r="N233" s="5">
        <v>5120</v>
      </c>
    </row>
    <row r="234" spans="1:14" x14ac:dyDescent="0.25">
      <c r="A234">
        <v>3800233</v>
      </c>
      <c r="B234">
        <v>4</v>
      </c>
      <c r="C234" t="s">
        <v>65</v>
      </c>
      <c r="D234" s="2">
        <v>44426</v>
      </c>
      <c r="E234" s="27">
        <v>2021</v>
      </c>
      <c r="F234" s="29">
        <v>8</v>
      </c>
      <c r="G234">
        <v>511117</v>
      </c>
      <c r="H234" t="s">
        <v>31</v>
      </c>
      <c r="I234">
        <v>280014</v>
      </c>
      <c r="J234" t="s">
        <v>15</v>
      </c>
      <c r="K234">
        <v>250001</v>
      </c>
      <c r="L234" t="s">
        <v>36</v>
      </c>
      <c r="M234" t="s">
        <v>38</v>
      </c>
      <c r="N234" s="5">
        <v>2825</v>
      </c>
    </row>
    <row r="235" spans="1:14" x14ac:dyDescent="0.25">
      <c r="A235">
        <v>3800234</v>
      </c>
      <c r="B235">
        <v>4</v>
      </c>
      <c r="C235" t="s">
        <v>65</v>
      </c>
      <c r="D235" s="2">
        <v>44277</v>
      </c>
      <c r="E235" s="27">
        <v>2021</v>
      </c>
      <c r="F235" s="29">
        <v>3</v>
      </c>
      <c r="G235">
        <v>511117</v>
      </c>
      <c r="H235" t="s">
        <v>31</v>
      </c>
      <c r="I235">
        <v>280005</v>
      </c>
      <c r="J235" t="s">
        <v>77</v>
      </c>
      <c r="K235">
        <v>250023</v>
      </c>
      <c r="L235" t="s">
        <v>34</v>
      </c>
      <c r="M235" t="s">
        <v>40</v>
      </c>
      <c r="N235" s="5">
        <v>4007</v>
      </c>
    </row>
    <row r="236" spans="1:14" x14ac:dyDescent="0.25">
      <c r="A236">
        <v>3800235</v>
      </c>
      <c r="B236">
        <v>3</v>
      </c>
      <c r="C236" t="s">
        <v>50</v>
      </c>
      <c r="D236" s="2">
        <v>45188</v>
      </c>
      <c r="E236" s="27">
        <v>2023</v>
      </c>
      <c r="F236" s="29">
        <v>9</v>
      </c>
      <c r="G236">
        <v>511113</v>
      </c>
      <c r="H236" t="s">
        <v>30</v>
      </c>
      <c r="I236">
        <v>280015</v>
      </c>
      <c r="J236" t="s">
        <v>16</v>
      </c>
      <c r="K236">
        <v>250014</v>
      </c>
      <c r="L236" t="s">
        <v>37</v>
      </c>
      <c r="M236" t="s">
        <v>54</v>
      </c>
      <c r="N236" s="5">
        <v>1465</v>
      </c>
    </row>
    <row r="237" spans="1:14" x14ac:dyDescent="0.25">
      <c r="A237">
        <v>3800236</v>
      </c>
      <c r="B237">
        <v>3</v>
      </c>
      <c r="C237" t="s">
        <v>50</v>
      </c>
      <c r="D237" s="2">
        <v>44855</v>
      </c>
      <c r="E237" s="27">
        <v>2022</v>
      </c>
      <c r="F237" s="29">
        <v>10</v>
      </c>
      <c r="G237">
        <v>511117</v>
      </c>
      <c r="H237" t="s">
        <v>31</v>
      </c>
      <c r="I237">
        <v>280016</v>
      </c>
      <c r="J237" t="s">
        <v>17</v>
      </c>
      <c r="K237">
        <v>250009</v>
      </c>
      <c r="L237" t="s">
        <v>36</v>
      </c>
      <c r="M237" t="s">
        <v>53</v>
      </c>
      <c r="N237" s="5">
        <v>4374</v>
      </c>
    </row>
    <row r="238" spans="1:14" x14ac:dyDescent="0.25">
      <c r="A238">
        <v>3800237</v>
      </c>
      <c r="B238">
        <v>2</v>
      </c>
      <c r="C238" t="s">
        <v>51</v>
      </c>
      <c r="D238" s="2">
        <v>45095</v>
      </c>
      <c r="E238" s="27">
        <v>2023</v>
      </c>
      <c r="F238" s="29">
        <v>6</v>
      </c>
      <c r="G238">
        <v>511113</v>
      </c>
      <c r="H238" t="s">
        <v>30</v>
      </c>
      <c r="I238">
        <v>280020</v>
      </c>
      <c r="J238" t="s">
        <v>21</v>
      </c>
      <c r="K238">
        <v>250010</v>
      </c>
      <c r="L238" t="s">
        <v>36</v>
      </c>
      <c r="M238" t="s">
        <v>53</v>
      </c>
      <c r="N238" s="5">
        <v>3878</v>
      </c>
    </row>
    <row r="239" spans="1:14" x14ac:dyDescent="0.25">
      <c r="A239">
        <v>3800238</v>
      </c>
      <c r="B239">
        <v>3</v>
      </c>
      <c r="C239" t="s">
        <v>50</v>
      </c>
      <c r="D239" s="2">
        <v>44412</v>
      </c>
      <c r="E239" s="27">
        <v>2021</v>
      </c>
      <c r="F239" s="29">
        <v>8</v>
      </c>
      <c r="G239">
        <v>511115</v>
      </c>
      <c r="H239" t="s">
        <v>70</v>
      </c>
      <c r="I239">
        <v>280015</v>
      </c>
      <c r="J239" t="s">
        <v>16</v>
      </c>
      <c r="K239">
        <v>250022</v>
      </c>
      <c r="L239" t="s">
        <v>34</v>
      </c>
      <c r="M239" t="s">
        <v>40</v>
      </c>
      <c r="N239" s="5">
        <v>3759</v>
      </c>
    </row>
    <row r="240" spans="1:14" x14ac:dyDescent="0.25">
      <c r="A240">
        <v>3800239</v>
      </c>
      <c r="B240">
        <v>2</v>
      </c>
      <c r="C240" t="s">
        <v>51</v>
      </c>
      <c r="D240" s="2">
        <v>44812</v>
      </c>
      <c r="E240" s="27">
        <v>2022</v>
      </c>
      <c r="F240" s="29">
        <v>9</v>
      </c>
      <c r="G240">
        <v>511111</v>
      </c>
      <c r="H240" t="s">
        <v>29</v>
      </c>
      <c r="I240">
        <v>280010</v>
      </c>
      <c r="J240" t="s">
        <v>11</v>
      </c>
      <c r="K240">
        <v>250019</v>
      </c>
      <c r="L240" t="s">
        <v>37</v>
      </c>
      <c r="M240" t="s">
        <v>39</v>
      </c>
      <c r="N240" s="5">
        <v>5831</v>
      </c>
    </row>
    <row r="241" spans="1:14" x14ac:dyDescent="0.25">
      <c r="A241">
        <v>3800240</v>
      </c>
      <c r="B241">
        <v>1</v>
      </c>
      <c r="C241" t="s">
        <v>64</v>
      </c>
      <c r="D241" s="2">
        <v>44411</v>
      </c>
      <c r="E241" s="27">
        <v>2021</v>
      </c>
      <c r="F241" s="29">
        <v>8</v>
      </c>
      <c r="G241">
        <v>511113</v>
      </c>
      <c r="H241" t="s">
        <v>30</v>
      </c>
      <c r="I241">
        <v>280013</v>
      </c>
      <c r="J241" t="s">
        <v>14</v>
      </c>
      <c r="K241">
        <v>250029</v>
      </c>
      <c r="L241" t="s">
        <v>35</v>
      </c>
      <c r="M241" t="s">
        <v>55</v>
      </c>
      <c r="N241" s="5">
        <v>3820</v>
      </c>
    </row>
    <row r="242" spans="1:14" x14ac:dyDescent="0.25">
      <c r="A242">
        <v>3800241</v>
      </c>
      <c r="B242">
        <v>2</v>
      </c>
      <c r="C242" t="s">
        <v>51</v>
      </c>
      <c r="D242" s="2">
        <v>44601</v>
      </c>
      <c r="E242" s="27">
        <v>2022</v>
      </c>
      <c r="F242" s="29">
        <v>2</v>
      </c>
      <c r="G242">
        <v>511117</v>
      </c>
      <c r="H242" t="s">
        <v>31</v>
      </c>
      <c r="I242">
        <v>280004</v>
      </c>
      <c r="J242" t="s">
        <v>76</v>
      </c>
      <c r="K242">
        <v>250028</v>
      </c>
      <c r="L242" t="s">
        <v>35</v>
      </c>
      <c r="M242" t="s">
        <v>71</v>
      </c>
      <c r="N242" s="5">
        <v>2281</v>
      </c>
    </row>
    <row r="243" spans="1:14" x14ac:dyDescent="0.25">
      <c r="A243">
        <v>3800242</v>
      </c>
      <c r="B243">
        <v>3</v>
      </c>
      <c r="C243" t="s">
        <v>50</v>
      </c>
      <c r="D243" s="2">
        <v>44213</v>
      </c>
      <c r="E243" s="27">
        <v>2021</v>
      </c>
      <c r="F243" s="29">
        <v>1</v>
      </c>
      <c r="G243">
        <v>511117</v>
      </c>
      <c r="H243" t="s">
        <v>31</v>
      </c>
      <c r="I243">
        <v>280001</v>
      </c>
      <c r="J243" t="s">
        <v>73</v>
      </c>
      <c r="K243">
        <v>250023</v>
      </c>
      <c r="L243" t="s">
        <v>34</v>
      </c>
      <c r="M243" t="s">
        <v>40</v>
      </c>
      <c r="N243" s="5">
        <v>1757</v>
      </c>
    </row>
    <row r="244" spans="1:14" x14ac:dyDescent="0.25">
      <c r="A244">
        <v>3800243</v>
      </c>
      <c r="B244">
        <v>2</v>
      </c>
      <c r="C244" t="s">
        <v>51</v>
      </c>
      <c r="D244" s="2">
        <v>44595</v>
      </c>
      <c r="E244" s="27">
        <v>2022</v>
      </c>
      <c r="F244" s="29">
        <v>2</v>
      </c>
      <c r="G244">
        <v>511115</v>
      </c>
      <c r="H244" t="s">
        <v>70</v>
      </c>
      <c r="I244">
        <v>280018</v>
      </c>
      <c r="J244" t="s">
        <v>19</v>
      </c>
      <c r="K244">
        <v>250007</v>
      </c>
      <c r="L244" t="s">
        <v>36</v>
      </c>
      <c r="M244" t="s">
        <v>53</v>
      </c>
      <c r="N244" s="5">
        <v>5560</v>
      </c>
    </row>
    <row r="245" spans="1:14" x14ac:dyDescent="0.25">
      <c r="A245">
        <v>3800244</v>
      </c>
      <c r="B245">
        <v>4</v>
      </c>
      <c r="C245" t="s">
        <v>65</v>
      </c>
      <c r="D245" s="2">
        <v>45037</v>
      </c>
      <c r="E245" s="27">
        <v>2023</v>
      </c>
      <c r="F245" s="29">
        <v>4</v>
      </c>
      <c r="G245">
        <v>511113</v>
      </c>
      <c r="H245" t="s">
        <v>30</v>
      </c>
      <c r="I245">
        <v>280016</v>
      </c>
      <c r="J245" t="s">
        <v>17</v>
      </c>
      <c r="K245">
        <v>250015</v>
      </c>
      <c r="L245" t="s">
        <v>37</v>
      </c>
      <c r="M245" t="s">
        <v>39</v>
      </c>
      <c r="N245" s="5">
        <v>2922</v>
      </c>
    </row>
    <row r="246" spans="1:14" x14ac:dyDescent="0.25">
      <c r="A246">
        <v>3800245</v>
      </c>
      <c r="B246">
        <v>1</v>
      </c>
      <c r="C246" t="s">
        <v>64</v>
      </c>
      <c r="D246" s="2">
        <v>44577</v>
      </c>
      <c r="E246" s="27">
        <v>2022</v>
      </c>
      <c r="F246" s="29">
        <v>1</v>
      </c>
      <c r="G246">
        <v>511117</v>
      </c>
      <c r="H246" t="s">
        <v>31</v>
      </c>
      <c r="I246">
        <v>280019</v>
      </c>
      <c r="J246" t="s">
        <v>20</v>
      </c>
      <c r="K246">
        <v>250016</v>
      </c>
      <c r="L246" t="s">
        <v>37</v>
      </c>
      <c r="M246" t="s">
        <v>39</v>
      </c>
      <c r="N246" s="5">
        <v>5439</v>
      </c>
    </row>
    <row r="247" spans="1:14" x14ac:dyDescent="0.25">
      <c r="A247">
        <v>3800246</v>
      </c>
      <c r="B247">
        <v>2</v>
      </c>
      <c r="C247" t="s">
        <v>51</v>
      </c>
      <c r="D247" s="2">
        <v>45026</v>
      </c>
      <c r="E247" s="27">
        <v>2023</v>
      </c>
      <c r="F247" s="29">
        <v>4</v>
      </c>
      <c r="G247">
        <v>511113</v>
      </c>
      <c r="H247" t="s">
        <v>30</v>
      </c>
      <c r="I247">
        <v>280018</v>
      </c>
      <c r="J247" t="s">
        <v>19</v>
      </c>
      <c r="K247">
        <v>250007</v>
      </c>
      <c r="L247" t="s">
        <v>36</v>
      </c>
      <c r="M247" t="s">
        <v>53</v>
      </c>
      <c r="N247" s="5">
        <v>228</v>
      </c>
    </row>
    <row r="248" spans="1:14" x14ac:dyDescent="0.25">
      <c r="A248">
        <v>3800247</v>
      </c>
      <c r="B248">
        <v>4</v>
      </c>
      <c r="C248" t="s">
        <v>65</v>
      </c>
      <c r="D248" s="2">
        <v>44860</v>
      </c>
      <c r="E248" s="27">
        <v>2022</v>
      </c>
      <c r="F248" s="29">
        <v>10</v>
      </c>
      <c r="G248">
        <v>511116</v>
      </c>
      <c r="H248" t="s">
        <v>31</v>
      </c>
      <c r="I248">
        <v>280015</v>
      </c>
      <c r="J248" t="s">
        <v>16</v>
      </c>
      <c r="K248">
        <v>250024</v>
      </c>
      <c r="L248" t="s">
        <v>34</v>
      </c>
      <c r="M248" t="s">
        <v>40</v>
      </c>
      <c r="N248" s="5">
        <v>464</v>
      </c>
    </row>
    <row r="249" spans="1:14" x14ac:dyDescent="0.25">
      <c r="A249">
        <v>3800248</v>
      </c>
      <c r="B249">
        <v>1</v>
      </c>
      <c r="C249" t="s">
        <v>64</v>
      </c>
      <c r="D249" s="2">
        <v>44892</v>
      </c>
      <c r="E249" s="27">
        <v>2022</v>
      </c>
      <c r="F249" s="29">
        <v>11</v>
      </c>
      <c r="G249">
        <v>511111</v>
      </c>
      <c r="H249" t="s">
        <v>29</v>
      </c>
      <c r="I249">
        <v>280010</v>
      </c>
      <c r="J249" t="s">
        <v>11</v>
      </c>
      <c r="K249">
        <v>250029</v>
      </c>
      <c r="L249" t="s">
        <v>35</v>
      </c>
      <c r="M249" t="s">
        <v>55</v>
      </c>
      <c r="N249" s="5">
        <v>4602</v>
      </c>
    </row>
    <row r="250" spans="1:14" x14ac:dyDescent="0.25">
      <c r="A250">
        <v>3800249</v>
      </c>
      <c r="B250">
        <v>3</v>
      </c>
      <c r="C250" t="s">
        <v>50</v>
      </c>
      <c r="D250" s="2">
        <v>44889</v>
      </c>
      <c r="E250" s="27">
        <v>2022</v>
      </c>
      <c r="F250" s="29">
        <v>11</v>
      </c>
      <c r="G250">
        <v>511117</v>
      </c>
      <c r="H250" t="s">
        <v>31</v>
      </c>
      <c r="I250">
        <v>280020</v>
      </c>
      <c r="J250" t="s">
        <v>21</v>
      </c>
      <c r="K250">
        <v>250028</v>
      </c>
      <c r="L250" t="s">
        <v>35</v>
      </c>
      <c r="M250" t="s">
        <v>71</v>
      </c>
      <c r="N250" s="5">
        <v>4733</v>
      </c>
    </row>
    <row r="251" spans="1:14" x14ac:dyDescent="0.25">
      <c r="A251">
        <v>3800250</v>
      </c>
      <c r="B251">
        <v>1</v>
      </c>
      <c r="C251" t="s">
        <v>64</v>
      </c>
      <c r="D251" s="2">
        <v>44524</v>
      </c>
      <c r="E251" s="27">
        <v>2021</v>
      </c>
      <c r="F251" s="29">
        <v>11</v>
      </c>
      <c r="G251">
        <v>511113</v>
      </c>
      <c r="H251" t="s">
        <v>30</v>
      </c>
      <c r="I251">
        <v>280015</v>
      </c>
      <c r="J251" t="s">
        <v>16</v>
      </c>
      <c r="K251">
        <v>250030</v>
      </c>
      <c r="L251" t="s">
        <v>35</v>
      </c>
      <c r="M251" t="s">
        <v>55</v>
      </c>
      <c r="N251" s="5">
        <v>1630</v>
      </c>
    </row>
    <row r="252" spans="1:14" x14ac:dyDescent="0.25">
      <c r="A252">
        <v>3800251</v>
      </c>
      <c r="B252">
        <v>4</v>
      </c>
      <c r="C252" t="s">
        <v>65</v>
      </c>
      <c r="D252" s="2">
        <v>44502</v>
      </c>
      <c r="E252" s="27">
        <v>2021</v>
      </c>
      <c r="F252" s="29">
        <v>11</v>
      </c>
      <c r="G252">
        <v>511114</v>
      </c>
      <c r="H252" t="s">
        <v>30</v>
      </c>
      <c r="I252">
        <v>280008</v>
      </c>
      <c r="J252" t="s">
        <v>80</v>
      </c>
      <c r="K252">
        <v>250021</v>
      </c>
      <c r="L252" t="s">
        <v>34</v>
      </c>
      <c r="M252" t="s">
        <v>40</v>
      </c>
      <c r="N252" s="5">
        <v>3204</v>
      </c>
    </row>
    <row r="253" spans="1:14" x14ac:dyDescent="0.25">
      <c r="A253">
        <v>3800252</v>
      </c>
      <c r="B253">
        <v>2</v>
      </c>
      <c r="C253" t="s">
        <v>51</v>
      </c>
      <c r="D253" s="2">
        <v>44492</v>
      </c>
      <c r="E253" s="27">
        <v>2021</v>
      </c>
      <c r="F253" s="29">
        <v>10</v>
      </c>
      <c r="G253">
        <v>511117</v>
      </c>
      <c r="H253" t="s">
        <v>31</v>
      </c>
      <c r="I253">
        <v>280006</v>
      </c>
      <c r="J253" t="s">
        <v>78</v>
      </c>
      <c r="K253">
        <v>250016</v>
      </c>
      <c r="L253" t="s">
        <v>37</v>
      </c>
      <c r="M253" t="s">
        <v>39</v>
      </c>
      <c r="N253" s="5">
        <v>1517</v>
      </c>
    </row>
    <row r="254" spans="1:14" x14ac:dyDescent="0.25">
      <c r="A254">
        <v>3800253</v>
      </c>
      <c r="B254">
        <v>4</v>
      </c>
      <c r="C254" t="s">
        <v>65</v>
      </c>
      <c r="D254" s="2">
        <v>44252</v>
      </c>
      <c r="E254" s="27">
        <v>2021</v>
      </c>
      <c r="F254" s="29">
        <v>2</v>
      </c>
      <c r="G254">
        <v>511117</v>
      </c>
      <c r="H254" t="s">
        <v>31</v>
      </c>
      <c r="I254">
        <v>280008</v>
      </c>
      <c r="J254" t="s">
        <v>80</v>
      </c>
      <c r="K254">
        <v>250020</v>
      </c>
      <c r="L254" t="s">
        <v>37</v>
      </c>
      <c r="M254" t="s">
        <v>39</v>
      </c>
      <c r="N254" s="5">
        <v>704</v>
      </c>
    </row>
    <row r="255" spans="1:14" x14ac:dyDescent="0.25">
      <c r="A255">
        <v>3800254</v>
      </c>
      <c r="B255">
        <v>1</v>
      </c>
      <c r="C255" t="s">
        <v>64</v>
      </c>
      <c r="D255" s="2">
        <v>44359</v>
      </c>
      <c r="E255" s="27">
        <v>2021</v>
      </c>
      <c r="F255" s="29">
        <v>6</v>
      </c>
      <c r="G255">
        <v>511112</v>
      </c>
      <c r="H255" t="s">
        <v>29</v>
      </c>
      <c r="I255">
        <v>280017</v>
      </c>
      <c r="J255" t="s">
        <v>18</v>
      </c>
      <c r="K255">
        <v>250024</v>
      </c>
      <c r="L255" t="s">
        <v>34</v>
      </c>
      <c r="M255" t="s">
        <v>40</v>
      </c>
      <c r="N255" s="5">
        <v>1869</v>
      </c>
    </row>
    <row r="256" spans="1:14" x14ac:dyDescent="0.25">
      <c r="A256">
        <v>3800255</v>
      </c>
      <c r="B256">
        <v>3</v>
      </c>
      <c r="C256" t="s">
        <v>50</v>
      </c>
      <c r="D256" s="2">
        <v>44361</v>
      </c>
      <c r="E256" s="27">
        <v>2021</v>
      </c>
      <c r="F256" s="29">
        <v>6</v>
      </c>
      <c r="G256">
        <v>511114</v>
      </c>
      <c r="H256" t="s">
        <v>30</v>
      </c>
      <c r="I256">
        <v>280020</v>
      </c>
      <c r="J256" t="s">
        <v>21</v>
      </c>
      <c r="K256">
        <v>250026</v>
      </c>
      <c r="L256" t="s">
        <v>35</v>
      </c>
      <c r="M256" t="s">
        <v>71</v>
      </c>
      <c r="N256" s="5">
        <v>4034</v>
      </c>
    </row>
    <row r="257" spans="1:14" x14ac:dyDescent="0.25">
      <c r="A257">
        <v>3800256</v>
      </c>
      <c r="B257">
        <v>2</v>
      </c>
      <c r="C257" t="s">
        <v>51</v>
      </c>
      <c r="D257" s="2">
        <v>44939</v>
      </c>
      <c r="E257" s="27">
        <v>2023</v>
      </c>
      <c r="F257" s="29">
        <v>1</v>
      </c>
      <c r="G257">
        <v>511117</v>
      </c>
      <c r="H257" t="s">
        <v>31</v>
      </c>
      <c r="I257">
        <v>280016</v>
      </c>
      <c r="J257" t="s">
        <v>17</v>
      </c>
      <c r="K257">
        <v>250004</v>
      </c>
      <c r="L257" t="s">
        <v>36</v>
      </c>
      <c r="M257" t="s">
        <v>38</v>
      </c>
      <c r="N257" s="5">
        <v>5408</v>
      </c>
    </row>
    <row r="258" spans="1:14" x14ac:dyDescent="0.25">
      <c r="A258">
        <v>3800257</v>
      </c>
      <c r="B258">
        <v>2</v>
      </c>
      <c r="C258" t="s">
        <v>51</v>
      </c>
      <c r="D258" s="2">
        <v>44739</v>
      </c>
      <c r="E258" s="27">
        <v>2022</v>
      </c>
      <c r="F258" s="29">
        <v>6</v>
      </c>
      <c r="G258">
        <v>511111</v>
      </c>
      <c r="H258" t="s">
        <v>29</v>
      </c>
      <c r="I258">
        <v>280005</v>
      </c>
      <c r="J258" t="s">
        <v>77</v>
      </c>
      <c r="K258">
        <v>250011</v>
      </c>
      <c r="L258" t="s">
        <v>37</v>
      </c>
      <c r="M258" t="s">
        <v>54</v>
      </c>
      <c r="N258" s="5">
        <v>1851</v>
      </c>
    </row>
    <row r="259" spans="1:14" x14ac:dyDescent="0.25">
      <c r="A259">
        <v>3800258</v>
      </c>
      <c r="B259">
        <v>1</v>
      </c>
      <c r="C259" t="s">
        <v>64</v>
      </c>
      <c r="D259" s="2">
        <v>44313</v>
      </c>
      <c r="E259" s="27">
        <v>2021</v>
      </c>
      <c r="F259" s="29">
        <v>4</v>
      </c>
      <c r="G259">
        <v>511113</v>
      </c>
      <c r="H259" t="s">
        <v>30</v>
      </c>
      <c r="I259">
        <v>280010</v>
      </c>
      <c r="J259" t="s">
        <v>11</v>
      </c>
      <c r="K259">
        <v>250016</v>
      </c>
      <c r="L259" t="s">
        <v>37</v>
      </c>
      <c r="M259" t="s">
        <v>39</v>
      </c>
      <c r="N259" s="5">
        <v>1944</v>
      </c>
    </row>
    <row r="260" spans="1:14" x14ac:dyDescent="0.25">
      <c r="A260">
        <v>3800259</v>
      </c>
      <c r="B260">
        <v>2</v>
      </c>
      <c r="C260" t="s">
        <v>51</v>
      </c>
      <c r="D260" s="2">
        <v>44880</v>
      </c>
      <c r="E260" s="27">
        <v>2022</v>
      </c>
      <c r="F260" s="29">
        <v>11</v>
      </c>
      <c r="G260">
        <v>511111</v>
      </c>
      <c r="H260" t="s">
        <v>29</v>
      </c>
      <c r="I260">
        <v>280005</v>
      </c>
      <c r="J260" t="s">
        <v>77</v>
      </c>
      <c r="K260">
        <v>250014</v>
      </c>
      <c r="L260" t="s">
        <v>37</v>
      </c>
      <c r="M260" t="s">
        <v>54</v>
      </c>
      <c r="N260" s="5">
        <v>558</v>
      </c>
    </row>
    <row r="261" spans="1:14" x14ac:dyDescent="0.25">
      <c r="A261">
        <v>3800260</v>
      </c>
      <c r="B261">
        <v>2</v>
      </c>
      <c r="C261" t="s">
        <v>51</v>
      </c>
      <c r="D261" s="2">
        <v>44318</v>
      </c>
      <c r="E261" s="27">
        <v>2021</v>
      </c>
      <c r="F261" s="29">
        <v>5</v>
      </c>
      <c r="G261">
        <v>511117</v>
      </c>
      <c r="H261" t="s">
        <v>31</v>
      </c>
      <c r="I261">
        <v>280019</v>
      </c>
      <c r="J261" t="s">
        <v>20</v>
      </c>
      <c r="K261">
        <v>250029</v>
      </c>
      <c r="L261" t="s">
        <v>35</v>
      </c>
      <c r="M261" t="s">
        <v>55</v>
      </c>
      <c r="N261" s="5">
        <v>3449</v>
      </c>
    </row>
    <row r="262" spans="1:14" x14ac:dyDescent="0.25">
      <c r="A262">
        <v>3800261</v>
      </c>
      <c r="B262">
        <v>1</v>
      </c>
      <c r="C262" t="s">
        <v>64</v>
      </c>
      <c r="D262" s="2">
        <v>44386</v>
      </c>
      <c r="E262" s="27">
        <v>2021</v>
      </c>
      <c r="F262" s="29">
        <v>7</v>
      </c>
      <c r="G262">
        <v>511115</v>
      </c>
      <c r="H262" t="s">
        <v>70</v>
      </c>
      <c r="I262">
        <v>280016</v>
      </c>
      <c r="J262" t="s">
        <v>17</v>
      </c>
      <c r="K262">
        <v>250021</v>
      </c>
      <c r="L262" t="s">
        <v>34</v>
      </c>
      <c r="M262" t="s">
        <v>40</v>
      </c>
      <c r="N262" s="5">
        <v>2508</v>
      </c>
    </row>
    <row r="263" spans="1:14" x14ac:dyDescent="0.25">
      <c r="A263">
        <v>3800262</v>
      </c>
      <c r="B263">
        <v>3</v>
      </c>
      <c r="C263" t="s">
        <v>50</v>
      </c>
      <c r="D263" s="2">
        <v>44617</v>
      </c>
      <c r="E263" s="27">
        <v>2022</v>
      </c>
      <c r="F263" s="29">
        <v>2</v>
      </c>
      <c r="G263">
        <v>511115</v>
      </c>
      <c r="H263" t="s">
        <v>70</v>
      </c>
      <c r="I263">
        <v>280009</v>
      </c>
      <c r="J263" t="s">
        <v>81</v>
      </c>
      <c r="K263">
        <v>250029</v>
      </c>
      <c r="L263" t="s">
        <v>35</v>
      </c>
      <c r="M263" t="s">
        <v>55</v>
      </c>
      <c r="N263" s="5">
        <v>2759</v>
      </c>
    </row>
    <row r="264" spans="1:14" x14ac:dyDescent="0.25">
      <c r="A264">
        <v>3800263</v>
      </c>
      <c r="B264">
        <v>4</v>
      </c>
      <c r="C264" t="s">
        <v>65</v>
      </c>
      <c r="D264" s="2">
        <v>44810</v>
      </c>
      <c r="E264" s="27">
        <v>2022</v>
      </c>
      <c r="F264" s="29">
        <v>9</v>
      </c>
      <c r="G264">
        <v>511111</v>
      </c>
      <c r="H264" t="s">
        <v>29</v>
      </c>
      <c r="I264">
        <v>280004</v>
      </c>
      <c r="J264" t="s">
        <v>76</v>
      </c>
      <c r="K264">
        <v>250025</v>
      </c>
      <c r="L264" t="s">
        <v>34</v>
      </c>
      <c r="M264" t="s">
        <v>40</v>
      </c>
      <c r="N264" s="5">
        <v>3126</v>
      </c>
    </row>
    <row r="265" spans="1:14" x14ac:dyDescent="0.25">
      <c r="A265">
        <v>3800264</v>
      </c>
      <c r="B265">
        <v>4</v>
      </c>
      <c r="C265" t="s">
        <v>65</v>
      </c>
      <c r="D265" s="2">
        <v>44963</v>
      </c>
      <c r="E265" s="27">
        <v>2023</v>
      </c>
      <c r="F265" s="29">
        <v>2</v>
      </c>
      <c r="G265">
        <v>511112</v>
      </c>
      <c r="H265" t="s">
        <v>29</v>
      </c>
      <c r="I265">
        <v>280001</v>
      </c>
      <c r="J265" t="s">
        <v>73</v>
      </c>
      <c r="K265">
        <v>250001</v>
      </c>
      <c r="L265" t="s">
        <v>36</v>
      </c>
      <c r="M265" t="s">
        <v>38</v>
      </c>
      <c r="N265" s="5">
        <v>289</v>
      </c>
    </row>
    <row r="266" spans="1:14" x14ac:dyDescent="0.25">
      <c r="A266">
        <v>3800265</v>
      </c>
      <c r="B266">
        <v>1</v>
      </c>
      <c r="C266" t="s">
        <v>64</v>
      </c>
      <c r="D266" s="2">
        <v>45142</v>
      </c>
      <c r="E266" s="27">
        <v>2023</v>
      </c>
      <c r="F266" s="29">
        <v>8</v>
      </c>
      <c r="G266">
        <v>511113</v>
      </c>
      <c r="H266" t="s">
        <v>30</v>
      </c>
      <c r="I266">
        <v>280009</v>
      </c>
      <c r="J266" t="s">
        <v>81</v>
      </c>
      <c r="K266">
        <v>250006</v>
      </c>
      <c r="L266" t="s">
        <v>36</v>
      </c>
      <c r="M266" t="s">
        <v>53</v>
      </c>
      <c r="N266" s="5">
        <v>1190</v>
      </c>
    </row>
    <row r="267" spans="1:14" x14ac:dyDescent="0.25">
      <c r="A267">
        <v>3800266</v>
      </c>
      <c r="B267">
        <v>1</v>
      </c>
      <c r="C267" t="s">
        <v>64</v>
      </c>
      <c r="D267" s="2">
        <v>44731</v>
      </c>
      <c r="E267" s="27">
        <v>2022</v>
      </c>
      <c r="F267" s="29">
        <v>6</v>
      </c>
      <c r="G267">
        <v>511116</v>
      </c>
      <c r="H267" t="s">
        <v>31</v>
      </c>
      <c r="I267">
        <v>280006</v>
      </c>
      <c r="J267" t="s">
        <v>78</v>
      </c>
      <c r="K267">
        <v>250016</v>
      </c>
      <c r="L267" t="s">
        <v>37</v>
      </c>
      <c r="M267" t="s">
        <v>39</v>
      </c>
      <c r="N267" s="5">
        <v>3484</v>
      </c>
    </row>
    <row r="268" spans="1:14" x14ac:dyDescent="0.25">
      <c r="A268">
        <v>3800267</v>
      </c>
      <c r="B268">
        <v>2</v>
      </c>
      <c r="C268" t="s">
        <v>51</v>
      </c>
      <c r="D268" s="2">
        <v>44799</v>
      </c>
      <c r="E268" s="27">
        <v>2022</v>
      </c>
      <c r="F268" s="29">
        <v>8</v>
      </c>
      <c r="G268">
        <v>511117</v>
      </c>
      <c r="H268" t="s">
        <v>31</v>
      </c>
      <c r="I268">
        <v>280016</v>
      </c>
      <c r="J268" t="s">
        <v>17</v>
      </c>
      <c r="K268">
        <v>250028</v>
      </c>
      <c r="L268" t="s">
        <v>35</v>
      </c>
      <c r="M268" t="s">
        <v>71</v>
      </c>
      <c r="N268" s="5">
        <v>2775</v>
      </c>
    </row>
    <row r="269" spans="1:14" x14ac:dyDescent="0.25">
      <c r="A269">
        <v>3800268</v>
      </c>
      <c r="B269">
        <v>3</v>
      </c>
      <c r="C269" t="s">
        <v>50</v>
      </c>
      <c r="D269" s="2">
        <v>45127</v>
      </c>
      <c r="E269" s="27">
        <v>2023</v>
      </c>
      <c r="F269" s="29">
        <v>7</v>
      </c>
      <c r="G269">
        <v>511112</v>
      </c>
      <c r="H269" t="s">
        <v>29</v>
      </c>
      <c r="I269">
        <v>280004</v>
      </c>
      <c r="J269" t="s">
        <v>76</v>
      </c>
      <c r="K269">
        <v>250023</v>
      </c>
      <c r="L269" t="s">
        <v>34</v>
      </c>
      <c r="M269" t="s">
        <v>40</v>
      </c>
      <c r="N269" s="5">
        <v>4937</v>
      </c>
    </row>
    <row r="270" spans="1:14" x14ac:dyDescent="0.25">
      <c r="A270">
        <v>3800269</v>
      </c>
      <c r="B270">
        <v>2</v>
      </c>
      <c r="C270" t="s">
        <v>51</v>
      </c>
      <c r="D270" s="2">
        <v>44967</v>
      </c>
      <c r="E270" s="27">
        <v>2023</v>
      </c>
      <c r="F270" s="29">
        <v>2</v>
      </c>
      <c r="G270">
        <v>511115</v>
      </c>
      <c r="H270" t="s">
        <v>70</v>
      </c>
      <c r="I270">
        <v>280006</v>
      </c>
      <c r="J270" t="s">
        <v>78</v>
      </c>
      <c r="K270">
        <v>250007</v>
      </c>
      <c r="L270" t="s">
        <v>36</v>
      </c>
      <c r="M270" t="s">
        <v>53</v>
      </c>
      <c r="N270" s="5">
        <v>3592</v>
      </c>
    </row>
    <row r="271" spans="1:14" x14ac:dyDescent="0.25">
      <c r="A271">
        <v>3800270</v>
      </c>
      <c r="B271">
        <v>2</v>
      </c>
      <c r="C271" t="s">
        <v>51</v>
      </c>
      <c r="D271" s="2">
        <v>44382</v>
      </c>
      <c r="E271" s="27">
        <v>2021</v>
      </c>
      <c r="F271" s="29">
        <v>7</v>
      </c>
      <c r="G271">
        <v>511115</v>
      </c>
      <c r="H271" t="s">
        <v>70</v>
      </c>
      <c r="I271">
        <v>280018</v>
      </c>
      <c r="J271" t="s">
        <v>19</v>
      </c>
      <c r="K271">
        <v>250002</v>
      </c>
      <c r="L271" t="s">
        <v>36</v>
      </c>
      <c r="M271" t="s">
        <v>38</v>
      </c>
      <c r="N271" s="5">
        <v>4360</v>
      </c>
    </row>
    <row r="272" spans="1:14" x14ac:dyDescent="0.25">
      <c r="A272">
        <v>3800271</v>
      </c>
      <c r="B272">
        <v>4</v>
      </c>
      <c r="C272" t="s">
        <v>65</v>
      </c>
      <c r="D272" s="2">
        <v>44380</v>
      </c>
      <c r="E272" s="27">
        <v>2021</v>
      </c>
      <c r="F272" s="29">
        <v>7</v>
      </c>
      <c r="G272">
        <v>511117</v>
      </c>
      <c r="H272" t="s">
        <v>31</v>
      </c>
      <c r="I272">
        <v>280002</v>
      </c>
      <c r="J272" t="s">
        <v>74</v>
      </c>
      <c r="K272">
        <v>250021</v>
      </c>
      <c r="L272" t="s">
        <v>34</v>
      </c>
      <c r="M272" t="s">
        <v>40</v>
      </c>
      <c r="N272" s="5">
        <v>1861</v>
      </c>
    </row>
    <row r="273" spans="1:14" x14ac:dyDescent="0.25">
      <c r="A273">
        <v>3800272</v>
      </c>
      <c r="B273">
        <v>2</v>
      </c>
      <c r="C273" t="s">
        <v>51</v>
      </c>
      <c r="D273" s="2">
        <v>44310</v>
      </c>
      <c r="E273" s="27">
        <v>2021</v>
      </c>
      <c r="F273" s="29">
        <v>4</v>
      </c>
      <c r="G273">
        <v>511117</v>
      </c>
      <c r="H273" t="s">
        <v>31</v>
      </c>
      <c r="I273">
        <v>280007</v>
      </c>
      <c r="J273" t="s">
        <v>79</v>
      </c>
      <c r="K273">
        <v>250016</v>
      </c>
      <c r="L273" t="s">
        <v>37</v>
      </c>
      <c r="M273" t="s">
        <v>39</v>
      </c>
      <c r="N273" s="5">
        <v>1592</v>
      </c>
    </row>
    <row r="274" spans="1:14" x14ac:dyDescent="0.25">
      <c r="A274">
        <v>3800273</v>
      </c>
      <c r="B274">
        <v>2</v>
      </c>
      <c r="C274" t="s">
        <v>51</v>
      </c>
      <c r="D274" s="2">
        <v>44383</v>
      </c>
      <c r="E274" s="27">
        <v>2021</v>
      </c>
      <c r="F274" s="29">
        <v>7</v>
      </c>
      <c r="G274">
        <v>511117</v>
      </c>
      <c r="H274" t="s">
        <v>31</v>
      </c>
      <c r="I274">
        <v>280019</v>
      </c>
      <c r="J274" t="s">
        <v>20</v>
      </c>
      <c r="K274">
        <v>250027</v>
      </c>
      <c r="L274" t="s">
        <v>35</v>
      </c>
      <c r="M274" t="s">
        <v>71</v>
      </c>
      <c r="N274" s="5">
        <v>3287</v>
      </c>
    </row>
    <row r="275" spans="1:14" x14ac:dyDescent="0.25">
      <c r="A275">
        <v>3800274</v>
      </c>
      <c r="B275">
        <v>3</v>
      </c>
      <c r="C275" t="s">
        <v>50</v>
      </c>
      <c r="D275" s="2">
        <v>44352</v>
      </c>
      <c r="E275" s="27">
        <v>2021</v>
      </c>
      <c r="F275" s="29">
        <v>6</v>
      </c>
      <c r="G275">
        <v>511112</v>
      </c>
      <c r="H275" t="s">
        <v>29</v>
      </c>
      <c r="I275">
        <v>280007</v>
      </c>
      <c r="J275" t="s">
        <v>79</v>
      </c>
      <c r="K275">
        <v>250019</v>
      </c>
      <c r="L275" t="s">
        <v>37</v>
      </c>
      <c r="M275" t="s">
        <v>39</v>
      </c>
      <c r="N275" s="5">
        <v>1079</v>
      </c>
    </row>
    <row r="276" spans="1:14" x14ac:dyDescent="0.25">
      <c r="A276">
        <v>3800275</v>
      </c>
      <c r="B276">
        <v>1</v>
      </c>
      <c r="C276" t="s">
        <v>64</v>
      </c>
      <c r="D276" s="2">
        <v>44485</v>
      </c>
      <c r="E276" s="27">
        <v>2021</v>
      </c>
      <c r="F276" s="29">
        <v>10</v>
      </c>
      <c r="G276">
        <v>511117</v>
      </c>
      <c r="H276" t="s">
        <v>31</v>
      </c>
      <c r="I276">
        <v>280014</v>
      </c>
      <c r="J276" t="s">
        <v>15</v>
      </c>
      <c r="K276">
        <v>250007</v>
      </c>
      <c r="L276" t="s">
        <v>36</v>
      </c>
      <c r="M276" t="s">
        <v>53</v>
      </c>
      <c r="N276" s="5">
        <v>5446</v>
      </c>
    </row>
    <row r="277" spans="1:14" x14ac:dyDescent="0.25">
      <c r="A277">
        <v>3800276</v>
      </c>
      <c r="B277">
        <v>3</v>
      </c>
      <c r="C277" t="s">
        <v>50</v>
      </c>
      <c r="D277" s="2">
        <v>45025</v>
      </c>
      <c r="E277" s="27">
        <v>2023</v>
      </c>
      <c r="F277" s="29">
        <v>4</v>
      </c>
      <c r="G277">
        <v>511111</v>
      </c>
      <c r="H277" t="s">
        <v>29</v>
      </c>
      <c r="I277">
        <v>280007</v>
      </c>
      <c r="J277" t="s">
        <v>79</v>
      </c>
      <c r="K277">
        <v>250028</v>
      </c>
      <c r="L277" t="s">
        <v>35</v>
      </c>
      <c r="M277" t="s">
        <v>71</v>
      </c>
      <c r="N277" s="5">
        <v>3002</v>
      </c>
    </row>
    <row r="278" spans="1:14" x14ac:dyDescent="0.25">
      <c r="A278">
        <v>3800277</v>
      </c>
      <c r="B278">
        <v>2</v>
      </c>
      <c r="C278" t="s">
        <v>51</v>
      </c>
      <c r="D278" s="2">
        <v>45092</v>
      </c>
      <c r="E278" s="27">
        <v>2023</v>
      </c>
      <c r="F278" s="29">
        <v>6</v>
      </c>
      <c r="G278">
        <v>511117</v>
      </c>
      <c r="H278" t="s">
        <v>31</v>
      </c>
      <c r="I278">
        <v>280003</v>
      </c>
      <c r="J278" t="s">
        <v>75</v>
      </c>
      <c r="K278">
        <v>250023</v>
      </c>
      <c r="L278" t="s">
        <v>34</v>
      </c>
      <c r="M278" t="s">
        <v>40</v>
      </c>
      <c r="N278" s="5">
        <v>2322</v>
      </c>
    </row>
    <row r="279" spans="1:14" x14ac:dyDescent="0.25">
      <c r="A279">
        <v>3800278</v>
      </c>
      <c r="B279">
        <v>2</v>
      </c>
      <c r="C279" t="s">
        <v>51</v>
      </c>
      <c r="D279" s="2">
        <v>45223</v>
      </c>
      <c r="E279" s="27">
        <v>2023</v>
      </c>
      <c r="F279" s="29">
        <v>10</v>
      </c>
      <c r="G279">
        <v>511115</v>
      </c>
      <c r="H279" t="s">
        <v>70</v>
      </c>
      <c r="I279">
        <v>280018</v>
      </c>
      <c r="J279" t="s">
        <v>19</v>
      </c>
      <c r="K279">
        <v>250014</v>
      </c>
      <c r="L279" t="s">
        <v>37</v>
      </c>
      <c r="M279" t="s">
        <v>54</v>
      </c>
      <c r="N279" s="5">
        <v>513</v>
      </c>
    </row>
    <row r="280" spans="1:14" x14ac:dyDescent="0.25">
      <c r="A280">
        <v>3800279</v>
      </c>
      <c r="B280">
        <v>4</v>
      </c>
      <c r="C280" t="s">
        <v>65</v>
      </c>
      <c r="D280" s="2">
        <v>44351</v>
      </c>
      <c r="E280" s="27">
        <v>2021</v>
      </c>
      <c r="F280" s="29">
        <v>6</v>
      </c>
      <c r="G280">
        <v>511112</v>
      </c>
      <c r="H280" t="s">
        <v>29</v>
      </c>
      <c r="I280">
        <v>280003</v>
      </c>
      <c r="J280" t="s">
        <v>75</v>
      </c>
      <c r="K280">
        <v>250025</v>
      </c>
      <c r="L280" t="s">
        <v>34</v>
      </c>
      <c r="M280" t="s">
        <v>40</v>
      </c>
      <c r="N280" s="5">
        <v>4552</v>
      </c>
    </row>
    <row r="281" spans="1:14" x14ac:dyDescent="0.25">
      <c r="A281">
        <v>3800280</v>
      </c>
      <c r="B281">
        <v>1</v>
      </c>
      <c r="C281" t="s">
        <v>64</v>
      </c>
      <c r="D281" s="2">
        <v>45140</v>
      </c>
      <c r="E281" s="27">
        <v>2023</v>
      </c>
      <c r="F281" s="29">
        <v>8</v>
      </c>
      <c r="G281">
        <v>511115</v>
      </c>
      <c r="H281" t="s">
        <v>70</v>
      </c>
      <c r="I281">
        <v>280018</v>
      </c>
      <c r="J281" t="s">
        <v>19</v>
      </c>
      <c r="K281">
        <v>250005</v>
      </c>
      <c r="L281" t="s">
        <v>36</v>
      </c>
      <c r="M281" t="s">
        <v>38</v>
      </c>
      <c r="N281" s="5">
        <v>1741</v>
      </c>
    </row>
    <row r="282" spans="1:14" x14ac:dyDescent="0.25">
      <c r="A282">
        <v>3800281</v>
      </c>
      <c r="B282">
        <v>2</v>
      </c>
      <c r="C282" t="s">
        <v>51</v>
      </c>
      <c r="D282" s="2">
        <v>45040</v>
      </c>
      <c r="E282" s="27">
        <v>2023</v>
      </c>
      <c r="F282" s="29">
        <v>4</v>
      </c>
      <c r="G282">
        <v>511113</v>
      </c>
      <c r="H282" t="s">
        <v>30</v>
      </c>
      <c r="I282">
        <v>280014</v>
      </c>
      <c r="J282" t="s">
        <v>15</v>
      </c>
      <c r="K282">
        <v>250017</v>
      </c>
      <c r="L282" t="s">
        <v>37</v>
      </c>
      <c r="M282" t="s">
        <v>39</v>
      </c>
      <c r="N282" s="5">
        <v>2953</v>
      </c>
    </row>
    <row r="283" spans="1:14" x14ac:dyDescent="0.25">
      <c r="A283">
        <v>3800282</v>
      </c>
      <c r="B283">
        <v>4</v>
      </c>
      <c r="C283" t="s">
        <v>65</v>
      </c>
      <c r="D283" s="2">
        <v>44365</v>
      </c>
      <c r="E283" s="27">
        <v>2021</v>
      </c>
      <c r="F283" s="29">
        <v>6</v>
      </c>
      <c r="G283">
        <v>511116</v>
      </c>
      <c r="H283" t="s">
        <v>31</v>
      </c>
      <c r="I283">
        <v>280002</v>
      </c>
      <c r="J283" t="s">
        <v>74</v>
      </c>
      <c r="K283">
        <v>250013</v>
      </c>
      <c r="L283" t="s">
        <v>37</v>
      </c>
      <c r="M283" t="s">
        <v>54</v>
      </c>
      <c r="N283" s="5">
        <v>769</v>
      </c>
    </row>
    <row r="284" spans="1:14" x14ac:dyDescent="0.25">
      <c r="A284">
        <v>3800283</v>
      </c>
      <c r="B284">
        <v>2</v>
      </c>
      <c r="C284" t="s">
        <v>51</v>
      </c>
      <c r="D284" s="2">
        <v>45240</v>
      </c>
      <c r="E284" s="27">
        <v>2023</v>
      </c>
      <c r="F284" s="29">
        <v>11</v>
      </c>
      <c r="G284">
        <v>511113</v>
      </c>
      <c r="H284" t="s">
        <v>30</v>
      </c>
      <c r="I284">
        <v>280001</v>
      </c>
      <c r="J284" t="s">
        <v>73</v>
      </c>
      <c r="K284">
        <v>250008</v>
      </c>
      <c r="L284" t="s">
        <v>36</v>
      </c>
      <c r="M284" t="s">
        <v>53</v>
      </c>
      <c r="N284" s="5">
        <v>432</v>
      </c>
    </row>
    <row r="285" spans="1:14" x14ac:dyDescent="0.25">
      <c r="A285">
        <v>3800284</v>
      </c>
      <c r="B285">
        <v>2</v>
      </c>
      <c r="C285" t="s">
        <v>51</v>
      </c>
      <c r="D285" s="2">
        <v>44630</v>
      </c>
      <c r="E285" s="27">
        <v>2022</v>
      </c>
      <c r="F285" s="29">
        <v>3</v>
      </c>
      <c r="G285">
        <v>511116</v>
      </c>
      <c r="H285" t="s">
        <v>31</v>
      </c>
      <c r="I285">
        <v>280007</v>
      </c>
      <c r="J285" t="s">
        <v>79</v>
      </c>
      <c r="K285">
        <v>250004</v>
      </c>
      <c r="L285" t="s">
        <v>36</v>
      </c>
      <c r="M285" t="s">
        <v>38</v>
      </c>
      <c r="N285" s="5">
        <v>2588</v>
      </c>
    </row>
    <row r="286" spans="1:14" x14ac:dyDescent="0.25">
      <c r="A286">
        <v>3800285</v>
      </c>
      <c r="B286">
        <v>1</v>
      </c>
      <c r="C286" t="s">
        <v>64</v>
      </c>
      <c r="D286" s="2">
        <v>44460</v>
      </c>
      <c r="E286" s="27">
        <v>2021</v>
      </c>
      <c r="F286" s="29">
        <v>9</v>
      </c>
      <c r="G286">
        <v>511112</v>
      </c>
      <c r="H286" t="s">
        <v>29</v>
      </c>
      <c r="I286">
        <v>280011</v>
      </c>
      <c r="J286" t="s">
        <v>12</v>
      </c>
      <c r="K286">
        <v>250016</v>
      </c>
      <c r="L286" t="s">
        <v>37</v>
      </c>
      <c r="M286" t="s">
        <v>39</v>
      </c>
      <c r="N286" s="5">
        <v>1593</v>
      </c>
    </row>
    <row r="287" spans="1:14" x14ac:dyDescent="0.25">
      <c r="A287">
        <v>3800286</v>
      </c>
      <c r="B287">
        <v>1</v>
      </c>
      <c r="C287" t="s">
        <v>64</v>
      </c>
      <c r="D287" s="2">
        <v>44801</v>
      </c>
      <c r="E287" s="27">
        <v>2022</v>
      </c>
      <c r="F287" s="29">
        <v>8</v>
      </c>
      <c r="G287">
        <v>511116</v>
      </c>
      <c r="H287" t="s">
        <v>31</v>
      </c>
      <c r="I287">
        <v>280019</v>
      </c>
      <c r="J287" t="s">
        <v>20</v>
      </c>
      <c r="K287">
        <v>250026</v>
      </c>
      <c r="L287" t="s">
        <v>35</v>
      </c>
      <c r="M287" t="s">
        <v>71</v>
      </c>
      <c r="N287" s="5">
        <v>1066</v>
      </c>
    </row>
    <row r="288" spans="1:14" x14ac:dyDescent="0.25">
      <c r="A288">
        <v>3800287</v>
      </c>
      <c r="B288">
        <v>3</v>
      </c>
      <c r="C288" t="s">
        <v>50</v>
      </c>
      <c r="D288" s="2">
        <v>44796</v>
      </c>
      <c r="E288" s="27">
        <v>2022</v>
      </c>
      <c r="F288" s="29">
        <v>8</v>
      </c>
      <c r="G288">
        <v>511114</v>
      </c>
      <c r="H288" t="s">
        <v>30</v>
      </c>
      <c r="I288">
        <v>280017</v>
      </c>
      <c r="J288" t="s">
        <v>18</v>
      </c>
      <c r="K288">
        <v>250013</v>
      </c>
      <c r="L288" t="s">
        <v>37</v>
      </c>
      <c r="M288" t="s">
        <v>54</v>
      </c>
      <c r="N288" s="5">
        <v>5039</v>
      </c>
    </row>
    <row r="289" spans="1:14" x14ac:dyDescent="0.25">
      <c r="A289">
        <v>3800288</v>
      </c>
      <c r="B289">
        <v>4</v>
      </c>
      <c r="C289" t="s">
        <v>65</v>
      </c>
      <c r="D289" s="2">
        <v>44871</v>
      </c>
      <c r="E289" s="27">
        <v>2022</v>
      </c>
      <c r="F289" s="29">
        <v>11</v>
      </c>
      <c r="G289">
        <v>511111</v>
      </c>
      <c r="H289" t="s">
        <v>29</v>
      </c>
      <c r="I289">
        <v>280007</v>
      </c>
      <c r="J289" t="s">
        <v>79</v>
      </c>
      <c r="K289">
        <v>250023</v>
      </c>
      <c r="L289" t="s">
        <v>34</v>
      </c>
      <c r="M289" t="s">
        <v>40</v>
      </c>
      <c r="N289" s="5">
        <v>2574</v>
      </c>
    </row>
    <row r="290" spans="1:14" x14ac:dyDescent="0.25">
      <c r="A290">
        <v>3800289</v>
      </c>
      <c r="B290">
        <v>3</v>
      </c>
      <c r="C290" t="s">
        <v>50</v>
      </c>
      <c r="D290" s="2">
        <v>44547</v>
      </c>
      <c r="E290" s="27">
        <v>2021</v>
      </c>
      <c r="F290" s="29">
        <v>12</v>
      </c>
      <c r="G290">
        <v>511113</v>
      </c>
      <c r="H290" t="s">
        <v>30</v>
      </c>
      <c r="I290">
        <v>280006</v>
      </c>
      <c r="J290" t="s">
        <v>78</v>
      </c>
      <c r="K290">
        <v>250005</v>
      </c>
      <c r="L290" t="s">
        <v>36</v>
      </c>
      <c r="M290" t="s">
        <v>38</v>
      </c>
      <c r="N290" s="5">
        <v>234</v>
      </c>
    </row>
    <row r="291" spans="1:14" x14ac:dyDescent="0.25">
      <c r="A291">
        <v>3800290</v>
      </c>
      <c r="B291">
        <v>3</v>
      </c>
      <c r="C291" t="s">
        <v>50</v>
      </c>
      <c r="D291" s="2">
        <v>45151</v>
      </c>
      <c r="E291" s="27">
        <v>2023</v>
      </c>
      <c r="F291" s="29">
        <v>8</v>
      </c>
      <c r="G291">
        <v>511113</v>
      </c>
      <c r="H291" t="s">
        <v>30</v>
      </c>
      <c r="I291">
        <v>280019</v>
      </c>
      <c r="J291" t="s">
        <v>20</v>
      </c>
      <c r="K291">
        <v>250021</v>
      </c>
      <c r="L291" t="s">
        <v>34</v>
      </c>
      <c r="M291" t="s">
        <v>40</v>
      </c>
      <c r="N291" s="5">
        <v>2772</v>
      </c>
    </row>
    <row r="292" spans="1:14" x14ac:dyDescent="0.25">
      <c r="A292">
        <v>3800291</v>
      </c>
      <c r="B292">
        <v>3</v>
      </c>
      <c r="C292" t="s">
        <v>50</v>
      </c>
      <c r="D292" s="2">
        <v>44930</v>
      </c>
      <c r="E292" s="27">
        <v>2023</v>
      </c>
      <c r="F292" s="29">
        <v>1</v>
      </c>
      <c r="G292">
        <v>511113</v>
      </c>
      <c r="H292" t="s">
        <v>30</v>
      </c>
      <c r="I292">
        <v>280002</v>
      </c>
      <c r="J292" t="s">
        <v>74</v>
      </c>
      <c r="K292">
        <v>250014</v>
      </c>
      <c r="L292" t="s">
        <v>37</v>
      </c>
      <c r="M292" t="s">
        <v>54</v>
      </c>
      <c r="N292" s="5">
        <v>677</v>
      </c>
    </row>
    <row r="293" spans="1:14" x14ac:dyDescent="0.25">
      <c r="A293">
        <v>3800292</v>
      </c>
      <c r="B293">
        <v>4</v>
      </c>
      <c r="C293" t="s">
        <v>65</v>
      </c>
      <c r="D293" s="2">
        <v>44582</v>
      </c>
      <c r="E293" s="27">
        <v>2022</v>
      </c>
      <c r="F293" s="29">
        <v>1</v>
      </c>
      <c r="G293">
        <v>511114</v>
      </c>
      <c r="H293" t="s">
        <v>30</v>
      </c>
      <c r="I293">
        <v>280013</v>
      </c>
      <c r="J293" t="s">
        <v>14</v>
      </c>
      <c r="K293">
        <v>250021</v>
      </c>
      <c r="L293" t="s">
        <v>34</v>
      </c>
      <c r="M293" t="s">
        <v>40</v>
      </c>
      <c r="N293" s="5">
        <v>2174</v>
      </c>
    </row>
    <row r="294" spans="1:14" x14ac:dyDescent="0.25">
      <c r="A294">
        <v>3800293</v>
      </c>
      <c r="B294">
        <v>3</v>
      </c>
      <c r="C294" t="s">
        <v>50</v>
      </c>
      <c r="D294" s="2">
        <v>44239</v>
      </c>
      <c r="E294" s="27">
        <v>2021</v>
      </c>
      <c r="F294" s="29">
        <v>2</v>
      </c>
      <c r="G294">
        <v>511117</v>
      </c>
      <c r="H294" t="s">
        <v>31</v>
      </c>
      <c r="I294">
        <v>280013</v>
      </c>
      <c r="J294" t="s">
        <v>14</v>
      </c>
      <c r="K294">
        <v>250011</v>
      </c>
      <c r="L294" t="s">
        <v>37</v>
      </c>
      <c r="M294" t="s">
        <v>54</v>
      </c>
      <c r="N294" s="5">
        <v>3071</v>
      </c>
    </row>
    <row r="295" spans="1:14" x14ac:dyDescent="0.25">
      <c r="A295">
        <v>3800294</v>
      </c>
      <c r="B295">
        <v>3</v>
      </c>
      <c r="C295" t="s">
        <v>50</v>
      </c>
      <c r="D295" s="2">
        <v>44597</v>
      </c>
      <c r="E295" s="27">
        <v>2022</v>
      </c>
      <c r="F295" s="29">
        <v>2</v>
      </c>
      <c r="G295">
        <v>511112</v>
      </c>
      <c r="H295" t="s">
        <v>29</v>
      </c>
      <c r="I295">
        <v>280003</v>
      </c>
      <c r="J295" t="s">
        <v>75</v>
      </c>
      <c r="K295">
        <v>250015</v>
      </c>
      <c r="L295" t="s">
        <v>37</v>
      </c>
      <c r="M295" t="s">
        <v>39</v>
      </c>
      <c r="N295" s="5">
        <v>4492</v>
      </c>
    </row>
    <row r="296" spans="1:14" x14ac:dyDescent="0.25">
      <c r="A296">
        <v>3800295</v>
      </c>
      <c r="B296">
        <v>3</v>
      </c>
      <c r="C296" t="s">
        <v>50</v>
      </c>
      <c r="D296" s="2">
        <v>44785</v>
      </c>
      <c r="E296" s="27">
        <v>2022</v>
      </c>
      <c r="F296" s="29">
        <v>8</v>
      </c>
      <c r="G296">
        <v>511112</v>
      </c>
      <c r="H296" t="s">
        <v>29</v>
      </c>
      <c r="I296">
        <v>280009</v>
      </c>
      <c r="J296" t="s">
        <v>81</v>
      </c>
      <c r="K296">
        <v>250030</v>
      </c>
      <c r="L296" t="s">
        <v>35</v>
      </c>
      <c r="M296" t="s">
        <v>55</v>
      </c>
      <c r="N296" s="5">
        <v>4039</v>
      </c>
    </row>
    <row r="297" spans="1:14" x14ac:dyDescent="0.25">
      <c r="A297">
        <v>3800296</v>
      </c>
      <c r="B297">
        <v>3</v>
      </c>
      <c r="C297" t="s">
        <v>50</v>
      </c>
      <c r="D297" s="2">
        <v>44312</v>
      </c>
      <c r="E297" s="27">
        <v>2021</v>
      </c>
      <c r="F297" s="29">
        <v>4</v>
      </c>
      <c r="G297">
        <v>511111</v>
      </c>
      <c r="H297" t="s">
        <v>29</v>
      </c>
      <c r="I297">
        <v>280017</v>
      </c>
      <c r="J297" t="s">
        <v>18</v>
      </c>
      <c r="K297">
        <v>250005</v>
      </c>
      <c r="L297" t="s">
        <v>36</v>
      </c>
      <c r="M297" t="s">
        <v>38</v>
      </c>
      <c r="N297" s="5">
        <v>421</v>
      </c>
    </row>
    <row r="298" spans="1:14" x14ac:dyDescent="0.25">
      <c r="A298">
        <v>3800297</v>
      </c>
      <c r="B298">
        <v>4</v>
      </c>
      <c r="C298" t="s">
        <v>65</v>
      </c>
      <c r="D298" s="2">
        <v>44609</v>
      </c>
      <c r="E298" s="27">
        <v>2022</v>
      </c>
      <c r="F298" s="29">
        <v>2</v>
      </c>
      <c r="G298">
        <v>511111</v>
      </c>
      <c r="H298" t="s">
        <v>29</v>
      </c>
      <c r="I298">
        <v>280006</v>
      </c>
      <c r="J298" t="s">
        <v>78</v>
      </c>
      <c r="K298">
        <v>250014</v>
      </c>
      <c r="L298" t="s">
        <v>37</v>
      </c>
      <c r="M298" t="s">
        <v>54</v>
      </c>
      <c r="N298" s="5">
        <v>5411</v>
      </c>
    </row>
    <row r="299" spans="1:14" x14ac:dyDescent="0.25">
      <c r="A299">
        <v>3800298</v>
      </c>
      <c r="B299">
        <v>4</v>
      </c>
      <c r="C299" t="s">
        <v>65</v>
      </c>
      <c r="D299" s="2">
        <v>44972</v>
      </c>
      <c r="E299" s="27">
        <v>2023</v>
      </c>
      <c r="F299" s="29">
        <v>2</v>
      </c>
      <c r="G299">
        <v>511115</v>
      </c>
      <c r="H299" t="s">
        <v>70</v>
      </c>
      <c r="I299">
        <v>280010</v>
      </c>
      <c r="J299" t="s">
        <v>11</v>
      </c>
      <c r="K299">
        <v>250015</v>
      </c>
      <c r="L299" t="s">
        <v>37</v>
      </c>
      <c r="M299" t="s">
        <v>39</v>
      </c>
      <c r="N299" s="5">
        <v>1461</v>
      </c>
    </row>
    <row r="300" spans="1:14" x14ac:dyDescent="0.25">
      <c r="A300">
        <v>3800299</v>
      </c>
      <c r="B300">
        <v>3</v>
      </c>
      <c r="C300" t="s">
        <v>50</v>
      </c>
      <c r="D300" s="2">
        <v>44718</v>
      </c>
      <c r="E300" s="27">
        <v>2022</v>
      </c>
      <c r="F300" s="29">
        <v>6</v>
      </c>
      <c r="G300">
        <v>511116</v>
      </c>
      <c r="H300" t="s">
        <v>31</v>
      </c>
      <c r="I300">
        <v>280015</v>
      </c>
      <c r="J300" t="s">
        <v>16</v>
      </c>
      <c r="K300">
        <v>250019</v>
      </c>
      <c r="L300" t="s">
        <v>37</v>
      </c>
      <c r="M300" t="s">
        <v>39</v>
      </c>
      <c r="N300" s="5">
        <v>2758</v>
      </c>
    </row>
    <row r="301" spans="1:14" x14ac:dyDescent="0.25">
      <c r="A301">
        <v>3800300</v>
      </c>
      <c r="B301">
        <v>3</v>
      </c>
      <c r="C301" t="s">
        <v>50</v>
      </c>
      <c r="D301" s="2">
        <v>44700</v>
      </c>
      <c r="E301" s="27">
        <v>2022</v>
      </c>
      <c r="F301" s="29">
        <v>5</v>
      </c>
      <c r="G301">
        <v>511112</v>
      </c>
      <c r="H301" t="s">
        <v>29</v>
      </c>
      <c r="I301">
        <v>280008</v>
      </c>
      <c r="J301" t="s">
        <v>80</v>
      </c>
      <c r="K301">
        <v>250005</v>
      </c>
      <c r="L301" t="s">
        <v>36</v>
      </c>
      <c r="M301" t="s">
        <v>38</v>
      </c>
      <c r="N301" s="5">
        <v>3061</v>
      </c>
    </row>
    <row r="302" spans="1:14" x14ac:dyDescent="0.25">
      <c r="A302">
        <v>3800301</v>
      </c>
      <c r="B302">
        <v>4</v>
      </c>
      <c r="C302" t="s">
        <v>65</v>
      </c>
      <c r="D302" s="2">
        <v>44431</v>
      </c>
      <c r="E302" s="27">
        <v>2021</v>
      </c>
      <c r="F302" s="29">
        <v>8</v>
      </c>
      <c r="G302">
        <v>511116</v>
      </c>
      <c r="H302" t="s">
        <v>31</v>
      </c>
      <c r="I302">
        <v>280020</v>
      </c>
      <c r="J302" t="s">
        <v>21</v>
      </c>
      <c r="K302">
        <v>250021</v>
      </c>
      <c r="L302" t="s">
        <v>34</v>
      </c>
      <c r="M302" t="s">
        <v>40</v>
      </c>
      <c r="N302" s="5">
        <v>3108</v>
      </c>
    </row>
    <row r="303" spans="1:14" x14ac:dyDescent="0.25">
      <c r="A303">
        <v>3800302</v>
      </c>
      <c r="B303">
        <v>3</v>
      </c>
      <c r="C303" t="s">
        <v>50</v>
      </c>
      <c r="D303" s="2">
        <v>45023</v>
      </c>
      <c r="E303" s="27">
        <v>2023</v>
      </c>
      <c r="F303" s="29">
        <v>4</v>
      </c>
      <c r="G303">
        <v>511112</v>
      </c>
      <c r="H303" t="s">
        <v>29</v>
      </c>
      <c r="I303">
        <v>280011</v>
      </c>
      <c r="J303" t="s">
        <v>12</v>
      </c>
      <c r="K303">
        <v>250005</v>
      </c>
      <c r="L303" t="s">
        <v>36</v>
      </c>
      <c r="M303" t="s">
        <v>38</v>
      </c>
      <c r="N303" s="5">
        <v>1996</v>
      </c>
    </row>
    <row r="304" spans="1:14" x14ac:dyDescent="0.25">
      <c r="A304">
        <v>3800303</v>
      </c>
      <c r="B304">
        <v>1</v>
      </c>
      <c r="C304" t="s">
        <v>64</v>
      </c>
      <c r="D304" s="2">
        <v>44848</v>
      </c>
      <c r="E304" s="27">
        <v>2022</v>
      </c>
      <c r="F304" s="29">
        <v>10</v>
      </c>
      <c r="G304">
        <v>511116</v>
      </c>
      <c r="H304" t="s">
        <v>31</v>
      </c>
      <c r="I304">
        <v>280006</v>
      </c>
      <c r="J304" t="s">
        <v>78</v>
      </c>
      <c r="K304">
        <v>250016</v>
      </c>
      <c r="L304" t="s">
        <v>37</v>
      </c>
      <c r="M304" t="s">
        <v>39</v>
      </c>
      <c r="N304" s="5">
        <v>2423</v>
      </c>
    </row>
    <row r="305" spans="1:14" x14ac:dyDescent="0.25">
      <c r="A305">
        <v>3800304</v>
      </c>
      <c r="B305">
        <v>4</v>
      </c>
      <c r="C305" t="s">
        <v>65</v>
      </c>
      <c r="D305" s="2">
        <v>44811</v>
      </c>
      <c r="E305" s="27">
        <v>2022</v>
      </c>
      <c r="F305" s="29">
        <v>9</v>
      </c>
      <c r="G305">
        <v>511112</v>
      </c>
      <c r="H305" t="s">
        <v>29</v>
      </c>
      <c r="I305">
        <v>280009</v>
      </c>
      <c r="J305" t="s">
        <v>81</v>
      </c>
      <c r="K305">
        <v>250005</v>
      </c>
      <c r="L305" t="s">
        <v>36</v>
      </c>
      <c r="M305" t="s">
        <v>38</v>
      </c>
      <c r="N305" s="5">
        <v>4659</v>
      </c>
    </row>
    <row r="306" spans="1:14" x14ac:dyDescent="0.25">
      <c r="A306">
        <v>3800305</v>
      </c>
      <c r="B306">
        <v>1</v>
      </c>
      <c r="C306" t="s">
        <v>64</v>
      </c>
      <c r="D306" s="2">
        <v>44275</v>
      </c>
      <c r="E306" s="27">
        <v>2021</v>
      </c>
      <c r="F306" s="29">
        <v>3</v>
      </c>
      <c r="G306">
        <v>511117</v>
      </c>
      <c r="H306" t="s">
        <v>31</v>
      </c>
      <c r="I306">
        <v>280017</v>
      </c>
      <c r="J306" t="s">
        <v>18</v>
      </c>
      <c r="K306">
        <v>250023</v>
      </c>
      <c r="L306" t="s">
        <v>34</v>
      </c>
      <c r="M306" t="s">
        <v>40</v>
      </c>
      <c r="N306" s="5">
        <v>4441</v>
      </c>
    </row>
    <row r="307" spans="1:14" x14ac:dyDescent="0.25">
      <c r="A307">
        <v>3800306</v>
      </c>
      <c r="B307">
        <v>4</v>
      </c>
      <c r="C307" t="s">
        <v>65</v>
      </c>
      <c r="D307" s="2">
        <v>44294</v>
      </c>
      <c r="E307" s="27">
        <v>2021</v>
      </c>
      <c r="F307" s="29">
        <v>4</v>
      </c>
      <c r="G307">
        <v>511117</v>
      </c>
      <c r="H307" t="s">
        <v>31</v>
      </c>
      <c r="I307">
        <v>280004</v>
      </c>
      <c r="J307" t="s">
        <v>76</v>
      </c>
      <c r="K307">
        <v>250019</v>
      </c>
      <c r="L307" t="s">
        <v>37</v>
      </c>
      <c r="M307" t="s">
        <v>39</v>
      </c>
      <c r="N307" s="5">
        <v>3978</v>
      </c>
    </row>
    <row r="308" spans="1:14" x14ac:dyDescent="0.25">
      <c r="A308">
        <v>3800307</v>
      </c>
      <c r="B308">
        <v>3</v>
      </c>
      <c r="C308" t="s">
        <v>50</v>
      </c>
      <c r="D308" s="2">
        <v>44811</v>
      </c>
      <c r="E308" s="27">
        <v>2022</v>
      </c>
      <c r="F308" s="29">
        <v>9</v>
      </c>
      <c r="G308">
        <v>511115</v>
      </c>
      <c r="H308" t="s">
        <v>70</v>
      </c>
      <c r="I308">
        <v>280003</v>
      </c>
      <c r="J308" t="s">
        <v>75</v>
      </c>
      <c r="K308">
        <v>250015</v>
      </c>
      <c r="L308" t="s">
        <v>37</v>
      </c>
      <c r="M308" t="s">
        <v>39</v>
      </c>
      <c r="N308" s="5">
        <v>4344</v>
      </c>
    </row>
    <row r="309" spans="1:14" x14ac:dyDescent="0.25">
      <c r="A309">
        <v>3800308</v>
      </c>
      <c r="B309">
        <v>2</v>
      </c>
      <c r="C309" t="s">
        <v>51</v>
      </c>
      <c r="D309" s="2">
        <v>44717</v>
      </c>
      <c r="E309" s="27">
        <v>2022</v>
      </c>
      <c r="F309" s="29">
        <v>6</v>
      </c>
      <c r="G309">
        <v>511114</v>
      </c>
      <c r="H309" t="s">
        <v>30</v>
      </c>
      <c r="I309">
        <v>280015</v>
      </c>
      <c r="J309" t="s">
        <v>16</v>
      </c>
      <c r="K309">
        <v>250013</v>
      </c>
      <c r="L309" t="s">
        <v>37</v>
      </c>
      <c r="M309" t="s">
        <v>54</v>
      </c>
      <c r="N309" s="5">
        <v>5719</v>
      </c>
    </row>
    <row r="310" spans="1:14" x14ac:dyDescent="0.25">
      <c r="A310">
        <v>3800309</v>
      </c>
      <c r="B310">
        <v>2</v>
      </c>
      <c r="C310" t="s">
        <v>51</v>
      </c>
      <c r="D310" s="2">
        <v>44838</v>
      </c>
      <c r="E310" s="27">
        <v>2022</v>
      </c>
      <c r="F310" s="29">
        <v>10</v>
      </c>
      <c r="G310">
        <v>511115</v>
      </c>
      <c r="H310" t="s">
        <v>70</v>
      </c>
      <c r="I310">
        <v>280005</v>
      </c>
      <c r="J310" t="s">
        <v>77</v>
      </c>
      <c r="K310">
        <v>250019</v>
      </c>
      <c r="L310" t="s">
        <v>37</v>
      </c>
      <c r="M310" t="s">
        <v>39</v>
      </c>
      <c r="N310" s="5">
        <v>2256</v>
      </c>
    </row>
    <row r="311" spans="1:14" x14ac:dyDescent="0.25">
      <c r="A311">
        <v>3800310</v>
      </c>
      <c r="B311">
        <v>4</v>
      </c>
      <c r="C311" t="s">
        <v>65</v>
      </c>
      <c r="D311" s="2">
        <v>45191</v>
      </c>
      <c r="E311" s="27">
        <v>2023</v>
      </c>
      <c r="F311" s="29">
        <v>9</v>
      </c>
      <c r="G311">
        <v>511117</v>
      </c>
      <c r="H311" t="s">
        <v>31</v>
      </c>
      <c r="I311">
        <v>280018</v>
      </c>
      <c r="J311" t="s">
        <v>19</v>
      </c>
      <c r="K311">
        <v>250011</v>
      </c>
      <c r="L311" t="s">
        <v>37</v>
      </c>
      <c r="M311" t="s">
        <v>54</v>
      </c>
      <c r="N311" s="5">
        <v>1230</v>
      </c>
    </row>
    <row r="312" spans="1:14" x14ac:dyDescent="0.25">
      <c r="A312">
        <v>3800311</v>
      </c>
      <c r="B312">
        <v>1</v>
      </c>
      <c r="C312" t="s">
        <v>64</v>
      </c>
      <c r="D312" s="2">
        <v>44940</v>
      </c>
      <c r="E312" s="27">
        <v>2023</v>
      </c>
      <c r="F312" s="29">
        <v>1</v>
      </c>
      <c r="G312">
        <v>511114</v>
      </c>
      <c r="H312" t="s">
        <v>30</v>
      </c>
      <c r="I312">
        <v>280009</v>
      </c>
      <c r="J312" t="s">
        <v>81</v>
      </c>
      <c r="K312">
        <v>250026</v>
      </c>
      <c r="L312" t="s">
        <v>35</v>
      </c>
      <c r="M312" t="s">
        <v>71</v>
      </c>
      <c r="N312" s="5">
        <v>3432</v>
      </c>
    </row>
    <row r="313" spans="1:14" x14ac:dyDescent="0.25">
      <c r="A313">
        <v>3800312</v>
      </c>
      <c r="B313">
        <v>3</v>
      </c>
      <c r="C313" t="s">
        <v>50</v>
      </c>
      <c r="D313" s="2">
        <v>44313</v>
      </c>
      <c r="E313" s="27">
        <v>2021</v>
      </c>
      <c r="F313" s="29">
        <v>4</v>
      </c>
      <c r="G313">
        <v>511114</v>
      </c>
      <c r="H313" t="s">
        <v>30</v>
      </c>
      <c r="I313">
        <v>280008</v>
      </c>
      <c r="J313" t="s">
        <v>80</v>
      </c>
      <c r="K313">
        <v>250013</v>
      </c>
      <c r="L313" t="s">
        <v>37</v>
      </c>
      <c r="M313" t="s">
        <v>54</v>
      </c>
      <c r="N313" s="5">
        <v>5431</v>
      </c>
    </row>
    <row r="314" spans="1:14" x14ac:dyDescent="0.25">
      <c r="A314">
        <v>3800313</v>
      </c>
      <c r="B314">
        <v>1</v>
      </c>
      <c r="C314" t="s">
        <v>64</v>
      </c>
      <c r="D314" s="2">
        <v>44669</v>
      </c>
      <c r="E314" s="27">
        <v>2022</v>
      </c>
      <c r="F314" s="29">
        <v>4</v>
      </c>
      <c r="G314">
        <v>511117</v>
      </c>
      <c r="H314" t="s">
        <v>31</v>
      </c>
      <c r="I314">
        <v>280011</v>
      </c>
      <c r="J314" t="s">
        <v>12</v>
      </c>
      <c r="K314">
        <v>250030</v>
      </c>
      <c r="L314" t="s">
        <v>35</v>
      </c>
      <c r="M314" t="s">
        <v>55</v>
      </c>
      <c r="N314" s="5">
        <v>5698</v>
      </c>
    </row>
    <row r="315" spans="1:14" x14ac:dyDescent="0.25">
      <c r="A315">
        <v>3800314</v>
      </c>
      <c r="B315">
        <v>2</v>
      </c>
      <c r="C315" t="s">
        <v>51</v>
      </c>
      <c r="D315" s="2">
        <v>44370</v>
      </c>
      <c r="E315" s="27">
        <v>2021</v>
      </c>
      <c r="F315" s="29">
        <v>6</v>
      </c>
      <c r="G315">
        <v>511117</v>
      </c>
      <c r="H315" t="s">
        <v>31</v>
      </c>
      <c r="I315">
        <v>280001</v>
      </c>
      <c r="J315" t="s">
        <v>73</v>
      </c>
      <c r="K315">
        <v>250029</v>
      </c>
      <c r="L315" t="s">
        <v>35</v>
      </c>
      <c r="M315" t="s">
        <v>55</v>
      </c>
      <c r="N315" s="5">
        <v>1191</v>
      </c>
    </row>
    <row r="316" spans="1:14" x14ac:dyDescent="0.25">
      <c r="A316">
        <v>3800315</v>
      </c>
      <c r="B316">
        <v>4</v>
      </c>
      <c r="C316" t="s">
        <v>65</v>
      </c>
      <c r="D316" s="2">
        <v>44426</v>
      </c>
      <c r="E316" s="27">
        <v>2021</v>
      </c>
      <c r="F316" s="29">
        <v>8</v>
      </c>
      <c r="G316">
        <v>511117</v>
      </c>
      <c r="H316" t="s">
        <v>31</v>
      </c>
      <c r="I316">
        <v>280006</v>
      </c>
      <c r="J316" t="s">
        <v>78</v>
      </c>
      <c r="K316">
        <v>250015</v>
      </c>
      <c r="L316" t="s">
        <v>37</v>
      </c>
      <c r="M316" t="s">
        <v>39</v>
      </c>
      <c r="N316" s="5">
        <v>1784</v>
      </c>
    </row>
    <row r="317" spans="1:14" x14ac:dyDescent="0.25">
      <c r="A317">
        <v>3800316</v>
      </c>
      <c r="B317">
        <v>4</v>
      </c>
      <c r="C317" t="s">
        <v>65</v>
      </c>
      <c r="D317" s="2">
        <v>45008</v>
      </c>
      <c r="E317" s="27">
        <v>2023</v>
      </c>
      <c r="F317" s="29">
        <v>3</v>
      </c>
      <c r="G317">
        <v>511112</v>
      </c>
      <c r="H317" t="s">
        <v>29</v>
      </c>
      <c r="I317">
        <v>280010</v>
      </c>
      <c r="J317" t="s">
        <v>11</v>
      </c>
      <c r="K317">
        <v>250022</v>
      </c>
      <c r="L317" t="s">
        <v>34</v>
      </c>
      <c r="M317" t="s">
        <v>40</v>
      </c>
      <c r="N317" s="5">
        <v>5992</v>
      </c>
    </row>
    <row r="318" spans="1:14" x14ac:dyDescent="0.25">
      <c r="A318">
        <v>3800317</v>
      </c>
      <c r="B318">
        <v>4</v>
      </c>
      <c r="C318" t="s">
        <v>65</v>
      </c>
      <c r="D318" s="2">
        <v>44297</v>
      </c>
      <c r="E318" s="27">
        <v>2021</v>
      </c>
      <c r="F318" s="29">
        <v>4</v>
      </c>
      <c r="G318">
        <v>511116</v>
      </c>
      <c r="H318" t="s">
        <v>31</v>
      </c>
      <c r="I318">
        <v>280012</v>
      </c>
      <c r="J318" t="s">
        <v>13</v>
      </c>
      <c r="K318">
        <v>250004</v>
      </c>
      <c r="L318" t="s">
        <v>36</v>
      </c>
      <c r="M318" t="s">
        <v>38</v>
      </c>
      <c r="N318" s="5">
        <v>2169</v>
      </c>
    </row>
    <row r="319" spans="1:14" x14ac:dyDescent="0.25">
      <c r="A319">
        <v>3800318</v>
      </c>
      <c r="B319">
        <v>3</v>
      </c>
      <c r="C319" t="s">
        <v>50</v>
      </c>
      <c r="D319" s="2">
        <v>44736</v>
      </c>
      <c r="E319" s="27">
        <v>2022</v>
      </c>
      <c r="F319" s="29">
        <v>6</v>
      </c>
      <c r="G319">
        <v>511116</v>
      </c>
      <c r="H319" t="s">
        <v>31</v>
      </c>
      <c r="I319">
        <v>280010</v>
      </c>
      <c r="J319" t="s">
        <v>11</v>
      </c>
      <c r="K319">
        <v>250004</v>
      </c>
      <c r="L319" t="s">
        <v>36</v>
      </c>
      <c r="M319" t="s">
        <v>38</v>
      </c>
      <c r="N319" s="5">
        <v>4029</v>
      </c>
    </row>
    <row r="320" spans="1:14" x14ac:dyDescent="0.25">
      <c r="A320">
        <v>3800319</v>
      </c>
      <c r="B320">
        <v>2</v>
      </c>
      <c r="C320" t="s">
        <v>51</v>
      </c>
      <c r="D320" s="2">
        <v>44764</v>
      </c>
      <c r="E320" s="27">
        <v>2022</v>
      </c>
      <c r="F320" s="29">
        <v>7</v>
      </c>
      <c r="G320">
        <v>511114</v>
      </c>
      <c r="H320" t="s">
        <v>30</v>
      </c>
      <c r="I320">
        <v>280002</v>
      </c>
      <c r="J320" t="s">
        <v>74</v>
      </c>
      <c r="K320">
        <v>250002</v>
      </c>
      <c r="L320" t="s">
        <v>36</v>
      </c>
      <c r="M320" t="s">
        <v>38</v>
      </c>
      <c r="N320" s="5">
        <v>1499</v>
      </c>
    </row>
    <row r="321" spans="1:14" x14ac:dyDescent="0.25">
      <c r="A321">
        <v>3800320</v>
      </c>
      <c r="B321">
        <v>3</v>
      </c>
      <c r="C321" t="s">
        <v>50</v>
      </c>
      <c r="D321" s="2">
        <v>44939</v>
      </c>
      <c r="E321" s="27">
        <v>2023</v>
      </c>
      <c r="F321" s="29">
        <v>1</v>
      </c>
      <c r="G321">
        <v>511112</v>
      </c>
      <c r="H321" t="s">
        <v>29</v>
      </c>
      <c r="I321">
        <v>280005</v>
      </c>
      <c r="J321" t="s">
        <v>77</v>
      </c>
      <c r="K321">
        <v>250003</v>
      </c>
      <c r="L321" t="s">
        <v>36</v>
      </c>
      <c r="M321" t="s">
        <v>38</v>
      </c>
      <c r="N321" s="5">
        <v>3549</v>
      </c>
    </row>
    <row r="322" spans="1:14" x14ac:dyDescent="0.25">
      <c r="A322">
        <v>3800321</v>
      </c>
      <c r="B322">
        <v>1</v>
      </c>
      <c r="C322" t="s">
        <v>64</v>
      </c>
      <c r="D322" s="2">
        <v>44522</v>
      </c>
      <c r="E322" s="27">
        <v>2021</v>
      </c>
      <c r="F322" s="29">
        <v>11</v>
      </c>
      <c r="G322">
        <v>511116</v>
      </c>
      <c r="H322" t="s">
        <v>31</v>
      </c>
      <c r="I322">
        <v>280020</v>
      </c>
      <c r="J322" t="s">
        <v>21</v>
      </c>
      <c r="K322">
        <v>250025</v>
      </c>
      <c r="L322" t="s">
        <v>34</v>
      </c>
      <c r="M322" t="s">
        <v>40</v>
      </c>
      <c r="N322" s="5">
        <v>4106</v>
      </c>
    </row>
    <row r="323" spans="1:14" x14ac:dyDescent="0.25">
      <c r="A323">
        <v>3800322</v>
      </c>
      <c r="B323">
        <v>3</v>
      </c>
      <c r="C323" t="s">
        <v>50</v>
      </c>
      <c r="D323" s="2">
        <v>44294</v>
      </c>
      <c r="E323" s="27">
        <v>2021</v>
      </c>
      <c r="F323" s="29">
        <v>4</v>
      </c>
      <c r="G323">
        <v>511114</v>
      </c>
      <c r="H323" t="s">
        <v>30</v>
      </c>
      <c r="I323">
        <v>280008</v>
      </c>
      <c r="J323" t="s">
        <v>80</v>
      </c>
      <c r="K323">
        <v>250014</v>
      </c>
      <c r="L323" t="s">
        <v>37</v>
      </c>
      <c r="M323" t="s">
        <v>54</v>
      </c>
      <c r="N323" s="5">
        <v>5578</v>
      </c>
    </row>
    <row r="324" spans="1:14" x14ac:dyDescent="0.25">
      <c r="A324">
        <v>3800323</v>
      </c>
      <c r="B324">
        <v>4</v>
      </c>
      <c r="C324" t="s">
        <v>65</v>
      </c>
      <c r="D324" s="2">
        <v>44969</v>
      </c>
      <c r="E324" s="27">
        <v>2023</v>
      </c>
      <c r="F324" s="29">
        <v>2</v>
      </c>
      <c r="G324">
        <v>511117</v>
      </c>
      <c r="H324" t="s">
        <v>31</v>
      </c>
      <c r="I324">
        <v>280014</v>
      </c>
      <c r="J324" t="s">
        <v>15</v>
      </c>
      <c r="K324">
        <v>250003</v>
      </c>
      <c r="L324" t="s">
        <v>36</v>
      </c>
      <c r="M324" t="s">
        <v>38</v>
      </c>
      <c r="N324" s="5">
        <v>3551</v>
      </c>
    </row>
    <row r="325" spans="1:14" x14ac:dyDescent="0.25">
      <c r="A325">
        <v>3800324</v>
      </c>
      <c r="B325">
        <v>2</v>
      </c>
      <c r="C325" t="s">
        <v>51</v>
      </c>
      <c r="D325" s="2">
        <v>44964</v>
      </c>
      <c r="E325" s="27">
        <v>2023</v>
      </c>
      <c r="F325" s="29">
        <v>2</v>
      </c>
      <c r="G325">
        <v>511115</v>
      </c>
      <c r="H325" t="s">
        <v>70</v>
      </c>
      <c r="I325">
        <v>280001</v>
      </c>
      <c r="J325" t="s">
        <v>73</v>
      </c>
      <c r="K325">
        <v>250008</v>
      </c>
      <c r="L325" t="s">
        <v>36</v>
      </c>
      <c r="M325" t="s">
        <v>53</v>
      </c>
      <c r="N325" s="5">
        <v>284</v>
      </c>
    </row>
    <row r="326" spans="1:14" x14ac:dyDescent="0.25">
      <c r="A326">
        <v>3800325</v>
      </c>
      <c r="B326">
        <v>4</v>
      </c>
      <c r="C326" t="s">
        <v>65</v>
      </c>
      <c r="D326" s="2">
        <v>44797</v>
      </c>
      <c r="E326" s="27">
        <v>2022</v>
      </c>
      <c r="F326" s="29">
        <v>8</v>
      </c>
      <c r="G326">
        <v>511111</v>
      </c>
      <c r="H326" t="s">
        <v>29</v>
      </c>
      <c r="I326">
        <v>280018</v>
      </c>
      <c r="J326" t="s">
        <v>19</v>
      </c>
      <c r="K326">
        <v>250024</v>
      </c>
      <c r="L326" t="s">
        <v>34</v>
      </c>
      <c r="M326" t="s">
        <v>40</v>
      </c>
      <c r="N326" s="5">
        <v>4742</v>
      </c>
    </row>
    <row r="327" spans="1:14" x14ac:dyDescent="0.25">
      <c r="A327">
        <v>3800326</v>
      </c>
      <c r="B327">
        <v>2</v>
      </c>
      <c r="C327" t="s">
        <v>51</v>
      </c>
      <c r="D327" s="2">
        <v>44982</v>
      </c>
      <c r="E327" s="27">
        <v>2023</v>
      </c>
      <c r="F327" s="29">
        <v>2</v>
      </c>
      <c r="G327">
        <v>511117</v>
      </c>
      <c r="H327" t="s">
        <v>31</v>
      </c>
      <c r="I327">
        <v>280014</v>
      </c>
      <c r="J327" t="s">
        <v>15</v>
      </c>
      <c r="K327">
        <v>250018</v>
      </c>
      <c r="L327" t="s">
        <v>37</v>
      </c>
      <c r="M327" t="s">
        <v>39</v>
      </c>
      <c r="N327" s="5">
        <v>4054</v>
      </c>
    </row>
    <row r="328" spans="1:14" x14ac:dyDescent="0.25">
      <c r="A328">
        <v>3800327</v>
      </c>
      <c r="B328">
        <v>4</v>
      </c>
      <c r="C328" t="s">
        <v>65</v>
      </c>
      <c r="D328" s="2">
        <v>44837</v>
      </c>
      <c r="E328" s="27">
        <v>2022</v>
      </c>
      <c r="F328" s="29">
        <v>10</v>
      </c>
      <c r="G328">
        <v>511112</v>
      </c>
      <c r="H328" t="s">
        <v>29</v>
      </c>
      <c r="I328">
        <v>280004</v>
      </c>
      <c r="J328" t="s">
        <v>76</v>
      </c>
      <c r="K328">
        <v>250007</v>
      </c>
      <c r="L328" t="s">
        <v>36</v>
      </c>
      <c r="M328" t="s">
        <v>53</v>
      </c>
      <c r="N328" s="5">
        <v>1704</v>
      </c>
    </row>
    <row r="329" spans="1:14" x14ac:dyDescent="0.25">
      <c r="A329">
        <v>3800328</v>
      </c>
      <c r="B329">
        <v>2</v>
      </c>
      <c r="C329" t="s">
        <v>51</v>
      </c>
      <c r="D329" s="2">
        <v>44517</v>
      </c>
      <c r="E329" s="27">
        <v>2021</v>
      </c>
      <c r="F329" s="29">
        <v>11</v>
      </c>
      <c r="G329">
        <v>511112</v>
      </c>
      <c r="H329" t="s">
        <v>29</v>
      </c>
      <c r="I329">
        <v>280013</v>
      </c>
      <c r="J329" t="s">
        <v>14</v>
      </c>
      <c r="K329">
        <v>250001</v>
      </c>
      <c r="L329" t="s">
        <v>36</v>
      </c>
      <c r="M329" t="s">
        <v>38</v>
      </c>
      <c r="N329" s="5">
        <v>2155</v>
      </c>
    </row>
    <row r="330" spans="1:14" x14ac:dyDescent="0.25">
      <c r="A330">
        <v>3800329</v>
      </c>
      <c r="B330">
        <v>3</v>
      </c>
      <c r="C330" t="s">
        <v>50</v>
      </c>
      <c r="D330" s="2">
        <v>44600</v>
      </c>
      <c r="E330" s="27">
        <v>2022</v>
      </c>
      <c r="F330" s="29">
        <v>2</v>
      </c>
      <c r="G330">
        <v>511117</v>
      </c>
      <c r="H330" t="s">
        <v>31</v>
      </c>
      <c r="I330">
        <v>280004</v>
      </c>
      <c r="J330" t="s">
        <v>76</v>
      </c>
      <c r="K330">
        <v>250017</v>
      </c>
      <c r="L330" t="s">
        <v>37</v>
      </c>
      <c r="M330" t="s">
        <v>39</v>
      </c>
      <c r="N330" s="5">
        <v>2518</v>
      </c>
    </row>
    <row r="331" spans="1:14" x14ac:dyDescent="0.25">
      <c r="A331">
        <v>3800330</v>
      </c>
      <c r="B331">
        <v>3</v>
      </c>
      <c r="C331" t="s">
        <v>50</v>
      </c>
      <c r="D331" s="2">
        <v>44288</v>
      </c>
      <c r="E331" s="27">
        <v>2021</v>
      </c>
      <c r="F331" s="29">
        <v>4</v>
      </c>
      <c r="G331">
        <v>511116</v>
      </c>
      <c r="H331" t="s">
        <v>31</v>
      </c>
      <c r="I331">
        <v>280008</v>
      </c>
      <c r="J331" t="s">
        <v>80</v>
      </c>
      <c r="K331">
        <v>250014</v>
      </c>
      <c r="L331" t="s">
        <v>37</v>
      </c>
      <c r="M331" t="s">
        <v>54</v>
      </c>
      <c r="N331" s="5">
        <v>1291</v>
      </c>
    </row>
    <row r="332" spans="1:14" x14ac:dyDescent="0.25">
      <c r="A332">
        <v>3800331</v>
      </c>
      <c r="B332">
        <v>3</v>
      </c>
      <c r="C332" t="s">
        <v>50</v>
      </c>
      <c r="D332" s="2">
        <v>44794</v>
      </c>
      <c r="E332" s="27">
        <v>2022</v>
      </c>
      <c r="F332" s="29">
        <v>8</v>
      </c>
      <c r="G332">
        <v>511114</v>
      </c>
      <c r="H332" t="s">
        <v>30</v>
      </c>
      <c r="I332">
        <v>280002</v>
      </c>
      <c r="J332" t="s">
        <v>74</v>
      </c>
      <c r="K332">
        <v>250015</v>
      </c>
      <c r="L332" t="s">
        <v>37</v>
      </c>
      <c r="M332" t="s">
        <v>39</v>
      </c>
      <c r="N332" s="5">
        <v>896</v>
      </c>
    </row>
    <row r="333" spans="1:14" x14ac:dyDescent="0.25">
      <c r="A333">
        <v>3800332</v>
      </c>
      <c r="B333">
        <v>3</v>
      </c>
      <c r="C333" t="s">
        <v>50</v>
      </c>
      <c r="D333" s="2">
        <v>44579</v>
      </c>
      <c r="E333" s="27">
        <v>2022</v>
      </c>
      <c r="F333" s="29">
        <v>1</v>
      </c>
      <c r="G333">
        <v>511114</v>
      </c>
      <c r="H333" t="s">
        <v>30</v>
      </c>
      <c r="I333">
        <v>280015</v>
      </c>
      <c r="J333" t="s">
        <v>16</v>
      </c>
      <c r="K333">
        <v>250004</v>
      </c>
      <c r="L333" t="s">
        <v>36</v>
      </c>
      <c r="M333" t="s">
        <v>38</v>
      </c>
      <c r="N333" s="5">
        <v>5516</v>
      </c>
    </row>
    <row r="334" spans="1:14" x14ac:dyDescent="0.25">
      <c r="A334">
        <v>3800333</v>
      </c>
      <c r="B334">
        <v>4</v>
      </c>
      <c r="C334" t="s">
        <v>65</v>
      </c>
      <c r="D334" s="2">
        <v>44532</v>
      </c>
      <c r="E334" s="27">
        <v>2021</v>
      </c>
      <c r="F334" s="29">
        <v>12</v>
      </c>
      <c r="G334">
        <v>511113</v>
      </c>
      <c r="H334" t="s">
        <v>30</v>
      </c>
      <c r="I334">
        <v>280013</v>
      </c>
      <c r="J334" t="s">
        <v>14</v>
      </c>
      <c r="K334">
        <v>250027</v>
      </c>
      <c r="L334" t="s">
        <v>35</v>
      </c>
      <c r="M334" t="s">
        <v>71</v>
      </c>
      <c r="N334" s="5">
        <v>2000</v>
      </c>
    </row>
    <row r="335" spans="1:14" x14ac:dyDescent="0.25">
      <c r="A335">
        <v>3800334</v>
      </c>
      <c r="B335">
        <v>4</v>
      </c>
      <c r="C335" t="s">
        <v>65</v>
      </c>
      <c r="D335" s="2">
        <v>45050</v>
      </c>
      <c r="E335" s="27">
        <v>2023</v>
      </c>
      <c r="F335" s="29">
        <v>5</v>
      </c>
      <c r="G335">
        <v>511113</v>
      </c>
      <c r="H335" t="s">
        <v>30</v>
      </c>
      <c r="I335">
        <v>280014</v>
      </c>
      <c r="J335" t="s">
        <v>15</v>
      </c>
      <c r="K335">
        <v>250028</v>
      </c>
      <c r="L335" t="s">
        <v>35</v>
      </c>
      <c r="M335" t="s">
        <v>71</v>
      </c>
      <c r="N335" s="5">
        <v>2307</v>
      </c>
    </row>
    <row r="336" spans="1:14" x14ac:dyDescent="0.25">
      <c r="A336">
        <v>3800335</v>
      </c>
      <c r="B336">
        <v>3</v>
      </c>
      <c r="C336" t="s">
        <v>50</v>
      </c>
      <c r="D336" s="2">
        <v>45100</v>
      </c>
      <c r="E336" s="27">
        <v>2023</v>
      </c>
      <c r="F336" s="29">
        <v>6</v>
      </c>
      <c r="G336">
        <v>511116</v>
      </c>
      <c r="H336" t="s">
        <v>31</v>
      </c>
      <c r="I336">
        <v>280014</v>
      </c>
      <c r="J336" t="s">
        <v>15</v>
      </c>
      <c r="K336">
        <v>250001</v>
      </c>
      <c r="L336" t="s">
        <v>36</v>
      </c>
      <c r="M336" t="s">
        <v>38</v>
      </c>
      <c r="N336" s="5">
        <v>950</v>
      </c>
    </row>
    <row r="337" spans="1:14" x14ac:dyDescent="0.25">
      <c r="A337">
        <v>3800336</v>
      </c>
      <c r="B337">
        <v>2</v>
      </c>
      <c r="C337" t="s">
        <v>51</v>
      </c>
      <c r="D337" s="2">
        <v>44909</v>
      </c>
      <c r="E337" s="27">
        <v>2022</v>
      </c>
      <c r="F337" s="29">
        <v>12</v>
      </c>
      <c r="G337">
        <v>511117</v>
      </c>
      <c r="H337" t="s">
        <v>31</v>
      </c>
      <c r="I337">
        <v>280004</v>
      </c>
      <c r="J337" t="s">
        <v>76</v>
      </c>
      <c r="K337">
        <v>250028</v>
      </c>
      <c r="L337" t="s">
        <v>35</v>
      </c>
      <c r="M337" t="s">
        <v>71</v>
      </c>
      <c r="N337" s="5">
        <v>1250</v>
      </c>
    </row>
    <row r="338" spans="1:14" x14ac:dyDescent="0.25">
      <c r="A338">
        <v>3800337</v>
      </c>
      <c r="B338">
        <v>3</v>
      </c>
      <c r="C338" t="s">
        <v>50</v>
      </c>
      <c r="D338" s="2">
        <v>44447</v>
      </c>
      <c r="E338" s="27">
        <v>2021</v>
      </c>
      <c r="F338" s="29">
        <v>9</v>
      </c>
      <c r="G338">
        <v>511116</v>
      </c>
      <c r="H338" t="s">
        <v>31</v>
      </c>
      <c r="I338">
        <v>280002</v>
      </c>
      <c r="J338" t="s">
        <v>74</v>
      </c>
      <c r="K338">
        <v>250029</v>
      </c>
      <c r="L338" t="s">
        <v>35</v>
      </c>
      <c r="M338" t="s">
        <v>55</v>
      </c>
      <c r="N338" s="5">
        <v>267</v>
      </c>
    </row>
    <row r="339" spans="1:14" x14ac:dyDescent="0.25">
      <c r="A339">
        <v>3800338</v>
      </c>
      <c r="B339">
        <v>4</v>
      </c>
      <c r="C339" t="s">
        <v>65</v>
      </c>
      <c r="D339" s="2">
        <v>45226</v>
      </c>
      <c r="E339" s="27">
        <v>2023</v>
      </c>
      <c r="F339" s="29">
        <v>10</v>
      </c>
      <c r="G339">
        <v>511112</v>
      </c>
      <c r="H339" t="s">
        <v>29</v>
      </c>
      <c r="I339">
        <v>280006</v>
      </c>
      <c r="J339" t="s">
        <v>78</v>
      </c>
      <c r="K339">
        <v>250026</v>
      </c>
      <c r="L339" t="s">
        <v>35</v>
      </c>
      <c r="M339" t="s">
        <v>71</v>
      </c>
      <c r="N339" s="5">
        <v>1270</v>
      </c>
    </row>
    <row r="340" spans="1:14" x14ac:dyDescent="0.25">
      <c r="A340">
        <v>3800339</v>
      </c>
      <c r="B340">
        <v>4</v>
      </c>
      <c r="C340" t="s">
        <v>65</v>
      </c>
      <c r="D340" s="2">
        <v>45047</v>
      </c>
      <c r="E340" s="27">
        <v>2023</v>
      </c>
      <c r="F340" s="29">
        <v>5</v>
      </c>
      <c r="G340">
        <v>511112</v>
      </c>
      <c r="H340" t="s">
        <v>29</v>
      </c>
      <c r="I340">
        <v>280020</v>
      </c>
      <c r="J340" t="s">
        <v>21</v>
      </c>
      <c r="K340">
        <v>250001</v>
      </c>
      <c r="L340" t="s">
        <v>36</v>
      </c>
      <c r="M340" t="s">
        <v>38</v>
      </c>
      <c r="N340" s="5">
        <v>530</v>
      </c>
    </row>
    <row r="341" spans="1:14" x14ac:dyDescent="0.25">
      <c r="A341">
        <v>3800340</v>
      </c>
      <c r="B341">
        <v>1</v>
      </c>
      <c r="C341" t="s">
        <v>64</v>
      </c>
      <c r="D341" s="2">
        <v>44383</v>
      </c>
      <c r="E341" s="27">
        <v>2021</v>
      </c>
      <c r="F341" s="29">
        <v>7</v>
      </c>
      <c r="G341">
        <v>511111</v>
      </c>
      <c r="H341" t="s">
        <v>29</v>
      </c>
      <c r="I341">
        <v>280016</v>
      </c>
      <c r="J341" t="s">
        <v>17</v>
      </c>
      <c r="K341">
        <v>250009</v>
      </c>
      <c r="L341" t="s">
        <v>36</v>
      </c>
      <c r="M341" t="s">
        <v>53</v>
      </c>
      <c r="N341" s="5">
        <v>701</v>
      </c>
    </row>
    <row r="342" spans="1:14" x14ac:dyDescent="0.25">
      <c r="A342">
        <v>3800341</v>
      </c>
      <c r="B342">
        <v>4</v>
      </c>
      <c r="C342" t="s">
        <v>65</v>
      </c>
      <c r="D342" s="2">
        <v>44539</v>
      </c>
      <c r="E342" s="27">
        <v>2021</v>
      </c>
      <c r="F342" s="29">
        <v>12</v>
      </c>
      <c r="G342">
        <v>511117</v>
      </c>
      <c r="H342" t="s">
        <v>31</v>
      </c>
      <c r="I342">
        <v>280005</v>
      </c>
      <c r="J342" t="s">
        <v>77</v>
      </c>
      <c r="K342">
        <v>250022</v>
      </c>
      <c r="L342" t="s">
        <v>34</v>
      </c>
      <c r="M342" t="s">
        <v>40</v>
      </c>
      <c r="N342" s="5">
        <v>338</v>
      </c>
    </row>
    <row r="343" spans="1:14" x14ac:dyDescent="0.25">
      <c r="A343">
        <v>3800342</v>
      </c>
      <c r="B343">
        <v>3</v>
      </c>
      <c r="C343" t="s">
        <v>50</v>
      </c>
      <c r="D343" s="2">
        <v>44854</v>
      </c>
      <c r="E343" s="27">
        <v>2022</v>
      </c>
      <c r="F343" s="29">
        <v>10</v>
      </c>
      <c r="G343">
        <v>511115</v>
      </c>
      <c r="H343" t="s">
        <v>70</v>
      </c>
      <c r="I343">
        <v>280019</v>
      </c>
      <c r="J343" t="s">
        <v>20</v>
      </c>
      <c r="K343">
        <v>250021</v>
      </c>
      <c r="L343" t="s">
        <v>34</v>
      </c>
      <c r="M343" t="s">
        <v>40</v>
      </c>
      <c r="N343" s="5">
        <v>5955</v>
      </c>
    </row>
    <row r="344" spans="1:14" x14ac:dyDescent="0.25">
      <c r="A344">
        <v>3800343</v>
      </c>
      <c r="B344">
        <v>4</v>
      </c>
      <c r="C344" t="s">
        <v>65</v>
      </c>
      <c r="D344" s="2">
        <v>45271</v>
      </c>
      <c r="E344" s="27">
        <v>2023</v>
      </c>
      <c r="F344" s="29">
        <v>12</v>
      </c>
      <c r="G344">
        <v>511116</v>
      </c>
      <c r="H344" t="s">
        <v>31</v>
      </c>
      <c r="I344">
        <v>280010</v>
      </c>
      <c r="J344" t="s">
        <v>11</v>
      </c>
      <c r="K344">
        <v>250024</v>
      </c>
      <c r="L344" t="s">
        <v>34</v>
      </c>
      <c r="M344" t="s">
        <v>40</v>
      </c>
      <c r="N344" s="5">
        <v>3636</v>
      </c>
    </row>
    <row r="345" spans="1:14" x14ac:dyDescent="0.25">
      <c r="A345">
        <v>3800344</v>
      </c>
      <c r="B345">
        <v>3</v>
      </c>
      <c r="C345" t="s">
        <v>50</v>
      </c>
      <c r="D345" s="2">
        <v>45063</v>
      </c>
      <c r="E345" s="27">
        <v>2023</v>
      </c>
      <c r="F345" s="29">
        <v>5</v>
      </c>
      <c r="G345">
        <v>511112</v>
      </c>
      <c r="H345" t="s">
        <v>29</v>
      </c>
      <c r="I345">
        <v>280010</v>
      </c>
      <c r="J345" t="s">
        <v>11</v>
      </c>
      <c r="K345">
        <v>250005</v>
      </c>
      <c r="L345" t="s">
        <v>36</v>
      </c>
      <c r="M345" t="s">
        <v>38</v>
      </c>
      <c r="N345" s="5">
        <v>3744</v>
      </c>
    </row>
    <row r="346" spans="1:14" x14ac:dyDescent="0.25">
      <c r="A346">
        <v>3800345</v>
      </c>
      <c r="B346">
        <v>1</v>
      </c>
      <c r="C346" t="s">
        <v>64</v>
      </c>
      <c r="D346" s="2">
        <v>44327</v>
      </c>
      <c r="E346" s="27">
        <v>2021</v>
      </c>
      <c r="F346" s="29">
        <v>5</v>
      </c>
      <c r="G346">
        <v>511114</v>
      </c>
      <c r="H346" t="s">
        <v>30</v>
      </c>
      <c r="I346">
        <v>280007</v>
      </c>
      <c r="J346" t="s">
        <v>79</v>
      </c>
      <c r="K346">
        <v>250023</v>
      </c>
      <c r="L346" t="s">
        <v>34</v>
      </c>
      <c r="M346" t="s">
        <v>40</v>
      </c>
      <c r="N346" s="5">
        <v>5283</v>
      </c>
    </row>
    <row r="347" spans="1:14" x14ac:dyDescent="0.25">
      <c r="A347">
        <v>3800346</v>
      </c>
      <c r="B347">
        <v>2</v>
      </c>
      <c r="C347" t="s">
        <v>51</v>
      </c>
      <c r="D347" s="2">
        <v>44586</v>
      </c>
      <c r="E347" s="27">
        <v>2022</v>
      </c>
      <c r="F347" s="29">
        <v>1</v>
      </c>
      <c r="G347">
        <v>511113</v>
      </c>
      <c r="H347" t="s">
        <v>30</v>
      </c>
      <c r="I347">
        <v>280009</v>
      </c>
      <c r="J347" t="s">
        <v>81</v>
      </c>
      <c r="K347">
        <v>250015</v>
      </c>
      <c r="L347" t="s">
        <v>37</v>
      </c>
      <c r="M347" t="s">
        <v>39</v>
      </c>
      <c r="N347" s="5">
        <v>1703</v>
      </c>
    </row>
    <row r="348" spans="1:14" x14ac:dyDescent="0.25">
      <c r="A348">
        <v>3800347</v>
      </c>
      <c r="B348">
        <v>3</v>
      </c>
      <c r="C348" t="s">
        <v>50</v>
      </c>
      <c r="D348" s="2">
        <v>44653</v>
      </c>
      <c r="E348" s="27">
        <v>2022</v>
      </c>
      <c r="F348" s="29">
        <v>4</v>
      </c>
      <c r="G348">
        <v>511117</v>
      </c>
      <c r="H348" t="s">
        <v>31</v>
      </c>
      <c r="I348">
        <v>280002</v>
      </c>
      <c r="J348" t="s">
        <v>74</v>
      </c>
      <c r="K348">
        <v>250007</v>
      </c>
      <c r="L348" t="s">
        <v>36</v>
      </c>
      <c r="M348" t="s">
        <v>53</v>
      </c>
      <c r="N348" s="5">
        <v>5212</v>
      </c>
    </row>
    <row r="349" spans="1:14" x14ac:dyDescent="0.25">
      <c r="A349">
        <v>3800348</v>
      </c>
      <c r="B349">
        <v>3</v>
      </c>
      <c r="C349" t="s">
        <v>50</v>
      </c>
      <c r="D349" s="2">
        <v>44287</v>
      </c>
      <c r="E349" s="27">
        <v>2021</v>
      </c>
      <c r="F349" s="29">
        <v>4</v>
      </c>
      <c r="G349">
        <v>511111</v>
      </c>
      <c r="H349" t="s">
        <v>29</v>
      </c>
      <c r="I349">
        <v>280001</v>
      </c>
      <c r="J349" t="s">
        <v>73</v>
      </c>
      <c r="K349">
        <v>250029</v>
      </c>
      <c r="L349" t="s">
        <v>35</v>
      </c>
      <c r="M349" t="s">
        <v>55</v>
      </c>
      <c r="N349" s="5">
        <v>2380</v>
      </c>
    </row>
    <row r="350" spans="1:14" x14ac:dyDescent="0.25">
      <c r="A350">
        <v>3800349</v>
      </c>
      <c r="B350">
        <v>1</v>
      </c>
      <c r="C350" t="s">
        <v>64</v>
      </c>
      <c r="D350" s="2">
        <v>44652</v>
      </c>
      <c r="E350" s="27">
        <v>2022</v>
      </c>
      <c r="F350" s="29">
        <v>4</v>
      </c>
      <c r="G350">
        <v>511112</v>
      </c>
      <c r="H350" t="s">
        <v>29</v>
      </c>
      <c r="I350">
        <v>280017</v>
      </c>
      <c r="J350" t="s">
        <v>18</v>
      </c>
      <c r="K350">
        <v>250017</v>
      </c>
      <c r="L350" t="s">
        <v>37</v>
      </c>
      <c r="M350" t="s">
        <v>39</v>
      </c>
      <c r="N350" s="5">
        <v>1767</v>
      </c>
    </row>
    <row r="351" spans="1:14" x14ac:dyDescent="0.25">
      <c r="A351">
        <v>3800350</v>
      </c>
      <c r="B351">
        <v>4</v>
      </c>
      <c r="C351" t="s">
        <v>65</v>
      </c>
      <c r="D351" s="2">
        <v>44880</v>
      </c>
      <c r="E351" s="27">
        <v>2022</v>
      </c>
      <c r="F351" s="29">
        <v>11</v>
      </c>
      <c r="G351">
        <v>511117</v>
      </c>
      <c r="H351" t="s">
        <v>31</v>
      </c>
      <c r="I351">
        <v>280020</v>
      </c>
      <c r="J351" t="s">
        <v>21</v>
      </c>
      <c r="K351">
        <v>250029</v>
      </c>
      <c r="L351" t="s">
        <v>35</v>
      </c>
      <c r="M351" t="s">
        <v>55</v>
      </c>
      <c r="N351" s="5">
        <v>1302</v>
      </c>
    </row>
    <row r="352" spans="1:14" x14ac:dyDescent="0.25">
      <c r="A352">
        <v>3800351</v>
      </c>
      <c r="B352">
        <v>4</v>
      </c>
      <c r="C352" t="s">
        <v>65</v>
      </c>
      <c r="D352" s="2">
        <v>44301</v>
      </c>
      <c r="E352" s="27">
        <v>2021</v>
      </c>
      <c r="F352" s="29">
        <v>4</v>
      </c>
      <c r="G352">
        <v>511112</v>
      </c>
      <c r="H352" t="s">
        <v>29</v>
      </c>
      <c r="I352">
        <v>280004</v>
      </c>
      <c r="J352" t="s">
        <v>76</v>
      </c>
      <c r="K352">
        <v>250023</v>
      </c>
      <c r="L352" t="s">
        <v>34</v>
      </c>
      <c r="M352" t="s">
        <v>40</v>
      </c>
      <c r="N352" s="5">
        <v>267</v>
      </c>
    </row>
    <row r="353" spans="1:14" x14ac:dyDescent="0.25">
      <c r="A353">
        <v>3800352</v>
      </c>
      <c r="B353">
        <v>4</v>
      </c>
      <c r="C353" t="s">
        <v>65</v>
      </c>
      <c r="D353" s="2">
        <v>44339</v>
      </c>
      <c r="E353" s="27">
        <v>2021</v>
      </c>
      <c r="F353" s="29">
        <v>5</v>
      </c>
      <c r="G353">
        <v>511114</v>
      </c>
      <c r="H353" t="s">
        <v>30</v>
      </c>
      <c r="I353">
        <v>280018</v>
      </c>
      <c r="J353" t="s">
        <v>19</v>
      </c>
      <c r="K353">
        <v>250002</v>
      </c>
      <c r="L353" t="s">
        <v>36</v>
      </c>
      <c r="M353" t="s">
        <v>38</v>
      </c>
      <c r="N353" s="5">
        <v>757</v>
      </c>
    </row>
    <row r="354" spans="1:14" x14ac:dyDescent="0.25">
      <c r="A354">
        <v>3800353</v>
      </c>
      <c r="B354">
        <v>2</v>
      </c>
      <c r="C354" t="s">
        <v>51</v>
      </c>
      <c r="D354" s="2">
        <v>44545</v>
      </c>
      <c r="E354" s="27">
        <v>2021</v>
      </c>
      <c r="F354" s="29">
        <v>12</v>
      </c>
      <c r="G354">
        <v>511113</v>
      </c>
      <c r="H354" t="s">
        <v>30</v>
      </c>
      <c r="I354">
        <v>280002</v>
      </c>
      <c r="J354" t="s">
        <v>74</v>
      </c>
      <c r="K354">
        <v>250009</v>
      </c>
      <c r="L354" t="s">
        <v>36</v>
      </c>
      <c r="M354" t="s">
        <v>53</v>
      </c>
      <c r="N354" s="5">
        <v>571</v>
      </c>
    </row>
    <row r="355" spans="1:14" x14ac:dyDescent="0.25">
      <c r="A355">
        <v>3800354</v>
      </c>
      <c r="B355">
        <v>4</v>
      </c>
      <c r="C355" t="s">
        <v>65</v>
      </c>
      <c r="D355" s="2">
        <v>44556</v>
      </c>
      <c r="E355" s="27">
        <v>2021</v>
      </c>
      <c r="F355" s="29">
        <v>12</v>
      </c>
      <c r="G355">
        <v>511113</v>
      </c>
      <c r="H355" t="s">
        <v>30</v>
      </c>
      <c r="I355">
        <v>280006</v>
      </c>
      <c r="J355" t="s">
        <v>78</v>
      </c>
      <c r="K355">
        <v>250010</v>
      </c>
      <c r="L355" t="s">
        <v>36</v>
      </c>
      <c r="M355" t="s">
        <v>53</v>
      </c>
      <c r="N355" s="5">
        <v>4674</v>
      </c>
    </row>
    <row r="356" spans="1:14" x14ac:dyDescent="0.25">
      <c r="A356">
        <v>3800355</v>
      </c>
      <c r="B356">
        <v>3</v>
      </c>
      <c r="C356" t="s">
        <v>50</v>
      </c>
      <c r="D356" s="2">
        <v>44295</v>
      </c>
      <c r="E356" s="27">
        <v>2021</v>
      </c>
      <c r="F356" s="29">
        <v>4</v>
      </c>
      <c r="G356">
        <v>511112</v>
      </c>
      <c r="H356" t="s">
        <v>29</v>
      </c>
      <c r="I356">
        <v>280009</v>
      </c>
      <c r="J356" t="s">
        <v>81</v>
      </c>
      <c r="K356">
        <v>250005</v>
      </c>
      <c r="L356" t="s">
        <v>36</v>
      </c>
      <c r="M356" t="s">
        <v>38</v>
      </c>
      <c r="N356" s="5">
        <v>5706</v>
      </c>
    </row>
    <row r="357" spans="1:14" x14ac:dyDescent="0.25">
      <c r="A357">
        <v>3800356</v>
      </c>
      <c r="B357">
        <v>2</v>
      </c>
      <c r="C357" t="s">
        <v>51</v>
      </c>
      <c r="D357" s="2">
        <v>44588</v>
      </c>
      <c r="E357" s="27">
        <v>2022</v>
      </c>
      <c r="F357" s="29">
        <v>1</v>
      </c>
      <c r="G357">
        <v>511112</v>
      </c>
      <c r="H357" t="s">
        <v>29</v>
      </c>
      <c r="I357">
        <v>280012</v>
      </c>
      <c r="J357" t="s">
        <v>13</v>
      </c>
      <c r="K357">
        <v>250001</v>
      </c>
      <c r="L357" t="s">
        <v>36</v>
      </c>
      <c r="M357" t="s">
        <v>38</v>
      </c>
      <c r="N357" s="5">
        <v>619</v>
      </c>
    </row>
    <row r="358" spans="1:14" x14ac:dyDescent="0.25">
      <c r="A358">
        <v>3800357</v>
      </c>
      <c r="B358">
        <v>4</v>
      </c>
      <c r="C358" t="s">
        <v>65</v>
      </c>
      <c r="D358" s="2">
        <v>44601</v>
      </c>
      <c r="E358" s="27">
        <v>2022</v>
      </c>
      <c r="F358" s="29">
        <v>2</v>
      </c>
      <c r="G358">
        <v>511117</v>
      </c>
      <c r="H358" t="s">
        <v>31</v>
      </c>
      <c r="I358">
        <v>280014</v>
      </c>
      <c r="J358" t="s">
        <v>15</v>
      </c>
      <c r="K358">
        <v>250014</v>
      </c>
      <c r="L358" t="s">
        <v>37</v>
      </c>
      <c r="M358" t="s">
        <v>54</v>
      </c>
      <c r="N358" s="5">
        <v>4866</v>
      </c>
    </row>
    <row r="359" spans="1:14" x14ac:dyDescent="0.25">
      <c r="A359">
        <v>3800358</v>
      </c>
      <c r="B359">
        <v>3</v>
      </c>
      <c r="C359" t="s">
        <v>50</v>
      </c>
      <c r="D359" s="2">
        <v>44835</v>
      </c>
      <c r="E359" s="27">
        <v>2022</v>
      </c>
      <c r="F359" s="29">
        <v>10</v>
      </c>
      <c r="G359">
        <v>511116</v>
      </c>
      <c r="H359" t="s">
        <v>31</v>
      </c>
      <c r="I359">
        <v>280010</v>
      </c>
      <c r="J359" t="s">
        <v>11</v>
      </c>
      <c r="K359">
        <v>250012</v>
      </c>
      <c r="L359" t="s">
        <v>37</v>
      </c>
      <c r="M359" t="s">
        <v>54</v>
      </c>
      <c r="N359" s="5">
        <v>5192</v>
      </c>
    </row>
    <row r="360" spans="1:14" x14ac:dyDescent="0.25">
      <c r="A360">
        <v>3800359</v>
      </c>
      <c r="B360">
        <v>4</v>
      </c>
      <c r="C360" t="s">
        <v>65</v>
      </c>
      <c r="D360" s="2">
        <v>44760</v>
      </c>
      <c r="E360" s="27">
        <v>2022</v>
      </c>
      <c r="F360" s="29">
        <v>7</v>
      </c>
      <c r="G360">
        <v>511112</v>
      </c>
      <c r="H360" t="s">
        <v>29</v>
      </c>
      <c r="I360">
        <v>280008</v>
      </c>
      <c r="J360" t="s">
        <v>80</v>
      </c>
      <c r="K360">
        <v>250021</v>
      </c>
      <c r="L360" t="s">
        <v>34</v>
      </c>
      <c r="M360" t="s">
        <v>40</v>
      </c>
      <c r="N360" s="5">
        <v>938</v>
      </c>
    </row>
    <row r="361" spans="1:14" x14ac:dyDescent="0.25">
      <c r="A361">
        <v>3800360</v>
      </c>
      <c r="B361">
        <v>2</v>
      </c>
      <c r="C361" t="s">
        <v>51</v>
      </c>
      <c r="D361" s="2">
        <v>44384</v>
      </c>
      <c r="E361" s="27">
        <v>2021</v>
      </c>
      <c r="F361" s="29">
        <v>7</v>
      </c>
      <c r="G361">
        <v>511116</v>
      </c>
      <c r="H361" t="s">
        <v>31</v>
      </c>
      <c r="I361">
        <v>280018</v>
      </c>
      <c r="J361" t="s">
        <v>19</v>
      </c>
      <c r="K361">
        <v>250025</v>
      </c>
      <c r="L361" t="s">
        <v>34</v>
      </c>
      <c r="M361" t="s">
        <v>40</v>
      </c>
      <c r="N361" s="5">
        <v>711</v>
      </c>
    </row>
    <row r="362" spans="1:14" x14ac:dyDescent="0.25">
      <c r="A362">
        <v>3800361</v>
      </c>
      <c r="B362">
        <v>3</v>
      </c>
      <c r="C362" t="s">
        <v>50</v>
      </c>
      <c r="D362" s="2">
        <v>45123</v>
      </c>
      <c r="E362" s="27">
        <v>2023</v>
      </c>
      <c r="F362" s="29">
        <v>7</v>
      </c>
      <c r="G362">
        <v>511117</v>
      </c>
      <c r="H362" t="s">
        <v>31</v>
      </c>
      <c r="I362">
        <v>280001</v>
      </c>
      <c r="J362" t="s">
        <v>73</v>
      </c>
      <c r="K362">
        <v>250030</v>
      </c>
      <c r="L362" t="s">
        <v>35</v>
      </c>
      <c r="M362" t="s">
        <v>55</v>
      </c>
      <c r="N362" s="5">
        <v>3733</v>
      </c>
    </row>
    <row r="363" spans="1:14" x14ac:dyDescent="0.25">
      <c r="A363">
        <v>3800362</v>
      </c>
      <c r="B363">
        <v>2</v>
      </c>
      <c r="C363" t="s">
        <v>51</v>
      </c>
      <c r="D363" s="2">
        <v>45208</v>
      </c>
      <c r="E363" s="27">
        <v>2023</v>
      </c>
      <c r="F363" s="29">
        <v>10</v>
      </c>
      <c r="G363">
        <v>511112</v>
      </c>
      <c r="H363" t="s">
        <v>29</v>
      </c>
      <c r="I363">
        <v>280009</v>
      </c>
      <c r="J363" t="s">
        <v>81</v>
      </c>
      <c r="K363">
        <v>250030</v>
      </c>
      <c r="L363" t="s">
        <v>35</v>
      </c>
      <c r="M363" t="s">
        <v>55</v>
      </c>
      <c r="N363" s="5">
        <v>3938</v>
      </c>
    </row>
    <row r="364" spans="1:14" x14ac:dyDescent="0.25">
      <c r="A364">
        <v>3800363</v>
      </c>
      <c r="B364">
        <v>1</v>
      </c>
      <c r="C364" t="s">
        <v>64</v>
      </c>
      <c r="D364" s="2">
        <v>44304</v>
      </c>
      <c r="E364" s="27">
        <v>2021</v>
      </c>
      <c r="F364" s="29">
        <v>4</v>
      </c>
      <c r="G364">
        <v>511115</v>
      </c>
      <c r="H364" t="s">
        <v>70</v>
      </c>
      <c r="I364">
        <v>280013</v>
      </c>
      <c r="J364" t="s">
        <v>14</v>
      </c>
      <c r="K364">
        <v>250027</v>
      </c>
      <c r="L364" t="s">
        <v>35</v>
      </c>
      <c r="M364" t="s">
        <v>71</v>
      </c>
      <c r="N364" s="5">
        <v>249</v>
      </c>
    </row>
    <row r="365" spans="1:14" x14ac:dyDescent="0.25">
      <c r="A365">
        <v>3800364</v>
      </c>
      <c r="B365">
        <v>2</v>
      </c>
      <c r="C365" t="s">
        <v>51</v>
      </c>
      <c r="D365" s="2">
        <v>44668</v>
      </c>
      <c r="E365" s="27">
        <v>2022</v>
      </c>
      <c r="F365" s="29">
        <v>4</v>
      </c>
      <c r="G365">
        <v>511117</v>
      </c>
      <c r="H365" t="s">
        <v>31</v>
      </c>
      <c r="I365">
        <v>280012</v>
      </c>
      <c r="J365" t="s">
        <v>13</v>
      </c>
      <c r="K365">
        <v>250021</v>
      </c>
      <c r="L365" t="s">
        <v>34</v>
      </c>
      <c r="M365" t="s">
        <v>40</v>
      </c>
      <c r="N365" s="5">
        <v>451</v>
      </c>
    </row>
    <row r="366" spans="1:14" x14ac:dyDescent="0.25">
      <c r="A366">
        <v>3800365</v>
      </c>
      <c r="B366">
        <v>4</v>
      </c>
      <c r="C366" t="s">
        <v>65</v>
      </c>
      <c r="D366" s="2">
        <v>44433</v>
      </c>
      <c r="E366" s="27">
        <v>2021</v>
      </c>
      <c r="F366" s="29">
        <v>8</v>
      </c>
      <c r="G366">
        <v>511116</v>
      </c>
      <c r="H366" t="s">
        <v>31</v>
      </c>
      <c r="I366">
        <v>280001</v>
      </c>
      <c r="J366" t="s">
        <v>73</v>
      </c>
      <c r="K366">
        <v>250021</v>
      </c>
      <c r="L366" t="s">
        <v>34</v>
      </c>
      <c r="M366" t="s">
        <v>40</v>
      </c>
      <c r="N366" s="5">
        <v>3893</v>
      </c>
    </row>
    <row r="367" spans="1:14" x14ac:dyDescent="0.25">
      <c r="A367">
        <v>3800366</v>
      </c>
      <c r="B367">
        <v>1</v>
      </c>
      <c r="C367" t="s">
        <v>64</v>
      </c>
      <c r="D367" s="2">
        <v>44301</v>
      </c>
      <c r="E367" s="27">
        <v>2021</v>
      </c>
      <c r="F367" s="29">
        <v>4</v>
      </c>
      <c r="G367">
        <v>511115</v>
      </c>
      <c r="H367" t="s">
        <v>70</v>
      </c>
      <c r="I367">
        <v>280003</v>
      </c>
      <c r="J367" t="s">
        <v>75</v>
      </c>
      <c r="K367">
        <v>250016</v>
      </c>
      <c r="L367" t="s">
        <v>37</v>
      </c>
      <c r="M367" t="s">
        <v>39</v>
      </c>
      <c r="N367" s="5">
        <v>5526</v>
      </c>
    </row>
    <row r="368" spans="1:14" x14ac:dyDescent="0.25">
      <c r="A368">
        <v>3800367</v>
      </c>
      <c r="B368">
        <v>4</v>
      </c>
      <c r="C368" t="s">
        <v>65</v>
      </c>
      <c r="D368" s="2">
        <v>44547</v>
      </c>
      <c r="E368" s="27">
        <v>2021</v>
      </c>
      <c r="F368" s="29">
        <v>12</v>
      </c>
      <c r="G368">
        <v>511112</v>
      </c>
      <c r="H368" t="s">
        <v>29</v>
      </c>
      <c r="I368">
        <v>280006</v>
      </c>
      <c r="J368" t="s">
        <v>78</v>
      </c>
      <c r="K368">
        <v>250019</v>
      </c>
      <c r="L368" t="s">
        <v>37</v>
      </c>
      <c r="M368" t="s">
        <v>39</v>
      </c>
      <c r="N368" s="5">
        <v>5509</v>
      </c>
    </row>
    <row r="369" spans="1:14" x14ac:dyDescent="0.25">
      <c r="A369">
        <v>3800368</v>
      </c>
      <c r="B369">
        <v>4</v>
      </c>
      <c r="C369" t="s">
        <v>65</v>
      </c>
      <c r="D369" s="2">
        <v>44318</v>
      </c>
      <c r="E369" s="27">
        <v>2021</v>
      </c>
      <c r="F369" s="29">
        <v>5</v>
      </c>
      <c r="G369">
        <v>511117</v>
      </c>
      <c r="H369" t="s">
        <v>31</v>
      </c>
      <c r="I369">
        <v>280006</v>
      </c>
      <c r="J369" t="s">
        <v>78</v>
      </c>
      <c r="K369">
        <v>250014</v>
      </c>
      <c r="L369" t="s">
        <v>37</v>
      </c>
      <c r="M369" t="s">
        <v>54</v>
      </c>
      <c r="N369" s="5">
        <v>3478</v>
      </c>
    </row>
    <row r="370" spans="1:14" x14ac:dyDescent="0.25">
      <c r="A370">
        <v>3800369</v>
      </c>
      <c r="B370">
        <v>4</v>
      </c>
      <c r="C370" t="s">
        <v>65</v>
      </c>
      <c r="D370" s="2">
        <v>45081</v>
      </c>
      <c r="E370" s="27">
        <v>2023</v>
      </c>
      <c r="F370" s="29">
        <v>6</v>
      </c>
      <c r="G370">
        <v>511111</v>
      </c>
      <c r="H370" t="s">
        <v>29</v>
      </c>
      <c r="I370">
        <v>280006</v>
      </c>
      <c r="J370" t="s">
        <v>78</v>
      </c>
      <c r="K370">
        <v>250028</v>
      </c>
      <c r="L370" t="s">
        <v>35</v>
      </c>
      <c r="M370" t="s">
        <v>71</v>
      </c>
      <c r="N370" s="5">
        <v>1037</v>
      </c>
    </row>
    <row r="371" spans="1:14" x14ac:dyDescent="0.25">
      <c r="A371">
        <v>3800370</v>
      </c>
      <c r="B371">
        <v>3</v>
      </c>
      <c r="C371" t="s">
        <v>50</v>
      </c>
      <c r="D371" s="2">
        <v>44642</v>
      </c>
      <c r="E371" s="27">
        <v>2022</v>
      </c>
      <c r="F371" s="29">
        <v>3</v>
      </c>
      <c r="G371">
        <v>511112</v>
      </c>
      <c r="H371" t="s">
        <v>29</v>
      </c>
      <c r="I371">
        <v>280018</v>
      </c>
      <c r="J371" t="s">
        <v>19</v>
      </c>
      <c r="K371">
        <v>250008</v>
      </c>
      <c r="L371" t="s">
        <v>36</v>
      </c>
      <c r="M371" t="s">
        <v>53</v>
      </c>
      <c r="N371" s="5">
        <v>201</v>
      </c>
    </row>
    <row r="372" spans="1:14" x14ac:dyDescent="0.25">
      <c r="A372">
        <v>3800371</v>
      </c>
      <c r="B372">
        <v>4</v>
      </c>
      <c r="C372" t="s">
        <v>65</v>
      </c>
      <c r="D372" s="2">
        <v>44551</v>
      </c>
      <c r="E372" s="27">
        <v>2021</v>
      </c>
      <c r="F372" s="29">
        <v>12</v>
      </c>
      <c r="G372">
        <v>511112</v>
      </c>
      <c r="H372" t="s">
        <v>29</v>
      </c>
      <c r="I372">
        <v>280005</v>
      </c>
      <c r="J372" t="s">
        <v>77</v>
      </c>
      <c r="K372">
        <v>250013</v>
      </c>
      <c r="L372" t="s">
        <v>37</v>
      </c>
      <c r="M372" t="s">
        <v>54</v>
      </c>
      <c r="N372" s="5">
        <v>3011</v>
      </c>
    </row>
    <row r="373" spans="1:14" x14ac:dyDescent="0.25">
      <c r="A373">
        <v>3800372</v>
      </c>
      <c r="B373">
        <v>1</v>
      </c>
      <c r="C373" t="s">
        <v>64</v>
      </c>
      <c r="D373" s="2">
        <v>44912</v>
      </c>
      <c r="E373" s="27">
        <v>2022</v>
      </c>
      <c r="F373" s="29">
        <v>12</v>
      </c>
      <c r="G373">
        <v>511116</v>
      </c>
      <c r="H373" t="s">
        <v>31</v>
      </c>
      <c r="I373">
        <v>280008</v>
      </c>
      <c r="J373" t="s">
        <v>80</v>
      </c>
      <c r="K373">
        <v>250004</v>
      </c>
      <c r="L373" t="s">
        <v>36</v>
      </c>
      <c r="M373" t="s">
        <v>38</v>
      </c>
      <c r="N373" s="5">
        <v>5827</v>
      </c>
    </row>
    <row r="374" spans="1:14" x14ac:dyDescent="0.25">
      <c r="A374">
        <v>3800373</v>
      </c>
      <c r="B374">
        <v>1</v>
      </c>
      <c r="C374" t="s">
        <v>64</v>
      </c>
      <c r="D374" s="2">
        <v>44951</v>
      </c>
      <c r="E374" s="27">
        <v>2023</v>
      </c>
      <c r="F374" s="29">
        <v>1</v>
      </c>
      <c r="G374">
        <v>511117</v>
      </c>
      <c r="H374" t="s">
        <v>31</v>
      </c>
      <c r="I374">
        <v>280014</v>
      </c>
      <c r="J374" t="s">
        <v>15</v>
      </c>
      <c r="K374">
        <v>250010</v>
      </c>
      <c r="L374" t="s">
        <v>36</v>
      </c>
      <c r="M374" t="s">
        <v>53</v>
      </c>
      <c r="N374" s="5">
        <v>2982</v>
      </c>
    </row>
    <row r="375" spans="1:14" x14ac:dyDescent="0.25">
      <c r="A375">
        <v>3800374</v>
      </c>
      <c r="B375">
        <v>1</v>
      </c>
      <c r="C375" t="s">
        <v>64</v>
      </c>
      <c r="D375" s="2">
        <v>45282</v>
      </c>
      <c r="E375" s="27">
        <v>2023</v>
      </c>
      <c r="F375" s="29">
        <v>12</v>
      </c>
      <c r="G375">
        <v>511116</v>
      </c>
      <c r="H375" t="s">
        <v>31</v>
      </c>
      <c r="I375">
        <v>280005</v>
      </c>
      <c r="J375" t="s">
        <v>77</v>
      </c>
      <c r="K375">
        <v>250022</v>
      </c>
      <c r="L375" t="s">
        <v>34</v>
      </c>
      <c r="M375" t="s">
        <v>40</v>
      </c>
      <c r="N375" s="5">
        <v>3776</v>
      </c>
    </row>
    <row r="376" spans="1:14" x14ac:dyDescent="0.25">
      <c r="A376">
        <v>3800375</v>
      </c>
      <c r="B376">
        <v>2</v>
      </c>
      <c r="C376" t="s">
        <v>51</v>
      </c>
      <c r="D376" s="2">
        <v>45094</v>
      </c>
      <c r="E376" s="27">
        <v>2023</v>
      </c>
      <c r="F376" s="29">
        <v>6</v>
      </c>
      <c r="G376">
        <v>511113</v>
      </c>
      <c r="H376" t="s">
        <v>30</v>
      </c>
      <c r="I376">
        <v>280006</v>
      </c>
      <c r="J376" t="s">
        <v>78</v>
      </c>
      <c r="K376">
        <v>250022</v>
      </c>
      <c r="L376" t="s">
        <v>34</v>
      </c>
      <c r="M376" t="s">
        <v>40</v>
      </c>
      <c r="N376" s="5">
        <v>1049</v>
      </c>
    </row>
    <row r="377" spans="1:14" x14ac:dyDescent="0.25">
      <c r="A377">
        <v>3800376</v>
      </c>
      <c r="B377">
        <v>2</v>
      </c>
      <c r="C377" t="s">
        <v>51</v>
      </c>
      <c r="D377" s="2">
        <v>44231</v>
      </c>
      <c r="E377" s="27">
        <v>2021</v>
      </c>
      <c r="F377" s="29">
        <v>2</v>
      </c>
      <c r="G377">
        <v>511113</v>
      </c>
      <c r="H377" t="s">
        <v>30</v>
      </c>
      <c r="I377">
        <v>280020</v>
      </c>
      <c r="J377" t="s">
        <v>21</v>
      </c>
      <c r="K377">
        <v>250008</v>
      </c>
      <c r="L377" t="s">
        <v>36</v>
      </c>
      <c r="M377" t="s">
        <v>53</v>
      </c>
      <c r="N377" s="5">
        <v>753</v>
      </c>
    </row>
    <row r="378" spans="1:14" x14ac:dyDescent="0.25">
      <c r="A378">
        <v>3800377</v>
      </c>
      <c r="B378">
        <v>1</v>
      </c>
      <c r="C378" t="s">
        <v>64</v>
      </c>
      <c r="D378" s="2">
        <v>44400</v>
      </c>
      <c r="E378" s="27">
        <v>2021</v>
      </c>
      <c r="F378" s="29">
        <v>7</v>
      </c>
      <c r="G378">
        <v>511112</v>
      </c>
      <c r="H378" t="s">
        <v>29</v>
      </c>
      <c r="I378">
        <v>280017</v>
      </c>
      <c r="J378" t="s">
        <v>18</v>
      </c>
      <c r="K378">
        <v>250012</v>
      </c>
      <c r="L378" t="s">
        <v>37</v>
      </c>
      <c r="M378" t="s">
        <v>54</v>
      </c>
      <c r="N378" s="5">
        <v>2965</v>
      </c>
    </row>
    <row r="379" spans="1:14" x14ac:dyDescent="0.25">
      <c r="A379">
        <v>3800378</v>
      </c>
      <c r="B379">
        <v>3</v>
      </c>
      <c r="C379" t="s">
        <v>50</v>
      </c>
      <c r="D379" s="2">
        <v>44507</v>
      </c>
      <c r="E379" s="27">
        <v>2021</v>
      </c>
      <c r="F379" s="29">
        <v>11</v>
      </c>
      <c r="G379">
        <v>511113</v>
      </c>
      <c r="H379" t="s">
        <v>30</v>
      </c>
      <c r="I379">
        <v>280012</v>
      </c>
      <c r="J379" t="s">
        <v>13</v>
      </c>
      <c r="K379">
        <v>250027</v>
      </c>
      <c r="L379" t="s">
        <v>35</v>
      </c>
      <c r="M379" t="s">
        <v>71</v>
      </c>
      <c r="N379" s="5">
        <v>5565</v>
      </c>
    </row>
    <row r="380" spans="1:14" x14ac:dyDescent="0.25">
      <c r="A380">
        <v>3800379</v>
      </c>
      <c r="B380">
        <v>2</v>
      </c>
      <c r="C380" t="s">
        <v>51</v>
      </c>
      <c r="D380" s="2">
        <v>44524</v>
      </c>
      <c r="E380" s="27">
        <v>2021</v>
      </c>
      <c r="F380" s="29">
        <v>11</v>
      </c>
      <c r="G380">
        <v>511115</v>
      </c>
      <c r="H380" t="s">
        <v>70</v>
      </c>
      <c r="I380">
        <v>280017</v>
      </c>
      <c r="J380" t="s">
        <v>18</v>
      </c>
      <c r="K380">
        <v>250018</v>
      </c>
      <c r="L380" t="s">
        <v>37</v>
      </c>
      <c r="M380" t="s">
        <v>39</v>
      </c>
      <c r="N380" s="5">
        <v>4773</v>
      </c>
    </row>
    <row r="381" spans="1:14" x14ac:dyDescent="0.25">
      <c r="A381">
        <v>3800380</v>
      </c>
      <c r="B381">
        <v>4</v>
      </c>
      <c r="C381" t="s">
        <v>65</v>
      </c>
      <c r="D381" s="2">
        <v>44420</v>
      </c>
      <c r="E381" s="27">
        <v>2021</v>
      </c>
      <c r="F381" s="29">
        <v>8</v>
      </c>
      <c r="G381">
        <v>511117</v>
      </c>
      <c r="H381" t="s">
        <v>31</v>
      </c>
      <c r="I381">
        <v>280003</v>
      </c>
      <c r="J381" t="s">
        <v>75</v>
      </c>
      <c r="K381">
        <v>250023</v>
      </c>
      <c r="L381" t="s">
        <v>34</v>
      </c>
      <c r="M381" t="s">
        <v>40</v>
      </c>
      <c r="N381" s="5">
        <v>4008</v>
      </c>
    </row>
    <row r="382" spans="1:14" x14ac:dyDescent="0.25">
      <c r="A382">
        <v>3800381</v>
      </c>
      <c r="B382">
        <v>1</v>
      </c>
      <c r="C382" t="s">
        <v>64</v>
      </c>
      <c r="D382" s="2">
        <v>44222</v>
      </c>
      <c r="E382" s="27">
        <v>2021</v>
      </c>
      <c r="F382" s="29">
        <v>1</v>
      </c>
      <c r="G382">
        <v>511113</v>
      </c>
      <c r="H382" t="s">
        <v>30</v>
      </c>
      <c r="I382">
        <v>280013</v>
      </c>
      <c r="J382" t="s">
        <v>14</v>
      </c>
      <c r="K382">
        <v>250010</v>
      </c>
      <c r="L382" t="s">
        <v>36</v>
      </c>
      <c r="M382" t="s">
        <v>53</v>
      </c>
      <c r="N382" s="5">
        <v>1685</v>
      </c>
    </row>
    <row r="383" spans="1:14" x14ac:dyDescent="0.25">
      <c r="A383">
        <v>3800382</v>
      </c>
      <c r="B383">
        <v>2</v>
      </c>
      <c r="C383" t="s">
        <v>51</v>
      </c>
      <c r="D383" s="2">
        <v>44641</v>
      </c>
      <c r="E383" s="27">
        <v>2022</v>
      </c>
      <c r="F383" s="29">
        <v>3</v>
      </c>
      <c r="G383">
        <v>511113</v>
      </c>
      <c r="H383" t="s">
        <v>30</v>
      </c>
      <c r="I383">
        <v>280018</v>
      </c>
      <c r="J383" t="s">
        <v>19</v>
      </c>
      <c r="K383">
        <v>250014</v>
      </c>
      <c r="L383" t="s">
        <v>37</v>
      </c>
      <c r="M383" t="s">
        <v>54</v>
      </c>
      <c r="N383" s="5">
        <v>686</v>
      </c>
    </row>
    <row r="384" spans="1:14" x14ac:dyDescent="0.25">
      <c r="A384">
        <v>3800383</v>
      </c>
      <c r="B384">
        <v>2</v>
      </c>
      <c r="C384" t="s">
        <v>51</v>
      </c>
      <c r="D384" s="2">
        <v>44932</v>
      </c>
      <c r="E384" s="27">
        <v>2023</v>
      </c>
      <c r="F384" s="29">
        <v>1</v>
      </c>
      <c r="G384">
        <v>511116</v>
      </c>
      <c r="H384" t="s">
        <v>31</v>
      </c>
      <c r="I384">
        <v>280012</v>
      </c>
      <c r="J384" t="s">
        <v>13</v>
      </c>
      <c r="K384">
        <v>250011</v>
      </c>
      <c r="L384" t="s">
        <v>37</v>
      </c>
      <c r="M384" t="s">
        <v>54</v>
      </c>
      <c r="N384" s="5">
        <v>4403</v>
      </c>
    </row>
    <row r="385" spans="1:14" x14ac:dyDescent="0.25">
      <c r="A385">
        <v>3800384</v>
      </c>
      <c r="B385">
        <v>2</v>
      </c>
      <c r="C385" t="s">
        <v>51</v>
      </c>
      <c r="D385" s="2">
        <v>45220</v>
      </c>
      <c r="E385" s="27">
        <v>2023</v>
      </c>
      <c r="F385" s="29">
        <v>10</v>
      </c>
      <c r="G385">
        <v>511112</v>
      </c>
      <c r="H385" t="s">
        <v>29</v>
      </c>
      <c r="I385">
        <v>280010</v>
      </c>
      <c r="J385" t="s">
        <v>11</v>
      </c>
      <c r="K385">
        <v>250001</v>
      </c>
      <c r="L385" t="s">
        <v>36</v>
      </c>
      <c r="M385" t="s">
        <v>38</v>
      </c>
      <c r="N385" s="5">
        <v>2216</v>
      </c>
    </row>
    <row r="386" spans="1:14" x14ac:dyDescent="0.25">
      <c r="A386">
        <v>3800385</v>
      </c>
      <c r="B386">
        <v>3</v>
      </c>
      <c r="C386" t="s">
        <v>50</v>
      </c>
      <c r="D386" s="2">
        <v>44949</v>
      </c>
      <c r="E386" s="27">
        <v>2023</v>
      </c>
      <c r="F386" s="29">
        <v>1</v>
      </c>
      <c r="G386">
        <v>511114</v>
      </c>
      <c r="H386" t="s">
        <v>30</v>
      </c>
      <c r="I386">
        <v>280011</v>
      </c>
      <c r="J386" t="s">
        <v>12</v>
      </c>
      <c r="K386">
        <v>250007</v>
      </c>
      <c r="L386" t="s">
        <v>36</v>
      </c>
      <c r="M386" t="s">
        <v>53</v>
      </c>
      <c r="N386" s="5">
        <v>572</v>
      </c>
    </row>
    <row r="387" spans="1:14" x14ac:dyDescent="0.25">
      <c r="A387">
        <v>3800386</v>
      </c>
      <c r="B387">
        <v>3</v>
      </c>
      <c r="C387" t="s">
        <v>50</v>
      </c>
      <c r="D387" s="2">
        <v>45011</v>
      </c>
      <c r="E387" s="27">
        <v>2023</v>
      </c>
      <c r="F387" s="29">
        <v>3</v>
      </c>
      <c r="G387">
        <v>511111</v>
      </c>
      <c r="H387" t="s">
        <v>29</v>
      </c>
      <c r="I387">
        <v>280013</v>
      </c>
      <c r="J387" t="s">
        <v>14</v>
      </c>
      <c r="K387">
        <v>250015</v>
      </c>
      <c r="L387" t="s">
        <v>37</v>
      </c>
      <c r="M387" t="s">
        <v>39</v>
      </c>
      <c r="N387" s="5">
        <v>4388</v>
      </c>
    </row>
    <row r="388" spans="1:14" x14ac:dyDescent="0.25">
      <c r="A388">
        <v>3800387</v>
      </c>
      <c r="B388">
        <v>3</v>
      </c>
      <c r="C388" t="s">
        <v>50</v>
      </c>
      <c r="D388" s="2">
        <v>44447</v>
      </c>
      <c r="E388" s="27">
        <v>2021</v>
      </c>
      <c r="F388" s="29">
        <v>9</v>
      </c>
      <c r="G388">
        <v>511113</v>
      </c>
      <c r="H388" t="s">
        <v>30</v>
      </c>
      <c r="I388">
        <v>280013</v>
      </c>
      <c r="J388" t="s">
        <v>14</v>
      </c>
      <c r="K388">
        <v>250023</v>
      </c>
      <c r="L388" t="s">
        <v>34</v>
      </c>
      <c r="M388" t="s">
        <v>40</v>
      </c>
      <c r="N388" s="5">
        <v>3111</v>
      </c>
    </row>
    <row r="389" spans="1:14" x14ac:dyDescent="0.25">
      <c r="A389">
        <v>3800388</v>
      </c>
      <c r="B389">
        <v>3</v>
      </c>
      <c r="C389" t="s">
        <v>50</v>
      </c>
      <c r="D389" s="2">
        <v>45020</v>
      </c>
      <c r="E389" s="27">
        <v>2023</v>
      </c>
      <c r="F389" s="29">
        <v>4</v>
      </c>
      <c r="G389">
        <v>511116</v>
      </c>
      <c r="H389" t="s">
        <v>31</v>
      </c>
      <c r="I389">
        <v>280005</v>
      </c>
      <c r="J389" t="s">
        <v>77</v>
      </c>
      <c r="K389">
        <v>250008</v>
      </c>
      <c r="L389" t="s">
        <v>36</v>
      </c>
      <c r="M389" t="s">
        <v>53</v>
      </c>
      <c r="N389" s="5">
        <v>580</v>
      </c>
    </row>
    <row r="390" spans="1:14" x14ac:dyDescent="0.25">
      <c r="A390">
        <v>3800389</v>
      </c>
      <c r="B390">
        <v>2</v>
      </c>
      <c r="C390" t="s">
        <v>51</v>
      </c>
      <c r="D390" s="2">
        <v>45080</v>
      </c>
      <c r="E390" s="27">
        <v>2023</v>
      </c>
      <c r="F390" s="29">
        <v>6</v>
      </c>
      <c r="G390">
        <v>511112</v>
      </c>
      <c r="H390" t="s">
        <v>29</v>
      </c>
      <c r="I390">
        <v>280008</v>
      </c>
      <c r="J390" t="s">
        <v>80</v>
      </c>
      <c r="K390">
        <v>250028</v>
      </c>
      <c r="L390" t="s">
        <v>35</v>
      </c>
      <c r="M390" t="s">
        <v>71</v>
      </c>
      <c r="N390" s="5">
        <v>3323</v>
      </c>
    </row>
    <row r="391" spans="1:14" x14ac:dyDescent="0.25">
      <c r="A391">
        <v>3800390</v>
      </c>
      <c r="B391">
        <v>1</v>
      </c>
      <c r="C391" t="s">
        <v>64</v>
      </c>
      <c r="D391" s="2">
        <v>44310</v>
      </c>
      <c r="E391" s="27">
        <v>2021</v>
      </c>
      <c r="F391" s="29">
        <v>4</v>
      </c>
      <c r="G391">
        <v>511113</v>
      </c>
      <c r="H391" t="s">
        <v>30</v>
      </c>
      <c r="I391">
        <v>280008</v>
      </c>
      <c r="J391" t="s">
        <v>80</v>
      </c>
      <c r="K391">
        <v>250016</v>
      </c>
      <c r="L391" t="s">
        <v>37</v>
      </c>
      <c r="M391" t="s">
        <v>39</v>
      </c>
      <c r="N391" s="5">
        <v>2787</v>
      </c>
    </row>
    <row r="392" spans="1:14" x14ac:dyDescent="0.25">
      <c r="A392">
        <v>3800391</v>
      </c>
      <c r="B392">
        <v>2</v>
      </c>
      <c r="C392" t="s">
        <v>51</v>
      </c>
      <c r="D392" s="2">
        <v>44405</v>
      </c>
      <c r="E392" s="27">
        <v>2021</v>
      </c>
      <c r="F392" s="29">
        <v>7</v>
      </c>
      <c r="G392">
        <v>511114</v>
      </c>
      <c r="H392" t="s">
        <v>30</v>
      </c>
      <c r="I392">
        <v>280018</v>
      </c>
      <c r="J392" t="s">
        <v>19</v>
      </c>
      <c r="K392">
        <v>250016</v>
      </c>
      <c r="L392" t="s">
        <v>37</v>
      </c>
      <c r="M392" t="s">
        <v>39</v>
      </c>
      <c r="N392" s="5">
        <v>2679</v>
      </c>
    </row>
    <row r="393" spans="1:14" x14ac:dyDescent="0.25">
      <c r="A393">
        <v>3800392</v>
      </c>
      <c r="B393">
        <v>2</v>
      </c>
      <c r="C393" t="s">
        <v>51</v>
      </c>
      <c r="D393" s="2">
        <v>45092</v>
      </c>
      <c r="E393" s="27">
        <v>2023</v>
      </c>
      <c r="F393" s="29">
        <v>6</v>
      </c>
      <c r="G393">
        <v>511114</v>
      </c>
      <c r="H393" t="s">
        <v>30</v>
      </c>
      <c r="I393">
        <v>280007</v>
      </c>
      <c r="J393" t="s">
        <v>79</v>
      </c>
      <c r="K393">
        <v>250009</v>
      </c>
      <c r="L393" t="s">
        <v>36</v>
      </c>
      <c r="M393" t="s">
        <v>53</v>
      </c>
      <c r="N393" s="5">
        <v>3311</v>
      </c>
    </row>
    <row r="394" spans="1:14" x14ac:dyDescent="0.25">
      <c r="A394">
        <v>3800393</v>
      </c>
      <c r="B394">
        <v>1</v>
      </c>
      <c r="C394" t="s">
        <v>64</v>
      </c>
      <c r="D394" s="2">
        <v>44487</v>
      </c>
      <c r="E394" s="27">
        <v>2021</v>
      </c>
      <c r="F394" s="29">
        <v>10</v>
      </c>
      <c r="G394">
        <v>511116</v>
      </c>
      <c r="H394" t="s">
        <v>31</v>
      </c>
      <c r="I394">
        <v>280007</v>
      </c>
      <c r="J394" t="s">
        <v>79</v>
      </c>
      <c r="K394">
        <v>250021</v>
      </c>
      <c r="L394" t="s">
        <v>34</v>
      </c>
      <c r="M394" t="s">
        <v>40</v>
      </c>
      <c r="N394" s="5">
        <v>340</v>
      </c>
    </row>
    <row r="395" spans="1:14" x14ac:dyDescent="0.25">
      <c r="A395">
        <v>3800394</v>
      </c>
      <c r="B395">
        <v>4</v>
      </c>
      <c r="C395" t="s">
        <v>65</v>
      </c>
      <c r="D395" s="2">
        <v>44731</v>
      </c>
      <c r="E395" s="27">
        <v>2022</v>
      </c>
      <c r="F395" s="29">
        <v>6</v>
      </c>
      <c r="G395">
        <v>511115</v>
      </c>
      <c r="H395" t="s">
        <v>70</v>
      </c>
      <c r="I395">
        <v>280015</v>
      </c>
      <c r="J395" t="s">
        <v>16</v>
      </c>
      <c r="K395">
        <v>250020</v>
      </c>
      <c r="L395" t="s">
        <v>37</v>
      </c>
      <c r="M395" t="s">
        <v>39</v>
      </c>
      <c r="N395" s="5">
        <v>4691</v>
      </c>
    </row>
    <row r="396" spans="1:14" x14ac:dyDescent="0.25">
      <c r="A396">
        <v>3800395</v>
      </c>
      <c r="B396">
        <v>2</v>
      </c>
      <c r="C396" t="s">
        <v>51</v>
      </c>
      <c r="D396" s="2">
        <v>45093</v>
      </c>
      <c r="E396" s="27">
        <v>2023</v>
      </c>
      <c r="F396" s="29">
        <v>6</v>
      </c>
      <c r="G396">
        <v>511114</v>
      </c>
      <c r="H396" t="s">
        <v>30</v>
      </c>
      <c r="I396">
        <v>280016</v>
      </c>
      <c r="J396" t="s">
        <v>17</v>
      </c>
      <c r="K396">
        <v>250005</v>
      </c>
      <c r="L396" t="s">
        <v>36</v>
      </c>
      <c r="M396" t="s">
        <v>38</v>
      </c>
      <c r="N396" s="5">
        <v>4634</v>
      </c>
    </row>
    <row r="397" spans="1:14" x14ac:dyDescent="0.25">
      <c r="A397">
        <v>3800396</v>
      </c>
      <c r="B397">
        <v>2</v>
      </c>
      <c r="C397" t="s">
        <v>51</v>
      </c>
      <c r="D397" s="2">
        <v>44846</v>
      </c>
      <c r="E397" s="27">
        <v>2022</v>
      </c>
      <c r="F397" s="29">
        <v>10</v>
      </c>
      <c r="G397">
        <v>511114</v>
      </c>
      <c r="H397" t="s">
        <v>30</v>
      </c>
      <c r="I397">
        <v>280020</v>
      </c>
      <c r="J397" t="s">
        <v>21</v>
      </c>
      <c r="K397">
        <v>250011</v>
      </c>
      <c r="L397" t="s">
        <v>37</v>
      </c>
      <c r="M397" t="s">
        <v>54</v>
      </c>
      <c r="N397" s="5">
        <v>5944</v>
      </c>
    </row>
    <row r="398" spans="1:14" x14ac:dyDescent="0.25">
      <c r="A398">
        <v>3800397</v>
      </c>
      <c r="B398">
        <v>3</v>
      </c>
      <c r="C398" t="s">
        <v>50</v>
      </c>
      <c r="D398" s="2">
        <v>44683</v>
      </c>
      <c r="E398" s="27">
        <v>2022</v>
      </c>
      <c r="F398" s="29">
        <v>5</v>
      </c>
      <c r="G398">
        <v>511117</v>
      </c>
      <c r="H398" t="s">
        <v>31</v>
      </c>
      <c r="I398">
        <v>280019</v>
      </c>
      <c r="J398" t="s">
        <v>20</v>
      </c>
      <c r="K398">
        <v>250023</v>
      </c>
      <c r="L398" t="s">
        <v>34</v>
      </c>
      <c r="M398" t="s">
        <v>40</v>
      </c>
      <c r="N398" s="5">
        <v>4932</v>
      </c>
    </row>
    <row r="399" spans="1:14" x14ac:dyDescent="0.25">
      <c r="A399">
        <v>3800398</v>
      </c>
      <c r="B399">
        <v>2</v>
      </c>
      <c r="C399" t="s">
        <v>51</v>
      </c>
      <c r="D399" s="2">
        <v>45203</v>
      </c>
      <c r="E399" s="27">
        <v>2023</v>
      </c>
      <c r="F399" s="29">
        <v>10</v>
      </c>
      <c r="G399">
        <v>511113</v>
      </c>
      <c r="H399" t="s">
        <v>30</v>
      </c>
      <c r="I399">
        <v>280018</v>
      </c>
      <c r="J399" t="s">
        <v>19</v>
      </c>
      <c r="K399">
        <v>250022</v>
      </c>
      <c r="L399" t="s">
        <v>34</v>
      </c>
      <c r="M399" t="s">
        <v>40</v>
      </c>
      <c r="N399" s="5">
        <v>4527</v>
      </c>
    </row>
    <row r="400" spans="1:14" x14ac:dyDescent="0.25">
      <c r="A400">
        <v>3800399</v>
      </c>
      <c r="B400">
        <v>1</v>
      </c>
      <c r="C400" t="s">
        <v>64</v>
      </c>
      <c r="D400" s="2">
        <v>44510</v>
      </c>
      <c r="E400" s="27">
        <v>2021</v>
      </c>
      <c r="F400" s="29">
        <v>11</v>
      </c>
      <c r="G400">
        <v>511113</v>
      </c>
      <c r="H400" t="s">
        <v>30</v>
      </c>
      <c r="I400">
        <v>280005</v>
      </c>
      <c r="J400" t="s">
        <v>77</v>
      </c>
      <c r="K400">
        <v>250022</v>
      </c>
      <c r="L400" t="s">
        <v>34</v>
      </c>
      <c r="M400" t="s">
        <v>40</v>
      </c>
      <c r="N400" s="5">
        <v>3695</v>
      </c>
    </row>
    <row r="401" spans="1:14" x14ac:dyDescent="0.25">
      <c r="A401">
        <v>3800400</v>
      </c>
      <c r="B401">
        <v>1</v>
      </c>
      <c r="C401" t="s">
        <v>64</v>
      </c>
      <c r="D401" s="2">
        <v>44222</v>
      </c>
      <c r="E401" s="27">
        <v>2021</v>
      </c>
      <c r="F401" s="29">
        <v>1</v>
      </c>
      <c r="G401">
        <v>511113</v>
      </c>
      <c r="H401" t="s">
        <v>30</v>
      </c>
      <c r="I401">
        <v>280013</v>
      </c>
      <c r="J401" t="s">
        <v>14</v>
      </c>
      <c r="K401">
        <v>250012</v>
      </c>
      <c r="L401" t="s">
        <v>37</v>
      </c>
      <c r="M401" t="s">
        <v>54</v>
      </c>
      <c r="N401" s="5">
        <v>4910</v>
      </c>
    </row>
    <row r="402" spans="1:14" x14ac:dyDescent="0.25">
      <c r="A402">
        <v>3800401</v>
      </c>
      <c r="B402">
        <v>3</v>
      </c>
      <c r="C402" t="s">
        <v>50</v>
      </c>
      <c r="D402" s="2">
        <v>44259</v>
      </c>
      <c r="E402" s="27">
        <v>2021</v>
      </c>
      <c r="F402" s="29">
        <v>3</v>
      </c>
      <c r="G402">
        <v>511117</v>
      </c>
      <c r="H402" t="s">
        <v>31</v>
      </c>
      <c r="I402">
        <v>280014</v>
      </c>
      <c r="J402" t="s">
        <v>15</v>
      </c>
      <c r="K402">
        <v>250009</v>
      </c>
      <c r="L402" t="s">
        <v>36</v>
      </c>
      <c r="M402" t="s">
        <v>53</v>
      </c>
      <c r="N402" s="5">
        <v>1724</v>
      </c>
    </row>
    <row r="403" spans="1:14" x14ac:dyDescent="0.25">
      <c r="A403">
        <v>3800402</v>
      </c>
      <c r="B403">
        <v>2</v>
      </c>
      <c r="C403" t="s">
        <v>51</v>
      </c>
      <c r="D403" s="2">
        <v>44867</v>
      </c>
      <c r="E403" s="27">
        <v>2022</v>
      </c>
      <c r="F403" s="29">
        <v>11</v>
      </c>
      <c r="G403">
        <v>511116</v>
      </c>
      <c r="H403" t="s">
        <v>31</v>
      </c>
      <c r="I403">
        <v>280012</v>
      </c>
      <c r="J403" t="s">
        <v>13</v>
      </c>
      <c r="K403">
        <v>250016</v>
      </c>
      <c r="L403" t="s">
        <v>37</v>
      </c>
      <c r="M403" t="s">
        <v>39</v>
      </c>
      <c r="N403" s="5">
        <v>3555</v>
      </c>
    </row>
    <row r="404" spans="1:14" x14ac:dyDescent="0.25">
      <c r="A404">
        <v>3800403</v>
      </c>
      <c r="B404">
        <v>4</v>
      </c>
      <c r="C404" t="s">
        <v>65</v>
      </c>
      <c r="D404" s="2">
        <v>45084</v>
      </c>
      <c r="E404" s="27">
        <v>2023</v>
      </c>
      <c r="F404" s="29">
        <v>6</v>
      </c>
      <c r="G404">
        <v>511113</v>
      </c>
      <c r="H404" t="s">
        <v>30</v>
      </c>
      <c r="I404">
        <v>280008</v>
      </c>
      <c r="J404" t="s">
        <v>80</v>
      </c>
      <c r="K404">
        <v>250027</v>
      </c>
      <c r="L404" t="s">
        <v>35</v>
      </c>
      <c r="M404" t="s">
        <v>71</v>
      </c>
      <c r="N404" s="5">
        <v>5259</v>
      </c>
    </row>
    <row r="405" spans="1:14" x14ac:dyDescent="0.25">
      <c r="A405">
        <v>3800404</v>
      </c>
      <c r="B405">
        <v>1</v>
      </c>
      <c r="C405" t="s">
        <v>64</v>
      </c>
      <c r="D405" s="2">
        <v>44795</v>
      </c>
      <c r="E405" s="27">
        <v>2022</v>
      </c>
      <c r="F405" s="29">
        <v>8</v>
      </c>
      <c r="G405">
        <v>511114</v>
      </c>
      <c r="H405" t="s">
        <v>30</v>
      </c>
      <c r="I405">
        <v>280016</v>
      </c>
      <c r="J405" t="s">
        <v>17</v>
      </c>
      <c r="K405">
        <v>250012</v>
      </c>
      <c r="L405" t="s">
        <v>37</v>
      </c>
      <c r="M405" t="s">
        <v>54</v>
      </c>
      <c r="N405" s="5">
        <v>3996</v>
      </c>
    </row>
    <row r="406" spans="1:14" x14ac:dyDescent="0.25">
      <c r="A406">
        <v>3800405</v>
      </c>
      <c r="B406">
        <v>3</v>
      </c>
      <c r="C406" t="s">
        <v>50</v>
      </c>
      <c r="D406" s="2">
        <v>44696</v>
      </c>
      <c r="E406" s="27">
        <v>2022</v>
      </c>
      <c r="F406" s="29">
        <v>5</v>
      </c>
      <c r="G406">
        <v>511115</v>
      </c>
      <c r="H406" t="s">
        <v>70</v>
      </c>
      <c r="I406">
        <v>280019</v>
      </c>
      <c r="J406" t="s">
        <v>20</v>
      </c>
      <c r="K406">
        <v>250030</v>
      </c>
      <c r="L406" t="s">
        <v>35</v>
      </c>
      <c r="M406" t="s">
        <v>55</v>
      </c>
      <c r="N406" s="5">
        <v>5318</v>
      </c>
    </row>
    <row r="407" spans="1:14" x14ac:dyDescent="0.25">
      <c r="A407">
        <v>3800406</v>
      </c>
      <c r="B407">
        <v>4</v>
      </c>
      <c r="C407" t="s">
        <v>65</v>
      </c>
      <c r="D407" s="2">
        <v>45265</v>
      </c>
      <c r="E407" s="27">
        <v>2023</v>
      </c>
      <c r="F407" s="29">
        <v>12</v>
      </c>
      <c r="G407">
        <v>511115</v>
      </c>
      <c r="H407" t="s">
        <v>70</v>
      </c>
      <c r="I407">
        <v>280002</v>
      </c>
      <c r="J407" t="s">
        <v>74</v>
      </c>
      <c r="K407">
        <v>250027</v>
      </c>
      <c r="L407" t="s">
        <v>35</v>
      </c>
      <c r="M407" t="s">
        <v>71</v>
      </c>
      <c r="N407" s="5">
        <v>2091</v>
      </c>
    </row>
    <row r="408" spans="1:14" x14ac:dyDescent="0.25">
      <c r="A408">
        <v>3800407</v>
      </c>
      <c r="B408">
        <v>2</v>
      </c>
      <c r="C408" t="s">
        <v>51</v>
      </c>
      <c r="D408" s="2">
        <v>45080</v>
      </c>
      <c r="E408" s="27">
        <v>2023</v>
      </c>
      <c r="F408" s="29">
        <v>6</v>
      </c>
      <c r="G408">
        <v>511114</v>
      </c>
      <c r="H408" t="s">
        <v>30</v>
      </c>
      <c r="I408">
        <v>280016</v>
      </c>
      <c r="J408" t="s">
        <v>17</v>
      </c>
      <c r="K408">
        <v>250028</v>
      </c>
      <c r="L408" t="s">
        <v>35</v>
      </c>
      <c r="M408" t="s">
        <v>71</v>
      </c>
      <c r="N408" s="5">
        <v>4811</v>
      </c>
    </row>
    <row r="409" spans="1:14" x14ac:dyDescent="0.25">
      <c r="A409">
        <v>3800408</v>
      </c>
      <c r="B409">
        <v>2</v>
      </c>
      <c r="C409" t="s">
        <v>51</v>
      </c>
      <c r="D409" s="2">
        <v>44901</v>
      </c>
      <c r="E409" s="27">
        <v>2022</v>
      </c>
      <c r="F409" s="29">
        <v>12</v>
      </c>
      <c r="G409">
        <v>511116</v>
      </c>
      <c r="H409" t="s">
        <v>31</v>
      </c>
      <c r="I409">
        <v>280001</v>
      </c>
      <c r="J409" t="s">
        <v>73</v>
      </c>
      <c r="K409">
        <v>250001</v>
      </c>
      <c r="L409" t="s">
        <v>36</v>
      </c>
      <c r="M409" t="s">
        <v>38</v>
      </c>
      <c r="N409" s="5">
        <v>1187</v>
      </c>
    </row>
    <row r="410" spans="1:14" x14ac:dyDescent="0.25">
      <c r="A410">
        <v>3800409</v>
      </c>
      <c r="B410">
        <v>4</v>
      </c>
      <c r="C410" t="s">
        <v>65</v>
      </c>
      <c r="D410" s="2">
        <v>44327</v>
      </c>
      <c r="E410" s="27">
        <v>2021</v>
      </c>
      <c r="F410" s="29">
        <v>5</v>
      </c>
      <c r="G410">
        <v>511117</v>
      </c>
      <c r="H410" t="s">
        <v>31</v>
      </c>
      <c r="I410">
        <v>280001</v>
      </c>
      <c r="J410" t="s">
        <v>73</v>
      </c>
      <c r="K410">
        <v>250024</v>
      </c>
      <c r="L410" t="s">
        <v>34</v>
      </c>
      <c r="M410" t="s">
        <v>40</v>
      </c>
      <c r="N410" s="5">
        <v>3654</v>
      </c>
    </row>
    <row r="411" spans="1:14" x14ac:dyDescent="0.25">
      <c r="A411">
        <v>3800410</v>
      </c>
      <c r="B411">
        <v>3</v>
      </c>
      <c r="C411" t="s">
        <v>50</v>
      </c>
      <c r="D411" s="2">
        <v>44410</v>
      </c>
      <c r="E411" s="27">
        <v>2021</v>
      </c>
      <c r="F411" s="29">
        <v>8</v>
      </c>
      <c r="G411">
        <v>511112</v>
      </c>
      <c r="H411" t="s">
        <v>29</v>
      </c>
      <c r="I411">
        <v>280018</v>
      </c>
      <c r="J411" t="s">
        <v>19</v>
      </c>
      <c r="K411">
        <v>250029</v>
      </c>
      <c r="L411" t="s">
        <v>35</v>
      </c>
      <c r="M411" t="s">
        <v>55</v>
      </c>
      <c r="N411" s="5">
        <v>4973</v>
      </c>
    </row>
    <row r="412" spans="1:14" x14ac:dyDescent="0.25">
      <c r="A412">
        <v>3800411</v>
      </c>
      <c r="B412">
        <v>4</v>
      </c>
      <c r="C412" t="s">
        <v>65</v>
      </c>
      <c r="D412" s="2">
        <v>44677</v>
      </c>
      <c r="E412" s="27">
        <v>2022</v>
      </c>
      <c r="F412" s="29">
        <v>4</v>
      </c>
      <c r="G412">
        <v>511112</v>
      </c>
      <c r="H412" t="s">
        <v>29</v>
      </c>
      <c r="I412">
        <v>280014</v>
      </c>
      <c r="J412" t="s">
        <v>15</v>
      </c>
      <c r="K412">
        <v>250026</v>
      </c>
      <c r="L412" t="s">
        <v>35</v>
      </c>
      <c r="M412" t="s">
        <v>71</v>
      </c>
      <c r="N412" s="5">
        <v>3855</v>
      </c>
    </row>
    <row r="413" spans="1:14" x14ac:dyDescent="0.25">
      <c r="A413">
        <v>3800412</v>
      </c>
      <c r="B413">
        <v>4</v>
      </c>
      <c r="C413" t="s">
        <v>65</v>
      </c>
      <c r="D413" s="2">
        <v>44401</v>
      </c>
      <c r="E413" s="27">
        <v>2021</v>
      </c>
      <c r="F413" s="29">
        <v>7</v>
      </c>
      <c r="G413">
        <v>511112</v>
      </c>
      <c r="H413" t="s">
        <v>29</v>
      </c>
      <c r="I413">
        <v>280001</v>
      </c>
      <c r="J413" t="s">
        <v>73</v>
      </c>
      <c r="K413">
        <v>250020</v>
      </c>
      <c r="L413" t="s">
        <v>37</v>
      </c>
      <c r="M413" t="s">
        <v>39</v>
      </c>
      <c r="N413" s="5">
        <v>748</v>
      </c>
    </row>
    <row r="414" spans="1:14" x14ac:dyDescent="0.25">
      <c r="A414">
        <v>3800413</v>
      </c>
      <c r="B414">
        <v>2</v>
      </c>
      <c r="C414" t="s">
        <v>51</v>
      </c>
      <c r="D414" s="2">
        <v>44497</v>
      </c>
      <c r="E414" s="27">
        <v>2021</v>
      </c>
      <c r="F414" s="29">
        <v>10</v>
      </c>
      <c r="G414">
        <v>511114</v>
      </c>
      <c r="H414" t="s">
        <v>30</v>
      </c>
      <c r="I414">
        <v>280003</v>
      </c>
      <c r="J414" t="s">
        <v>75</v>
      </c>
      <c r="K414">
        <v>250021</v>
      </c>
      <c r="L414" t="s">
        <v>34</v>
      </c>
      <c r="M414" t="s">
        <v>40</v>
      </c>
      <c r="N414" s="5">
        <v>4464</v>
      </c>
    </row>
    <row r="415" spans="1:14" x14ac:dyDescent="0.25">
      <c r="A415">
        <v>3800414</v>
      </c>
      <c r="B415">
        <v>3</v>
      </c>
      <c r="C415" t="s">
        <v>50</v>
      </c>
      <c r="D415" s="2">
        <v>44962</v>
      </c>
      <c r="E415" s="27">
        <v>2023</v>
      </c>
      <c r="F415" s="29">
        <v>2</v>
      </c>
      <c r="G415">
        <v>511115</v>
      </c>
      <c r="H415" t="s">
        <v>70</v>
      </c>
      <c r="I415">
        <v>280007</v>
      </c>
      <c r="J415" t="s">
        <v>79</v>
      </c>
      <c r="K415">
        <v>250005</v>
      </c>
      <c r="L415" t="s">
        <v>36</v>
      </c>
      <c r="M415" t="s">
        <v>38</v>
      </c>
      <c r="N415" s="5">
        <v>5980</v>
      </c>
    </row>
    <row r="416" spans="1:14" x14ac:dyDescent="0.25">
      <c r="A416">
        <v>3800415</v>
      </c>
      <c r="B416">
        <v>4</v>
      </c>
      <c r="C416" t="s">
        <v>65</v>
      </c>
      <c r="D416" s="2">
        <v>45128</v>
      </c>
      <c r="E416" s="27">
        <v>2023</v>
      </c>
      <c r="F416" s="29">
        <v>7</v>
      </c>
      <c r="G416">
        <v>511115</v>
      </c>
      <c r="H416" t="s">
        <v>70</v>
      </c>
      <c r="I416">
        <v>280010</v>
      </c>
      <c r="J416" t="s">
        <v>11</v>
      </c>
      <c r="K416">
        <v>250019</v>
      </c>
      <c r="L416" t="s">
        <v>37</v>
      </c>
      <c r="M416" t="s">
        <v>39</v>
      </c>
      <c r="N416" s="5">
        <v>1878</v>
      </c>
    </row>
    <row r="417" spans="1:14" x14ac:dyDescent="0.25">
      <c r="A417">
        <v>3800416</v>
      </c>
      <c r="B417">
        <v>1</v>
      </c>
      <c r="C417" t="s">
        <v>64</v>
      </c>
      <c r="D417" s="2">
        <v>44398</v>
      </c>
      <c r="E417" s="27">
        <v>2021</v>
      </c>
      <c r="F417" s="29">
        <v>7</v>
      </c>
      <c r="G417">
        <v>511114</v>
      </c>
      <c r="H417" t="s">
        <v>30</v>
      </c>
      <c r="I417">
        <v>280008</v>
      </c>
      <c r="J417" t="s">
        <v>80</v>
      </c>
      <c r="K417">
        <v>250029</v>
      </c>
      <c r="L417" t="s">
        <v>35</v>
      </c>
      <c r="M417" t="s">
        <v>55</v>
      </c>
      <c r="N417" s="5">
        <v>2961</v>
      </c>
    </row>
    <row r="418" spans="1:14" x14ac:dyDescent="0.25">
      <c r="A418">
        <v>3800417</v>
      </c>
      <c r="B418">
        <v>4</v>
      </c>
      <c r="C418" t="s">
        <v>65</v>
      </c>
      <c r="D418" s="2">
        <v>44880</v>
      </c>
      <c r="E418" s="27">
        <v>2022</v>
      </c>
      <c r="F418" s="29">
        <v>11</v>
      </c>
      <c r="G418">
        <v>511117</v>
      </c>
      <c r="H418" t="s">
        <v>31</v>
      </c>
      <c r="I418">
        <v>280001</v>
      </c>
      <c r="J418" t="s">
        <v>73</v>
      </c>
      <c r="K418">
        <v>250006</v>
      </c>
      <c r="L418" t="s">
        <v>36</v>
      </c>
      <c r="M418" t="s">
        <v>53</v>
      </c>
      <c r="N418" s="5">
        <v>4333</v>
      </c>
    </row>
    <row r="419" spans="1:14" x14ac:dyDescent="0.25">
      <c r="A419">
        <v>3800418</v>
      </c>
      <c r="B419">
        <v>2</v>
      </c>
      <c r="C419" t="s">
        <v>51</v>
      </c>
      <c r="D419" s="2">
        <v>45144</v>
      </c>
      <c r="E419" s="27">
        <v>2023</v>
      </c>
      <c r="F419" s="29">
        <v>8</v>
      </c>
      <c r="G419">
        <v>511116</v>
      </c>
      <c r="H419" t="s">
        <v>31</v>
      </c>
      <c r="I419">
        <v>280007</v>
      </c>
      <c r="J419" t="s">
        <v>79</v>
      </c>
      <c r="K419">
        <v>250006</v>
      </c>
      <c r="L419" t="s">
        <v>36</v>
      </c>
      <c r="M419" t="s">
        <v>53</v>
      </c>
      <c r="N419" s="5">
        <v>2964</v>
      </c>
    </row>
    <row r="420" spans="1:14" x14ac:dyDescent="0.25">
      <c r="A420">
        <v>3800419</v>
      </c>
      <c r="B420">
        <v>1</v>
      </c>
      <c r="C420" t="s">
        <v>64</v>
      </c>
      <c r="D420" s="2">
        <v>45147</v>
      </c>
      <c r="E420" s="27">
        <v>2023</v>
      </c>
      <c r="F420" s="29">
        <v>8</v>
      </c>
      <c r="G420">
        <v>511117</v>
      </c>
      <c r="H420" t="s">
        <v>31</v>
      </c>
      <c r="I420">
        <v>280005</v>
      </c>
      <c r="J420" t="s">
        <v>77</v>
      </c>
      <c r="K420">
        <v>250023</v>
      </c>
      <c r="L420" t="s">
        <v>34</v>
      </c>
      <c r="M420" t="s">
        <v>40</v>
      </c>
      <c r="N420" s="5">
        <v>5880</v>
      </c>
    </row>
    <row r="421" spans="1:14" x14ac:dyDescent="0.25">
      <c r="A421">
        <v>3800420</v>
      </c>
      <c r="B421">
        <v>2</v>
      </c>
      <c r="C421" t="s">
        <v>51</v>
      </c>
      <c r="D421" s="2">
        <v>44536</v>
      </c>
      <c r="E421" s="27">
        <v>2021</v>
      </c>
      <c r="F421" s="29">
        <v>12</v>
      </c>
      <c r="G421">
        <v>511112</v>
      </c>
      <c r="H421" t="s">
        <v>29</v>
      </c>
      <c r="I421">
        <v>280008</v>
      </c>
      <c r="J421" t="s">
        <v>80</v>
      </c>
      <c r="K421">
        <v>250029</v>
      </c>
      <c r="L421" t="s">
        <v>35</v>
      </c>
      <c r="M421" t="s">
        <v>55</v>
      </c>
      <c r="N421" s="5">
        <v>1212</v>
      </c>
    </row>
    <row r="422" spans="1:14" x14ac:dyDescent="0.25">
      <c r="A422">
        <v>3800421</v>
      </c>
      <c r="B422">
        <v>3</v>
      </c>
      <c r="C422" t="s">
        <v>50</v>
      </c>
      <c r="D422" s="2">
        <v>44263</v>
      </c>
      <c r="E422" s="27">
        <v>2021</v>
      </c>
      <c r="F422" s="29">
        <v>3</v>
      </c>
      <c r="G422">
        <v>511116</v>
      </c>
      <c r="H422" t="s">
        <v>31</v>
      </c>
      <c r="I422">
        <v>280016</v>
      </c>
      <c r="J422" t="s">
        <v>17</v>
      </c>
      <c r="K422">
        <v>250024</v>
      </c>
      <c r="L422" t="s">
        <v>34</v>
      </c>
      <c r="M422" t="s">
        <v>40</v>
      </c>
      <c r="N422" s="5">
        <v>2171</v>
      </c>
    </row>
    <row r="423" spans="1:14" x14ac:dyDescent="0.25">
      <c r="A423">
        <v>3800422</v>
      </c>
      <c r="B423">
        <v>1</v>
      </c>
      <c r="C423" t="s">
        <v>64</v>
      </c>
      <c r="D423" s="2">
        <v>44862</v>
      </c>
      <c r="E423" s="27">
        <v>2022</v>
      </c>
      <c r="F423" s="29">
        <v>10</v>
      </c>
      <c r="G423">
        <v>511114</v>
      </c>
      <c r="H423" t="s">
        <v>30</v>
      </c>
      <c r="I423">
        <v>280002</v>
      </c>
      <c r="J423" t="s">
        <v>74</v>
      </c>
      <c r="K423">
        <v>250006</v>
      </c>
      <c r="L423" t="s">
        <v>36</v>
      </c>
      <c r="M423" t="s">
        <v>53</v>
      </c>
      <c r="N423" s="5">
        <v>738</v>
      </c>
    </row>
    <row r="424" spans="1:14" x14ac:dyDescent="0.25">
      <c r="A424">
        <v>3800423</v>
      </c>
      <c r="B424">
        <v>3</v>
      </c>
      <c r="C424" t="s">
        <v>50</v>
      </c>
      <c r="D424" s="2">
        <v>44779</v>
      </c>
      <c r="E424" s="27">
        <v>2022</v>
      </c>
      <c r="F424" s="29">
        <v>8</v>
      </c>
      <c r="G424">
        <v>511115</v>
      </c>
      <c r="H424" t="s">
        <v>70</v>
      </c>
      <c r="I424">
        <v>280017</v>
      </c>
      <c r="J424" t="s">
        <v>18</v>
      </c>
      <c r="K424">
        <v>250029</v>
      </c>
      <c r="L424" t="s">
        <v>35</v>
      </c>
      <c r="M424" t="s">
        <v>55</v>
      </c>
      <c r="N424" s="5">
        <v>4364</v>
      </c>
    </row>
    <row r="425" spans="1:14" x14ac:dyDescent="0.25">
      <c r="A425">
        <v>3800424</v>
      </c>
      <c r="B425">
        <v>2</v>
      </c>
      <c r="C425" t="s">
        <v>51</v>
      </c>
      <c r="D425" s="2">
        <v>44964</v>
      </c>
      <c r="E425" s="27">
        <v>2023</v>
      </c>
      <c r="F425" s="29">
        <v>2</v>
      </c>
      <c r="G425">
        <v>511116</v>
      </c>
      <c r="H425" t="s">
        <v>31</v>
      </c>
      <c r="I425">
        <v>280013</v>
      </c>
      <c r="J425" t="s">
        <v>14</v>
      </c>
      <c r="K425">
        <v>250011</v>
      </c>
      <c r="L425" t="s">
        <v>37</v>
      </c>
      <c r="M425" t="s">
        <v>54</v>
      </c>
      <c r="N425" s="5">
        <v>4482</v>
      </c>
    </row>
    <row r="426" spans="1:14" x14ac:dyDescent="0.25">
      <c r="A426">
        <v>3800425</v>
      </c>
      <c r="B426">
        <v>3</v>
      </c>
      <c r="C426" t="s">
        <v>50</v>
      </c>
      <c r="D426" s="2">
        <v>44216</v>
      </c>
      <c r="E426" s="27">
        <v>2021</v>
      </c>
      <c r="F426" s="29">
        <v>1</v>
      </c>
      <c r="G426">
        <v>511114</v>
      </c>
      <c r="H426" t="s">
        <v>30</v>
      </c>
      <c r="I426">
        <v>280012</v>
      </c>
      <c r="J426" t="s">
        <v>13</v>
      </c>
      <c r="K426">
        <v>250010</v>
      </c>
      <c r="L426" t="s">
        <v>36</v>
      </c>
      <c r="M426" t="s">
        <v>53</v>
      </c>
      <c r="N426" s="5">
        <v>4716</v>
      </c>
    </row>
    <row r="427" spans="1:14" x14ac:dyDescent="0.25">
      <c r="A427">
        <v>3800426</v>
      </c>
      <c r="B427">
        <v>2</v>
      </c>
      <c r="C427" t="s">
        <v>51</v>
      </c>
      <c r="D427" s="2">
        <v>44763</v>
      </c>
      <c r="E427" s="27">
        <v>2022</v>
      </c>
      <c r="F427" s="29">
        <v>7</v>
      </c>
      <c r="G427">
        <v>511112</v>
      </c>
      <c r="H427" t="s">
        <v>29</v>
      </c>
      <c r="I427">
        <v>280003</v>
      </c>
      <c r="J427" t="s">
        <v>75</v>
      </c>
      <c r="K427">
        <v>250005</v>
      </c>
      <c r="L427" t="s">
        <v>36</v>
      </c>
      <c r="M427" t="s">
        <v>38</v>
      </c>
      <c r="N427" s="5">
        <v>3308</v>
      </c>
    </row>
    <row r="428" spans="1:14" x14ac:dyDescent="0.25">
      <c r="A428">
        <v>3800427</v>
      </c>
      <c r="B428">
        <v>4</v>
      </c>
      <c r="C428" t="s">
        <v>65</v>
      </c>
      <c r="D428" s="2">
        <v>44448</v>
      </c>
      <c r="E428" s="27">
        <v>2021</v>
      </c>
      <c r="F428" s="29">
        <v>9</v>
      </c>
      <c r="G428">
        <v>511115</v>
      </c>
      <c r="H428" t="s">
        <v>70</v>
      </c>
      <c r="I428">
        <v>280005</v>
      </c>
      <c r="J428" t="s">
        <v>77</v>
      </c>
      <c r="K428">
        <v>250026</v>
      </c>
      <c r="L428" t="s">
        <v>35</v>
      </c>
      <c r="M428" t="s">
        <v>71</v>
      </c>
      <c r="N428" s="5">
        <v>1594</v>
      </c>
    </row>
    <row r="429" spans="1:14" x14ac:dyDescent="0.25">
      <c r="A429">
        <v>3800428</v>
      </c>
      <c r="B429">
        <v>2</v>
      </c>
      <c r="C429" t="s">
        <v>51</v>
      </c>
      <c r="D429" s="2">
        <v>44335</v>
      </c>
      <c r="E429" s="27">
        <v>2021</v>
      </c>
      <c r="F429" s="29">
        <v>5</v>
      </c>
      <c r="G429">
        <v>511115</v>
      </c>
      <c r="H429" t="s">
        <v>70</v>
      </c>
      <c r="I429">
        <v>280010</v>
      </c>
      <c r="J429" t="s">
        <v>11</v>
      </c>
      <c r="K429">
        <v>250021</v>
      </c>
      <c r="L429" t="s">
        <v>34</v>
      </c>
      <c r="M429" t="s">
        <v>40</v>
      </c>
      <c r="N429" s="5">
        <v>5808</v>
      </c>
    </row>
    <row r="430" spans="1:14" x14ac:dyDescent="0.25">
      <c r="A430">
        <v>3800429</v>
      </c>
      <c r="B430">
        <v>3</v>
      </c>
      <c r="C430" t="s">
        <v>50</v>
      </c>
      <c r="D430" s="2">
        <v>44656</v>
      </c>
      <c r="E430" s="27">
        <v>2022</v>
      </c>
      <c r="F430" s="29">
        <v>4</v>
      </c>
      <c r="G430">
        <v>511117</v>
      </c>
      <c r="H430" t="s">
        <v>31</v>
      </c>
      <c r="I430">
        <v>280002</v>
      </c>
      <c r="J430" t="s">
        <v>74</v>
      </c>
      <c r="K430">
        <v>250013</v>
      </c>
      <c r="L430" t="s">
        <v>37</v>
      </c>
      <c r="M430" t="s">
        <v>54</v>
      </c>
      <c r="N430" s="5">
        <v>1740</v>
      </c>
    </row>
    <row r="431" spans="1:14" x14ac:dyDescent="0.25">
      <c r="A431">
        <v>3800430</v>
      </c>
      <c r="B431">
        <v>2</v>
      </c>
      <c r="C431" t="s">
        <v>51</v>
      </c>
      <c r="D431" s="2">
        <v>45165</v>
      </c>
      <c r="E431" s="27">
        <v>2023</v>
      </c>
      <c r="F431" s="29">
        <v>8</v>
      </c>
      <c r="G431">
        <v>511116</v>
      </c>
      <c r="H431" t="s">
        <v>31</v>
      </c>
      <c r="I431">
        <v>280012</v>
      </c>
      <c r="J431" t="s">
        <v>13</v>
      </c>
      <c r="K431">
        <v>250014</v>
      </c>
      <c r="L431" t="s">
        <v>37</v>
      </c>
      <c r="M431" t="s">
        <v>54</v>
      </c>
      <c r="N431" s="5">
        <v>2004</v>
      </c>
    </row>
    <row r="432" spans="1:14" x14ac:dyDescent="0.25">
      <c r="A432">
        <v>3800431</v>
      </c>
      <c r="B432">
        <v>2</v>
      </c>
      <c r="C432" t="s">
        <v>51</v>
      </c>
      <c r="D432" s="2">
        <v>44372</v>
      </c>
      <c r="E432" s="27">
        <v>2021</v>
      </c>
      <c r="F432" s="29">
        <v>6</v>
      </c>
      <c r="G432">
        <v>511113</v>
      </c>
      <c r="H432" t="s">
        <v>30</v>
      </c>
      <c r="I432">
        <v>280006</v>
      </c>
      <c r="J432" t="s">
        <v>78</v>
      </c>
      <c r="K432">
        <v>250014</v>
      </c>
      <c r="L432" t="s">
        <v>37</v>
      </c>
      <c r="M432" t="s">
        <v>54</v>
      </c>
      <c r="N432" s="5">
        <v>631</v>
      </c>
    </row>
    <row r="433" spans="1:14" x14ac:dyDescent="0.25">
      <c r="A433">
        <v>3800432</v>
      </c>
      <c r="B433">
        <v>2</v>
      </c>
      <c r="C433" t="s">
        <v>51</v>
      </c>
      <c r="D433" s="2">
        <v>44545</v>
      </c>
      <c r="E433" s="27">
        <v>2021</v>
      </c>
      <c r="F433" s="29">
        <v>12</v>
      </c>
      <c r="G433">
        <v>511113</v>
      </c>
      <c r="H433" t="s">
        <v>30</v>
      </c>
      <c r="I433">
        <v>280015</v>
      </c>
      <c r="J433" t="s">
        <v>16</v>
      </c>
      <c r="K433">
        <v>250020</v>
      </c>
      <c r="L433" t="s">
        <v>37</v>
      </c>
      <c r="M433" t="s">
        <v>39</v>
      </c>
      <c r="N433" s="5">
        <v>4403</v>
      </c>
    </row>
    <row r="434" spans="1:14" x14ac:dyDescent="0.25">
      <c r="A434">
        <v>3800433</v>
      </c>
      <c r="B434">
        <v>2</v>
      </c>
      <c r="C434" t="s">
        <v>51</v>
      </c>
      <c r="D434" s="2">
        <v>44810</v>
      </c>
      <c r="E434" s="27">
        <v>2022</v>
      </c>
      <c r="F434" s="29">
        <v>9</v>
      </c>
      <c r="G434">
        <v>511116</v>
      </c>
      <c r="H434" t="s">
        <v>31</v>
      </c>
      <c r="I434">
        <v>280018</v>
      </c>
      <c r="J434" t="s">
        <v>19</v>
      </c>
      <c r="K434">
        <v>250021</v>
      </c>
      <c r="L434" t="s">
        <v>34</v>
      </c>
      <c r="M434" t="s">
        <v>40</v>
      </c>
      <c r="N434" s="5">
        <v>5209</v>
      </c>
    </row>
    <row r="435" spans="1:14" x14ac:dyDescent="0.25">
      <c r="A435">
        <v>3800434</v>
      </c>
      <c r="B435">
        <v>4</v>
      </c>
      <c r="C435" t="s">
        <v>65</v>
      </c>
      <c r="D435" s="2">
        <v>44235</v>
      </c>
      <c r="E435" s="27">
        <v>2021</v>
      </c>
      <c r="F435" s="29">
        <v>2</v>
      </c>
      <c r="G435">
        <v>511113</v>
      </c>
      <c r="H435" t="s">
        <v>30</v>
      </c>
      <c r="I435">
        <v>280012</v>
      </c>
      <c r="J435" t="s">
        <v>13</v>
      </c>
      <c r="K435">
        <v>250004</v>
      </c>
      <c r="L435" t="s">
        <v>36</v>
      </c>
      <c r="M435" t="s">
        <v>38</v>
      </c>
      <c r="N435" s="5">
        <v>5169</v>
      </c>
    </row>
    <row r="436" spans="1:14" x14ac:dyDescent="0.25">
      <c r="A436">
        <v>3800435</v>
      </c>
      <c r="B436">
        <v>4</v>
      </c>
      <c r="C436" t="s">
        <v>65</v>
      </c>
      <c r="D436" s="2">
        <v>44608</v>
      </c>
      <c r="E436" s="27">
        <v>2022</v>
      </c>
      <c r="F436" s="29">
        <v>2</v>
      </c>
      <c r="G436">
        <v>511116</v>
      </c>
      <c r="H436" t="s">
        <v>31</v>
      </c>
      <c r="I436">
        <v>280020</v>
      </c>
      <c r="J436" t="s">
        <v>21</v>
      </c>
      <c r="K436">
        <v>250005</v>
      </c>
      <c r="L436" t="s">
        <v>36</v>
      </c>
      <c r="M436" t="s">
        <v>38</v>
      </c>
      <c r="N436" s="5">
        <v>4340</v>
      </c>
    </row>
    <row r="437" spans="1:14" x14ac:dyDescent="0.25">
      <c r="A437">
        <v>3800436</v>
      </c>
      <c r="B437">
        <v>2</v>
      </c>
      <c r="C437" t="s">
        <v>51</v>
      </c>
      <c r="D437" s="2">
        <v>44665</v>
      </c>
      <c r="E437" s="27">
        <v>2022</v>
      </c>
      <c r="F437" s="29">
        <v>4</v>
      </c>
      <c r="G437">
        <v>511113</v>
      </c>
      <c r="H437" t="s">
        <v>30</v>
      </c>
      <c r="I437">
        <v>280019</v>
      </c>
      <c r="J437" t="s">
        <v>20</v>
      </c>
      <c r="K437">
        <v>250010</v>
      </c>
      <c r="L437" t="s">
        <v>36</v>
      </c>
      <c r="M437" t="s">
        <v>53</v>
      </c>
      <c r="N437" s="5">
        <v>3647</v>
      </c>
    </row>
    <row r="438" spans="1:14" x14ac:dyDescent="0.25">
      <c r="A438">
        <v>3800437</v>
      </c>
      <c r="B438">
        <v>2</v>
      </c>
      <c r="C438" t="s">
        <v>51</v>
      </c>
      <c r="D438" s="2">
        <v>45214</v>
      </c>
      <c r="E438" s="27">
        <v>2023</v>
      </c>
      <c r="F438" s="29">
        <v>10</v>
      </c>
      <c r="G438">
        <v>511114</v>
      </c>
      <c r="H438" t="s">
        <v>30</v>
      </c>
      <c r="I438">
        <v>280007</v>
      </c>
      <c r="J438" t="s">
        <v>79</v>
      </c>
      <c r="K438">
        <v>250012</v>
      </c>
      <c r="L438" t="s">
        <v>37</v>
      </c>
      <c r="M438" t="s">
        <v>54</v>
      </c>
      <c r="N438" s="5">
        <v>3171</v>
      </c>
    </row>
    <row r="439" spans="1:14" x14ac:dyDescent="0.25">
      <c r="A439">
        <v>3800438</v>
      </c>
      <c r="B439">
        <v>1</v>
      </c>
      <c r="C439" t="s">
        <v>64</v>
      </c>
      <c r="D439" s="2">
        <v>44221</v>
      </c>
      <c r="E439" s="27">
        <v>2021</v>
      </c>
      <c r="F439" s="29">
        <v>1</v>
      </c>
      <c r="G439">
        <v>511116</v>
      </c>
      <c r="H439" t="s">
        <v>31</v>
      </c>
      <c r="I439">
        <v>280010</v>
      </c>
      <c r="J439" t="s">
        <v>11</v>
      </c>
      <c r="K439">
        <v>250020</v>
      </c>
      <c r="L439" t="s">
        <v>37</v>
      </c>
      <c r="M439" t="s">
        <v>39</v>
      </c>
      <c r="N439" s="5">
        <v>1356</v>
      </c>
    </row>
    <row r="440" spans="1:14" x14ac:dyDescent="0.25">
      <c r="A440">
        <v>3800439</v>
      </c>
      <c r="B440">
        <v>3</v>
      </c>
      <c r="C440" t="s">
        <v>50</v>
      </c>
      <c r="D440" s="2">
        <v>45114</v>
      </c>
      <c r="E440" s="27">
        <v>2023</v>
      </c>
      <c r="F440" s="29">
        <v>7</v>
      </c>
      <c r="G440">
        <v>511111</v>
      </c>
      <c r="H440" t="s">
        <v>29</v>
      </c>
      <c r="I440">
        <v>280010</v>
      </c>
      <c r="J440" t="s">
        <v>11</v>
      </c>
      <c r="K440">
        <v>250009</v>
      </c>
      <c r="L440" t="s">
        <v>36</v>
      </c>
      <c r="M440" t="s">
        <v>53</v>
      </c>
      <c r="N440" s="5">
        <v>4787</v>
      </c>
    </row>
    <row r="441" spans="1:14" x14ac:dyDescent="0.25">
      <c r="A441">
        <v>3800440</v>
      </c>
      <c r="B441">
        <v>3</v>
      </c>
      <c r="C441" t="s">
        <v>50</v>
      </c>
      <c r="D441" s="2">
        <v>44916</v>
      </c>
      <c r="E441" s="27">
        <v>2022</v>
      </c>
      <c r="F441" s="29">
        <v>12</v>
      </c>
      <c r="G441">
        <v>511117</v>
      </c>
      <c r="H441" t="s">
        <v>31</v>
      </c>
      <c r="I441">
        <v>280011</v>
      </c>
      <c r="J441" t="s">
        <v>12</v>
      </c>
      <c r="K441">
        <v>250018</v>
      </c>
      <c r="L441" t="s">
        <v>37</v>
      </c>
      <c r="M441" t="s">
        <v>39</v>
      </c>
      <c r="N441" s="5">
        <v>2866</v>
      </c>
    </row>
    <row r="442" spans="1:14" x14ac:dyDescent="0.25">
      <c r="A442">
        <v>3800441</v>
      </c>
      <c r="B442">
        <v>1</v>
      </c>
      <c r="C442" t="s">
        <v>64</v>
      </c>
      <c r="D442" s="2">
        <v>45031</v>
      </c>
      <c r="E442" s="27">
        <v>2023</v>
      </c>
      <c r="F442" s="29">
        <v>4</v>
      </c>
      <c r="G442">
        <v>511116</v>
      </c>
      <c r="H442" t="s">
        <v>31</v>
      </c>
      <c r="I442">
        <v>280013</v>
      </c>
      <c r="J442" t="s">
        <v>14</v>
      </c>
      <c r="K442">
        <v>250022</v>
      </c>
      <c r="L442" t="s">
        <v>34</v>
      </c>
      <c r="M442" t="s">
        <v>40</v>
      </c>
      <c r="N442" s="5">
        <v>2305</v>
      </c>
    </row>
    <row r="443" spans="1:14" x14ac:dyDescent="0.25">
      <c r="A443">
        <v>3800442</v>
      </c>
      <c r="B443">
        <v>1</v>
      </c>
      <c r="C443" t="s">
        <v>64</v>
      </c>
      <c r="D443" s="2">
        <v>44287</v>
      </c>
      <c r="E443" s="27">
        <v>2021</v>
      </c>
      <c r="F443" s="29">
        <v>4</v>
      </c>
      <c r="G443">
        <v>511116</v>
      </c>
      <c r="H443" t="s">
        <v>31</v>
      </c>
      <c r="I443">
        <v>280017</v>
      </c>
      <c r="J443" t="s">
        <v>18</v>
      </c>
      <c r="K443">
        <v>250028</v>
      </c>
      <c r="L443" t="s">
        <v>35</v>
      </c>
      <c r="M443" t="s">
        <v>71</v>
      </c>
      <c r="N443" s="5">
        <v>3176</v>
      </c>
    </row>
    <row r="444" spans="1:14" x14ac:dyDescent="0.25">
      <c r="A444">
        <v>3800443</v>
      </c>
      <c r="B444">
        <v>3</v>
      </c>
      <c r="C444" t="s">
        <v>50</v>
      </c>
      <c r="D444" s="2">
        <v>44755</v>
      </c>
      <c r="E444" s="27">
        <v>2022</v>
      </c>
      <c r="F444" s="29">
        <v>7</v>
      </c>
      <c r="G444">
        <v>511111</v>
      </c>
      <c r="H444" t="s">
        <v>29</v>
      </c>
      <c r="I444">
        <v>280011</v>
      </c>
      <c r="J444" t="s">
        <v>12</v>
      </c>
      <c r="K444">
        <v>250005</v>
      </c>
      <c r="L444" t="s">
        <v>36</v>
      </c>
      <c r="M444" t="s">
        <v>38</v>
      </c>
      <c r="N444" s="5">
        <v>5652</v>
      </c>
    </row>
    <row r="445" spans="1:14" x14ac:dyDescent="0.25">
      <c r="A445">
        <v>3800444</v>
      </c>
      <c r="B445">
        <v>4</v>
      </c>
      <c r="C445" t="s">
        <v>65</v>
      </c>
      <c r="D445" s="2">
        <v>45170</v>
      </c>
      <c r="E445" s="27">
        <v>2023</v>
      </c>
      <c r="F445" s="29">
        <v>9</v>
      </c>
      <c r="G445">
        <v>511113</v>
      </c>
      <c r="H445" t="s">
        <v>30</v>
      </c>
      <c r="I445">
        <v>280007</v>
      </c>
      <c r="J445" t="s">
        <v>79</v>
      </c>
      <c r="K445">
        <v>250022</v>
      </c>
      <c r="L445" t="s">
        <v>34</v>
      </c>
      <c r="M445" t="s">
        <v>40</v>
      </c>
      <c r="N445" s="5">
        <v>3129</v>
      </c>
    </row>
    <row r="446" spans="1:14" x14ac:dyDescent="0.25">
      <c r="A446">
        <v>3800445</v>
      </c>
      <c r="B446">
        <v>1</v>
      </c>
      <c r="C446" t="s">
        <v>64</v>
      </c>
      <c r="D446" s="2">
        <v>44588</v>
      </c>
      <c r="E446" s="27">
        <v>2022</v>
      </c>
      <c r="F446" s="29">
        <v>1</v>
      </c>
      <c r="G446">
        <v>511113</v>
      </c>
      <c r="H446" t="s">
        <v>30</v>
      </c>
      <c r="I446">
        <v>280007</v>
      </c>
      <c r="J446" t="s">
        <v>79</v>
      </c>
      <c r="K446">
        <v>250007</v>
      </c>
      <c r="L446" t="s">
        <v>36</v>
      </c>
      <c r="M446" t="s">
        <v>53</v>
      </c>
      <c r="N446" s="5">
        <v>4255</v>
      </c>
    </row>
    <row r="447" spans="1:14" x14ac:dyDescent="0.25">
      <c r="A447">
        <v>3800446</v>
      </c>
      <c r="B447">
        <v>4</v>
      </c>
      <c r="C447" t="s">
        <v>65</v>
      </c>
      <c r="D447" s="2">
        <v>44220</v>
      </c>
      <c r="E447" s="27">
        <v>2021</v>
      </c>
      <c r="F447" s="29">
        <v>1</v>
      </c>
      <c r="G447">
        <v>511111</v>
      </c>
      <c r="H447" t="s">
        <v>29</v>
      </c>
      <c r="I447">
        <v>280006</v>
      </c>
      <c r="J447" t="s">
        <v>78</v>
      </c>
      <c r="K447">
        <v>250027</v>
      </c>
      <c r="L447" t="s">
        <v>35</v>
      </c>
      <c r="M447" t="s">
        <v>71</v>
      </c>
      <c r="N447" s="5">
        <v>5085</v>
      </c>
    </row>
    <row r="448" spans="1:14" x14ac:dyDescent="0.25">
      <c r="A448">
        <v>3800447</v>
      </c>
      <c r="B448">
        <v>3</v>
      </c>
      <c r="C448" t="s">
        <v>50</v>
      </c>
      <c r="D448" s="2">
        <v>44724</v>
      </c>
      <c r="E448" s="27">
        <v>2022</v>
      </c>
      <c r="F448" s="29">
        <v>6</v>
      </c>
      <c r="G448">
        <v>511112</v>
      </c>
      <c r="H448" t="s">
        <v>29</v>
      </c>
      <c r="I448">
        <v>280013</v>
      </c>
      <c r="J448" t="s">
        <v>14</v>
      </c>
      <c r="K448">
        <v>250003</v>
      </c>
      <c r="L448" t="s">
        <v>36</v>
      </c>
      <c r="M448" t="s">
        <v>38</v>
      </c>
      <c r="N448" s="5">
        <v>2731</v>
      </c>
    </row>
    <row r="449" spans="1:14" x14ac:dyDescent="0.25">
      <c r="A449">
        <v>3800448</v>
      </c>
      <c r="B449">
        <v>3</v>
      </c>
      <c r="C449" t="s">
        <v>50</v>
      </c>
      <c r="D449" s="2">
        <v>45123</v>
      </c>
      <c r="E449" s="27">
        <v>2023</v>
      </c>
      <c r="F449" s="29">
        <v>7</v>
      </c>
      <c r="G449">
        <v>511113</v>
      </c>
      <c r="H449" t="s">
        <v>30</v>
      </c>
      <c r="I449">
        <v>280011</v>
      </c>
      <c r="J449" t="s">
        <v>12</v>
      </c>
      <c r="K449">
        <v>250004</v>
      </c>
      <c r="L449" t="s">
        <v>36</v>
      </c>
      <c r="M449" t="s">
        <v>38</v>
      </c>
      <c r="N449" s="5">
        <v>4096</v>
      </c>
    </row>
    <row r="450" spans="1:14" x14ac:dyDescent="0.25">
      <c r="A450">
        <v>3800449</v>
      </c>
      <c r="B450">
        <v>2</v>
      </c>
      <c r="C450" t="s">
        <v>51</v>
      </c>
      <c r="D450" s="2">
        <v>44447</v>
      </c>
      <c r="E450" s="27">
        <v>2021</v>
      </c>
      <c r="F450" s="29">
        <v>9</v>
      </c>
      <c r="G450">
        <v>511113</v>
      </c>
      <c r="H450" t="s">
        <v>30</v>
      </c>
      <c r="I450">
        <v>280004</v>
      </c>
      <c r="J450" t="s">
        <v>76</v>
      </c>
      <c r="K450">
        <v>250026</v>
      </c>
      <c r="L450" t="s">
        <v>35</v>
      </c>
      <c r="M450" t="s">
        <v>71</v>
      </c>
      <c r="N450" s="5">
        <v>4187</v>
      </c>
    </row>
    <row r="451" spans="1:14" x14ac:dyDescent="0.25">
      <c r="A451">
        <v>3800450</v>
      </c>
      <c r="B451">
        <v>4</v>
      </c>
      <c r="C451" t="s">
        <v>65</v>
      </c>
      <c r="D451" s="2">
        <v>44575</v>
      </c>
      <c r="E451" s="27">
        <v>2022</v>
      </c>
      <c r="F451" s="29">
        <v>1</v>
      </c>
      <c r="G451">
        <v>511111</v>
      </c>
      <c r="H451" t="s">
        <v>29</v>
      </c>
      <c r="I451">
        <v>280005</v>
      </c>
      <c r="J451" t="s">
        <v>77</v>
      </c>
      <c r="K451">
        <v>250026</v>
      </c>
      <c r="L451" t="s">
        <v>35</v>
      </c>
      <c r="M451" t="s">
        <v>71</v>
      </c>
      <c r="N451" s="5">
        <v>2989</v>
      </c>
    </row>
    <row r="452" spans="1:14" x14ac:dyDescent="0.25">
      <c r="A452">
        <v>3800451</v>
      </c>
      <c r="B452">
        <v>4</v>
      </c>
      <c r="C452" t="s">
        <v>65</v>
      </c>
      <c r="D452" s="2">
        <v>44564</v>
      </c>
      <c r="E452" s="27">
        <v>2022</v>
      </c>
      <c r="F452" s="29">
        <v>1</v>
      </c>
      <c r="G452">
        <v>511117</v>
      </c>
      <c r="H452" t="s">
        <v>31</v>
      </c>
      <c r="I452">
        <v>280015</v>
      </c>
      <c r="J452" t="s">
        <v>16</v>
      </c>
      <c r="K452">
        <v>250028</v>
      </c>
      <c r="L452" t="s">
        <v>35</v>
      </c>
      <c r="M452" t="s">
        <v>71</v>
      </c>
      <c r="N452" s="5">
        <v>2174</v>
      </c>
    </row>
    <row r="453" spans="1:14" x14ac:dyDescent="0.25">
      <c r="A453">
        <v>3800452</v>
      </c>
      <c r="B453">
        <v>1</v>
      </c>
      <c r="C453" t="s">
        <v>64</v>
      </c>
      <c r="D453" s="2">
        <v>44244</v>
      </c>
      <c r="E453" s="27">
        <v>2021</v>
      </c>
      <c r="F453" s="29">
        <v>2</v>
      </c>
      <c r="G453">
        <v>511116</v>
      </c>
      <c r="H453" t="s">
        <v>31</v>
      </c>
      <c r="I453">
        <v>280016</v>
      </c>
      <c r="J453" t="s">
        <v>17</v>
      </c>
      <c r="K453">
        <v>250010</v>
      </c>
      <c r="L453" t="s">
        <v>36</v>
      </c>
      <c r="M453" t="s">
        <v>53</v>
      </c>
      <c r="N453" s="5">
        <v>1491</v>
      </c>
    </row>
    <row r="454" spans="1:14" x14ac:dyDescent="0.25">
      <c r="A454">
        <v>3800453</v>
      </c>
      <c r="B454">
        <v>4</v>
      </c>
      <c r="C454" t="s">
        <v>65</v>
      </c>
      <c r="D454" s="2">
        <v>44853</v>
      </c>
      <c r="E454" s="27">
        <v>2022</v>
      </c>
      <c r="F454" s="29">
        <v>10</v>
      </c>
      <c r="G454">
        <v>511114</v>
      </c>
      <c r="H454" t="s">
        <v>30</v>
      </c>
      <c r="I454">
        <v>280008</v>
      </c>
      <c r="J454" t="s">
        <v>80</v>
      </c>
      <c r="K454">
        <v>250011</v>
      </c>
      <c r="L454" t="s">
        <v>37</v>
      </c>
      <c r="M454" t="s">
        <v>54</v>
      </c>
      <c r="N454" s="5">
        <v>3127</v>
      </c>
    </row>
    <row r="455" spans="1:14" x14ac:dyDescent="0.25">
      <c r="A455">
        <v>3800454</v>
      </c>
      <c r="B455">
        <v>3</v>
      </c>
      <c r="C455" t="s">
        <v>50</v>
      </c>
      <c r="D455" s="2">
        <v>45174</v>
      </c>
      <c r="E455" s="27">
        <v>2023</v>
      </c>
      <c r="F455" s="29">
        <v>9</v>
      </c>
      <c r="G455">
        <v>511115</v>
      </c>
      <c r="H455" t="s">
        <v>70</v>
      </c>
      <c r="I455">
        <v>280019</v>
      </c>
      <c r="J455" t="s">
        <v>20</v>
      </c>
      <c r="K455">
        <v>250028</v>
      </c>
      <c r="L455" t="s">
        <v>35</v>
      </c>
      <c r="M455" t="s">
        <v>71</v>
      </c>
      <c r="N455" s="5">
        <v>5350</v>
      </c>
    </row>
    <row r="456" spans="1:14" x14ac:dyDescent="0.25">
      <c r="A456">
        <v>3800455</v>
      </c>
      <c r="B456">
        <v>1</v>
      </c>
      <c r="C456" t="s">
        <v>64</v>
      </c>
      <c r="D456" s="2">
        <v>44263</v>
      </c>
      <c r="E456" s="27">
        <v>2021</v>
      </c>
      <c r="F456" s="29">
        <v>3</v>
      </c>
      <c r="G456">
        <v>511117</v>
      </c>
      <c r="H456" t="s">
        <v>31</v>
      </c>
      <c r="I456">
        <v>280003</v>
      </c>
      <c r="J456" t="s">
        <v>75</v>
      </c>
      <c r="K456">
        <v>250018</v>
      </c>
      <c r="L456" t="s">
        <v>37</v>
      </c>
      <c r="M456" t="s">
        <v>39</v>
      </c>
      <c r="N456" s="5">
        <v>3861</v>
      </c>
    </row>
    <row r="457" spans="1:14" x14ac:dyDescent="0.25">
      <c r="A457">
        <v>3800456</v>
      </c>
      <c r="B457">
        <v>2</v>
      </c>
      <c r="C457" t="s">
        <v>51</v>
      </c>
      <c r="D457" s="2">
        <v>44522</v>
      </c>
      <c r="E457" s="27">
        <v>2021</v>
      </c>
      <c r="F457" s="29">
        <v>11</v>
      </c>
      <c r="G457">
        <v>511111</v>
      </c>
      <c r="H457" t="s">
        <v>29</v>
      </c>
      <c r="I457">
        <v>280018</v>
      </c>
      <c r="J457" t="s">
        <v>19</v>
      </c>
      <c r="K457">
        <v>250007</v>
      </c>
      <c r="L457" t="s">
        <v>36</v>
      </c>
      <c r="M457" t="s">
        <v>53</v>
      </c>
      <c r="N457" s="5">
        <v>3656</v>
      </c>
    </row>
    <row r="458" spans="1:14" x14ac:dyDescent="0.25">
      <c r="A458">
        <v>3800457</v>
      </c>
      <c r="B458">
        <v>4</v>
      </c>
      <c r="C458" t="s">
        <v>65</v>
      </c>
      <c r="D458" s="2">
        <v>45288</v>
      </c>
      <c r="E458" s="27">
        <v>2023</v>
      </c>
      <c r="F458" s="29">
        <v>12</v>
      </c>
      <c r="G458">
        <v>511116</v>
      </c>
      <c r="H458" t="s">
        <v>31</v>
      </c>
      <c r="I458">
        <v>280017</v>
      </c>
      <c r="J458" t="s">
        <v>18</v>
      </c>
      <c r="K458">
        <v>250028</v>
      </c>
      <c r="L458" t="s">
        <v>35</v>
      </c>
      <c r="M458" t="s">
        <v>71</v>
      </c>
      <c r="N458" s="5">
        <v>2149</v>
      </c>
    </row>
    <row r="459" spans="1:14" x14ac:dyDescent="0.25">
      <c r="A459">
        <v>3800458</v>
      </c>
      <c r="B459">
        <v>4</v>
      </c>
      <c r="C459" t="s">
        <v>65</v>
      </c>
      <c r="D459" s="2">
        <v>44370</v>
      </c>
      <c r="E459" s="27">
        <v>2021</v>
      </c>
      <c r="F459" s="29">
        <v>6</v>
      </c>
      <c r="G459">
        <v>511111</v>
      </c>
      <c r="H459" t="s">
        <v>29</v>
      </c>
      <c r="I459">
        <v>280010</v>
      </c>
      <c r="J459" t="s">
        <v>11</v>
      </c>
      <c r="K459">
        <v>250010</v>
      </c>
      <c r="L459" t="s">
        <v>36</v>
      </c>
      <c r="M459" t="s">
        <v>53</v>
      </c>
      <c r="N459" s="5">
        <v>2638</v>
      </c>
    </row>
    <row r="460" spans="1:14" x14ac:dyDescent="0.25">
      <c r="A460">
        <v>3800459</v>
      </c>
      <c r="B460">
        <v>3</v>
      </c>
      <c r="C460" t="s">
        <v>50</v>
      </c>
      <c r="D460" s="2">
        <v>44636</v>
      </c>
      <c r="E460" s="27">
        <v>2022</v>
      </c>
      <c r="F460" s="29">
        <v>3</v>
      </c>
      <c r="G460">
        <v>511113</v>
      </c>
      <c r="H460" t="s">
        <v>30</v>
      </c>
      <c r="I460">
        <v>280015</v>
      </c>
      <c r="J460" t="s">
        <v>16</v>
      </c>
      <c r="K460">
        <v>250009</v>
      </c>
      <c r="L460" t="s">
        <v>36</v>
      </c>
      <c r="M460" t="s">
        <v>53</v>
      </c>
      <c r="N460" s="5">
        <v>2720</v>
      </c>
    </row>
    <row r="461" spans="1:14" x14ac:dyDescent="0.25">
      <c r="A461">
        <v>3800460</v>
      </c>
      <c r="B461">
        <v>2</v>
      </c>
      <c r="C461" t="s">
        <v>51</v>
      </c>
      <c r="D461" s="2">
        <v>44621</v>
      </c>
      <c r="E461" s="27">
        <v>2022</v>
      </c>
      <c r="F461" s="29">
        <v>3</v>
      </c>
      <c r="G461">
        <v>511116</v>
      </c>
      <c r="H461" t="s">
        <v>31</v>
      </c>
      <c r="I461">
        <v>280019</v>
      </c>
      <c r="J461" t="s">
        <v>20</v>
      </c>
      <c r="K461">
        <v>250006</v>
      </c>
      <c r="L461" t="s">
        <v>36</v>
      </c>
      <c r="M461" t="s">
        <v>53</v>
      </c>
      <c r="N461" s="5">
        <v>1408</v>
      </c>
    </row>
    <row r="462" spans="1:14" x14ac:dyDescent="0.25">
      <c r="A462">
        <v>3800461</v>
      </c>
      <c r="B462">
        <v>1</v>
      </c>
      <c r="C462" t="s">
        <v>64</v>
      </c>
      <c r="D462" s="2">
        <v>45042</v>
      </c>
      <c r="E462" s="27">
        <v>2023</v>
      </c>
      <c r="F462" s="29">
        <v>4</v>
      </c>
      <c r="G462">
        <v>511113</v>
      </c>
      <c r="H462" t="s">
        <v>30</v>
      </c>
      <c r="I462">
        <v>280009</v>
      </c>
      <c r="J462" t="s">
        <v>81</v>
      </c>
      <c r="K462">
        <v>250023</v>
      </c>
      <c r="L462" t="s">
        <v>34</v>
      </c>
      <c r="M462" t="s">
        <v>40</v>
      </c>
      <c r="N462" s="5">
        <v>604</v>
      </c>
    </row>
    <row r="463" spans="1:14" x14ac:dyDescent="0.25">
      <c r="A463">
        <v>3800462</v>
      </c>
      <c r="B463">
        <v>3</v>
      </c>
      <c r="C463" t="s">
        <v>50</v>
      </c>
      <c r="D463" s="2">
        <v>44923</v>
      </c>
      <c r="E463" s="27">
        <v>2022</v>
      </c>
      <c r="F463" s="29">
        <v>12</v>
      </c>
      <c r="G463">
        <v>511115</v>
      </c>
      <c r="H463" t="s">
        <v>70</v>
      </c>
      <c r="I463">
        <v>280018</v>
      </c>
      <c r="J463" t="s">
        <v>19</v>
      </c>
      <c r="K463">
        <v>250030</v>
      </c>
      <c r="L463" t="s">
        <v>35</v>
      </c>
      <c r="M463" t="s">
        <v>55</v>
      </c>
      <c r="N463" s="5">
        <v>4684</v>
      </c>
    </row>
    <row r="464" spans="1:14" x14ac:dyDescent="0.25">
      <c r="A464">
        <v>3800463</v>
      </c>
      <c r="B464">
        <v>2</v>
      </c>
      <c r="C464" t="s">
        <v>51</v>
      </c>
      <c r="D464" s="2">
        <v>44405</v>
      </c>
      <c r="E464" s="27">
        <v>2021</v>
      </c>
      <c r="F464" s="29">
        <v>7</v>
      </c>
      <c r="G464">
        <v>511117</v>
      </c>
      <c r="H464" t="s">
        <v>31</v>
      </c>
      <c r="I464">
        <v>280011</v>
      </c>
      <c r="J464" t="s">
        <v>12</v>
      </c>
      <c r="K464">
        <v>250018</v>
      </c>
      <c r="L464" t="s">
        <v>37</v>
      </c>
      <c r="M464" t="s">
        <v>39</v>
      </c>
      <c r="N464" s="5">
        <v>5752</v>
      </c>
    </row>
    <row r="465" spans="1:14" x14ac:dyDescent="0.25">
      <c r="A465">
        <v>3800464</v>
      </c>
      <c r="B465">
        <v>1</v>
      </c>
      <c r="C465" t="s">
        <v>64</v>
      </c>
      <c r="D465" s="2">
        <v>45132</v>
      </c>
      <c r="E465" s="27">
        <v>2023</v>
      </c>
      <c r="F465" s="29">
        <v>7</v>
      </c>
      <c r="G465">
        <v>511115</v>
      </c>
      <c r="H465" t="s">
        <v>70</v>
      </c>
      <c r="I465">
        <v>280007</v>
      </c>
      <c r="J465" t="s">
        <v>79</v>
      </c>
      <c r="K465">
        <v>250028</v>
      </c>
      <c r="L465" t="s">
        <v>35</v>
      </c>
      <c r="M465" t="s">
        <v>71</v>
      </c>
      <c r="N465" s="5">
        <v>1140</v>
      </c>
    </row>
    <row r="466" spans="1:14" x14ac:dyDescent="0.25">
      <c r="A466">
        <v>3800465</v>
      </c>
      <c r="B466">
        <v>2</v>
      </c>
      <c r="C466" t="s">
        <v>51</v>
      </c>
      <c r="D466" s="2">
        <v>44728</v>
      </c>
      <c r="E466" s="27">
        <v>2022</v>
      </c>
      <c r="F466" s="29">
        <v>6</v>
      </c>
      <c r="G466">
        <v>511111</v>
      </c>
      <c r="H466" t="s">
        <v>29</v>
      </c>
      <c r="I466">
        <v>280012</v>
      </c>
      <c r="J466" t="s">
        <v>13</v>
      </c>
      <c r="K466">
        <v>250008</v>
      </c>
      <c r="L466" t="s">
        <v>36</v>
      </c>
      <c r="M466" t="s">
        <v>53</v>
      </c>
      <c r="N466" s="5">
        <v>3961</v>
      </c>
    </row>
    <row r="467" spans="1:14" x14ac:dyDescent="0.25">
      <c r="A467">
        <v>3800466</v>
      </c>
      <c r="B467">
        <v>1</v>
      </c>
      <c r="C467" t="s">
        <v>64</v>
      </c>
      <c r="D467" s="2">
        <v>44319</v>
      </c>
      <c r="E467" s="27">
        <v>2021</v>
      </c>
      <c r="F467" s="29">
        <v>5</v>
      </c>
      <c r="G467">
        <v>511115</v>
      </c>
      <c r="H467" t="s">
        <v>70</v>
      </c>
      <c r="I467">
        <v>280008</v>
      </c>
      <c r="J467" t="s">
        <v>80</v>
      </c>
      <c r="K467">
        <v>250018</v>
      </c>
      <c r="L467" t="s">
        <v>37</v>
      </c>
      <c r="M467" t="s">
        <v>39</v>
      </c>
      <c r="N467" s="5">
        <v>3713</v>
      </c>
    </row>
    <row r="468" spans="1:14" x14ac:dyDescent="0.25">
      <c r="A468">
        <v>3800467</v>
      </c>
      <c r="B468">
        <v>2</v>
      </c>
      <c r="C468" t="s">
        <v>51</v>
      </c>
      <c r="D468" s="2">
        <v>44483</v>
      </c>
      <c r="E468" s="27">
        <v>2021</v>
      </c>
      <c r="F468" s="29">
        <v>10</v>
      </c>
      <c r="G468">
        <v>511112</v>
      </c>
      <c r="H468" t="s">
        <v>29</v>
      </c>
      <c r="I468">
        <v>280019</v>
      </c>
      <c r="J468" t="s">
        <v>20</v>
      </c>
      <c r="K468">
        <v>250022</v>
      </c>
      <c r="L468" t="s">
        <v>34</v>
      </c>
      <c r="M468" t="s">
        <v>40</v>
      </c>
      <c r="N468" s="5">
        <v>2045</v>
      </c>
    </row>
    <row r="469" spans="1:14" x14ac:dyDescent="0.25">
      <c r="A469">
        <v>3800468</v>
      </c>
      <c r="B469">
        <v>1</v>
      </c>
      <c r="C469" t="s">
        <v>64</v>
      </c>
      <c r="D469" s="2">
        <v>44396</v>
      </c>
      <c r="E469" s="27">
        <v>2021</v>
      </c>
      <c r="F469" s="29">
        <v>7</v>
      </c>
      <c r="G469">
        <v>511112</v>
      </c>
      <c r="H469" t="s">
        <v>29</v>
      </c>
      <c r="I469">
        <v>280003</v>
      </c>
      <c r="J469" t="s">
        <v>75</v>
      </c>
      <c r="K469">
        <v>250004</v>
      </c>
      <c r="L469" t="s">
        <v>36</v>
      </c>
      <c r="M469" t="s">
        <v>38</v>
      </c>
      <c r="N469" s="5">
        <v>4484</v>
      </c>
    </row>
    <row r="470" spans="1:14" x14ac:dyDescent="0.25">
      <c r="A470">
        <v>3800469</v>
      </c>
      <c r="B470">
        <v>1</v>
      </c>
      <c r="C470" t="s">
        <v>64</v>
      </c>
      <c r="D470" s="2">
        <v>44246</v>
      </c>
      <c r="E470" s="27">
        <v>2021</v>
      </c>
      <c r="F470" s="29">
        <v>2</v>
      </c>
      <c r="G470">
        <v>511117</v>
      </c>
      <c r="H470" t="s">
        <v>31</v>
      </c>
      <c r="I470">
        <v>280018</v>
      </c>
      <c r="J470" t="s">
        <v>19</v>
      </c>
      <c r="K470">
        <v>250023</v>
      </c>
      <c r="L470" t="s">
        <v>34</v>
      </c>
      <c r="M470" t="s">
        <v>40</v>
      </c>
      <c r="N470" s="5">
        <v>2016</v>
      </c>
    </row>
    <row r="471" spans="1:14" x14ac:dyDescent="0.25">
      <c r="A471">
        <v>3800470</v>
      </c>
      <c r="B471">
        <v>3</v>
      </c>
      <c r="C471" t="s">
        <v>50</v>
      </c>
      <c r="D471" s="2">
        <v>45195</v>
      </c>
      <c r="E471" s="27">
        <v>2023</v>
      </c>
      <c r="F471" s="29">
        <v>9</v>
      </c>
      <c r="G471">
        <v>511111</v>
      </c>
      <c r="H471" t="s">
        <v>29</v>
      </c>
      <c r="I471">
        <v>280017</v>
      </c>
      <c r="J471" t="s">
        <v>18</v>
      </c>
      <c r="K471">
        <v>250014</v>
      </c>
      <c r="L471" t="s">
        <v>37</v>
      </c>
      <c r="M471" t="s">
        <v>54</v>
      </c>
      <c r="N471" s="5">
        <v>2650</v>
      </c>
    </row>
    <row r="472" spans="1:14" x14ac:dyDescent="0.25">
      <c r="A472">
        <v>3800471</v>
      </c>
      <c r="B472">
        <v>4</v>
      </c>
      <c r="C472" t="s">
        <v>65</v>
      </c>
      <c r="D472" s="2">
        <v>44477</v>
      </c>
      <c r="E472" s="27">
        <v>2021</v>
      </c>
      <c r="F472" s="29">
        <v>10</v>
      </c>
      <c r="G472">
        <v>511113</v>
      </c>
      <c r="H472" t="s">
        <v>30</v>
      </c>
      <c r="I472">
        <v>280006</v>
      </c>
      <c r="J472" t="s">
        <v>78</v>
      </c>
      <c r="K472">
        <v>250025</v>
      </c>
      <c r="L472" t="s">
        <v>34</v>
      </c>
      <c r="M472" t="s">
        <v>40</v>
      </c>
      <c r="N472" s="5">
        <v>1243</v>
      </c>
    </row>
    <row r="473" spans="1:14" x14ac:dyDescent="0.25">
      <c r="A473">
        <v>3800472</v>
      </c>
      <c r="B473">
        <v>2</v>
      </c>
      <c r="C473" t="s">
        <v>51</v>
      </c>
      <c r="D473" s="2">
        <v>45030</v>
      </c>
      <c r="E473" s="27">
        <v>2023</v>
      </c>
      <c r="F473" s="29">
        <v>4</v>
      </c>
      <c r="G473">
        <v>511115</v>
      </c>
      <c r="H473" t="s">
        <v>70</v>
      </c>
      <c r="I473">
        <v>280015</v>
      </c>
      <c r="J473" t="s">
        <v>16</v>
      </c>
      <c r="K473">
        <v>250026</v>
      </c>
      <c r="L473" t="s">
        <v>35</v>
      </c>
      <c r="M473" t="s">
        <v>71</v>
      </c>
      <c r="N473" s="5">
        <v>5886</v>
      </c>
    </row>
    <row r="474" spans="1:14" x14ac:dyDescent="0.25">
      <c r="A474">
        <v>3800473</v>
      </c>
      <c r="B474">
        <v>4</v>
      </c>
      <c r="C474" t="s">
        <v>65</v>
      </c>
      <c r="D474" s="2">
        <v>44990</v>
      </c>
      <c r="E474" s="27">
        <v>2023</v>
      </c>
      <c r="F474" s="29">
        <v>3</v>
      </c>
      <c r="G474">
        <v>511114</v>
      </c>
      <c r="H474" t="s">
        <v>30</v>
      </c>
      <c r="I474">
        <v>280018</v>
      </c>
      <c r="J474" t="s">
        <v>19</v>
      </c>
      <c r="K474">
        <v>250002</v>
      </c>
      <c r="L474" t="s">
        <v>36</v>
      </c>
      <c r="M474" t="s">
        <v>38</v>
      </c>
      <c r="N474" s="5">
        <v>5344</v>
      </c>
    </row>
    <row r="475" spans="1:14" x14ac:dyDescent="0.25">
      <c r="A475">
        <v>3800474</v>
      </c>
      <c r="B475">
        <v>2</v>
      </c>
      <c r="C475" t="s">
        <v>51</v>
      </c>
      <c r="D475" s="2">
        <v>44612</v>
      </c>
      <c r="E475" s="27">
        <v>2022</v>
      </c>
      <c r="F475" s="29">
        <v>2</v>
      </c>
      <c r="G475">
        <v>511111</v>
      </c>
      <c r="H475" t="s">
        <v>29</v>
      </c>
      <c r="I475">
        <v>280002</v>
      </c>
      <c r="J475" t="s">
        <v>74</v>
      </c>
      <c r="K475">
        <v>250026</v>
      </c>
      <c r="L475" t="s">
        <v>35</v>
      </c>
      <c r="M475" t="s">
        <v>71</v>
      </c>
      <c r="N475" s="5">
        <v>3278</v>
      </c>
    </row>
    <row r="476" spans="1:14" x14ac:dyDescent="0.25">
      <c r="A476">
        <v>3800475</v>
      </c>
      <c r="B476">
        <v>3</v>
      </c>
      <c r="C476" t="s">
        <v>50</v>
      </c>
      <c r="D476" s="2">
        <v>44676</v>
      </c>
      <c r="E476" s="27">
        <v>2022</v>
      </c>
      <c r="F476" s="29">
        <v>4</v>
      </c>
      <c r="G476">
        <v>511117</v>
      </c>
      <c r="H476" t="s">
        <v>31</v>
      </c>
      <c r="I476">
        <v>280006</v>
      </c>
      <c r="J476" t="s">
        <v>78</v>
      </c>
      <c r="K476">
        <v>250029</v>
      </c>
      <c r="L476" t="s">
        <v>35</v>
      </c>
      <c r="M476" t="s">
        <v>55</v>
      </c>
      <c r="N476" s="5">
        <v>5075</v>
      </c>
    </row>
    <row r="477" spans="1:14" x14ac:dyDescent="0.25">
      <c r="A477">
        <v>3800476</v>
      </c>
      <c r="B477">
        <v>3</v>
      </c>
      <c r="C477" t="s">
        <v>50</v>
      </c>
      <c r="D477" s="2">
        <v>45256</v>
      </c>
      <c r="E477" s="27">
        <v>2023</v>
      </c>
      <c r="F477" s="29">
        <v>11</v>
      </c>
      <c r="G477">
        <v>511112</v>
      </c>
      <c r="H477" t="s">
        <v>29</v>
      </c>
      <c r="I477">
        <v>280010</v>
      </c>
      <c r="J477" t="s">
        <v>11</v>
      </c>
      <c r="K477">
        <v>250004</v>
      </c>
      <c r="L477" t="s">
        <v>36</v>
      </c>
      <c r="M477" t="s">
        <v>38</v>
      </c>
      <c r="N477" s="5">
        <v>4002</v>
      </c>
    </row>
    <row r="478" spans="1:14" x14ac:dyDescent="0.25">
      <c r="A478">
        <v>3800477</v>
      </c>
      <c r="B478">
        <v>4</v>
      </c>
      <c r="C478" t="s">
        <v>65</v>
      </c>
      <c r="D478" s="2">
        <v>45171</v>
      </c>
      <c r="E478" s="27">
        <v>2023</v>
      </c>
      <c r="F478" s="29">
        <v>9</v>
      </c>
      <c r="G478">
        <v>511115</v>
      </c>
      <c r="H478" t="s">
        <v>70</v>
      </c>
      <c r="I478">
        <v>280008</v>
      </c>
      <c r="J478" t="s">
        <v>80</v>
      </c>
      <c r="K478">
        <v>250027</v>
      </c>
      <c r="L478" t="s">
        <v>35</v>
      </c>
      <c r="M478" t="s">
        <v>71</v>
      </c>
      <c r="N478" s="5">
        <v>4275</v>
      </c>
    </row>
    <row r="479" spans="1:14" x14ac:dyDescent="0.25">
      <c r="A479">
        <v>3800478</v>
      </c>
      <c r="B479">
        <v>4</v>
      </c>
      <c r="C479" t="s">
        <v>65</v>
      </c>
      <c r="D479" s="2">
        <v>44907</v>
      </c>
      <c r="E479" s="27">
        <v>2022</v>
      </c>
      <c r="F479" s="29">
        <v>12</v>
      </c>
      <c r="G479">
        <v>511117</v>
      </c>
      <c r="H479" t="s">
        <v>31</v>
      </c>
      <c r="I479">
        <v>280003</v>
      </c>
      <c r="J479" t="s">
        <v>75</v>
      </c>
      <c r="K479">
        <v>250021</v>
      </c>
      <c r="L479" t="s">
        <v>34</v>
      </c>
      <c r="M479" t="s">
        <v>40</v>
      </c>
      <c r="N479" s="5">
        <v>4444</v>
      </c>
    </row>
    <row r="480" spans="1:14" x14ac:dyDescent="0.25">
      <c r="A480">
        <v>3800479</v>
      </c>
      <c r="B480">
        <v>2</v>
      </c>
      <c r="C480" t="s">
        <v>51</v>
      </c>
      <c r="D480" s="2">
        <v>45275</v>
      </c>
      <c r="E480" s="27">
        <v>2023</v>
      </c>
      <c r="F480" s="29">
        <v>12</v>
      </c>
      <c r="G480">
        <v>511115</v>
      </c>
      <c r="H480" t="s">
        <v>70</v>
      </c>
      <c r="I480">
        <v>280015</v>
      </c>
      <c r="J480" t="s">
        <v>16</v>
      </c>
      <c r="K480">
        <v>250017</v>
      </c>
      <c r="L480" t="s">
        <v>37</v>
      </c>
      <c r="M480" t="s">
        <v>39</v>
      </c>
      <c r="N480" s="5">
        <v>1553</v>
      </c>
    </row>
    <row r="481" spans="1:14" x14ac:dyDescent="0.25">
      <c r="A481">
        <v>3800480</v>
      </c>
      <c r="B481">
        <v>4</v>
      </c>
      <c r="C481" t="s">
        <v>65</v>
      </c>
      <c r="D481" s="2">
        <v>45034</v>
      </c>
      <c r="E481" s="27">
        <v>2023</v>
      </c>
      <c r="F481" s="29">
        <v>4</v>
      </c>
      <c r="G481">
        <v>511116</v>
      </c>
      <c r="H481" t="s">
        <v>31</v>
      </c>
      <c r="I481">
        <v>280014</v>
      </c>
      <c r="J481" t="s">
        <v>15</v>
      </c>
      <c r="K481">
        <v>250004</v>
      </c>
      <c r="L481" t="s">
        <v>36</v>
      </c>
      <c r="M481" t="s">
        <v>38</v>
      </c>
      <c r="N481" s="5">
        <v>4351</v>
      </c>
    </row>
    <row r="482" spans="1:14" x14ac:dyDescent="0.25">
      <c r="A482">
        <v>3800481</v>
      </c>
      <c r="B482">
        <v>4</v>
      </c>
      <c r="C482" t="s">
        <v>65</v>
      </c>
      <c r="D482" s="2">
        <v>45160</v>
      </c>
      <c r="E482" s="27">
        <v>2023</v>
      </c>
      <c r="F482" s="29">
        <v>8</v>
      </c>
      <c r="G482">
        <v>511113</v>
      </c>
      <c r="H482" t="s">
        <v>30</v>
      </c>
      <c r="I482">
        <v>280013</v>
      </c>
      <c r="J482" t="s">
        <v>14</v>
      </c>
      <c r="K482">
        <v>250010</v>
      </c>
      <c r="L482" t="s">
        <v>36</v>
      </c>
      <c r="M482" t="s">
        <v>53</v>
      </c>
      <c r="N482" s="5">
        <v>5264</v>
      </c>
    </row>
    <row r="483" spans="1:14" x14ac:dyDescent="0.25">
      <c r="A483">
        <v>3800482</v>
      </c>
      <c r="B483">
        <v>4</v>
      </c>
      <c r="C483" t="s">
        <v>65</v>
      </c>
      <c r="D483" s="2">
        <v>44203</v>
      </c>
      <c r="E483" s="27">
        <v>2021</v>
      </c>
      <c r="F483" s="29">
        <v>1</v>
      </c>
      <c r="G483">
        <v>511117</v>
      </c>
      <c r="H483" t="s">
        <v>31</v>
      </c>
      <c r="I483">
        <v>280002</v>
      </c>
      <c r="J483" t="s">
        <v>74</v>
      </c>
      <c r="K483">
        <v>250021</v>
      </c>
      <c r="L483" t="s">
        <v>34</v>
      </c>
      <c r="M483" t="s">
        <v>40</v>
      </c>
      <c r="N483" s="5">
        <v>996</v>
      </c>
    </row>
    <row r="484" spans="1:14" x14ac:dyDescent="0.25">
      <c r="A484">
        <v>3800483</v>
      </c>
      <c r="B484">
        <v>2</v>
      </c>
      <c r="C484" t="s">
        <v>51</v>
      </c>
      <c r="D484" s="2">
        <v>45100</v>
      </c>
      <c r="E484" s="27">
        <v>2023</v>
      </c>
      <c r="F484" s="29">
        <v>6</v>
      </c>
      <c r="G484">
        <v>511111</v>
      </c>
      <c r="H484" t="s">
        <v>29</v>
      </c>
      <c r="I484">
        <v>280005</v>
      </c>
      <c r="J484" t="s">
        <v>77</v>
      </c>
      <c r="K484">
        <v>250029</v>
      </c>
      <c r="L484" t="s">
        <v>35</v>
      </c>
      <c r="M484" t="s">
        <v>55</v>
      </c>
      <c r="N484" s="5">
        <v>5619</v>
      </c>
    </row>
    <row r="485" spans="1:14" x14ac:dyDescent="0.25">
      <c r="A485">
        <v>3800484</v>
      </c>
      <c r="B485">
        <v>2</v>
      </c>
      <c r="C485" t="s">
        <v>51</v>
      </c>
      <c r="D485" s="2">
        <v>44415</v>
      </c>
      <c r="E485" s="27">
        <v>2021</v>
      </c>
      <c r="F485" s="29">
        <v>8</v>
      </c>
      <c r="G485">
        <v>511113</v>
      </c>
      <c r="H485" t="s">
        <v>30</v>
      </c>
      <c r="I485">
        <v>280019</v>
      </c>
      <c r="J485" t="s">
        <v>20</v>
      </c>
      <c r="K485">
        <v>250011</v>
      </c>
      <c r="L485" t="s">
        <v>37</v>
      </c>
      <c r="M485" t="s">
        <v>54</v>
      </c>
      <c r="N485" s="5">
        <v>5704</v>
      </c>
    </row>
    <row r="486" spans="1:14" x14ac:dyDescent="0.25">
      <c r="A486">
        <v>3800485</v>
      </c>
      <c r="B486">
        <v>4</v>
      </c>
      <c r="C486" t="s">
        <v>65</v>
      </c>
      <c r="D486" s="2">
        <v>44874</v>
      </c>
      <c r="E486" s="27">
        <v>2022</v>
      </c>
      <c r="F486" s="29">
        <v>11</v>
      </c>
      <c r="G486">
        <v>511115</v>
      </c>
      <c r="H486" t="s">
        <v>70</v>
      </c>
      <c r="I486">
        <v>280018</v>
      </c>
      <c r="J486" t="s">
        <v>19</v>
      </c>
      <c r="K486">
        <v>250006</v>
      </c>
      <c r="L486" t="s">
        <v>36</v>
      </c>
      <c r="M486" t="s">
        <v>53</v>
      </c>
      <c r="N486" s="5">
        <v>1284</v>
      </c>
    </row>
    <row r="487" spans="1:14" x14ac:dyDescent="0.25">
      <c r="A487">
        <v>3800486</v>
      </c>
      <c r="B487">
        <v>1</v>
      </c>
      <c r="C487" t="s">
        <v>64</v>
      </c>
      <c r="D487" s="2">
        <v>44782</v>
      </c>
      <c r="E487" s="27">
        <v>2022</v>
      </c>
      <c r="F487" s="29">
        <v>8</v>
      </c>
      <c r="G487">
        <v>511117</v>
      </c>
      <c r="H487" t="s">
        <v>31</v>
      </c>
      <c r="I487">
        <v>280014</v>
      </c>
      <c r="J487" t="s">
        <v>15</v>
      </c>
      <c r="K487">
        <v>250002</v>
      </c>
      <c r="L487" t="s">
        <v>36</v>
      </c>
      <c r="M487" t="s">
        <v>38</v>
      </c>
      <c r="N487" s="5">
        <v>4953</v>
      </c>
    </row>
    <row r="488" spans="1:14" x14ac:dyDescent="0.25">
      <c r="A488">
        <v>3800487</v>
      </c>
      <c r="B488">
        <v>4</v>
      </c>
      <c r="C488" t="s">
        <v>65</v>
      </c>
      <c r="D488" s="2">
        <v>44475</v>
      </c>
      <c r="E488" s="27">
        <v>2021</v>
      </c>
      <c r="F488" s="29">
        <v>10</v>
      </c>
      <c r="G488">
        <v>511112</v>
      </c>
      <c r="H488" t="s">
        <v>29</v>
      </c>
      <c r="I488">
        <v>280017</v>
      </c>
      <c r="J488" t="s">
        <v>18</v>
      </c>
      <c r="K488">
        <v>250017</v>
      </c>
      <c r="L488" t="s">
        <v>37</v>
      </c>
      <c r="M488" t="s">
        <v>39</v>
      </c>
      <c r="N488" s="5">
        <v>228</v>
      </c>
    </row>
    <row r="489" spans="1:14" x14ac:dyDescent="0.25">
      <c r="A489">
        <v>3800488</v>
      </c>
      <c r="B489">
        <v>3</v>
      </c>
      <c r="C489" t="s">
        <v>50</v>
      </c>
      <c r="D489" s="2">
        <v>44756</v>
      </c>
      <c r="E489" s="27">
        <v>2022</v>
      </c>
      <c r="F489" s="29">
        <v>7</v>
      </c>
      <c r="G489">
        <v>511117</v>
      </c>
      <c r="H489" t="s">
        <v>31</v>
      </c>
      <c r="I489">
        <v>280003</v>
      </c>
      <c r="J489" t="s">
        <v>75</v>
      </c>
      <c r="K489">
        <v>250001</v>
      </c>
      <c r="L489" t="s">
        <v>36</v>
      </c>
      <c r="M489" t="s">
        <v>38</v>
      </c>
      <c r="N489" s="5">
        <v>2636</v>
      </c>
    </row>
    <row r="490" spans="1:14" x14ac:dyDescent="0.25">
      <c r="A490">
        <v>3800489</v>
      </c>
      <c r="B490">
        <v>3</v>
      </c>
      <c r="C490" t="s">
        <v>50</v>
      </c>
      <c r="D490" s="2">
        <v>44212</v>
      </c>
      <c r="E490" s="27">
        <v>2021</v>
      </c>
      <c r="F490" s="29">
        <v>1</v>
      </c>
      <c r="G490">
        <v>511114</v>
      </c>
      <c r="H490" t="s">
        <v>30</v>
      </c>
      <c r="I490">
        <v>280016</v>
      </c>
      <c r="J490" t="s">
        <v>17</v>
      </c>
      <c r="K490">
        <v>250011</v>
      </c>
      <c r="L490" t="s">
        <v>37</v>
      </c>
      <c r="M490" t="s">
        <v>54</v>
      </c>
      <c r="N490" s="5">
        <v>1725</v>
      </c>
    </row>
    <row r="491" spans="1:14" x14ac:dyDescent="0.25">
      <c r="A491">
        <v>3800490</v>
      </c>
      <c r="B491">
        <v>3</v>
      </c>
      <c r="C491" t="s">
        <v>50</v>
      </c>
      <c r="D491" s="2">
        <v>44539</v>
      </c>
      <c r="E491" s="27">
        <v>2021</v>
      </c>
      <c r="F491" s="29">
        <v>12</v>
      </c>
      <c r="G491">
        <v>511113</v>
      </c>
      <c r="H491" t="s">
        <v>30</v>
      </c>
      <c r="I491">
        <v>280007</v>
      </c>
      <c r="J491" t="s">
        <v>79</v>
      </c>
      <c r="K491">
        <v>250029</v>
      </c>
      <c r="L491" t="s">
        <v>35</v>
      </c>
      <c r="M491" t="s">
        <v>55</v>
      </c>
      <c r="N491" s="5">
        <v>1108</v>
      </c>
    </row>
    <row r="492" spans="1:14" x14ac:dyDescent="0.25">
      <c r="A492">
        <v>3800491</v>
      </c>
      <c r="B492">
        <v>4</v>
      </c>
      <c r="C492" t="s">
        <v>65</v>
      </c>
      <c r="D492" s="2">
        <v>44370</v>
      </c>
      <c r="E492" s="27">
        <v>2021</v>
      </c>
      <c r="F492" s="29">
        <v>6</v>
      </c>
      <c r="G492">
        <v>511115</v>
      </c>
      <c r="H492" t="s">
        <v>70</v>
      </c>
      <c r="I492">
        <v>280014</v>
      </c>
      <c r="J492" t="s">
        <v>15</v>
      </c>
      <c r="K492">
        <v>250024</v>
      </c>
      <c r="L492" t="s">
        <v>34</v>
      </c>
      <c r="M492" t="s">
        <v>40</v>
      </c>
      <c r="N492" s="5">
        <v>5327</v>
      </c>
    </row>
    <row r="493" spans="1:14" x14ac:dyDescent="0.25">
      <c r="A493">
        <v>3800492</v>
      </c>
      <c r="B493">
        <v>4</v>
      </c>
      <c r="C493" t="s">
        <v>65</v>
      </c>
      <c r="D493" s="2">
        <v>44554</v>
      </c>
      <c r="E493" s="27">
        <v>2021</v>
      </c>
      <c r="F493" s="29">
        <v>12</v>
      </c>
      <c r="G493">
        <v>511116</v>
      </c>
      <c r="H493" t="s">
        <v>31</v>
      </c>
      <c r="I493">
        <v>280002</v>
      </c>
      <c r="J493" t="s">
        <v>74</v>
      </c>
      <c r="K493">
        <v>250008</v>
      </c>
      <c r="L493" t="s">
        <v>36</v>
      </c>
      <c r="M493" t="s">
        <v>53</v>
      </c>
      <c r="N493" s="5">
        <v>5656</v>
      </c>
    </row>
    <row r="494" spans="1:14" x14ac:dyDescent="0.25">
      <c r="A494">
        <v>3800493</v>
      </c>
      <c r="B494">
        <v>1</v>
      </c>
      <c r="C494" t="s">
        <v>64</v>
      </c>
      <c r="D494" s="2">
        <v>44760</v>
      </c>
      <c r="E494" s="27">
        <v>2022</v>
      </c>
      <c r="F494" s="29">
        <v>7</v>
      </c>
      <c r="G494">
        <v>511117</v>
      </c>
      <c r="H494" t="s">
        <v>31</v>
      </c>
      <c r="I494">
        <v>280010</v>
      </c>
      <c r="J494" t="s">
        <v>11</v>
      </c>
      <c r="K494">
        <v>250009</v>
      </c>
      <c r="L494" t="s">
        <v>36</v>
      </c>
      <c r="M494" t="s">
        <v>53</v>
      </c>
      <c r="N494" s="5">
        <v>3568</v>
      </c>
    </row>
    <row r="495" spans="1:14" x14ac:dyDescent="0.25">
      <c r="A495">
        <v>3800494</v>
      </c>
      <c r="B495">
        <v>1</v>
      </c>
      <c r="C495" t="s">
        <v>64</v>
      </c>
      <c r="D495" s="2">
        <v>44310</v>
      </c>
      <c r="E495" s="27">
        <v>2021</v>
      </c>
      <c r="F495" s="29">
        <v>4</v>
      </c>
      <c r="G495">
        <v>511114</v>
      </c>
      <c r="H495" t="s">
        <v>30</v>
      </c>
      <c r="I495">
        <v>280018</v>
      </c>
      <c r="J495" t="s">
        <v>19</v>
      </c>
      <c r="K495">
        <v>250020</v>
      </c>
      <c r="L495" t="s">
        <v>37</v>
      </c>
      <c r="M495" t="s">
        <v>39</v>
      </c>
      <c r="N495" s="5">
        <v>5495</v>
      </c>
    </row>
    <row r="496" spans="1:14" x14ac:dyDescent="0.25">
      <c r="A496">
        <v>3800495</v>
      </c>
      <c r="B496">
        <v>1</v>
      </c>
      <c r="C496" t="s">
        <v>64</v>
      </c>
      <c r="D496" s="2">
        <v>44945</v>
      </c>
      <c r="E496" s="27">
        <v>2023</v>
      </c>
      <c r="F496" s="29">
        <v>1</v>
      </c>
      <c r="G496">
        <v>511111</v>
      </c>
      <c r="H496" t="s">
        <v>29</v>
      </c>
      <c r="I496">
        <v>280005</v>
      </c>
      <c r="J496" t="s">
        <v>77</v>
      </c>
      <c r="K496">
        <v>250019</v>
      </c>
      <c r="L496" t="s">
        <v>37</v>
      </c>
      <c r="M496" t="s">
        <v>39</v>
      </c>
      <c r="N496" s="5">
        <v>1171</v>
      </c>
    </row>
    <row r="497" spans="1:14" x14ac:dyDescent="0.25">
      <c r="A497">
        <v>3800496</v>
      </c>
      <c r="B497">
        <v>2</v>
      </c>
      <c r="C497" t="s">
        <v>51</v>
      </c>
      <c r="D497" s="2">
        <v>45111</v>
      </c>
      <c r="E497" s="27">
        <v>2023</v>
      </c>
      <c r="F497" s="29">
        <v>7</v>
      </c>
      <c r="G497">
        <v>511117</v>
      </c>
      <c r="H497" t="s">
        <v>31</v>
      </c>
      <c r="I497">
        <v>280005</v>
      </c>
      <c r="J497" t="s">
        <v>77</v>
      </c>
      <c r="K497">
        <v>250009</v>
      </c>
      <c r="L497" t="s">
        <v>36</v>
      </c>
      <c r="M497" t="s">
        <v>53</v>
      </c>
      <c r="N497" s="5">
        <v>2610</v>
      </c>
    </row>
    <row r="498" spans="1:14" x14ac:dyDescent="0.25">
      <c r="A498">
        <v>3800497</v>
      </c>
      <c r="B498">
        <v>1</v>
      </c>
      <c r="C498" t="s">
        <v>64</v>
      </c>
      <c r="D498" s="2">
        <v>44508</v>
      </c>
      <c r="E498" s="27">
        <v>2021</v>
      </c>
      <c r="F498" s="29">
        <v>11</v>
      </c>
      <c r="G498">
        <v>511112</v>
      </c>
      <c r="H498" t="s">
        <v>29</v>
      </c>
      <c r="I498">
        <v>280013</v>
      </c>
      <c r="J498" t="s">
        <v>14</v>
      </c>
      <c r="K498">
        <v>250003</v>
      </c>
      <c r="L498" t="s">
        <v>36</v>
      </c>
      <c r="M498" t="s">
        <v>38</v>
      </c>
      <c r="N498" s="5">
        <v>1066</v>
      </c>
    </row>
    <row r="499" spans="1:14" x14ac:dyDescent="0.25">
      <c r="A499">
        <v>3800498</v>
      </c>
      <c r="B499">
        <v>4</v>
      </c>
      <c r="C499" t="s">
        <v>65</v>
      </c>
      <c r="D499" s="2">
        <v>44206</v>
      </c>
      <c r="E499" s="27">
        <v>2021</v>
      </c>
      <c r="F499" s="29">
        <v>1</v>
      </c>
      <c r="G499">
        <v>511112</v>
      </c>
      <c r="H499" t="s">
        <v>29</v>
      </c>
      <c r="I499">
        <v>280004</v>
      </c>
      <c r="J499" t="s">
        <v>76</v>
      </c>
      <c r="K499">
        <v>250025</v>
      </c>
      <c r="L499" t="s">
        <v>34</v>
      </c>
      <c r="M499" t="s">
        <v>40</v>
      </c>
      <c r="N499" s="5">
        <v>4413</v>
      </c>
    </row>
    <row r="500" spans="1:14" x14ac:dyDescent="0.25">
      <c r="A500">
        <v>3800499</v>
      </c>
      <c r="B500">
        <v>2</v>
      </c>
      <c r="C500" t="s">
        <v>51</v>
      </c>
      <c r="D500" s="2">
        <v>45226</v>
      </c>
      <c r="E500" s="27">
        <v>2023</v>
      </c>
      <c r="F500" s="29">
        <v>10</v>
      </c>
      <c r="G500">
        <v>511117</v>
      </c>
      <c r="H500" t="s">
        <v>31</v>
      </c>
      <c r="I500">
        <v>280017</v>
      </c>
      <c r="J500" t="s">
        <v>18</v>
      </c>
      <c r="K500">
        <v>250024</v>
      </c>
      <c r="L500" t="s">
        <v>34</v>
      </c>
      <c r="M500" t="s">
        <v>40</v>
      </c>
      <c r="N500" s="5">
        <v>4841</v>
      </c>
    </row>
    <row r="501" spans="1:14" x14ac:dyDescent="0.25">
      <c r="A501">
        <v>3800500</v>
      </c>
      <c r="B501">
        <v>3</v>
      </c>
      <c r="C501" t="s">
        <v>50</v>
      </c>
      <c r="D501" s="2">
        <v>44786</v>
      </c>
      <c r="E501" s="27">
        <v>2022</v>
      </c>
      <c r="F501" s="29">
        <v>8</v>
      </c>
      <c r="G501">
        <v>511114</v>
      </c>
      <c r="H501" t="s">
        <v>30</v>
      </c>
      <c r="I501">
        <v>280009</v>
      </c>
      <c r="J501" t="s">
        <v>81</v>
      </c>
      <c r="K501">
        <v>250018</v>
      </c>
      <c r="L501" t="s">
        <v>37</v>
      </c>
      <c r="M501" t="s">
        <v>39</v>
      </c>
      <c r="N501" s="5">
        <v>1371</v>
      </c>
    </row>
    <row r="502" spans="1:14" x14ac:dyDescent="0.25">
      <c r="A502">
        <v>3800501</v>
      </c>
      <c r="B502">
        <v>3</v>
      </c>
      <c r="C502" t="s">
        <v>50</v>
      </c>
      <c r="D502" s="2">
        <v>44588</v>
      </c>
      <c r="E502" s="27">
        <v>2022</v>
      </c>
      <c r="F502" s="29">
        <v>1</v>
      </c>
      <c r="G502">
        <v>511116</v>
      </c>
      <c r="H502" t="s">
        <v>31</v>
      </c>
      <c r="I502">
        <v>280007</v>
      </c>
      <c r="J502" t="s">
        <v>79</v>
      </c>
      <c r="K502">
        <v>250026</v>
      </c>
      <c r="L502" t="s">
        <v>35</v>
      </c>
      <c r="M502" t="s">
        <v>71</v>
      </c>
      <c r="N502" s="5">
        <v>1582</v>
      </c>
    </row>
    <row r="503" spans="1:14" x14ac:dyDescent="0.25">
      <c r="A503">
        <v>3800502</v>
      </c>
      <c r="B503">
        <v>3</v>
      </c>
      <c r="C503" t="s">
        <v>50</v>
      </c>
      <c r="D503" s="2">
        <v>44760</v>
      </c>
      <c r="E503" s="27">
        <v>2022</v>
      </c>
      <c r="F503" s="29">
        <v>7</v>
      </c>
      <c r="G503">
        <v>511117</v>
      </c>
      <c r="H503" t="s">
        <v>31</v>
      </c>
      <c r="I503">
        <v>280010</v>
      </c>
      <c r="J503" t="s">
        <v>11</v>
      </c>
      <c r="K503">
        <v>250013</v>
      </c>
      <c r="L503" t="s">
        <v>37</v>
      </c>
      <c r="M503" t="s">
        <v>54</v>
      </c>
      <c r="N503" s="5">
        <v>1753</v>
      </c>
    </row>
    <row r="504" spans="1:14" x14ac:dyDescent="0.25">
      <c r="A504">
        <v>3800503</v>
      </c>
      <c r="B504">
        <v>2</v>
      </c>
      <c r="C504" t="s">
        <v>51</v>
      </c>
      <c r="D504" s="2">
        <v>44541</v>
      </c>
      <c r="E504" s="27">
        <v>2021</v>
      </c>
      <c r="F504" s="29">
        <v>12</v>
      </c>
      <c r="G504">
        <v>511111</v>
      </c>
      <c r="H504" t="s">
        <v>29</v>
      </c>
      <c r="I504">
        <v>280012</v>
      </c>
      <c r="J504" t="s">
        <v>13</v>
      </c>
      <c r="K504">
        <v>250003</v>
      </c>
      <c r="L504" t="s">
        <v>36</v>
      </c>
      <c r="M504" t="s">
        <v>38</v>
      </c>
      <c r="N504" s="5">
        <v>1564</v>
      </c>
    </row>
    <row r="505" spans="1:14" x14ac:dyDescent="0.25">
      <c r="A505">
        <v>3800504</v>
      </c>
      <c r="B505">
        <v>1</v>
      </c>
      <c r="C505" t="s">
        <v>64</v>
      </c>
      <c r="D505" s="2">
        <v>45222</v>
      </c>
      <c r="E505" s="27">
        <v>2023</v>
      </c>
      <c r="F505" s="29">
        <v>10</v>
      </c>
      <c r="G505">
        <v>511113</v>
      </c>
      <c r="H505" t="s">
        <v>30</v>
      </c>
      <c r="I505">
        <v>280007</v>
      </c>
      <c r="J505" t="s">
        <v>79</v>
      </c>
      <c r="K505">
        <v>250003</v>
      </c>
      <c r="L505" t="s">
        <v>36</v>
      </c>
      <c r="M505" t="s">
        <v>38</v>
      </c>
      <c r="N505" s="5">
        <v>3782</v>
      </c>
    </row>
    <row r="506" spans="1:14" x14ac:dyDescent="0.25">
      <c r="A506">
        <v>3800505</v>
      </c>
      <c r="B506">
        <v>4</v>
      </c>
      <c r="C506" t="s">
        <v>65</v>
      </c>
      <c r="D506" s="2">
        <v>44202</v>
      </c>
      <c r="E506" s="27">
        <v>2021</v>
      </c>
      <c r="F506" s="29">
        <v>1</v>
      </c>
      <c r="G506">
        <v>511113</v>
      </c>
      <c r="H506" t="s">
        <v>30</v>
      </c>
      <c r="I506">
        <v>280011</v>
      </c>
      <c r="J506" t="s">
        <v>12</v>
      </c>
      <c r="K506">
        <v>250009</v>
      </c>
      <c r="L506" t="s">
        <v>36</v>
      </c>
      <c r="M506" t="s">
        <v>53</v>
      </c>
      <c r="N506" s="5">
        <v>2127</v>
      </c>
    </row>
    <row r="507" spans="1:14" x14ac:dyDescent="0.25">
      <c r="A507">
        <v>3800506</v>
      </c>
      <c r="B507">
        <v>1</v>
      </c>
      <c r="C507" t="s">
        <v>64</v>
      </c>
      <c r="D507" s="2">
        <v>44472</v>
      </c>
      <c r="E507" s="27">
        <v>2021</v>
      </c>
      <c r="F507" s="29">
        <v>10</v>
      </c>
      <c r="G507">
        <v>511114</v>
      </c>
      <c r="H507" t="s">
        <v>30</v>
      </c>
      <c r="I507">
        <v>280001</v>
      </c>
      <c r="J507" t="s">
        <v>73</v>
      </c>
      <c r="K507">
        <v>250023</v>
      </c>
      <c r="L507" t="s">
        <v>34</v>
      </c>
      <c r="M507" t="s">
        <v>40</v>
      </c>
      <c r="N507" s="5">
        <v>3212</v>
      </c>
    </row>
    <row r="508" spans="1:14" x14ac:dyDescent="0.25">
      <c r="A508">
        <v>3800507</v>
      </c>
      <c r="B508">
        <v>3</v>
      </c>
      <c r="C508" t="s">
        <v>50</v>
      </c>
      <c r="D508" s="2">
        <v>44493</v>
      </c>
      <c r="E508" s="27">
        <v>2021</v>
      </c>
      <c r="F508" s="29">
        <v>10</v>
      </c>
      <c r="G508">
        <v>511115</v>
      </c>
      <c r="H508" t="s">
        <v>70</v>
      </c>
      <c r="I508">
        <v>280004</v>
      </c>
      <c r="J508" t="s">
        <v>76</v>
      </c>
      <c r="K508">
        <v>250026</v>
      </c>
      <c r="L508" t="s">
        <v>35</v>
      </c>
      <c r="M508" t="s">
        <v>71</v>
      </c>
      <c r="N508" s="5">
        <v>452</v>
      </c>
    </row>
    <row r="509" spans="1:14" x14ac:dyDescent="0.25">
      <c r="A509">
        <v>3800508</v>
      </c>
      <c r="B509">
        <v>1</v>
      </c>
      <c r="C509" t="s">
        <v>64</v>
      </c>
      <c r="D509" s="2">
        <v>44881</v>
      </c>
      <c r="E509" s="27">
        <v>2022</v>
      </c>
      <c r="F509" s="29">
        <v>11</v>
      </c>
      <c r="G509">
        <v>511115</v>
      </c>
      <c r="H509" t="s">
        <v>70</v>
      </c>
      <c r="I509">
        <v>280010</v>
      </c>
      <c r="J509" t="s">
        <v>11</v>
      </c>
      <c r="K509">
        <v>250013</v>
      </c>
      <c r="L509" t="s">
        <v>37</v>
      </c>
      <c r="M509" t="s">
        <v>54</v>
      </c>
      <c r="N509" s="5">
        <v>5318</v>
      </c>
    </row>
    <row r="510" spans="1:14" x14ac:dyDescent="0.25">
      <c r="A510">
        <v>3800509</v>
      </c>
      <c r="B510">
        <v>2</v>
      </c>
      <c r="C510" t="s">
        <v>51</v>
      </c>
      <c r="D510" s="2">
        <v>44435</v>
      </c>
      <c r="E510" s="27">
        <v>2021</v>
      </c>
      <c r="F510" s="29">
        <v>8</v>
      </c>
      <c r="G510">
        <v>511111</v>
      </c>
      <c r="H510" t="s">
        <v>29</v>
      </c>
      <c r="I510">
        <v>280015</v>
      </c>
      <c r="J510" t="s">
        <v>16</v>
      </c>
      <c r="K510">
        <v>250006</v>
      </c>
      <c r="L510" t="s">
        <v>36</v>
      </c>
      <c r="M510" t="s">
        <v>53</v>
      </c>
      <c r="N510" s="5">
        <v>3311</v>
      </c>
    </row>
    <row r="511" spans="1:14" x14ac:dyDescent="0.25">
      <c r="A511">
        <v>3800510</v>
      </c>
      <c r="B511">
        <v>4</v>
      </c>
      <c r="C511" t="s">
        <v>65</v>
      </c>
      <c r="D511" s="2">
        <v>44724</v>
      </c>
      <c r="E511" s="27">
        <v>2022</v>
      </c>
      <c r="F511" s="29">
        <v>6</v>
      </c>
      <c r="G511">
        <v>511115</v>
      </c>
      <c r="H511" t="s">
        <v>70</v>
      </c>
      <c r="I511">
        <v>280001</v>
      </c>
      <c r="J511" t="s">
        <v>73</v>
      </c>
      <c r="K511">
        <v>250015</v>
      </c>
      <c r="L511" t="s">
        <v>37</v>
      </c>
      <c r="M511" t="s">
        <v>39</v>
      </c>
      <c r="N511" s="5">
        <v>5979</v>
      </c>
    </row>
    <row r="512" spans="1:14" x14ac:dyDescent="0.25">
      <c r="A512">
        <v>3800511</v>
      </c>
      <c r="B512">
        <v>4</v>
      </c>
      <c r="C512" t="s">
        <v>65</v>
      </c>
      <c r="D512" s="2">
        <v>44647</v>
      </c>
      <c r="E512" s="27">
        <v>2022</v>
      </c>
      <c r="F512" s="29">
        <v>3</v>
      </c>
      <c r="G512">
        <v>511113</v>
      </c>
      <c r="H512" t="s">
        <v>30</v>
      </c>
      <c r="I512">
        <v>280010</v>
      </c>
      <c r="J512" t="s">
        <v>11</v>
      </c>
      <c r="K512">
        <v>250011</v>
      </c>
      <c r="L512" t="s">
        <v>37</v>
      </c>
      <c r="M512" t="s">
        <v>54</v>
      </c>
      <c r="N512" s="5">
        <v>2344</v>
      </c>
    </row>
    <row r="513" spans="1:14" x14ac:dyDescent="0.25">
      <c r="A513">
        <v>3800512</v>
      </c>
      <c r="B513">
        <v>3</v>
      </c>
      <c r="C513" t="s">
        <v>50</v>
      </c>
      <c r="D513" s="2">
        <v>44631</v>
      </c>
      <c r="E513" s="27">
        <v>2022</v>
      </c>
      <c r="F513" s="29">
        <v>3</v>
      </c>
      <c r="G513">
        <v>511117</v>
      </c>
      <c r="H513" t="s">
        <v>31</v>
      </c>
      <c r="I513">
        <v>280018</v>
      </c>
      <c r="J513" t="s">
        <v>19</v>
      </c>
      <c r="K513">
        <v>250026</v>
      </c>
      <c r="L513" t="s">
        <v>35</v>
      </c>
      <c r="M513" t="s">
        <v>71</v>
      </c>
      <c r="N513" s="5">
        <v>5640</v>
      </c>
    </row>
    <row r="514" spans="1:14" x14ac:dyDescent="0.25">
      <c r="A514">
        <v>3800513</v>
      </c>
      <c r="B514">
        <v>3</v>
      </c>
      <c r="C514" t="s">
        <v>50</v>
      </c>
      <c r="D514" s="2">
        <v>44952</v>
      </c>
      <c r="E514" s="27">
        <v>2023</v>
      </c>
      <c r="F514" s="29">
        <v>1</v>
      </c>
      <c r="G514">
        <v>511115</v>
      </c>
      <c r="H514" t="s">
        <v>70</v>
      </c>
      <c r="I514">
        <v>280020</v>
      </c>
      <c r="J514" t="s">
        <v>21</v>
      </c>
      <c r="K514">
        <v>250018</v>
      </c>
      <c r="L514" t="s">
        <v>37</v>
      </c>
      <c r="M514" t="s">
        <v>39</v>
      </c>
      <c r="N514" s="5">
        <v>2517</v>
      </c>
    </row>
    <row r="515" spans="1:14" x14ac:dyDescent="0.25">
      <c r="A515">
        <v>3800514</v>
      </c>
      <c r="B515">
        <v>2</v>
      </c>
      <c r="C515" t="s">
        <v>51</v>
      </c>
      <c r="D515" s="2">
        <v>45267</v>
      </c>
      <c r="E515" s="27">
        <v>2023</v>
      </c>
      <c r="F515" s="29">
        <v>12</v>
      </c>
      <c r="G515">
        <v>511114</v>
      </c>
      <c r="H515" t="s">
        <v>30</v>
      </c>
      <c r="I515">
        <v>280010</v>
      </c>
      <c r="J515" t="s">
        <v>11</v>
      </c>
      <c r="K515">
        <v>250024</v>
      </c>
      <c r="L515" t="s">
        <v>34</v>
      </c>
      <c r="M515" t="s">
        <v>40</v>
      </c>
      <c r="N515" s="5">
        <v>3731</v>
      </c>
    </row>
    <row r="516" spans="1:14" x14ac:dyDescent="0.25">
      <c r="A516">
        <v>3800515</v>
      </c>
      <c r="B516">
        <v>2</v>
      </c>
      <c r="C516" t="s">
        <v>51</v>
      </c>
      <c r="D516" s="2">
        <v>45238</v>
      </c>
      <c r="E516" s="27">
        <v>2023</v>
      </c>
      <c r="F516" s="29">
        <v>11</v>
      </c>
      <c r="G516">
        <v>511117</v>
      </c>
      <c r="H516" t="s">
        <v>31</v>
      </c>
      <c r="I516">
        <v>280013</v>
      </c>
      <c r="J516" t="s">
        <v>14</v>
      </c>
      <c r="K516">
        <v>250014</v>
      </c>
      <c r="L516" t="s">
        <v>37</v>
      </c>
      <c r="M516" t="s">
        <v>54</v>
      </c>
      <c r="N516" s="5">
        <v>582</v>
      </c>
    </row>
    <row r="517" spans="1:14" x14ac:dyDescent="0.25">
      <c r="A517">
        <v>3800516</v>
      </c>
      <c r="B517">
        <v>4</v>
      </c>
      <c r="C517" t="s">
        <v>65</v>
      </c>
      <c r="D517" s="2">
        <v>44856</v>
      </c>
      <c r="E517" s="27">
        <v>2022</v>
      </c>
      <c r="F517" s="29">
        <v>10</v>
      </c>
      <c r="G517">
        <v>511116</v>
      </c>
      <c r="H517" t="s">
        <v>31</v>
      </c>
      <c r="I517">
        <v>280003</v>
      </c>
      <c r="J517" t="s">
        <v>75</v>
      </c>
      <c r="K517">
        <v>250029</v>
      </c>
      <c r="L517" t="s">
        <v>35</v>
      </c>
      <c r="M517" t="s">
        <v>55</v>
      </c>
      <c r="N517" s="5">
        <v>5437</v>
      </c>
    </row>
    <row r="518" spans="1:14" x14ac:dyDescent="0.25">
      <c r="A518">
        <v>3800517</v>
      </c>
      <c r="B518">
        <v>2</v>
      </c>
      <c r="C518" t="s">
        <v>51</v>
      </c>
      <c r="D518" s="2">
        <v>44351</v>
      </c>
      <c r="E518" s="27">
        <v>2021</v>
      </c>
      <c r="F518" s="29">
        <v>6</v>
      </c>
      <c r="G518">
        <v>511117</v>
      </c>
      <c r="H518" t="s">
        <v>31</v>
      </c>
      <c r="I518">
        <v>280020</v>
      </c>
      <c r="J518" t="s">
        <v>21</v>
      </c>
      <c r="K518">
        <v>250028</v>
      </c>
      <c r="L518" t="s">
        <v>35</v>
      </c>
      <c r="M518" t="s">
        <v>71</v>
      </c>
      <c r="N518" s="5">
        <v>3047</v>
      </c>
    </row>
    <row r="519" spans="1:14" x14ac:dyDescent="0.25">
      <c r="A519">
        <v>3800518</v>
      </c>
      <c r="B519">
        <v>4</v>
      </c>
      <c r="C519" t="s">
        <v>65</v>
      </c>
      <c r="D519" s="2">
        <v>44264</v>
      </c>
      <c r="E519" s="27">
        <v>2021</v>
      </c>
      <c r="F519" s="29">
        <v>3</v>
      </c>
      <c r="G519">
        <v>511116</v>
      </c>
      <c r="H519" t="s">
        <v>31</v>
      </c>
      <c r="I519">
        <v>280013</v>
      </c>
      <c r="J519" t="s">
        <v>14</v>
      </c>
      <c r="K519">
        <v>250005</v>
      </c>
      <c r="L519" t="s">
        <v>36</v>
      </c>
      <c r="M519" t="s">
        <v>38</v>
      </c>
      <c r="N519" s="5">
        <v>3661</v>
      </c>
    </row>
    <row r="520" spans="1:14" x14ac:dyDescent="0.25">
      <c r="A520">
        <v>3800519</v>
      </c>
      <c r="B520">
        <v>2</v>
      </c>
      <c r="C520" t="s">
        <v>51</v>
      </c>
      <c r="D520" s="2">
        <v>45232</v>
      </c>
      <c r="E520" s="27">
        <v>2023</v>
      </c>
      <c r="F520" s="29">
        <v>11</v>
      </c>
      <c r="G520">
        <v>511113</v>
      </c>
      <c r="H520" t="s">
        <v>30</v>
      </c>
      <c r="I520">
        <v>280007</v>
      </c>
      <c r="J520" t="s">
        <v>79</v>
      </c>
      <c r="K520">
        <v>250001</v>
      </c>
      <c r="L520" t="s">
        <v>36</v>
      </c>
      <c r="M520" t="s">
        <v>38</v>
      </c>
      <c r="N520" s="5">
        <v>4671</v>
      </c>
    </row>
    <row r="521" spans="1:14" x14ac:dyDescent="0.25">
      <c r="A521">
        <v>3800520</v>
      </c>
      <c r="B521">
        <v>3</v>
      </c>
      <c r="C521" t="s">
        <v>50</v>
      </c>
      <c r="D521" s="2">
        <v>44749</v>
      </c>
      <c r="E521" s="27">
        <v>2022</v>
      </c>
      <c r="F521" s="29">
        <v>7</v>
      </c>
      <c r="G521">
        <v>511114</v>
      </c>
      <c r="H521" t="s">
        <v>30</v>
      </c>
      <c r="I521">
        <v>280012</v>
      </c>
      <c r="J521" t="s">
        <v>13</v>
      </c>
      <c r="K521">
        <v>250001</v>
      </c>
      <c r="L521" t="s">
        <v>36</v>
      </c>
      <c r="M521" t="s">
        <v>38</v>
      </c>
      <c r="N521" s="5">
        <v>3046</v>
      </c>
    </row>
    <row r="522" spans="1:14" x14ac:dyDescent="0.25">
      <c r="A522">
        <v>3800521</v>
      </c>
      <c r="B522">
        <v>3</v>
      </c>
      <c r="C522" t="s">
        <v>50</v>
      </c>
      <c r="D522" s="2">
        <v>45055</v>
      </c>
      <c r="E522" s="27">
        <v>2023</v>
      </c>
      <c r="F522" s="29">
        <v>5</v>
      </c>
      <c r="G522">
        <v>511114</v>
      </c>
      <c r="H522" t="s">
        <v>30</v>
      </c>
      <c r="I522">
        <v>280015</v>
      </c>
      <c r="J522" t="s">
        <v>16</v>
      </c>
      <c r="K522">
        <v>250001</v>
      </c>
      <c r="L522" t="s">
        <v>36</v>
      </c>
      <c r="M522" t="s">
        <v>38</v>
      </c>
      <c r="N522" s="5">
        <v>3481</v>
      </c>
    </row>
    <row r="523" spans="1:14" x14ac:dyDescent="0.25">
      <c r="A523">
        <v>3800522</v>
      </c>
      <c r="B523">
        <v>4</v>
      </c>
      <c r="C523" t="s">
        <v>65</v>
      </c>
      <c r="D523" s="2">
        <v>45288</v>
      </c>
      <c r="E523" s="27">
        <v>2023</v>
      </c>
      <c r="F523" s="29">
        <v>12</v>
      </c>
      <c r="G523">
        <v>511117</v>
      </c>
      <c r="H523" t="s">
        <v>31</v>
      </c>
      <c r="I523">
        <v>280014</v>
      </c>
      <c r="J523" t="s">
        <v>15</v>
      </c>
      <c r="K523">
        <v>250028</v>
      </c>
      <c r="L523" t="s">
        <v>35</v>
      </c>
      <c r="M523" t="s">
        <v>71</v>
      </c>
      <c r="N523" s="5">
        <v>1336</v>
      </c>
    </row>
    <row r="524" spans="1:14" x14ac:dyDescent="0.25">
      <c r="A524">
        <v>3800523</v>
      </c>
      <c r="B524">
        <v>3</v>
      </c>
      <c r="C524" t="s">
        <v>50</v>
      </c>
      <c r="D524" s="2">
        <v>44880</v>
      </c>
      <c r="E524" s="27">
        <v>2022</v>
      </c>
      <c r="F524" s="29">
        <v>11</v>
      </c>
      <c r="G524">
        <v>511117</v>
      </c>
      <c r="H524" t="s">
        <v>31</v>
      </c>
      <c r="I524">
        <v>280014</v>
      </c>
      <c r="J524" t="s">
        <v>15</v>
      </c>
      <c r="K524">
        <v>250009</v>
      </c>
      <c r="L524" t="s">
        <v>36</v>
      </c>
      <c r="M524" t="s">
        <v>53</v>
      </c>
      <c r="N524" s="5">
        <v>2281</v>
      </c>
    </row>
    <row r="525" spans="1:14" x14ac:dyDescent="0.25">
      <c r="A525">
        <v>3800524</v>
      </c>
      <c r="B525">
        <v>3</v>
      </c>
      <c r="C525" t="s">
        <v>50</v>
      </c>
      <c r="D525" s="2">
        <v>44933</v>
      </c>
      <c r="E525" s="27">
        <v>2023</v>
      </c>
      <c r="F525" s="29">
        <v>1</v>
      </c>
      <c r="G525">
        <v>511114</v>
      </c>
      <c r="H525" t="s">
        <v>30</v>
      </c>
      <c r="I525">
        <v>280005</v>
      </c>
      <c r="J525" t="s">
        <v>77</v>
      </c>
      <c r="K525">
        <v>250021</v>
      </c>
      <c r="L525" t="s">
        <v>34</v>
      </c>
      <c r="M525" t="s">
        <v>40</v>
      </c>
      <c r="N525" s="5">
        <v>1891</v>
      </c>
    </row>
    <row r="526" spans="1:14" x14ac:dyDescent="0.25">
      <c r="A526">
        <v>3800525</v>
      </c>
      <c r="B526">
        <v>3</v>
      </c>
      <c r="C526" t="s">
        <v>50</v>
      </c>
      <c r="D526" s="2">
        <v>44831</v>
      </c>
      <c r="E526" s="27">
        <v>2022</v>
      </c>
      <c r="F526" s="29">
        <v>9</v>
      </c>
      <c r="G526">
        <v>511111</v>
      </c>
      <c r="H526" t="s">
        <v>29</v>
      </c>
      <c r="I526">
        <v>280004</v>
      </c>
      <c r="J526" t="s">
        <v>76</v>
      </c>
      <c r="K526">
        <v>250002</v>
      </c>
      <c r="L526" t="s">
        <v>36</v>
      </c>
      <c r="M526" t="s">
        <v>38</v>
      </c>
      <c r="N526" s="5">
        <v>1586</v>
      </c>
    </row>
    <row r="527" spans="1:14" x14ac:dyDescent="0.25">
      <c r="A527">
        <v>3800526</v>
      </c>
      <c r="B527">
        <v>2</v>
      </c>
      <c r="C527" t="s">
        <v>51</v>
      </c>
      <c r="D527" s="2">
        <v>44912</v>
      </c>
      <c r="E527" s="27">
        <v>2022</v>
      </c>
      <c r="F527" s="29">
        <v>12</v>
      </c>
      <c r="G527">
        <v>511112</v>
      </c>
      <c r="H527" t="s">
        <v>29</v>
      </c>
      <c r="I527">
        <v>280016</v>
      </c>
      <c r="J527" t="s">
        <v>17</v>
      </c>
      <c r="K527">
        <v>250020</v>
      </c>
      <c r="L527" t="s">
        <v>37</v>
      </c>
      <c r="M527" t="s">
        <v>39</v>
      </c>
      <c r="N527" s="5">
        <v>5678</v>
      </c>
    </row>
    <row r="528" spans="1:14" x14ac:dyDescent="0.25">
      <c r="A528">
        <v>3800527</v>
      </c>
      <c r="B528">
        <v>2</v>
      </c>
      <c r="C528" t="s">
        <v>51</v>
      </c>
      <c r="D528" s="2">
        <v>45009</v>
      </c>
      <c r="E528" s="27">
        <v>2023</v>
      </c>
      <c r="F528" s="29">
        <v>3</v>
      </c>
      <c r="G528">
        <v>511117</v>
      </c>
      <c r="H528" t="s">
        <v>31</v>
      </c>
      <c r="I528">
        <v>280007</v>
      </c>
      <c r="J528" t="s">
        <v>79</v>
      </c>
      <c r="K528">
        <v>250001</v>
      </c>
      <c r="L528" t="s">
        <v>36</v>
      </c>
      <c r="M528" t="s">
        <v>38</v>
      </c>
      <c r="N528" s="5">
        <v>4009</v>
      </c>
    </row>
    <row r="529" spans="1:14" x14ac:dyDescent="0.25">
      <c r="A529">
        <v>3800528</v>
      </c>
      <c r="B529">
        <v>2</v>
      </c>
      <c r="C529" t="s">
        <v>51</v>
      </c>
      <c r="D529" s="2">
        <v>44383</v>
      </c>
      <c r="E529" s="27">
        <v>2021</v>
      </c>
      <c r="F529" s="29">
        <v>7</v>
      </c>
      <c r="G529">
        <v>511117</v>
      </c>
      <c r="H529" t="s">
        <v>31</v>
      </c>
      <c r="I529">
        <v>280005</v>
      </c>
      <c r="J529" t="s">
        <v>77</v>
      </c>
      <c r="K529">
        <v>250009</v>
      </c>
      <c r="L529" t="s">
        <v>36</v>
      </c>
      <c r="M529" t="s">
        <v>53</v>
      </c>
      <c r="N529" s="5">
        <v>5244</v>
      </c>
    </row>
    <row r="530" spans="1:14" x14ac:dyDescent="0.25">
      <c r="A530">
        <v>3800529</v>
      </c>
      <c r="B530">
        <v>3</v>
      </c>
      <c r="C530" t="s">
        <v>50</v>
      </c>
      <c r="D530" s="2">
        <v>45050</v>
      </c>
      <c r="E530" s="27">
        <v>2023</v>
      </c>
      <c r="F530" s="29">
        <v>5</v>
      </c>
      <c r="G530">
        <v>511112</v>
      </c>
      <c r="H530" t="s">
        <v>29</v>
      </c>
      <c r="I530">
        <v>280008</v>
      </c>
      <c r="J530" t="s">
        <v>80</v>
      </c>
      <c r="K530">
        <v>250015</v>
      </c>
      <c r="L530" t="s">
        <v>37</v>
      </c>
      <c r="M530" t="s">
        <v>39</v>
      </c>
      <c r="N530" s="5">
        <v>5757</v>
      </c>
    </row>
    <row r="531" spans="1:14" x14ac:dyDescent="0.25">
      <c r="A531">
        <v>3800530</v>
      </c>
      <c r="B531">
        <v>3</v>
      </c>
      <c r="C531" t="s">
        <v>50</v>
      </c>
      <c r="D531" s="2">
        <v>44767</v>
      </c>
      <c r="E531" s="27">
        <v>2022</v>
      </c>
      <c r="F531" s="29">
        <v>7</v>
      </c>
      <c r="G531">
        <v>511114</v>
      </c>
      <c r="H531" t="s">
        <v>30</v>
      </c>
      <c r="I531">
        <v>280004</v>
      </c>
      <c r="J531" t="s">
        <v>76</v>
      </c>
      <c r="K531">
        <v>250007</v>
      </c>
      <c r="L531" t="s">
        <v>36</v>
      </c>
      <c r="M531" t="s">
        <v>53</v>
      </c>
      <c r="N531" s="5">
        <v>4850</v>
      </c>
    </row>
    <row r="532" spans="1:14" x14ac:dyDescent="0.25">
      <c r="A532">
        <v>3800531</v>
      </c>
      <c r="B532">
        <v>3</v>
      </c>
      <c r="C532" t="s">
        <v>50</v>
      </c>
      <c r="D532" s="2">
        <v>44605</v>
      </c>
      <c r="E532" s="27">
        <v>2022</v>
      </c>
      <c r="F532" s="29">
        <v>2</v>
      </c>
      <c r="G532">
        <v>511116</v>
      </c>
      <c r="H532" t="s">
        <v>31</v>
      </c>
      <c r="I532">
        <v>280010</v>
      </c>
      <c r="J532" t="s">
        <v>11</v>
      </c>
      <c r="K532">
        <v>250023</v>
      </c>
      <c r="L532" t="s">
        <v>34</v>
      </c>
      <c r="M532" t="s">
        <v>40</v>
      </c>
      <c r="N532" s="5">
        <v>5334</v>
      </c>
    </row>
    <row r="533" spans="1:14" x14ac:dyDescent="0.25">
      <c r="A533">
        <v>3800532</v>
      </c>
      <c r="B533">
        <v>1</v>
      </c>
      <c r="C533" t="s">
        <v>64</v>
      </c>
      <c r="D533" s="2">
        <v>44251</v>
      </c>
      <c r="E533" s="27">
        <v>2021</v>
      </c>
      <c r="F533" s="29">
        <v>2</v>
      </c>
      <c r="G533">
        <v>511113</v>
      </c>
      <c r="H533" t="s">
        <v>30</v>
      </c>
      <c r="I533">
        <v>280008</v>
      </c>
      <c r="J533" t="s">
        <v>80</v>
      </c>
      <c r="K533">
        <v>250028</v>
      </c>
      <c r="L533" t="s">
        <v>35</v>
      </c>
      <c r="M533" t="s">
        <v>71</v>
      </c>
      <c r="N533" s="5">
        <v>1290</v>
      </c>
    </row>
    <row r="534" spans="1:14" x14ac:dyDescent="0.25">
      <c r="A534">
        <v>3800533</v>
      </c>
      <c r="B534">
        <v>4</v>
      </c>
      <c r="C534" t="s">
        <v>65</v>
      </c>
      <c r="D534" s="2">
        <v>44261</v>
      </c>
      <c r="E534" s="27">
        <v>2021</v>
      </c>
      <c r="F534" s="29">
        <v>3</v>
      </c>
      <c r="G534">
        <v>511117</v>
      </c>
      <c r="H534" t="s">
        <v>31</v>
      </c>
      <c r="I534">
        <v>280009</v>
      </c>
      <c r="J534" t="s">
        <v>81</v>
      </c>
      <c r="K534">
        <v>250006</v>
      </c>
      <c r="L534" t="s">
        <v>36</v>
      </c>
      <c r="M534" t="s">
        <v>53</v>
      </c>
      <c r="N534" s="5">
        <v>1737</v>
      </c>
    </row>
    <row r="535" spans="1:14" x14ac:dyDescent="0.25">
      <c r="A535">
        <v>3800534</v>
      </c>
      <c r="B535">
        <v>1</v>
      </c>
      <c r="C535" t="s">
        <v>64</v>
      </c>
      <c r="D535" s="2">
        <v>44959</v>
      </c>
      <c r="E535" s="27">
        <v>2023</v>
      </c>
      <c r="F535" s="29">
        <v>2</v>
      </c>
      <c r="G535">
        <v>511111</v>
      </c>
      <c r="H535" t="s">
        <v>29</v>
      </c>
      <c r="I535">
        <v>280015</v>
      </c>
      <c r="J535" t="s">
        <v>16</v>
      </c>
      <c r="K535">
        <v>250027</v>
      </c>
      <c r="L535" t="s">
        <v>35</v>
      </c>
      <c r="M535" t="s">
        <v>71</v>
      </c>
      <c r="N535" s="5">
        <v>1785</v>
      </c>
    </row>
    <row r="536" spans="1:14" x14ac:dyDescent="0.25">
      <c r="A536">
        <v>3800535</v>
      </c>
      <c r="B536">
        <v>2</v>
      </c>
      <c r="C536" t="s">
        <v>51</v>
      </c>
      <c r="D536" s="2">
        <v>44862</v>
      </c>
      <c r="E536" s="27">
        <v>2022</v>
      </c>
      <c r="F536" s="29">
        <v>10</v>
      </c>
      <c r="G536">
        <v>511113</v>
      </c>
      <c r="H536" t="s">
        <v>30</v>
      </c>
      <c r="I536">
        <v>280010</v>
      </c>
      <c r="J536" t="s">
        <v>11</v>
      </c>
      <c r="K536">
        <v>250007</v>
      </c>
      <c r="L536" t="s">
        <v>36</v>
      </c>
      <c r="M536" t="s">
        <v>53</v>
      </c>
      <c r="N536" s="5">
        <v>3798</v>
      </c>
    </row>
    <row r="537" spans="1:14" x14ac:dyDescent="0.25">
      <c r="A537">
        <v>3800536</v>
      </c>
      <c r="B537">
        <v>1</v>
      </c>
      <c r="C537" t="s">
        <v>64</v>
      </c>
      <c r="D537" s="2">
        <v>44521</v>
      </c>
      <c r="E537" s="27">
        <v>2021</v>
      </c>
      <c r="F537" s="29">
        <v>11</v>
      </c>
      <c r="G537">
        <v>511117</v>
      </c>
      <c r="H537" t="s">
        <v>31</v>
      </c>
      <c r="I537">
        <v>280020</v>
      </c>
      <c r="J537" t="s">
        <v>21</v>
      </c>
      <c r="K537">
        <v>250024</v>
      </c>
      <c r="L537" t="s">
        <v>34</v>
      </c>
      <c r="M537" t="s">
        <v>40</v>
      </c>
      <c r="N537" s="5">
        <v>1621</v>
      </c>
    </row>
    <row r="538" spans="1:14" x14ac:dyDescent="0.25">
      <c r="A538">
        <v>3800537</v>
      </c>
      <c r="B538">
        <v>3</v>
      </c>
      <c r="C538" t="s">
        <v>50</v>
      </c>
      <c r="D538" s="2">
        <v>44564</v>
      </c>
      <c r="E538" s="27">
        <v>2022</v>
      </c>
      <c r="F538" s="29">
        <v>1</v>
      </c>
      <c r="G538">
        <v>511117</v>
      </c>
      <c r="H538" t="s">
        <v>31</v>
      </c>
      <c r="I538">
        <v>280003</v>
      </c>
      <c r="J538" t="s">
        <v>75</v>
      </c>
      <c r="K538">
        <v>250028</v>
      </c>
      <c r="L538" t="s">
        <v>35</v>
      </c>
      <c r="M538" t="s">
        <v>71</v>
      </c>
      <c r="N538" s="5">
        <v>5789</v>
      </c>
    </row>
    <row r="539" spans="1:14" x14ac:dyDescent="0.25">
      <c r="A539">
        <v>3800538</v>
      </c>
      <c r="B539">
        <v>3</v>
      </c>
      <c r="C539" t="s">
        <v>50</v>
      </c>
      <c r="D539" s="2">
        <v>44397</v>
      </c>
      <c r="E539" s="27">
        <v>2021</v>
      </c>
      <c r="F539" s="29">
        <v>7</v>
      </c>
      <c r="G539">
        <v>511113</v>
      </c>
      <c r="H539" t="s">
        <v>30</v>
      </c>
      <c r="I539">
        <v>280019</v>
      </c>
      <c r="J539" t="s">
        <v>20</v>
      </c>
      <c r="K539">
        <v>250010</v>
      </c>
      <c r="L539" t="s">
        <v>36</v>
      </c>
      <c r="M539" t="s">
        <v>53</v>
      </c>
      <c r="N539" s="5">
        <v>810</v>
      </c>
    </row>
    <row r="540" spans="1:14" x14ac:dyDescent="0.25">
      <c r="A540">
        <v>3800539</v>
      </c>
      <c r="B540">
        <v>4</v>
      </c>
      <c r="C540" t="s">
        <v>65</v>
      </c>
      <c r="D540" s="2">
        <v>44417</v>
      </c>
      <c r="E540" s="27">
        <v>2021</v>
      </c>
      <c r="F540" s="29">
        <v>8</v>
      </c>
      <c r="G540">
        <v>511117</v>
      </c>
      <c r="H540" t="s">
        <v>31</v>
      </c>
      <c r="I540">
        <v>280014</v>
      </c>
      <c r="J540" t="s">
        <v>15</v>
      </c>
      <c r="K540">
        <v>250021</v>
      </c>
      <c r="L540" t="s">
        <v>34</v>
      </c>
      <c r="M540" t="s">
        <v>40</v>
      </c>
      <c r="N540" s="5">
        <v>1102</v>
      </c>
    </row>
    <row r="541" spans="1:14" x14ac:dyDescent="0.25">
      <c r="A541">
        <v>3800540</v>
      </c>
      <c r="B541">
        <v>2</v>
      </c>
      <c r="C541" t="s">
        <v>51</v>
      </c>
      <c r="D541" s="2">
        <v>45034</v>
      </c>
      <c r="E541" s="27">
        <v>2023</v>
      </c>
      <c r="F541" s="29">
        <v>4</v>
      </c>
      <c r="G541">
        <v>511117</v>
      </c>
      <c r="H541" t="s">
        <v>31</v>
      </c>
      <c r="I541">
        <v>280006</v>
      </c>
      <c r="J541" t="s">
        <v>78</v>
      </c>
      <c r="K541">
        <v>250005</v>
      </c>
      <c r="L541" t="s">
        <v>36</v>
      </c>
      <c r="M541" t="s">
        <v>38</v>
      </c>
      <c r="N541" s="5">
        <v>2113</v>
      </c>
    </row>
    <row r="542" spans="1:14" x14ac:dyDescent="0.25">
      <c r="A542">
        <v>3800541</v>
      </c>
      <c r="B542">
        <v>1</v>
      </c>
      <c r="C542" t="s">
        <v>64</v>
      </c>
      <c r="D542" s="2">
        <v>44729</v>
      </c>
      <c r="E542" s="27">
        <v>2022</v>
      </c>
      <c r="F542" s="29">
        <v>6</v>
      </c>
      <c r="G542">
        <v>511117</v>
      </c>
      <c r="H542" t="s">
        <v>31</v>
      </c>
      <c r="I542">
        <v>280020</v>
      </c>
      <c r="J542" t="s">
        <v>21</v>
      </c>
      <c r="K542">
        <v>250029</v>
      </c>
      <c r="L542" t="s">
        <v>35</v>
      </c>
      <c r="M542" t="s">
        <v>55</v>
      </c>
      <c r="N542" s="5">
        <v>827</v>
      </c>
    </row>
    <row r="543" spans="1:14" x14ac:dyDescent="0.25">
      <c r="A543">
        <v>3800542</v>
      </c>
      <c r="B543">
        <v>4</v>
      </c>
      <c r="C543" t="s">
        <v>65</v>
      </c>
      <c r="D543" s="2">
        <v>45091</v>
      </c>
      <c r="E543" s="27">
        <v>2023</v>
      </c>
      <c r="F543" s="29">
        <v>6</v>
      </c>
      <c r="G543">
        <v>511113</v>
      </c>
      <c r="H543" t="s">
        <v>30</v>
      </c>
      <c r="I543">
        <v>280020</v>
      </c>
      <c r="J543" t="s">
        <v>21</v>
      </c>
      <c r="K543">
        <v>250014</v>
      </c>
      <c r="L543" t="s">
        <v>37</v>
      </c>
      <c r="M543" t="s">
        <v>54</v>
      </c>
      <c r="N543" s="5">
        <v>557</v>
      </c>
    </row>
    <row r="544" spans="1:14" x14ac:dyDescent="0.25">
      <c r="A544">
        <v>3800543</v>
      </c>
      <c r="B544">
        <v>1</v>
      </c>
      <c r="C544" t="s">
        <v>64</v>
      </c>
      <c r="D544" s="2">
        <v>44551</v>
      </c>
      <c r="E544" s="27">
        <v>2021</v>
      </c>
      <c r="F544" s="29">
        <v>12</v>
      </c>
      <c r="G544">
        <v>511116</v>
      </c>
      <c r="H544" t="s">
        <v>31</v>
      </c>
      <c r="I544">
        <v>280003</v>
      </c>
      <c r="J544" t="s">
        <v>75</v>
      </c>
      <c r="K544">
        <v>250002</v>
      </c>
      <c r="L544" t="s">
        <v>36</v>
      </c>
      <c r="M544" t="s">
        <v>38</v>
      </c>
      <c r="N544" s="5">
        <v>4791</v>
      </c>
    </row>
    <row r="545" spans="1:14" x14ac:dyDescent="0.25">
      <c r="A545">
        <v>3800544</v>
      </c>
      <c r="B545">
        <v>4</v>
      </c>
      <c r="C545" t="s">
        <v>65</v>
      </c>
      <c r="D545" s="2">
        <v>45227</v>
      </c>
      <c r="E545" s="27">
        <v>2023</v>
      </c>
      <c r="F545" s="29">
        <v>10</v>
      </c>
      <c r="G545">
        <v>511114</v>
      </c>
      <c r="H545" t="s">
        <v>30</v>
      </c>
      <c r="I545">
        <v>280007</v>
      </c>
      <c r="J545" t="s">
        <v>79</v>
      </c>
      <c r="K545">
        <v>250030</v>
      </c>
      <c r="L545" t="s">
        <v>35</v>
      </c>
      <c r="M545" t="s">
        <v>55</v>
      </c>
      <c r="N545" s="5">
        <v>3079</v>
      </c>
    </row>
    <row r="546" spans="1:14" x14ac:dyDescent="0.25">
      <c r="A546">
        <v>3800545</v>
      </c>
      <c r="B546">
        <v>1</v>
      </c>
      <c r="C546" t="s">
        <v>64</v>
      </c>
      <c r="D546" s="2">
        <v>44215</v>
      </c>
      <c r="E546" s="27">
        <v>2021</v>
      </c>
      <c r="F546" s="29">
        <v>1</v>
      </c>
      <c r="G546">
        <v>511111</v>
      </c>
      <c r="H546" t="s">
        <v>29</v>
      </c>
      <c r="I546">
        <v>280019</v>
      </c>
      <c r="J546" t="s">
        <v>20</v>
      </c>
      <c r="K546">
        <v>250010</v>
      </c>
      <c r="L546" t="s">
        <v>36</v>
      </c>
      <c r="M546" t="s">
        <v>53</v>
      </c>
      <c r="N546" s="5">
        <v>2203</v>
      </c>
    </row>
    <row r="547" spans="1:14" x14ac:dyDescent="0.25">
      <c r="A547">
        <v>3800546</v>
      </c>
      <c r="B547">
        <v>3</v>
      </c>
      <c r="C547" t="s">
        <v>50</v>
      </c>
      <c r="D547" s="2">
        <v>44305</v>
      </c>
      <c r="E547" s="27">
        <v>2021</v>
      </c>
      <c r="F547" s="29">
        <v>4</v>
      </c>
      <c r="G547">
        <v>511112</v>
      </c>
      <c r="H547" t="s">
        <v>29</v>
      </c>
      <c r="I547">
        <v>280006</v>
      </c>
      <c r="J547" t="s">
        <v>78</v>
      </c>
      <c r="K547">
        <v>250017</v>
      </c>
      <c r="L547" t="s">
        <v>37</v>
      </c>
      <c r="M547" t="s">
        <v>39</v>
      </c>
      <c r="N547" s="5">
        <v>1916</v>
      </c>
    </row>
    <row r="548" spans="1:14" x14ac:dyDescent="0.25">
      <c r="A548">
        <v>3800547</v>
      </c>
      <c r="B548">
        <v>1</v>
      </c>
      <c r="C548" t="s">
        <v>64</v>
      </c>
      <c r="D548" s="2">
        <v>44764</v>
      </c>
      <c r="E548" s="27">
        <v>2022</v>
      </c>
      <c r="F548" s="29">
        <v>7</v>
      </c>
      <c r="G548">
        <v>511113</v>
      </c>
      <c r="H548" t="s">
        <v>30</v>
      </c>
      <c r="I548">
        <v>280008</v>
      </c>
      <c r="J548" t="s">
        <v>80</v>
      </c>
      <c r="K548">
        <v>250007</v>
      </c>
      <c r="L548" t="s">
        <v>36</v>
      </c>
      <c r="M548" t="s">
        <v>53</v>
      </c>
      <c r="N548" s="5">
        <v>2016</v>
      </c>
    </row>
    <row r="549" spans="1:14" x14ac:dyDescent="0.25">
      <c r="A549">
        <v>3800548</v>
      </c>
      <c r="B549">
        <v>4</v>
      </c>
      <c r="C549" t="s">
        <v>65</v>
      </c>
      <c r="D549" s="2">
        <v>45157</v>
      </c>
      <c r="E549" s="27">
        <v>2023</v>
      </c>
      <c r="F549" s="29">
        <v>8</v>
      </c>
      <c r="G549">
        <v>511114</v>
      </c>
      <c r="H549" t="s">
        <v>30</v>
      </c>
      <c r="I549">
        <v>280007</v>
      </c>
      <c r="J549" t="s">
        <v>79</v>
      </c>
      <c r="K549">
        <v>250006</v>
      </c>
      <c r="L549" t="s">
        <v>36</v>
      </c>
      <c r="M549" t="s">
        <v>53</v>
      </c>
      <c r="N549" s="5">
        <v>1978</v>
      </c>
    </row>
    <row r="550" spans="1:14" x14ac:dyDescent="0.25">
      <c r="A550">
        <v>3800549</v>
      </c>
      <c r="B550">
        <v>3</v>
      </c>
      <c r="C550" t="s">
        <v>50</v>
      </c>
      <c r="D550" s="2">
        <v>44858</v>
      </c>
      <c r="E550" s="27">
        <v>2022</v>
      </c>
      <c r="F550" s="29">
        <v>10</v>
      </c>
      <c r="G550">
        <v>511114</v>
      </c>
      <c r="H550" t="s">
        <v>30</v>
      </c>
      <c r="I550">
        <v>280007</v>
      </c>
      <c r="J550" t="s">
        <v>79</v>
      </c>
      <c r="K550">
        <v>250004</v>
      </c>
      <c r="L550" t="s">
        <v>36</v>
      </c>
      <c r="M550" t="s">
        <v>38</v>
      </c>
      <c r="N550" s="5">
        <v>906</v>
      </c>
    </row>
    <row r="551" spans="1:14" x14ac:dyDescent="0.25">
      <c r="A551">
        <v>3800550</v>
      </c>
      <c r="B551">
        <v>1</v>
      </c>
      <c r="C551" t="s">
        <v>64</v>
      </c>
      <c r="D551" s="2">
        <v>45145</v>
      </c>
      <c r="E551" s="27">
        <v>2023</v>
      </c>
      <c r="F551" s="29">
        <v>8</v>
      </c>
      <c r="G551">
        <v>511112</v>
      </c>
      <c r="H551" t="s">
        <v>29</v>
      </c>
      <c r="I551">
        <v>280004</v>
      </c>
      <c r="J551" t="s">
        <v>76</v>
      </c>
      <c r="K551">
        <v>250002</v>
      </c>
      <c r="L551" t="s">
        <v>36</v>
      </c>
      <c r="M551" t="s">
        <v>38</v>
      </c>
      <c r="N551" s="5">
        <v>1348</v>
      </c>
    </row>
    <row r="552" spans="1:14" x14ac:dyDescent="0.25">
      <c r="A552">
        <v>3800551</v>
      </c>
      <c r="B552">
        <v>4</v>
      </c>
      <c r="C552" t="s">
        <v>65</v>
      </c>
      <c r="D552" s="2">
        <v>45017</v>
      </c>
      <c r="E552" s="27">
        <v>2023</v>
      </c>
      <c r="F552" s="29">
        <v>4</v>
      </c>
      <c r="G552">
        <v>511113</v>
      </c>
      <c r="H552" t="s">
        <v>30</v>
      </c>
      <c r="I552">
        <v>280013</v>
      </c>
      <c r="J552" t="s">
        <v>14</v>
      </c>
      <c r="K552">
        <v>250011</v>
      </c>
      <c r="L552" t="s">
        <v>37</v>
      </c>
      <c r="M552" t="s">
        <v>54</v>
      </c>
      <c r="N552" s="5">
        <v>4875</v>
      </c>
    </row>
    <row r="553" spans="1:14" x14ac:dyDescent="0.25">
      <c r="A553">
        <v>3800552</v>
      </c>
      <c r="B553">
        <v>1</v>
      </c>
      <c r="C553" t="s">
        <v>64</v>
      </c>
      <c r="D553" s="2">
        <v>44281</v>
      </c>
      <c r="E553" s="27">
        <v>2021</v>
      </c>
      <c r="F553" s="29">
        <v>3</v>
      </c>
      <c r="G553">
        <v>511115</v>
      </c>
      <c r="H553" t="s">
        <v>70</v>
      </c>
      <c r="I553">
        <v>280018</v>
      </c>
      <c r="J553" t="s">
        <v>19</v>
      </c>
      <c r="K553">
        <v>250009</v>
      </c>
      <c r="L553" t="s">
        <v>36</v>
      </c>
      <c r="M553" t="s">
        <v>53</v>
      </c>
      <c r="N553" s="5">
        <v>1173</v>
      </c>
    </row>
    <row r="554" spans="1:14" x14ac:dyDescent="0.25">
      <c r="A554">
        <v>3800553</v>
      </c>
      <c r="B554">
        <v>2</v>
      </c>
      <c r="C554" t="s">
        <v>51</v>
      </c>
      <c r="D554" s="2">
        <v>45268</v>
      </c>
      <c r="E554" s="27">
        <v>2023</v>
      </c>
      <c r="F554" s="29">
        <v>12</v>
      </c>
      <c r="G554">
        <v>511111</v>
      </c>
      <c r="H554" t="s">
        <v>29</v>
      </c>
      <c r="I554">
        <v>280006</v>
      </c>
      <c r="J554" t="s">
        <v>78</v>
      </c>
      <c r="K554">
        <v>250020</v>
      </c>
      <c r="L554" t="s">
        <v>37</v>
      </c>
      <c r="M554" t="s">
        <v>39</v>
      </c>
      <c r="N554" s="5">
        <v>2458</v>
      </c>
    </row>
    <row r="555" spans="1:14" x14ac:dyDescent="0.25">
      <c r="A555">
        <v>3800554</v>
      </c>
      <c r="B555">
        <v>3</v>
      </c>
      <c r="C555" t="s">
        <v>50</v>
      </c>
      <c r="D555" s="2">
        <v>44644</v>
      </c>
      <c r="E555" s="27">
        <v>2022</v>
      </c>
      <c r="F555" s="29">
        <v>3</v>
      </c>
      <c r="G555">
        <v>511111</v>
      </c>
      <c r="H555" t="s">
        <v>29</v>
      </c>
      <c r="I555">
        <v>280013</v>
      </c>
      <c r="J555" t="s">
        <v>14</v>
      </c>
      <c r="K555">
        <v>250024</v>
      </c>
      <c r="L555" t="s">
        <v>34</v>
      </c>
      <c r="M555" t="s">
        <v>40</v>
      </c>
      <c r="N555" s="5">
        <v>4625</v>
      </c>
    </row>
    <row r="556" spans="1:14" x14ac:dyDescent="0.25">
      <c r="A556">
        <v>3800555</v>
      </c>
      <c r="B556">
        <v>2</v>
      </c>
      <c r="C556" t="s">
        <v>51</v>
      </c>
      <c r="D556" s="2">
        <v>44980</v>
      </c>
      <c r="E556" s="27">
        <v>2023</v>
      </c>
      <c r="F556" s="29">
        <v>2</v>
      </c>
      <c r="G556">
        <v>511114</v>
      </c>
      <c r="H556" t="s">
        <v>30</v>
      </c>
      <c r="I556">
        <v>280002</v>
      </c>
      <c r="J556" t="s">
        <v>74</v>
      </c>
      <c r="K556">
        <v>250016</v>
      </c>
      <c r="L556" t="s">
        <v>37</v>
      </c>
      <c r="M556" t="s">
        <v>39</v>
      </c>
      <c r="N556" s="5">
        <v>3648</v>
      </c>
    </row>
    <row r="557" spans="1:14" x14ac:dyDescent="0.25">
      <c r="A557">
        <v>3800556</v>
      </c>
      <c r="B557">
        <v>3</v>
      </c>
      <c r="C557" t="s">
        <v>50</v>
      </c>
      <c r="D557" s="2">
        <v>44265</v>
      </c>
      <c r="E557" s="27">
        <v>2021</v>
      </c>
      <c r="F557" s="29">
        <v>3</v>
      </c>
      <c r="G557">
        <v>511115</v>
      </c>
      <c r="H557" t="s">
        <v>70</v>
      </c>
      <c r="I557">
        <v>280009</v>
      </c>
      <c r="J557" t="s">
        <v>81</v>
      </c>
      <c r="K557">
        <v>250029</v>
      </c>
      <c r="L557" t="s">
        <v>35</v>
      </c>
      <c r="M557" t="s">
        <v>55</v>
      </c>
      <c r="N557" s="5">
        <v>5801</v>
      </c>
    </row>
    <row r="558" spans="1:14" x14ac:dyDescent="0.25">
      <c r="A558">
        <v>3800557</v>
      </c>
      <c r="B558">
        <v>3</v>
      </c>
      <c r="C558" t="s">
        <v>50</v>
      </c>
      <c r="D558" s="2">
        <v>44762</v>
      </c>
      <c r="E558" s="27">
        <v>2022</v>
      </c>
      <c r="F558" s="29">
        <v>7</v>
      </c>
      <c r="G558">
        <v>511116</v>
      </c>
      <c r="H558" t="s">
        <v>31</v>
      </c>
      <c r="I558">
        <v>280002</v>
      </c>
      <c r="J558" t="s">
        <v>74</v>
      </c>
      <c r="K558">
        <v>250012</v>
      </c>
      <c r="L558" t="s">
        <v>37</v>
      </c>
      <c r="M558" t="s">
        <v>54</v>
      </c>
      <c r="N558" s="5">
        <v>2021</v>
      </c>
    </row>
    <row r="559" spans="1:14" x14ac:dyDescent="0.25">
      <c r="A559">
        <v>3800558</v>
      </c>
      <c r="B559">
        <v>2</v>
      </c>
      <c r="C559" t="s">
        <v>51</v>
      </c>
      <c r="D559" s="2">
        <v>44503</v>
      </c>
      <c r="E559" s="27">
        <v>2021</v>
      </c>
      <c r="F559" s="29">
        <v>11</v>
      </c>
      <c r="G559">
        <v>511116</v>
      </c>
      <c r="H559" t="s">
        <v>31</v>
      </c>
      <c r="I559">
        <v>280012</v>
      </c>
      <c r="J559" t="s">
        <v>13</v>
      </c>
      <c r="K559">
        <v>250013</v>
      </c>
      <c r="L559" t="s">
        <v>37</v>
      </c>
      <c r="M559" t="s">
        <v>54</v>
      </c>
      <c r="N559" s="5">
        <v>2647</v>
      </c>
    </row>
    <row r="560" spans="1:14" x14ac:dyDescent="0.25">
      <c r="A560">
        <v>3800559</v>
      </c>
      <c r="B560">
        <v>4</v>
      </c>
      <c r="C560" t="s">
        <v>65</v>
      </c>
      <c r="D560" s="2">
        <v>44367</v>
      </c>
      <c r="E560" s="27">
        <v>2021</v>
      </c>
      <c r="F560" s="29">
        <v>6</v>
      </c>
      <c r="G560">
        <v>511115</v>
      </c>
      <c r="H560" t="s">
        <v>70</v>
      </c>
      <c r="I560">
        <v>280011</v>
      </c>
      <c r="J560" t="s">
        <v>12</v>
      </c>
      <c r="K560">
        <v>250023</v>
      </c>
      <c r="L560" t="s">
        <v>34</v>
      </c>
      <c r="M560" t="s">
        <v>40</v>
      </c>
      <c r="N560" s="5">
        <v>5770</v>
      </c>
    </row>
    <row r="561" spans="1:14" x14ac:dyDescent="0.25">
      <c r="A561">
        <v>3800560</v>
      </c>
      <c r="B561">
        <v>2</v>
      </c>
      <c r="C561" t="s">
        <v>51</v>
      </c>
      <c r="D561" s="2">
        <v>44214</v>
      </c>
      <c r="E561" s="27">
        <v>2021</v>
      </c>
      <c r="F561" s="29">
        <v>1</v>
      </c>
      <c r="G561">
        <v>511114</v>
      </c>
      <c r="H561" t="s">
        <v>30</v>
      </c>
      <c r="I561">
        <v>280017</v>
      </c>
      <c r="J561" t="s">
        <v>18</v>
      </c>
      <c r="K561">
        <v>250008</v>
      </c>
      <c r="L561" t="s">
        <v>36</v>
      </c>
      <c r="M561" t="s">
        <v>53</v>
      </c>
      <c r="N561" s="5">
        <v>3586</v>
      </c>
    </row>
    <row r="562" spans="1:14" x14ac:dyDescent="0.25">
      <c r="A562">
        <v>3800561</v>
      </c>
      <c r="B562">
        <v>2</v>
      </c>
      <c r="C562" t="s">
        <v>51</v>
      </c>
      <c r="D562" s="2">
        <v>44396</v>
      </c>
      <c r="E562" s="27">
        <v>2021</v>
      </c>
      <c r="F562" s="29">
        <v>7</v>
      </c>
      <c r="G562">
        <v>511114</v>
      </c>
      <c r="H562" t="s">
        <v>30</v>
      </c>
      <c r="I562">
        <v>280011</v>
      </c>
      <c r="J562" t="s">
        <v>12</v>
      </c>
      <c r="K562">
        <v>250025</v>
      </c>
      <c r="L562" t="s">
        <v>34</v>
      </c>
      <c r="M562" t="s">
        <v>40</v>
      </c>
      <c r="N562" s="5">
        <v>5660</v>
      </c>
    </row>
    <row r="563" spans="1:14" x14ac:dyDescent="0.25">
      <c r="A563">
        <v>3800562</v>
      </c>
      <c r="B563">
        <v>3</v>
      </c>
      <c r="C563" t="s">
        <v>50</v>
      </c>
      <c r="D563" s="2">
        <v>44298</v>
      </c>
      <c r="E563" s="27">
        <v>2021</v>
      </c>
      <c r="F563" s="29">
        <v>4</v>
      </c>
      <c r="G563">
        <v>511117</v>
      </c>
      <c r="H563" t="s">
        <v>31</v>
      </c>
      <c r="I563">
        <v>280019</v>
      </c>
      <c r="J563" t="s">
        <v>20</v>
      </c>
      <c r="K563">
        <v>250009</v>
      </c>
      <c r="L563" t="s">
        <v>36</v>
      </c>
      <c r="M563" t="s">
        <v>53</v>
      </c>
      <c r="N563" s="5">
        <v>2106</v>
      </c>
    </row>
    <row r="564" spans="1:14" x14ac:dyDescent="0.25">
      <c r="A564">
        <v>3800563</v>
      </c>
      <c r="B564">
        <v>4</v>
      </c>
      <c r="C564" t="s">
        <v>65</v>
      </c>
      <c r="D564" s="2">
        <v>44799</v>
      </c>
      <c r="E564" s="27">
        <v>2022</v>
      </c>
      <c r="F564" s="29">
        <v>8</v>
      </c>
      <c r="G564">
        <v>511116</v>
      </c>
      <c r="H564" t="s">
        <v>31</v>
      </c>
      <c r="I564">
        <v>280016</v>
      </c>
      <c r="J564" t="s">
        <v>17</v>
      </c>
      <c r="K564">
        <v>250009</v>
      </c>
      <c r="L564" t="s">
        <v>36</v>
      </c>
      <c r="M564" t="s">
        <v>53</v>
      </c>
      <c r="N564" s="5">
        <v>1038</v>
      </c>
    </row>
    <row r="565" spans="1:14" x14ac:dyDescent="0.25">
      <c r="A565">
        <v>3800564</v>
      </c>
      <c r="B565">
        <v>1</v>
      </c>
      <c r="C565" t="s">
        <v>64</v>
      </c>
      <c r="D565" s="2">
        <v>44713</v>
      </c>
      <c r="E565" s="27">
        <v>2022</v>
      </c>
      <c r="F565" s="29">
        <v>6</v>
      </c>
      <c r="G565">
        <v>511113</v>
      </c>
      <c r="H565" t="s">
        <v>30</v>
      </c>
      <c r="I565">
        <v>280008</v>
      </c>
      <c r="J565" t="s">
        <v>80</v>
      </c>
      <c r="K565">
        <v>250007</v>
      </c>
      <c r="L565" t="s">
        <v>36</v>
      </c>
      <c r="M565" t="s">
        <v>53</v>
      </c>
      <c r="N565" s="5">
        <v>2077</v>
      </c>
    </row>
    <row r="566" spans="1:14" x14ac:dyDescent="0.25">
      <c r="A566">
        <v>3800565</v>
      </c>
      <c r="B566">
        <v>4</v>
      </c>
      <c r="C566" t="s">
        <v>65</v>
      </c>
      <c r="D566" s="2">
        <v>44899</v>
      </c>
      <c r="E566" s="27">
        <v>2022</v>
      </c>
      <c r="F566" s="29">
        <v>12</v>
      </c>
      <c r="G566">
        <v>511117</v>
      </c>
      <c r="H566" t="s">
        <v>31</v>
      </c>
      <c r="I566">
        <v>280005</v>
      </c>
      <c r="J566" t="s">
        <v>77</v>
      </c>
      <c r="K566">
        <v>250010</v>
      </c>
      <c r="L566" t="s">
        <v>36</v>
      </c>
      <c r="M566" t="s">
        <v>53</v>
      </c>
      <c r="N566" s="5">
        <v>2321</v>
      </c>
    </row>
    <row r="567" spans="1:14" x14ac:dyDescent="0.25">
      <c r="A567">
        <v>3800566</v>
      </c>
      <c r="B567">
        <v>2</v>
      </c>
      <c r="C567" t="s">
        <v>51</v>
      </c>
      <c r="D567" s="2">
        <v>44972</v>
      </c>
      <c r="E567" s="27">
        <v>2023</v>
      </c>
      <c r="F567" s="29">
        <v>2</v>
      </c>
      <c r="G567">
        <v>511115</v>
      </c>
      <c r="H567" t="s">
        <v>70</v>
      </c>
      <c r="I567">
        <v>280004</v>
      </c>
      <c r="J567" t="s">
        <v>76</v>
      </c>
      <c r="K567">
        <v>250001</v>
      </c>
      <c r="L567" t="s">
        <v>36</v>
      </c>
      <c r="M567" t="s">
        <v>38</v>
      </c>
      <c r="N567" s="5">
        <v>347</v>
      </c>
    </row>
    <row r="568" spans="1:14" x14ac:dyDescent="0.25">
      <c r="A568">
        <v>3800567</v>
      </c>
      <c r="B568">
        <v>2</v>
      </c>
      <c r="C568" t="s">
        <v>51</v>
      </c>
      <c r="D568" s="2">
        <v>45121</v>
      </c>
      <c r="E568" s="27">
        <v>2023</v>
      </c>
      <c r="F568" s="29">
        <v>7</v>
      </c>
      <c r="G568">
        <v>511114</v>
      </c>
      <c r="H568" t="s">
        <v>30</v>
      </c>
      <c r="I568">
        <v>280012</v>
      </c>
      <c r="J568" t="s">
        <v>13</v>
      </c>
      <c r="K568">
        <v>250026</v>
      </c>
      <c r="L568" t="s">
        <v>35</v>
      </c>
      <c r="M568" t="s">
        <v>71</v>
      </c>
      <c r="N568" s="5">
        <v>633</v>
      </c>
    </row>
    <row r="569" spans="1:14" x14ac:dyDescent="0.25">
      <c r="A569">
        <v>3800568</v>
      </c>
      <c r="B569">
        <v>2</v>
      </c>
      <c r="C569" t="s">
        <v>51</v>
      </c>
      <c r="D569" s="2">
        <v>44648</v>
      </c>
      <c r="E569" s="27">
        <v>2022</v>
      </c>
      <c r="F569" s="29">
        <v>3</v>
      </c>
      <c r="G569">
        <v>511115</v>
      </c>
      <c r="H569" t="s">
        <v>70</v>
      </c>
      <c r="I569">
        <v>280008</v>
      </c>
      <c r="J569" t="s">
        <v>80</v>
      </c>
      <c r="K569">
        <v>250029</v>
      </c>
      <c r="L569" t="s">
        <v>35</v>
      </c>
      <c r="M569" t="s">
        <v>55</v>
      </c>
      <c r="N569" s="5">
        <v>3223</v>
      </c>
    </row>
    <row r="570" spans="1:14" x14ac:dyDescent="0.25">
      <c r="A570">
        <v>3800569</v>
      </c>
      <c r="B570">
        <v>3</v>
      </c>
      <c r="C570" t="s">
        <v>50</v>
      </c>
      <c r="D570" s="2">
        <v>44557</v>
      </c>
      <c r="E570" s="27">
        <v>2021</v>
      </c>
      <c r="F570" s="29">
        <v>12</v>
      </c>
      <c r="G570">
        <v>511112</v>
      </c>
      <c r="H570" t="s">
        <v>29</v>
      </c>
      <c r="I570">
        <v>280009</v>
      </c>
      <c r="J570" t="s">
        <v>81</v>
      </c>
      <c r="K570">
        <v>250005</v>
      </c>
      <c r="L570" t="s">
        <v>36</v>
      </c>
      <c r="M570" t="s">
        <v>38</v>
      </c>
      <c r="N570" s="5">
        <v>5090</v>
      </c>
    </row>
    <row r="571" spans="1:14" x14ac:dyDescent="0.25">
      <c r="A571">
        <v>3800570</v>
      </c>
      <c r="B571">
        <v>4</v>
      </c>
      <c r="C571" t="s">
        <v>65</v>
      </c>
      <c r="D571" s="2">
        <v>44792</v>
      </c>
      <c r="E571" s="27">
        <v>2022</v>
      </c>
      <c r="F571" s="29">
        <v>8</v>
      </c>
      <c r="G571">
        <v>511117</v>
      </c>
      <c r="H571" t="s">
        <v>31</v>
      </c>
      <c r="I571">
        <v>280014</v>
      </c>
      <c r="J571" t="s">
        <v>15</v>
      </c>
      <c r="K571">
        <v>250019</v>
      </c>
      <c r="L571" t="s">
        <v>37</v>
      </c>
      <c r="M571" t="s">
        <v>39</v>
      </c>
      <c r="N571" s="5">
        <v>5257</v>
      </c>
    </row>
    <row r="572" spans="1:14" x14ac:dyDescent="0.25">
      <c r="A572">
        <v>3800571</v>
      </c>
      <c r="B572">
        <v>2</v>
      </c>
      <c r="C572" t="s">
        <v>51</v>
      </c>
      <c r="D572" s="2">
        <v>44554</v>
      </c>
      <c r="E572" s="27">
        <v>2021</v>
      </c>
      <c r="F572" s="29">
        <v>12</v>
      </c>
      <c r="G572">
        <v>511114</v>
      </c>
      <c r="H572" t="s">
        <v>30</v>
      </c>
      <c r="I572">
        <v>280002</v>
      </c>
      <c r="J572" t="s">
        <v>74</v>
      </c>
      <c r="K572">
        <v>250009</v>
      </c>
      <c r="L572" t="s">
        <v>36</v>
      </c>
      <c r="M572" t="s">
        <v>53</v>
      </c>
      <c r="N572" s="5">
        <v>2886</v>
      </c>
    </row>
    <row r="573" spans="1:14" x14ac:dyDescent="0.25">
      <c r="A573">
        <v>3800572</v>
      </c>
      <c r="B573">
        <v>2</v>
      </c>
      <c r="C573" t="s">
        <v>51</v>
      </c>
      <c r="D573" s="2">
        <v>44760</v>
      </c>
      <c r="E573" s="27">
        <v>2022</v>
      </c>
      <c r="F573" s="29">
        <v>7</v>
      </c>
      <c r="G573">
        <v>511116</v>
      </c>
      <c r="H573" t="s">
        <v>31</v>
      </c>
      <c r="I573">
        <v>280010</v>
      </c>
      <c r="J573" t="s">
        <v>11</v>
      </c>
      <c r="K573">
        <v>250015</v>
      </c>
      <c r="L573" t="s">
        <v>37</v>
      </c>
      <c r="M573" t="s">
        <v>39</v>
      </c>
      <c r="N573" s="5">
        <v>1781</v>
      </c>
    </row>
    <row r="574" spans="1:14" x14ac:dyDescent="0.25">
      <c r="A574">
        <v>3800573</v>
      </c>
      <c r="B574">
        <v>2</v>
      </c>
      <c r="C574" t="s">
        <v>51</v>
      </c>
      <c r="D574" s="2">
        <v>44821</v>
      </c>
      <c r="E574" s="27">
        <v>2022</v>
      </c>
      <c r="F574" s="29">
        <v>9</v>
      </c>
      <c r="G574">
        <v>511115</v>
      </c>
      <c r="H574" t="s">
        <v>70</v>
      </c>
      <c r="I574">
        <v>280013</v>
      </c>
      <c r="J574" t="s">
        <v>14</v>
      </c>
      <c r="K574">
        <v>250018</v>
      </c>
      <c r="L574" t="s">
        <v>37</v>
      </c>
      <c r="M574" t="s">
        <v>39</v>
      </c>
      <c r="N574" s="5">
        <v>1620</v>
      </c>
    </row>
    <row r="575" spans="1:14" x14ac:dyDescent="0.25">
      <c r="A575">
        <v>3800574</v>
      </c>
      <c r="B575">
        <v>3</v>
      </c>
      <c r="C575" t="s">
        <v>50</v>
      </c>
      <c r="D575" s="2">
        <v>44543</v>
      </c>
      <c r="E575" s="27">
        <v>2021</v>
      </c>
      <c r="F575" s="29">
        <v>12</v>
      </c>
      <c r="G575">
        <v>511113</v>
      </c>
      <c r="H575" t="s">
        <v>30</v>
      </c>
      <c r="I575">
        <v>280001</v>
      </c>
      <c r="J575" t="s">
        <v>73</v>
      </c>
      <c r="K575">
        <v>250007</v>
      </c>
      <c r="L575" t="s">
        <v>36</v>
      </c>
      <c r="M575" t="s">
        <v>53</v>
      </c>
      <c r="N575" s="5">
        <v>5703</v>
      </c>
    </row>
    <row r="576" spans="1:14" x14ac:dyDescent="0.25">
      <c r="A576">
        <v>3800575</v>
      </c>
      <c r="B576">
        <v>4</v>
      </c>
      <c r="C576" t="s">
        <v>65</v>
      </c>
      <c r="D576" s="2">
        <v>44401</v>
      </c>
      <c r="E576" s="27">
        <v>2021</v>
      </c>
      <c r="F576" s="29">
        <v>7</v>
      </c>
      <c r="G576">
        <v>511117</v>
      </c>
      <c r="H576" t="s">
        <v>31</v>
      </c>
      <c r="I576">
        <v>280001</v>
      </c>
      <c r="J576" t="s">
        <v>73</v>
      </c>
      <c r="K576">
        <v>250023</v>
      </c>
      <c r="L576" t="s">
        <v>34</v>
      </c>
      <c r="M576" t="s">
        <v>40</v>
      </c>
      <c r="N576" s="5">
        <v>4631</v>
      </c>
    </row>
    <row r="577" spans="1:14" x14ac:dyDescent="0.25">
      <c r="A577">
        <v>3800576</v>
      </c>
      <c r="B577">
        <v>3</v>
      </c>
      <c r="C577" t="s">
        <v>50</v>
      </c>
      <c r="D577" s="2">
        <v>44410</v>
      </c>
      <c r="E577" s="27">
        <v>2021</v>
      </c>
      <c r="F577" s="29">
        <v>8</v>
      </c>
      <c r="G577">
        <v>511117</v>
      </c>
      <c r="H577" t="s">
        <v>31</v>
      </c>
      <c r="I577">
        <v>280007</v>
      </c>
      <c r="J577" t="s">
        <v>79</v>
      </c>
      <c r="K577">
        <v>250008</v>
      </c>
      <c r="L577" t="s">
        <v>36</v>
      </c>
      <c r="M577" t="s">
        <v>53</v>
      </c>
      <c r="N577" s="5">
        <v>4517</v>
      </c>
    </row>
    <row r="578" spans="1:14" x14ac:dyDescent="0.25">
      <c r="A578">
        <v>3800577</v>
      </c>
      <c r="B578">
        <v>2</v>
      </c>
      <c r="C578" t="s">
        <v>51</v>
      </c>
      <c r="D578" s="2">
        <v>44273</v>
      </c>
      <c r="E578" s="27">
        <v>2021</v>
      </c>
      <c r="F578" s="29">
        <v>3</v>
      </c>
      <c r="G578">
        <v>511117</v>
      </c>
      <c r="H578" t="s">
        <v>31</v>
      </c>
      <c r="I578">
        <v>280019</v>
      </c>
      <c r="J578" t="s">
        <v>20</v>
      </c>
      <c r="K578">
        <v>250026</v>
      </c>
      <c r="L578" t="s">
        <v>35</v>
      </c>
      <c r="M578" t="s">
        <v>71</v>
      </c>
      <c r="N578" s="5">
        <v>4911</v>
      </c>
    </row>
    <row r="579" spans="1:14" x14ac:dyDescent="0.25">
      <c r="A579">
        <v>3800578</v>
      </c>
      <c r="B579">
        <v>2</v>
      </c>
      <c r="C579" t="s">
        <v>51</v>
      </c>
      <c r="D579" s="2">
        <v>44358</v>
      </c>
      <c r="E579" s="27">
        <v>2021</v>
      </c>
      <c r="F579" s="29">
        <v>6</v>
      </c>
      <c r="G579">
        <v>511115</v>
      </c>
      <c r="H579" t="s">
        <v>70</v>
      </c>
      <c r="I579">
        <v>280019</v>
      </c>
      <c r="J579" t="s">
        <v>20</v>
      </c>
      <c r="K579">
        <v>250011</v>
      </c>
      <c r="L579" t="s">
        <v>37</v>
      </c>
      <c r="M579" t="s">
        <v>54</v>
      </c>
      <c r="N579" s="5">
        <v>575</v>
      </c>
    </row>
    <row r="580" spans="1:14" x14ac:dyDescent="0.25">
      <c r="A580">
        <v>3800579</v>
      </c>
      <c r="B580">
        <v>3</v>
      </c>
      <c r="C580" t="s">
        <v>50</v>
      </c>
      <c r="D580" s="2">
        <v>45233</v>
      </c>
      <c r="E580" s="27">
        <v>2023</v>
      </c>
      <c r="F580" s="29">
        <v>11</v>
      </c>
      <c r="G580">
        <v>511114</v>
      </c>
      <c r="H580" t="s">
        <v>30</v>
      </c>
      <c r="I580">
        <v>280001</v>
      </c>
      <c r="J580" t="s">
        <v>73</v>
      </c>
      <c r="K580">
        <v>250019</v>
      </c>
      <c r="L580" t="s">
        <v>37</v>
      </c>
      <c r="M580" t="s">
        <v>39</v>
      </c>
      <c r="N580" s="5">
        <v>5231</v>
      </c>
    </row>
    <row r="581" spans="1:14" x14ac:dyDescent="0.25">
      <c r="A581">
        <v>3800580</v>
      </c>
      <c r="B581">
        <v>3</v>
      </c>
      <c r="C581" t="s">
        <v>50</v>
      </c>
      <c r="D581" s="2">
        <v>44250</v>
      </c>
      <c r="E581" s="27">
        <v>2021</v>
      </c>
      <c r="F581" s="29">
        <v>2</v>
      </c>
      <c r="G581">
        <v>511112</v>
      </c>
      <c r="H581" t="s">
        <v>29</v>
      </c>
      <c r="I581">
        <v>280010</v>
      </c>
      <c r="J581" t="s">
        <v>11</v>
      </c>
      <c r="K581">
        <v>250020</v>
      </c>
      <c r="L581" t="s">
        <v>37</v>
      </c>
      <c r="M581" t="s">
        <v>39</v>
      </c>
      <c r="N581" s="5">
        <v>2475</v>
      </c>
    </row>
    <row r="582" spans="1:14" x14ac:dyDescent="0.25">
      <c r="A582">
        <v>3800581</v>
      </c>
      <c r="B582">
        <v>1</v>
      </c>
      <c r="C582" t="s">
        <v>64</v>
      </c>
      <c r="D582" s="2">
        <v>44597</v>
      </c>
      <c r="E582" s="27">
        <v>2022</v>
      </c>
      <c r="F582" s="29">
        <v>2</v>
      </c>
      <c r="G582">
        <v>511117</v>
      </c>
      <c r="H582" t="s">
        <v>31</v>
      </c>
      <c r="I582">
        <v>280015</v>
      </c>
      <c r="J582" t="s">
        <v>16</v>
      </c>
      <c r="K582">
        <v>250028</v>
      </c>
      <c r="L582" t="s">
        <v>35</v>
      </c>
      <c r="M582" t="s">
        <v>71</v>
      </c>
      <c r="N582" s="5">
        <v>5622</v>
      </c>
    </row>
    <row r="583" spans="1:14" x14ac:dyDescent="0.25">
      <c r="A583">
        <v>3800582</v>
      </c>
      <c r="B583">
        <v>2</v>
      </c>
      <c r="C583" t="s">
        <v>51</v>
      </c>
      <c r="D583" s="2">
        <v>44209</v>
      </c>
      <c r="E583" s="27">
        <v>2021</v>
      </c>
      <c r="F583" s="29">
        <v>1</v>
      </c>
      <c r="G583">
        <v>511117</v>
      </c>
      <c r="H583" t="s">
        <v>31</v>
      </c>
      <c r="I583">
        <v>280014</v>
      </c>
      <c r="J583" t="s">
        <v>15</v>
      </c>
      <c r="K583">
        <v>250001</v>
      </c>
      <c r="L583" t="s">
        <v>36</v>
      </c>
      <c r="M583" t="s">
        <v>38</v>
      </c>
      <c r="N583" s="5">
        <v>1590</v>
      </c>
    </row>
    <row r="584" spans="1:14" x14ac:dyDescent="0.25">
      <c r="A584">
        <v>3800583</v>
      </c>
      <c r="B584">
        <v>3</v>
      </c>
      <c r="C584" t="s">
        <v>50</v>
      </c>
      <c r="D584" s="2">
        <v>44513</v>
      </c>
      <c r="E584" s="27">
        <v>2021</v>
      </c>
      <c r="F584" s="29">
        <v>11</v>
      </c>
      <c r="G584">
        <v>511111</v>
      </c>
      <c r="H584" t="s">
        <v>29</v>
      </c>
      <c r="I584">
        <v>280016</v>
      </c>
      <c r="J584" t="s">
        <v>17</v>
      </c>
      <c r="K584">
        <v>250027</v>
      </c>
      <c r="L584" t="s">
        <v>35</v>
      </c>
      <c r="M584" t="s">
        <v>71</v>
      </c>
      <c r="N584" s="5">
        <v>1863</v>
      </c>
    </row>
    <row r="585" spans="1:14" x14ac:dyDescent="0.25">
      <c r="A585">
        <v>3800584</v>
      </c>
      <c r="B585">
        <v>3</v>
      </c>
      <c r="C585" t="s">
        <v>50</v>
      </c>
      <c r="D585" s="2">
        <v>45162</v>
      </c>
      <c r="E585" s="27">
        <v>2023</v>
      </c>
      <c r="F585" s="29">
        <v>8</v>
      </c>
      <c r="G585">
        <v>511114</v>
      </c>
      <c r="H585" t="s">
        <v>30</v>
      </c>
      <c r="I585">
        <v>280015</v>
      </c>
      <c r="J585" t="s">
        <v>16</v>
      </c>
      <c r="K585">
        <v>250002</v>
      </c>
      <c r="L585" t="s">
        <v>36</v>
      </c>
      <c r="M585" t="s">
        <v>38</v>
      </c>
      <c r="N585" s="5">
        <v>4600</v>
      </c>
    </row>
    <row r="586" spans="1:14" x14ac:dyDescent="0.25">
      <c r="A586">
        <v>3800585</v>
      </c>
      <c r="B586">
        <v>4</v>
      </c>
      <c r="C586" t="s">
        <v>65</v>
      </c>
      <c r="D586" s="2">
        <v>44623</v>
      </c>
      <c r="E586" s="27">
        <v>2022</v>
      </c>
      <c r="F586" s="29">
        <v>3</v>
      </c>
      <c r="G586">
        <v>511111</v>
      </c>
      <c r="H586" t="s">
        <v>29</v>
      </c>
      <c r="I586">
        <v>280005</v>
      </c>
      <c r="J586" t="s">
        <v>77</v>
      </c>
      <c r="K586">
        <v>250018</v>
      </c>
      <c r="L586" t="s">
        <v>37</v>
      </c>
      <c r="M586" t="s">
        <v>39</v>
      </c>
      <c r="N586" s="5">
        <v>5016</v>
      </c>
    </row>
    <row r="587" spans="1:14" x14ac:dyDescent="0.25">
      <c r="A587">
        <v>3800586</v>
      </c>
      <c r="B587">
        <v>3</v>
      </c>
      <c r="C587" t="s">
        <v>50</v>
      </c>
      <c r="D587" s="2">
        <v>44736</v>
      </c>
      <c r="E587" s="27">
        <v>2022</v>
      </c>
      <c r="F587" s="29">
        <v>6</v>
      </c>
      <c r="G587">
        <v>511114</v>
      </c>
      <c r="H587" t="s">
        <v>30</v>
      </c>
      <c r="I587">
        <v>280013</v>
      </c>
      <c r="J587" t="s">
        <v>14</v>
      </c>
      <c r="K587">
        <v>250001</v>
      </c>
      <c r="L587" t="s">
        <v>36</v>
      </c>
      <c r="M587" t="s">
        <v>38</v>
      </c>
      <c r="N587" s="5">
        <v>5767</v>
      </c>
    </row>
    <row r="588" spans="1:14" x14ac:dyDescent="0.25">
      <c r="A588">
        <v>3800587</v>
      </c>
      <c r="B588">
        <v>3</v>
      </c>
      <c r="C588" t="s">
        <v>50</v>
      </c>
      <c r="D588" s="2">
        <v>44967</v>
      </c>
      <c r="E588" s="27">
        <v>2023</v>
      </c>
      <c r="F588" s="29">
        <v>2</v>
      </c>
      <c r="G588">
        <v>511117</v>
      </c>
      <c r="H588" t="s">
        <v>31</v>
      </c>
      <c r="I588">
        <v>280012</v>
      </c>
      <c r="J588" t="s">
        <v>13</v>
      </c>
      <c r="K588">
        <v>250014</v>
      </c>
      <c r="L588" t="s">
        <v>37</v>
      </c>
      <c r="M588" t="s">
        <v>54</v>
      </c>
      <c r="N588" s="5">
        <v>2948</v>
      </c>
    </row>
    <row r="589" spans="1:14" x14ac:dyDescent="0.25">
      <c r="A589">
        <v>3800588</v>
      </c>
      <c r="B589">
        <v>1</v>
      </c>
      <c r="C589" t="s">
        <v>64</v>
      </c>
      <c r="D589" s="2">
        <v>44397</v>
      </c>
      <c r="E589" s="27">
        <v>2021</v>
      </c>
      <c r="F589" s="29">
        <v>7</v>
      </c>
      <c r="G589">
        <v>511117</v>
      </c>
      <c r="H589" t="s">
        <v>31</v>
      </c>
      <c r="I589">
        <v>280013</v>
      </c>
      <c r="J589" t="s">
        <v>14</v>
      </c>
      <c r="K589">
        <v>250001</v>
      </c>
      <c r="L589" t="s">
        <v>36</v>
      </c>
      <c r="M589" t="s">
        <v>38</v>
      </c>
      <c r="N589" s="5">
        <v>3254</v>
      </c>
    </row>
    <row r="590" spans="1:14" x14ac:dyDescent="0.25">
      <c r="A590">
        <v>3800589</v>
      </c>
      <c r="B590">
        <v>1</v>
      </c>
      <c r="C590" t="s">
        <v>64</v>
      </c>
      <c r="D590" s="2">
        <v>44401</v>
      </c>
      <c r="E590" s="27">
        <v>2021</v>
      </c>
      <c r="F590" s="29">
        <v>7</v>
      </c>
      <c r="G590">
        <v>511113</v>
      </c>
      <c r="H590" t="s">
        <v>30</v>
      </c>
      <c r="I590">
        <v>280015</v>
      </c>
      <c r="J590" t="s">
        <v>16</v>
      </c>
      <c r="K590">
        <v>250009</v>
      </c>
      <c r="L590" t="s">
        <v>36</v>
      </c>
      <c r="M590" t="s">
        <v>53</v>
      </c>
      <c r="N590" s="5">
        <v>3495</v>
      </c>
    </row>
    <row r="591" spans="1:14" x14ac:dyDescent="0.25">
      <c r="A591">
        <v>3800590</v>
      </c>
      <c r="B591">
        <v>1</v>
      </c>
      <c r="C591" t="s">
        <v>64</v>
      </c>
      <c r="D591" s="2">
        <v>44199</v>
      </c>
      <c r="E591" s="27">
        <v>2021</v>
      </c>
      <c r="F591" s="29">
        <v>1</v>
      </c>
      <c r="G591">
        <v>511113</v>
      </c>
      <c r="H591" t="s">
        <v>30</v>
      </c>
      <c r="I591">
        <v>280017</v>
      </c>
      <c r="J591" t="s">
        <v>18</v>
      </c>
      <c r="K591">
        <v>250013</v>
      </c>
      <c r="L591" t="s">
        <v>37</v>
      </c>
      <c r="M591" t="s">
        <v>54</v>
      </c>
      <c r="N591" s="5">
        <v>737</v>
      </c>
    </row>
    <row r="592" spans="1:14" x14ac:dyDescent="0.25">
      <c r="A592">
        <v>3800591</v>
      </c>
      <c r="B592">
        <v>3</v>
      </c>
      <c r="C592" t="s">
        <v>50</v>
      </c>
      <c r="D592" s="2">
        <v>44589</v>
      </c>
      <c r="E592" s="27">
        <v>2022</v>
      </c>
      <c r="F592" s="29">
        <v>1</v>
      </c>
      <c r="G592">
        <v>511113</v>
      </c>
      <c r="H592" t="s">
        <v>30</v>
      </c>
      <c r="I592">
        <v>280013</v>
      </c>
      <c r="J592" t="s">
        <v>14</v>
      </c>
      <c r="K592">
        <v>250030</v>
      </c>
      <c r="L592" t="s">
        <v>35</v>
      </c>
      <c r="M592" t="s">
        <v>55</v>
      </c>
      <c r="N592" s="5">
        <v>1374</v>
      </c>
    </row>
    <row r="593" spans="1:14" x14ac:dyDescent="0.25">
      <c r="A593">
        <v>3800592</v>
      </c>
      <c r="B593">
        <v>3</v>
      </c>
      <c r="C593" t="s">
        <v>50</v>
      </c>
      <c r="D593" s="2">
        <v>44748</v>
      </c>
      <c r="E593" s="27">
        <v>2022</v>
      </c>
      <c r="F593" s="29">
        <v>7</v>
      </c>
      <c r="G593">
        <v>511117</v>
      </c>
      <c r="H593" t="s">
        <v>31</v>
      </c>
      <c r="I593">
        <v>280006</v>
      </c>
      <c r="J593" t="s">
        <v>78</v>
      </c>
      <c r="K593">
        <v>250026</v>
      </c>
      <c r="L593" t="s">
        <v>35</v>
      </c>
      <c r="M593" t="s">
        <v>71</v>
      </c>
      <c r="N593" s="5">
        <v>1554</v>
      </c>
    </row>
    <row r="594" spans="1:14" x14ac:dyDescent="0.25">
      <c r="A594">
        <v>3800593</v>
      </c>
      <c r="B594">
        <v>4</v>
      </c>
      <c r="C594" t="s">
        <v>65</v>
      </c>
      <c r="D594" s="2">
        <v>44249</v>
      </c>
      <c r="E594" s="27">
        <v>2021</v>
      </c>
      <c r="F594" s="29">
        <v>2</v>
      </c>
      <c r="G594">
        <v>511111</v>
      </c>
      <c r="H594" t="s">
        <v>29</v>
      </c>
      <c r="I594">
        <v>280008</v>
      </c>
      <c r="J594" t="s">
        <v>80</v>
      </c>
      <c r="K594">
        <v>250030</v>
      </c>
      <c r="L594" t="s">
        <v>35</v>
      </c>
      <c r="M594" t="s">
        <v>55</v>
      </c>
      <c r="N594" s="5">
        <v>1784</v>
      </c>
    </row>
    <row r="595" spans="1:14" x14ac:dyDescent="0.25">
      <c r="A595">
        <v>3800594</v>
      </c>
      <c r="B595">
        <v>3</v>
      </c>
      <c r="C595" t="s">
        <v>50</v>
      </c>
      <c r="D595" s="2">
        <v>44566</v>
      </c>
      <c r="E595" s="27">
        <v>2022</v>
      </c>
      <c r="F595" s="29">
        <v>1</v>
      </c>
      <c r="G595">
        <v>511111</v>
      </c>
      <c r="H595" t="s">
        <v>29</v>
      </c>
      <c r="I595">
        <v>280006</v>
      </c>
      <c r="J595" t="s">
        <v>78</v>
      </c>
      <c r="K595">
        <v>250005</v>
      </c>
      <c r="L595" t="s">
        <v>36</v>
      </c>
      <c r="M595" t="s">
        <v>38</v>
      </c>
      <c r="N595" s="5">
        <v>227</v>
      </c>
    </row>
    <row r="596" spans="1:14" x14ac:dyDescent="0.25">
      <c r="A596">
        <v>3800595</v>
      </c>
      <c r="B596">
        <v>4</v>
      </c>
      <c r="C596" t="s">
        <v>65</v>
      </c>
      <c r="D596" s="2">
        <v>44501</v>
      </c>
      <c r="E596" s="27">
        <v>2021</v>
      </c>
      <c r="F596" s="29">
        <v>11</v>
      </c>
      <c r="G596">
        <v>511112</v>
      </c>
      <c r="H596" t="s">
        <v>29</v>
      </c>
      <c r="I596">
        <v>280006</v>
      </c>
      <c r="J596" t="s">
        <v>78</v>
      </c>
      <c r="K596">
        <v>250017</v>
      </c>
      <c r="L596" t="s">
        <v>37</v>
      </c>
      <c r="M596" t="s">
        <v>39</v>
      </c>
      <c r="N596" s="5">
        <v>2210</v>
      </c>
    </row>
    <row r="597" spans="1:14" x14ac:dyDescent="0.25">
      <c r="A597">
        <v>3800596</v>
      </c>
      <c r="B597">
        <v>4</v>
      </c>
      <c r="C597" t="s">
        <v>65</v>
      </c>
      <c r="D597" s="2">
        <v>45118</v>
      </c>
      <c r="E597" s="27">
        <v>2023</v>
      </c>
      <c r="F597" s="29">
        <v>7</v>
      </c>
      <c r="G597">
        <v>511112</v>
      </c>
      <c r="H597" t="s">
        <v>29</v>
      </c>
      <c r="I597">
        <v>280011</v>
      </c>
      <c r="J597" t="s">
        <v>12</v>
      </c>
      <c r="K597">
        <v>250024</v>
      </c>
      <c r="L597" t="s">
        <v>34</v>
      </c>
      <c r="M597" t="s">
        <v>40</v>
      </c>
      <c r="N597" s="5">
        <v>3746</v>
      </c>
    </row>
    <row r="598" spans="1:14" x14ac:dyDescent="0.25">
      <c r="A598">
        <v>3800597</v>
      </c>
      <c r="B598">
        <v>4</v>
      </c>
      <c r="C598" t="s">
        <v>65</v>
      </c>
      <c r="D598" s="2">
        <v>44387</v>
      </c>
      <c r="E598" s="27">
        <v>2021</v>
      </c>
      <c r="F598" s="29">
        <v>7</v>
      </c>
      <c r="G598">
        <v>511116</v>
      </c>
      <c r="H598" t="s">
        <v>31</v>
      </c>
      <c r="I598">
        <v>280004</v>
      </c>
      <c r="J598" t="s">
        <v>76</v>
      </c>
      <c r="K598">
        <v>250024</v>
      </c>
      <c r="L598" t="s">
        <v>34</v>
      </c>
      <c r="M598" t="s">
        <v>40</v>
      </c>
      <c r="N598" s="5">
        <v>2381</v>
      </c>
    </row>
    <row r="599" spans="1:14" x14ac:dyDescent="0.25">
      <c r="A599">
        <v>3800598</v>
      </c>
      <c r="B599">
        <v>2</v>
      </c>
      <c r="C599" t="s">
        <v>51</v>
      </c>
      <c r="D599" s="2">
        <v>45150</v>
      </c>
      <c r="E599" s="27">
        <v>2023</v>
      </c>
      <c r="F599" s="29">
        <v>8</v>
      </c>
      <c r="G599">
        <v>511112</v>
      </c>
      <c r="H599" t="s">
        <v>29</v>
      </c>
      <c r="I599">
        <v>280017</v>
      </c>
      <c r="J599" t="s">
        <v>18</v>
      </c>
      <c r="K599">
        <v>250017</v>
      </c>
      <c r="L599" t="s">
        <v>37</v>
      </c>
      <c r="M599" t="s">
        <v>39</v>
      </c>
      <c r="N599" s="5">
        <v>3945</v>
      </c>
    </row>
    <row r="600" spans="1:14" x14ac:dyDescent="0.25">
      <c r="A600">
        <v>3800599</v>
      </c>
      <c r="B600">
        <v>2</v>
      </c>
      <c r="C600" t="s">
        <v>51</v>
      </c>
      <c r="D600" s="2">
        <v>44464</v>
      </c>
      <c r="E600" s="27">
        <v>2021</v>
      </c>
      <c r="F600" s="29">
        <v>9</v>
      </c>
      <c r="G600">
        <v>511114</v>
      </c>
      <c r="H600" t="s">
        <v>30</v>
      </c>
      <c r="I600">
        <v>280007</v>
      </c>
      <c r="J600" t="s">
        <v>79</v>
      </c>
      <c r="K600">
        <v>250016</v>
      </c>
      <c r="L600" t="s">
        <v>37</v>
      </c>
      <c r="M600" t="s">
        <v>39</v>
      </c>
      <c r="N600" s="5">
        <v>4431</v>
      </c>
    </row>
    <row r="601" spans="1:14" x14ac:dyDescent="0.25">
      <c r="A601">
        <v>3800600</v>
      </c>
      <c r="B601">
        <v>2</v>
      </c>
      <c r="C601" t="s">
        <v>51</v>
      </c>
      <c r="D601" s="2">
        <v>45195</v>
      </c>
      <c r="E601" s="27">
        <v>2023</v>
      </c>
      <c r="F601" s="29">
        <v>9</v>
      </c>
      <c r="G601">
        <v>511114</v>
      </c>
      <c r="H601" t="s">
        <v>30</v>
      </c>
      <c r="I601">
        <v>280001</v>
      </c>
      <c r="J601" t="s">
        <v>73</v>
      </c>
      <c r="K601">
        <v>250016</v>
      </c>
      <c r="L601" t="s">
        <v>37</v>
      </c>
      <c r="M601" t="s">
        <v>39</v>
      </c>
      <c r="N601" s="5">
        <v>5716</v>
      </c>
    </row>
    <row r="602" spans="1:14" x14ac:dyDescent="0.25">
      <c r="A602">
        <v>3800601</v>
      </c>
      <c r="B602">
        <v>1</v>
      </c>
      <c r="C602" t="s">
        <v>64</v>
      </c>
      <c r="D602" s="2">
        <v>44969</v>
      </c>
      <c r="E602" s="27">
        <v>2023</v>
      </c>
      <c r="F602" s="29">
        <v>2</v>
      </c>
      <c r="G602">
        <v>511114</v>
      </c>
      <c r="H602" t="s">
        <v>30</v>
      </c>
      <c r="I602">
        <v>280014</v>
      </c>
      <c r="J602" t="s">
        <v>15</v>
      </c>
      <c r="K602">
        <v>250024</v>
      </c>
      <c r="L602" t="s">
        <v>34</v>
      </c>
      <c r="M602" t="s">
        <v>40</v>
      </c>
      <c r="N602" s="5">
        <v>1401</v>
      </c>
    </row>
    <row r="603" spans="1:14" x14ac:dyDescent="0.25">
      <c r="A603">
        <v>3800602</v>
      </c>
      <c r="B603">
        <v>3</v>
      </c>
      <c r="C603" t="s">
        <v>50</v>
      </c>
      <c r="D603" s="2">
        <v>44996</v>
      </c>
      <c r="E603" s="27">
        <v>2023</v>
      </c>
      <c r="F603" s="29">
        <v>3</v>
      </c>
      <c r="G603">
        <v>511114</v>
      </c>
      <c r="H603" t="s">
        <v>30</v>
      </c>
      <c r="I603">
        <v>280005</v>
      </c>
      <c r="J603" t="s">
        <v>77</v>
      </c>
      <c r="K603">
        <v>250008</v>
      </c>
      <c r="L603" t="s">
        <v>36</v>
      </c>
      <c r="M603" t="s">
        <v>53</v>
      </c>
      <c r="N603" s="5">
        <v>2220</v>
      </c>
    </row>
    <row r="604" spans="1:14" x14ac:dyDescent="0.25">
      <c r="A604">
        <v>3800603</v>
      </c>
      <c r="B604">
        <v>3</v>
      </c>
      <c r="C604" t="s">
        <v>50</v>
      </c>
      <c r="D604" s="2">
        <v>44731</v>
      </c>
      <c r="E604" s="27">
        <v>2022</v>
      </c>
      <c r="F604" s="29">
        <v>6</v>
      </c>
      <c r="G604">
        <v>511116</v>
      </c>
      <c r="H604" t="s">
        <v>31</v>
      </c>
      <c r="I604">
        <v>280018</v>
      </c>
      <c r="J604" t="s">
        <v>19</v>
      </c>
      <c r="K604">
        <v>250026</v>
      </c>
      <c r="L604" t="s">
        <v>35</v>
      </c>
      <c r="M604" t="s">
        <v>71</v>
      </c>
      <c r="N604" s="5">
        <v>3276</v>
      </c>
    </row>
    <row r="605" spans="1:14" x14ac:dyDescent="0.25">
      <c r="A605">
        <v>3800604</v>
      </c>
      <c r="B605">
        <v>1</v>
      </c>
      <c r="C605" t="s">
        <v>64</v>
      </c>
      <c r="D605" s="2">
        <v>45241</v>
      </c>
      <c r="E605" s="27">
        <v>2023</v>
      </c>
      <c r="F605" s="29">
        <v>11</v>
      </c>
      <c r="G605">
        <v>511111</v>
      </c>
      <c r="H605" t="s">
        <v>29</v>
      </c>
      <c r="I605">
        <v>280019</v>
      </c>
      <c r="J605" t="s">
        <v>20</v>
      </c>
      <c r="K605">
        <v>250029</v>
      </c>
      <c r="L605" t="s">
        <v>35</v>
      </c>
      <c r="M605" t="s">
        <v>55</v>
      </c>
      <c r="N605" s="5">
        <v>966</v>
      </c>
    </row>
    <row r="606" spans="1:14" x14ac:dyDescent="0.25">
      <c r="A606">
        <v>3800605</v>
      </c>
      <c r="B606">
        <v>3</v>
      </c>
      <c r="C606" t="s">
        <v>50</v>
      </c>
      <c r="D606" s="2">
        <v>44964</v>
      </c>
      <c r="E606" s="27">
        <v>2023</v>
      </c>
      <c r="F606" s="29">
        <v>2</v>
      </c>
      <c r="G606">
        <v>511117</v>
      </c>
      <c r="H606" t="s">
        <v>31</v>
      </c>
      <c r="I606">
        <v>280009</v>
      </c>
      <c r="J606" t="s">
        <v>81</v>
      </c>
      <c r="K606">
        <v>250005</v>
      </c>
      <c r="L606" t="s">
        <v>36</v>
      </c>
      <c r="M606" t="s">
        <v>38</v>
      </c>
      <c r="N606" s="5">
        <v>1653</v>
      </c>
    </row>
    <row r="607" spans="1:14" x14ac:dyDescent="0.25">
      <c r="A607">
        <v>3800606</v>
      </c>
      <c r="B607">
        <v>2</v>
      </c>
      <c r="C607" t="s">
        <v>51</v>
      </c>
      <c r="D607" s="2">
        <v>44782</v>
      </c>
      <c r="E607" s="27">
        <v>2022</v>
      </c>
      <c r="F607" s="29">
        <v>8</v>
      </c>
      <c r="G607">
        <v>511116</v>
      </c>
      <c r="H607" t="s">
        <v>31</v>
      </c>
      <c r="I607">
        <v>280006</v>
      </c>
      <c r="J607" t="s">
        <v>78</v>
      </c>
      <c r="K607">
        <v>250021</v>
      </c>
      <c r="L607" t="s">
        <v>34</v>
      </c>
      <c r="M607" t="s">
        <v>40</v>
      </c>
      <c r="N607" s="5">
        <v>5286</v>
      </c>
    </row>
    <row r="608" spans="1:14" x14ac:dyDescent="0.25">
      <c r="A608">
        <v>3800607</v>
      </c>
      <c r="B608">
        <v>1</v>
      </c>
      <c r="C608" t="s">
        <v>64</v>
      </c>
      <c r="D608" s="2">
        <v>45205</v>
      </c>
      <c r="E608" s="27">
        <v>2023</v>
      </c>
      <c r="F608" s="29">
        <v>10</v>
      </c>
      <c r="G608">
        <v>511116</v>
      </c>
      <c r="H608" t="s">
        <v>31</v>
      </c>
      <c r="I608">
        <v>280019</v>
      </c>
      <c r="J608" t="s">
        <v>20</v>
      </c>
      <c r="K608">
        <v>250009</v>
      </c>
      <c r="L608" t="s">
        <v>36</v>
      </c>
      <c r="M608" t="s">
        <v>53</v>
      </c>
      <c r="N608" s="5">
        <v>4206</v>
      </c>
    </row>
    <row r="609" spans="1:14" x14ac:dyDescent="0.25">
      <c r="A609">
        <v>3800608</v>
      </c>
      <c r="B609">
        <v>3</v>
      </c>
      <c r="C609" t="s">
        <v>50</v>
      </c>
      <c r="D609" s="2">
        <v>44568</v>
      </c>
      <c r="E609" s="27">
        <v>2022</v>
      </c>
      <c r="F609" s="29">
        <v>1</v>
      </c>
      <c r="G609">
        <v>511113</v>
      </c>
      <c r="H609" t="s">
        <v>30</v>
      </c>
      <c r="I609">
        <v>280007</v>
      </c>
      <c r="J609" t="s">
        <v>79</v>
      </c>
      <c r="K609">
        <v>250017</v>
      </c>
      <c r="L609" t="s">
        <v>37</v>
      </c>
      <c r="M609" t="s">
        <v>39</v>
      </c>
      <c r="N609" s="5">
        <v>2002</v>
      </c>
    </row>
    <row r="610" spans="1:14" x14ac:dyDescent="0.25">
      <c r="A610">
        <v>3800609</v>
      </c>
      <c r="B610">
        <v>1</v>
      </c>
      <c r="C610" t="s">
        <v>64</v>
      </c>
      <c r="D610" s="2">
        <v>44985</v>
      </c>
      <c r="E610" s="27">
        <v>2023</v>
      </c>
      <c r="F610" s="29">
        <v>2</v>
      </c>
      <c r="G610">
        <v>511112</v>
      </c>
      <c r="H610" t="s">
        <v>29</v>
      </c>
      <c r="I610">
        <v>280018</v>
      </c>
      <c r="J610" t="s">
        <v>19</v>
      </c>
      <c r="K610">
        <v>250003</v>
      </c>
      <c r="L610" t="s">
        <v>36</v>
      </c>
      <c r="M610" t="s">
        <v>38</v>
      </c>
      <c r="N610" s="5">
        <v>339</v>
      </c>
    </row>
    <row r="611" spans="1:14" x14ac:dyDescent="0.25">
      <c r="A611">
        <v>3800610</v>
      </c>
      <c r="B611">
        <v>4</v>
      </c>
      <c r="C611" t="s">
        <v>65</v>
      </c>
      <c r="D611" s="2">
        <v>44735</v>
      </c>
      <c r="E611" s="27">
        <v>2022</v>
      </c>
      <c r="F611" s="29">
        <v>6</v>
      </c>
      <c r="G611">
        <v>511115</v>
      </c>
      <c r="H611" t="s">
        <v>70</v>
      </c>
      <c r="I611">
        <v>280010</v>
      </c>
      <c r="J611" t="s">
        <v>11</v>
      </c>
      <c r="K611">
        <v>250009</v>
      </c>
      <c r="L611" t="s">
        <v>36</v>
      </c>
      <c r="M611" t="s">
        <v>53</v>
      </c>
      <c r="N611" s="5">
        <v>2909</v>
      </c>
    </row>
    <row r="612" spans="1:14" x14ac:dyDescent="0.25">
      <c r="A612">
        <v>3800611</v>
      </c>
      <c r="B612">
        <v>2</v>
      </c>
      <c r="C612" t="s">
        <v>51</v>
      </c>
      <c r="D612" s="2">
        <v>44602</v>
      </c>
      <c r="E612" s="27">
        <v>2022</v>
      </c>
      <c r="F612" s="29">
        <v>2</v>
      </c>
      <c r="G612">
        <v>511114</v>
      </c>
      <c r="H612" t="s">
        <v>30</v>
      </c>
      <c r="I612">
        <v>280010</v>
      </c>
      <c r="J612" t="s">
        <v>11</v>
      </c>
      <c r="K612">
        <v>250002</v>
      </c>
      <c r="L612" t="s">
        <v>36</v>
      </c>
      <c r="M612" t="s">
        <v>38</v>
      </c>
      <c r="N612" s="5">
        <v>5717</v>
      </c>
    </row>
    <row r="613" spans="1:14" x14ac:dyDescent="0.25">
      <c r="A613">
        <v>3800612</v>
      </c>
      <c r="B613">
        <v>2</v>
      </c>
      <c r="C613" t="s">
        <v>51</v>
      </c>
      <c r="D613" s="2">
        <v>44435</v>
      </c>
      <c r="E613" s="27">
        <v>2021</v>
      </c>
      <c r="F613" s="29">
        <v>8</v>
      </c>
      <c r="G613">
        <v>511116</v>
      </c>
      <c r="H613" t="s">
        <v>31</v>
      </c>
      <c r="I613">
        <v>280017</v>
      </c>
      <c r="J613" t="s">
        <v>18</v>
      </c>
      <c r="K613">
        <v>250016</v>
      </c>
      <c r="L613" t="s">
        <v>37</v>
      </c>
      <c r="M613" t="s">
        <v>39</v>
      </c>
      <c r="N613" s="5">
        <v>4493</v>
      </c>
    </row>
    <row r="614" spans="1:14" x14ac:dyDescent="0.25">
      <c r="A614">
        <v>3800613</v>
      </c>
      <c r="B614">
        <v>1</v>
      </c>
      <c r="C614" t="s">
        <v>64</v>
      </c>
      <c r="D614" s="2">
        <v>44256</v>
      </c>
      <c r="E614" s="27">
        <v>2021</v>
      </c>
      <c r="F614" s="29">
        <v>3</v>
      </c>
      <c r="G614">
        <v>511111</v>
      </c>
      <c r="H614" t="s">
        <v>29</v>
      </c>
      <c r="I614">
        <v>280015</v>
      </c>
      <c r="J614" t="s">
        <v>16</v>
      </c>
      <c r="K614">
        <v>250014</v>
      </c>
      <c r="L614" t="s">
        <v>37</v>
      </c>
      <c r="M614" t="s">
        <v>54</v>
      </c>
      <c r="N614" s="5">
        <v>4762</v>
      </c>
    </row>
    <row r="615" spans="1:14" x14ac:dyDescent="0.25">
      <c r="A615">
        <v>3800614</v>
      </c>
      <c r="B615">
        <v>2</v>
      </c>
      <c r="C615" t="s">
        <v>51</v>
      </c>
      <c r="D615" s="2">
        <v>44893</v>
      </c>
      <c r="E615" s="27">
        <v>2022</v>
      </c>
      <c r="F615" s="29">
        <v>11</v>
      </c>
      <c r="G615">
        <v>511111</v>
      </c>
      <c r="H615" t="s">
        <v>29</v>
      </c>
      <c r="I615">
        <v>280010</v>
      </c>
      <c r="J615" t="s">
        <v>11</v>
      </c>
      <c r="K615">
        <v>250026</v>
      </c>
      <c r="L615" t="s">
        <v>35</v>
      </c>
      <c r="M615" t="s">
        <v>71</v>
      </c>
      <c r="N615" s="5">
        <v>3317</v>
      </c>
    </row>
    <row r="616" spans="1:14" x14ac:dyDescent="0.25">
      <c r="A616">
        <v>3800615</v>
      </c>
      <c r="B616">
        <v>1</v>
      </c>
      <c r="C616" t="s">
        <v>64</v>
      </c>
      <c r="D616" s="2">
        <v>45148</v>
      </c>
      <c r="E616" s="27">
        <v>2023</v>
      </c>
      <c r="F616" s="29">
        <v>8</v>
      </c>
      <c r="G616">
        <v>511117</v>
      </c>
      <c r="H616" t="s">
        <v>31</v>
      </c>
      <c r="I616">
        <v>280009</v>
      </c>
      <c r="J616" t="s">
        <v>81</v>
      </c>
      <c r="K616">
        <v>250014</v>
      </c>
      <c r="L616" t="s">
        <v>37</v>
      </c>
      <c r="M616" t="s">
        <v>54</v>
      </c>
      <c r="N616" s="5">
        <v>5667</v>
      </c>
    </row>
    <row r="617" spans="1:14" x14ac:dyDescent="0.25">
      <c r="A617">
        <v>3800616</v>
      </c>
      <c r="B617">
        <v>2</v>
      </c>
      <c r="C617" t="s">
        <v>51</v>
      </c>
      <c r="D617" s="2">
        <v>45173</v>
      </c>
      <c r="E617" s="27">
        <v>2023</v>
      </c>
      <c r="F617" s="29">
        <v>9</v>
      </c>
      <c r="G617">
        <v>511111</v>
      </c>
      <c r="H617" t="s">
        <v>29</v>
      </c>
      <c r="I617">
        <v>280010</v>
      </c>
      <c r="J617" t="s">
        <v>11</v>
      </c>
      <c r="K617">
        <v>250028</v>
      </c>
      <c r="L617" t="s">
        <v>35</v>
      </c>
      <c r="M617" t="s">
        <v>71</v>
      </c>
      <c r="N617" s="5">
        <v>1787</v>
      </c>
    </row>
    <row r="618" spans="1:14" x14ac:dyDescent="0.25">
      <c r="A618">
        <v>3800617</v>
      </c>
      <c r="B618">
        <v>3</v>
      </c>
      <c r="C618" t="s">
        <v>50</v>
      </c>
      <c r="D618" s="2">
        <v>44671</v>
      </c>
      <c r="E618" s="27">
        <v>2022</v>
      </c>
      <c r="F618" s="29">
        <v>4</v>
      </c>
      <c r="G618">
        <v>511111</v>
      </c>
      <c r="H618" t="s">
        <v>29</v>
      </c>
      <c r="I618">
        <v>280009</v>
      </c>
      <c r="J618" t="s">
        <v>81</v>
      </c>
      <c r="K618">
        <v>250003</v>
      </c>
      <c r="L618" t="s">
        <v>36</v>
      </c>
      <c r="M618" t="s">
        <v>38</v>
      </c>
      <c r="N618" s="5">
        <v>2084</v>
      </c>
    </row>
    <row r="619" spans="1:14" x14ac:dyDescent="0.25">
      <c r="A619">
        <v>3800618</v>
      </c>
      <c r="B619">
        <v>2</v>
      </c>
      <c r="C619" t="s">
        <v>51</v>
      </c>
      <c r="D619" s="2">
        <v>44301</v>
      </c>
      <c r="E619" s="27">
        <v>2021</v>
      </c>
      <c r="F619" s="29">
        <v>4</v>
      </c>
      <c r="G619">
        <v>511114</v>
      </c>
      <c r="H619" t="s">
        <v>30</v>
      </c>
      <c r="I619">
        <v>280015</v>
      </c>
      <c r="J619" t="s">
        <v>16</v>
      </c>
      <c r="K619">
        <v>250019</v>
      </c>
      <c r="L619" t="s">
        <v>37</v>
      </c>
      <c r="M619" t="s">
        <v>39</v>
      </c>
      <c r="N619" s="5">
        <v>4697</v>
      </c>
    </row>
    <row r="620" spans="1:14" x14ac:dyDescent="0.25">
      <c r="A620">
        <v>3800619</v>
      </c>
      <c r="B620">
        <v>2</v>
      </c>
      <c r="C620" t="s">
        <v>51</v>
      </c>
      <c r="D620" s="2">
        <v>44695</v>
      </c>
      <c r="E620" s="27">
        <v>2022</v>
      </c>
      <c r="F620" s="29">
        <v>5</v>
      </c>
      <c r="G620">
        <v>511113</v>
      </c>
      <c r="H620" t="s">
        <v>30</v>
      </c>
      <c r="I620">
        <v>280019</v>
      </c>
      <c r="J620" t="s">
        <v>20</v>
      </c>
      <c r="K620">
        <v>250019</v>
      </c>
      <c r="L620" t="s">
        <v>37</v>
      </c>
      <c r="M620" t="s">
        <v>39</v>
      </c>
      <c r="N620" s="5">
        <v>5599</v>
      </c>
    </row>
    <row r="621" spans="1:14" x14ac:dyDescent="0.25">
      <c r="A621">
        <v>3800620</v>
      </c>
      <c r="B621">
        <v>2</v>
      </c>
      <c r="C621" t="s">
        <v>51</v>
      </c>
      <c r="D621" s="2">
        <v>44728</v>
      </c>
      <c r="E621" s="27">
        <v>2022</v>
      </c>
      <c r="F621" s="29">
        <v>6</v>
      </c>
      <c r="G621">
        <v>511113</v>
      </c>
      <c r="H621" t="s">
        <v>30</v>
      </c>
      <c r="I621">
        <v>280017</v>
      </c>
      <c r="J621" t="s">
        <v>18</v>
      </c>
      <c r="K621">
        <v>250009</v>
      </c>
      <c r="L621" t="s">
        <v>36</v>
      </c>
      <c r="M621" t="s">
        <v>53</v>
      </c>
      <c r="N621" s="5">
        <v>3443</v>
      </c>
    </row>
    <row r="622" spans="1:14" x14ac:dyDescent="0.25">
      <c r="A622">
        <v>3800621</v>
      </c>
      <c r="B622">
        <v>4</v>
      </c>
      <c r="C622" t="s">
        <v>65</v>
      </c>
      <c r="D622" s="2">
        <v>44664</v>
      </c>
      <c r="E622" s="27">
        <v>2022</v>
      </c>
      <c r="F622" s="29">
        <v>4</v>
      </c>
      <c r="G622">
        <v>511115</v>
      </c>
      <c r="H622" t="s">
        <v>70</v>
      </c>
      <c r="I622">
        <v>280006</v>
      </c>
      <c r="J622" t="s">
        <v>78</v>
      </c>
      <c r="K622">
        <v>250008</v>
      </c>
      <c r="L622" t="s">
        <v>36</v>
      </c>
      <c r="M622" t="s">
        <v>53</v>
      </c>
      <c r="N622" s="5">
        <v>4459</v>
      </c>
    </row>
    <row r="623" spans="1:14" x14ac:dyDescent="0.25">
      <c r="A623">
        <v>3800622</v>
      </c>
      <c r="B623">
        <v>4</v>
      </c>
      <c r="C623" t="s">
        <v>65</v>
      </c>
      <c r="D623" s="2">
        <v>45143</v>
      </c>
      <c r="E623" s="27">
        <v>2023</v>
      </c>
      <c r="F623" s="29">
        <v>8</v>
      </c>
      <c r="G623">
        <v>511113</v>
      </c>
      <c r="H623" t="s">
        <v>30</v>
      </c>
      <c r="I623">
        <v>280004</v>
      </c>
      <c r="J623" t="s">
        <v>76</v>
      </c>
      <c r="K623">
        <v>250002</v>
      </c>
      <c r="L623" t="s">
        <v>36</v>
      </c>
      <c r="M623" t="s">
        <v>38</v>
      </c>
      <c r="N623" s="5">
        <v>5392</v>
      </c>
    </row>
    <row r="624" spans="1:14" x14ac:dyDescent="0.25">
      <c r="A624">
        <v>3800623</v>
      </c>
      <c r="B624">
        <v>1</v>
      </c>
      <c r="C624" t="s">
        <v>64</v>
      </c>
      <c r="D624" s="2">
        <v>44219</v>
      </c>
      <c r="E624" s="27">
        <v>2021</v>
      </c>
      <c r="F624" s="29">
        <v>1</v>
      </c>
      <c r="G624">
        <v>511117</v>
      </c>
      <c r="H624" t="s">
        <v>31</v>
      </c>
      <c r="I624">
        <v>280002</v>
      </c>
      <c r="J624" t="s">
        <v>74</v>
      </c>
      <c r="K624">
        <v>250007</v>
      </c>
      <c r="L624" t="s">
        <v>36</v>
      </c>
      <c r="M624" t="s">
        <v>53</v>
      </c>
      <c r="N624" s="5">
        <v>3883</v>
      </c>
    </row>
    <row r="625" spans="1:14" x14ac:dyDescent="0.25">
      <c r="A625">
        <v>3800624</v>
      </c>
      <c r="B625">
        <v>3</v>
      </c>
      <c r="C625" t="s">
        <v>50</v>
      </c>
      <c r="D625" s="2">
        <v>44506</v>
      </c>
      <c r="E625" s="27">
        <v>2021</v>
      </c>
      <c r="F625" s="29">
        <v>11</v>
      </c>
      <c r="G625">
        <v>511111</v>
      </c>
      <c r="H625" t="s">
        <v>29</v>
      </c>
      <c r="I625">
        <v>280020</v>
      </c>
      <c r="J625" t="s">
        <v>21</v>
      </c>
      <c r="K625">
        <v>250018</v>
      </c>
      <c r="L625" t="s">
        <v>37</v>
      </c>
      <c r="M625" t="s">
        <v>39</v>
      </c>
      <c r="N625" s="5">
        <v>3820</v>
      </c>
    </row>
    <row r="626" spans="1:14" x14ac:dyDescent="0.25">
      <c r="A626">
        <v>3800625</v>
      </c>
      <c r="B626">
        <v>3</v>
      </c>
      <c r="C626" t="s">
        <v>50</v>
      </c>
      <c r="D626" s="2">
        <v>44318</v>
      </c>
      <c r="E626" s="27">
        <v>2021</v>
      </c>
      <c r="F626" s="29">
        <v>5</v>
      </c>
      <c r="G626">
        <v>511111</v>
      </c>
      <c r="H626" t="s">
        <v>29</v>
      </c>
      <c r="I626">
        <v>280018</v>
      </c>
      <c r="J626" t="s">
        <v>19</v>
      </c>
      <c r="K626">
        <v>250022</v>
      </c>
      <c r="L626" t="s">
        <v>34</v>
      </c>
      <c r="M626" t="s">
        <v>40</v>
      </c>
      <c r="N626" s="5">
        <v>4907</v>
      </c>
    </row>
    <row r="627" spans="1:14" x14ac:dyDescent="0.25">
      <c r="A627">
        <v>3800626</v>
      </c>
      <c r="B627">
        <v>1</v>
      </c>
      <c r="C627" t="s">
        <v>64</v>
      </c>
      <c r="D627" s="2">
        <v>44342</v>
      </c>
      <c r="E627" s="27">
        <v>2021</v>
      </c>
      <c r="F627" s="29">
        <v>5</v>
      </c>
      <c r="G627">
        <v>511111</v>
      </c>
      <c r="H627" t="s">
        <v>29</v>
      </c>
      <c r="I627">
        <v>280006</v>
      </c>
      <c r="J627" t="s">
        <v>78</v>
      </c>
      <c r="K627">
        <v>250020</v>
      </c>
      <c r="L627" t="s">
        <v>37</v>
      </c>
      <c r="M627" t="s">
        <v>39</v>
      </c>
      <c r="N627" s="5">
        <v>2124</v>
      </c>
    </row>
    <row r="628" spans="1:14" x14ac:dyDescent="0.25">
      <c r="A628">
        <v>3800627</v>
      </c>
      <c r="B628">
        <v>2</v>
      </c>
      <c r="C628" t="s">
        <v>51</v>
      </c>
      <c r="D628" s="2">
        <v>44731</v>
      </c>
      <c r="E628" s="27">
        <v>2022</v>
      </c>
      <c r="F628" s="29">
        <v>6</v>
      </c>
      <c r="G628">
        <v>511111</v>
      </c>
      <c r="H628" t="s">
        <v>29</v>
      </c>
      <c r="I628">
        <v>280008</v>
      </c>
      <c r="J628" t="s">
        <v>80</v>
      </c>
      <c r="K628">
        <v>250012</v>
      </c>
      <c r="L628" t="s">
        <v>37</v>
      </c>
      <c r="M628" t="s">
        <v>54</v>
      </c>
      <c r="N628" s="5">
        <v>5033</v>
      </c>
    </row>
    <row r="629" spans="1:14" x14ac:dyDescent="0.25">
      <c r="A629">
        <v>3800628</v>
      </c>
      <c r="B629">
        <v>3</v>
      </c>
      <c r="C629" t="s">
        <v>50</v>
      </c>
      <c r="D629" s="2">
        <v>44382</v>
      </c>
      <c r="E629" s="27">
        <v>2021</v>
      </c>
      <c r="F629" s="29">
        <v>7</v>
      </c>
      <c r="G629">
        <v>511113</v>
      </c>
      <c r="H629" t="s">
        <v>30</v>
      </c>
      <c r="I629">
        <v>280019</v>
      </c>
      <c r="J629" t="s">
        <v>20</v>
      </c>
      <c r="K629">
        <v>250005</v>
      </c>
      <c r="L629" t="s">
        <v>36</v>
      </c>
      <c r="M629" t="s">
        <v>38</v>
      </c>
      <c r="N629" s="5">
        <v>4988</v>
      </c>
    </row>
    <row r="630" spans="1:14" x14ac:dyDescent="0.25">
      <c r="A630">
        <v>3800629</v>
      </c>
      <c r="B630">
        <v>2</v>
      </c>
      <c r="C630" t="s">
        <v>51</v>
      </c>
      <c r="D630" s="2">
        <v>44264</v>
      </c>
      <c r="E630" s="27">
        <v>2021</v>
      </c>
      <c r="F630" s="29">
        <v>3</v>
      </c>
      <c r="G630">
        <v>511111</v>
      </c>
      <c r="H630" t="s">
        <v>29</v>
      </c>
      <c r="I630">
        <v>280001</v>
      </c>
      <c r="J630" t="s">
        <v>73</v>
      </c>
      <c r="K630">
        <v>250026</v>
      </c>
      <c r="L630" t="s">
        <v>35</v>
      </c>
      <c r="M630" t="s">
        <v>71</v>
      </c>
      <c r="N630" s="5">
        <v>5315</v>
      </c>
    </row>
    <row r="631" spans="1:14" x14ac:dyDescent="0.25">
      <c r="A631">
        <v>3800630</v>
      </c>
      <c r="B631">
        <v>3</v>
      </c>
      <c r="C631" t="s">
        <v>50</v>
      </c>
      <c r="D631" s="2">
        <v>45277</v>
      </c>
      <c r="E631" s="27">
        <v>2023</v>
      </c>
      <c r="F631" s="29">
        <v>12</v>
      </c>
      <c r="G631">
        <v>511117</v>
      </c>
      <c r="H631" t="s">
        <v>31</v>
      </c>
      <c r="I631">
        <v>280017</v>
      </c>
      <c r="J631" t="s">
        <v>18</v>
      </c>
      <c r="K631">
        <v>250005</v>
      </c>
      <c r="L631" t="s">
        <v>36</v>
      </c>
      <c r="M631" t="s">
        <v>38</v>
      </c>
      <c r="N631" s="5">
        <v>5017</v>
      </c>
    </row>
    <row r="632" spans="1:14" x14ac:dyDescent="0.25">
      <c r="A632">
        <v>3800631</v>
      </c>
      <c r="B632">
        <v>4</v>
      </c>
      <c r="C632" t="s">
        <v>65</v>
      </c>
      <c r="D632" s="2">
        <v>45134</v>
      </c>
      <c r="E632" s="27">
        <v>2023</v>
      </c>
      <c r="F632" s="29">
        <v>7</v>
      </c>
      <c r="G632">
        <v>511111</v>
      </c>
      <c r="H632" t="s">
        <v>29</v>
      </c>
      <c r="I632">
        <v>280008</v>
      </c>
      <c r="J632" t="s">
        <v>80</v>
      </c>
      <c r="K632">
        <v>250025</v>
      </c>
      <c r="L632" t="s">
        <v>34</v>
      </c>
      <c r="M632" t="s">
        <v>40</v>
      </c>
      <c r="N632" s="5">
        <v>3322</v>
      </c>
    </row>
    <row r="633" spans="1:14" x14ac:dyDescent="0.25">
      <c r="A633">
        <v>3800632</v>
      </c>
      <c r="B633">
        <v>4</v>
      </c>
      <c r="C633" t="s">
        <v>65</v>
      </c>
      <c r="D633" s="2">
        <v>45277</v>
      </c>
      <c r="E633" s="27">
        <v>2023</v>
      </c>
      <c r="F633" s="29">
        <v>12</v>
      </c>
      <c r="G633">
        <v>511115</v>
      </c>
      <c r="H633" t="s">
        <v>70</v>
      </c>
      <c r="I633">
        <v>280004</v>
      </c>
      <c r="J633" t="s">
        <v>76</v>
      </c>
      <c r="K633">
        <v>250001</v>
      </c>
      <c r="L633" t="s">
        <v>36</v>
      </c>
      <c r="M633" t="s">
        <v>38</v>
      </c>
      <c r="N633" s="5">
        <v>1967</v>
      </c>
    </row>
    <row r="634" spans="1:14" x14ac:dyDescent="0.25">
      <c r="A634">
        <v>3800633</v>
      </c>
      <c r="B634">
        <v>3</v>
      </c>
      <c r="C634" t="s">
        <v>50</v>
      </c>
      <c r="D634" s="2">
        <v>45144</v>
      </c>
      <c r="E634" s="27">
        <v>2023</v>
      </c>
      <c r="F634" s="29">
        <v>8</v>
      </c>
      <c r="G634">
        <v>511113</v>
      </c>
      <c r="H634" t="s">
        <v>30</v>
      </c>
      <c r="I634">
        <v>280014</v>
      </c>
      <c r="J634" t="s">
        <v>15</v>
      </c>
      <c r="K634">
        <v>250011</v>
      </c>
      <c r="L634" t="s">
        <v>37</v>
      </c>
      <c r="M634" t="s">
        <v>54</v>
      </c>
      <c r="N634" s="5">
        <v>5069</v>
      </c>
    </row>
    <row r="635" spans="1:14" x14ac:dyDescent="0.25">
      <c r="A635">
        <v>3800634</v>
      </c>
      <c r="B635">
        <v>3</v>
      </c>
      <c r="C635" t="s">
        <v>50</v>
      </c>
      <c r="D635" s="2">
        <v>44619</v>
      </c>
      <c r="E635" s="27">
        <v>2022</v>
      </c>
      <c r="F635" s="29">
        <v>2</v>
      </c>
      <c r="G635">
        <v>511114</v>
      </c>
      <c r="H635" t="s">
        <v>30</v>
      </c>
      <c r="I635">
        <v>280013</v>
      </c>
      <c r="J635" t="s">
        <v>14</v>
      </c>
      <c r="K635">
        <v>250028</v>
      </c>
      <c r="L635" t="s">
        <v>35</v>
      </c>
      <c r="M635" t="s">
        <v>71</v>
      </c>
      <c r="N635" s="5">
        <v>5317</v>
      </c>
    </row>
    <row r="636" spans="1:14" x14ac:dyDescent="0.25">
      <c r="A636">
        <v>3800635</v>
      </c>
      <c r="B636">
        <v>1</v>
      </c>
      <c r="C636" t="s">
        <v>64</v>
      </c>
      <c r="D636" s="2">
        <v>44779</v>
      </c>
      <c r="E636" s="27">
        <v>2022</v>
      </c>
      <c r="F636" s="29">
        <v>8</v>
      </c>
      <c r="G636">
        <v>511113</v>
      </c>
      <c r="H636" t="s">
        <v>30</v>
      </c>
      <c r="I636">
        <v>280002</v>
      </c>
      <c r="J636" t="s">
        <v>74</v>
      </c>
      <c r="K636">
        <v>250025</v>
      </c>
      <c r="L636" t="s">
        <v>34</v>
      </c>
      <c r="M636" t="s">
        <v>40</v>
      </c>
      <c r="N636" s="5">
        <v>1765</v>
      </c>
    </row>
    <row r="637" spans="1:14" x14ac:dyDescent="0.25">
      <c r="A637">
        <v>3800636</v>
      </c>
      <c r="B637">
        <v>1</v>
      </c>
      <c r="C637" t="s">
        <v>64</v>
      </c>
      <c r="D637" s="2">
        <v>44989</v>
      </c>
      <c r="E637" s="27">
        <v>2023</v>
      </c>
      <c r="F637" s="29">
        <v>3</v>
      </c>
      <c r="G637">
        <v>511112</v>
      </c>
      <c r="H637" t="s">
        <v>29</v>
      </c>
      <c r="I637">
        <v>280002</v>
      </c>
      <c r="J637" t="s">
        <v>74</v>
      </c>
      <c r="K637">
        <v>250002</v>
      </c>
      <c r="L637" t="s">
        <v>36</v>
      </c>
      <c r="M637" t="s">
        <v>38</v>
      </c>
      <c r="N637" s="5">
        <v>3203</v>
      </c>
    </row>
    <row r="638" spans="1:14" x14ac:dyDescent="0.25">
      <c r="A638">
        <v>3800637</v>
      </c>
      <c r="B638">
        <v>3</v>
      </c>
      <c r="C638" t="s">
        <v>50</v>
      </c>
      <c r="D638" s="2">
        <v>44796</v>
      </c>
      <c r="E638" s="27">
        <v>2022</v>
      </c>
      <c r="F638" s="29">
        <v>8</v>
      </c>
      <c r="G638">
        <v>511114</v>
      </c>
      <c r="H638" t="s">
        <v>30</v>
      </c>
      <c r="I638">
        <v>280015</v>
      </c>
      <c r="J638" t="s">
        <v>16</v>
      </c>
      <c r="K638">
        <v>250016</v>
      </c>
      <c r="L638" t="s">
        <v>37</v>
      </c>
      <c r="M638" t="s">
        <v>39</v>
      </c>
      <c r="N638" s="5">
        <v>3360</v>
      </c>
    </row>
    <row r="639" spans="1:14" x14ac:dyDescent="0.25">
      <c r="A639">
        <v>3800638</v>
      </c>
      <c r="B639">
        <v>2</v>
      </c>
      <c r="C639" t="s">
        <v>51</v>
      </c>
      <c r="D639" s="2">
        <v>44842</v>
      </c>
      <c r="E639" s="27">
        <v>2022</v>
      </c>
      <c r="F639" s="29">
        <v>10</v>
      </c>
      <c r="G639">
        <v>511111</v>
      </c>
      <c r="H639" t="s">
        <v>29</v>
      </c>
      <c r="I639">
        <v>280010</v>
      </c>
      <c r="J639" t="s">
        <v>11</v>
      </c>
      <c r="K639">
        <v>250018</v>
      </c>
      <c r="L639" t="s">
        <v>37</v>
      </c>
      <c r="M639" t="s">
        <v>39</v>
      </c>
      <c r="N639" s="5">
        <v>5852</v>
      </c>
    </row>
    <row r="640" spans="1:14" x14ac:dyDescent="0.25">
      <c r="A640">
        <v>3800639</v>
      </c>
      <c r="B640">
        <v>3</v>
      </c>
      <c r="C640" t="s">
        <v>50</v>
      </c>
      <c r="D640" s="2">
        <v>44494</v>
      </c>
      <c r="E640" s="27">
        <v>2021</v>
      </c>
      <c r="F640" s="29">
        <v>10</v>
      </c>
      <c r="G640">
        <v>511112</v>
      </c>
      <c r="H640" t="s">
        <v>29</v>
      </c>
      <c r="I640">
        <v>280006</v>
      </c>
      <c r="J640" t="s">
        <v>78</v>
      </c>
      <c r="K640">
        <v>250005</v>
      </c>
      <c r="L640" t="s">
        <v>36</v>
      </c>
      <c r="M640" t="s">
        <v>38</v>
      </c>
      <c r="N640" s="5">
        <v>3787</v>
      </c>
    </row>
    <row r="641" spans="1:14" x14ac:dyDescent="0.25">
      <c r="A641">
        <v>3800640</v>
      </c>
      <c r="B641">
        <v>2</v>
      </c>
      <c r="C641" t="s">
        <v>51</v>
      </c>
      <c r="D641" s="2">
        <v>45074</v>
      </c>
      <c r="E641" s="27">
        <v>2023</v>
      </c>
      <c r="F641" s="29">
        <v>5</v>
      </c>
      <c r="G641">
        <v>511115</v>
      </c>
      <c r="H641" t="s">
        <v>70</v>
      </c>
      <c r="I641">
        <v>280015</v>
      </c>
      <c r="J641" t="s">
        <v>16</v>
      </c>
      <c r="K641">
        <v>250010</v>
      </c>
      <c r="L641" t="s">
        <v>36</v>
      </c>
      <c r="M641" t="s">
        <v>53</v>
      </c>
      <c r="N641" s="5">
        <v>3378</v>
      </c>
    </row>
    <row r="642" spans="1:14" x14ac:dyDescent="0.25">
      <c r="A642">
        <v>3800641</v>
      </c>
      <c r="B642">
        <v>2</v>
      </c>
      <c r="C642" t="s">
        <v>51</v>
      </c>
      <c r="D642" s="2">
        <v>45261</v>
      </c>
      <c r="E642" s="27">
        <v>2023</v>
      </c>
      <c r="F642" s="29">
        <v>12</v>
      </c>
      <c r="G642">
        <v>511111</v>
      </c>
      <c r="H642" t="s">
        <v>29</v>
      </c>
      <c r="I642">
        <v>280012</v>
      </c>
      <c r="J642" t="s">
        <v>13</v>
      </c>
      <c r="K642">
        <v>250003</v>
      </c>
      <c r="L642" t="s">
        <v>36</v>
      </c>
      <c r="M642" t="s">
        <v>38</v>
      </c>
      <c r="N642" s="5">
        <v>3674</v>
      </c>
    </row>
    <row r="643" spans="1:14" x14ac:dyDescent="0.25">
      <c r="A643">
        <v>3800642</v>
      </c>
      <c r="B643">
        <v>3</v>
      </c>
      <c r="C643" t="s">
        <v>50</v>
      </c>
      <c r="D643" s="2">
        <v>44715</v>
      </c>
      <c r="E643" s="27">
        <v>2022</v>
      </c>
      <c r="F643" s="29">
        <v>6</v>
      </c>
      <c r="G643">
        <v>511113</v>
      </c>
      <c r="H643" t="s">
        <v>30</v>
      </c>
      <c r="I643">
        <v>280008</v>
      </c>
      <c r="J643" t="s">
        <v>80</v>
      </c>
      <c r="K643">
        <v>250016</v>
      </c>
      <c r="L643" t="s">
        <v>37</v>
      </c>
      <c r="M643" t="s">
        <v>39</v>
      </c>
      <c r="N643" s="5">
        <v>2674</v>
      </c>
    </row>
    <row r="644" spans="1:14" x14ac:dyDescent="0.25">
      <c r="A644">
        <v>3800643</v>
      </c>
      <c r="B644">
        <v>2</v>
      </c>
      <c r="C644" t="s">
        <v>51</v>
      </c>
      <c r="D644" s="2">
        <v>44764</v>
      </c>
      <c r="E644" s="27">
        <v>2022</v>
      </c>
      <c r="F644" s="29">
        <v>7</v>
      </c>
      <c r="G644">
        <v>511113</v>
      </c>
      <c r="H644" t="s">
        <v>30</v>
      </c>
      <c r="I644">
        <v>280007</v>
      </c>
      <c r="J644" t="s">
        <v>79</v>
      </c>
      <c r="K644">
        <v>250013</v>
      </c>
      <c r="L644" t="s">
        <v>37</v>
      </c>
      <c r="M644" t="s">
        <v>54</v>
      </c>
      <c r="N644" s="5">
        <v>4392</v>
      </c>
    </row>
    <row r="645" spans="1:14" x14ac:dyDescent="0.25">
      <c r="A645">
        <v>3800644</v>
      </c>
      <c r="B645">
        <v>2</v>
      </c>
      <c r="C645" t="s">
        <v>51</v>
      </c>
      <c r="D645" s="2">
        <v>44755</v>
      </c>
      <c r="E645" s="27">
        <v>2022</v>
      </c>
      <c r="F645" s="29">
        <v>7</v>
      </c>
      <c r="G645">
        <v>511117</v>
      </c>
      <c r="H645" t="s">
        <v>31</v>
      </c>
      <c r="I645">
        <v>280017</v>
      </c>
      <c r="J645" t="s">
        <v>18</v>
      </c>
      <c r="K645">
        <v>250010</v>
      </c>
      <c r="L645" t="s">
        <v>36</v>
      </c>
      <c r="M645" t="s">
        <v>53</v>
      </c>
      <c r="N645" s="5">
        <v>2007</v>
      </c>
    </row>
    <row r="646" spans="1:14" x14ac:dyDescent="0.25">
      <c r="A646">
        <v>3800645</v>
      </c>
      <c r="B646">
        <v>4</v>
      </c>
      <c r="C646" t="s">
        <v>65</v>
      </c>
      <c r="D646" s="2">
        <v>44879</v>
      </c>
      <c r="E646" s="27">
        <v>2022</v>
      </c>
      <c r="F646" s="29">
        <v>11</v>
      </c>
      <c r="G646">
        <v>511115</v>
      </c>
      <c r="H646" t="s">
        <v>70</v>
      </c>
      <c r="I646">
        <v>280005</v>
      </c>
      <c r="J646" t="s">
        <v>77</v>
      </c>
      <c r="K646">
        <v>250027</v>
      </c>
      <c r="L646" t="s">
        <v>35</v>
      </c>
      <c r="M646" t="s">
        <v>71</v>
      </c>
      <c r="N646" s="5">
        <v>4837</v>
      </c>
    </row>
    <row r="647" spans="1:14" x14ac:dyDescent="0.25">
      <c r="A647">
        <v>3800646</v>
      </c>
      <c r="B647">
        <v>2</v>
      </c>
      <c r="C647" t="s">
        <v>51</v>
      </c>
      <c r="D647" s="2">
        <v>44594</v>
      </c>
      <c r="E647" s="27">
        <v>2022</v>
      </c>
      <c r="F647" s="29">
        <v>2</v>
      </c>
      <c r="G647">
        <v>511114</v>
      </c>
      <c r="H647" t="s">
        <v>30</v>
      </c>
      <c r="I647">
        <v>280019</v>
      </c>
      <c r="J647" t="s">
        <v>20</v>
      </c>
      <c r="K647">
        <v>250010</v>
      </c>
      <c r="L647" t="s">
        <v>36</v>
      </c>
      <c r="M647" t="s">
        <v>53</v>
      </c>
      <c r="N647" s="5">
        <v>828</v>
      </c>
    </row>
    <row r="648" spans="1:14" x14ac:dyDescent="0.25">
      <c r="A648">
        <v>3800647</v>
      </c>
      <c r="B648">
        <v>3</v>
      </c>
      <c r="C648" t="s">
        <v>50</v>
      </c>
      <c r="D648" s="2">
        <v>45158</v>
      </c>
      <c r="E648" s="27">
        <v>2023</v>
      </c>
      <c r="F648" s="29">
        <v>8</v>
      </c>
      <c r="G648">
        <v>511113</v>
      </c>
      <c r="H648" t="s">
        <v>30</v>
      </c>
      <c r="I648">
        <v>280010</v>
      </c>
      <c r="J648" t="s">
        <v>11</v>
      </c>
      <c r="K648">
        <v>250010</v>
      </c>
      <c r="L648" t="s">
        <v>36</v>
      </c>
      <c r="M648" t="s">
        <v>53</v>
      </c>
      <c r="N648" s="5">
        <v>5279</v>
      </c>
    </row>
    <row r="649" spans="1:14" x14ac:dyDescent="0.25">
      <c r="A649">
        <v>3800648</v>
      </c>
      <c r="B649">
        <v>2</v>
      </c>
      <c r="C649" t="s">
        <v>51</v>
      </c>
      <c r="D649" s="2">
        <v>45220</v>
      </c>
      <c r="E649" s="27">
        <v>2023</v>
      </c>
      <c r="F649" s="29">
        <v>10</v>
      </c>
      <c r="G649">
        <v>511114</v>
      </c>
      <c r="H649" t="s">
        <v>30</v>
      </c>
      <c r="I649">
        <v>280009</v>
      </c>
      <c r="J649" t="s">
        <v>81</v>
      </c>
      <c r="K649">
        <v>250002</v>
      </c>
      <c r="L649" t="s">
        <v>36</v>
      </c>
      <c r="M649" t="s">
        <v>38</v>
      </c>
      <c r="N649" s="5">
        <v>3886</v>
      </c>
    </row>
    <row r="650" spans="1:14" x14ac:dyDescent="0.25">
      <c r="A650">
        <v>3800649</v>
      </c>
      <c r="B650">
        <v>2</v>
      </c>
      <c r="C650" t="s">
        <v>51</v>
      </c>
      <c r="D650" s="2">
        <v>44245</v>
      </c>
      <c r="E650" s="27">
        <v>2021</v>
      </c>
      <c r="F650" s="29">
        <v>2</v>
      </c>
      <c r="G650">
        <v>511114</v>
      </c>
      <c r="H650" t="s">
        <v>30</v>
      </c>
      <c r="I650">
        <v>280004</v>
      </c>
      <c r="J650" t="s">
        <v>76</v>
      </c>
      <c r="K650">
        <v>250016</v>
      </c>
      <c r="L650" t="s">
        <v>37</v>
      </c>
      <c r="M650" t="s">
        <v>39</v>
      </c>
      <c r="N650" s="5">
        <v>3689</v>
      </c>
    </row>
    <row r="651" spans="1:14" x14ac:dyDescent="0.25">
      <c r="A651">
        <v>3800650</v>
      </c>
      <c r="B651">
        <v>3</v>
      </c>
      <c r="C651" t="s">
        <v>50</v>
      </c>
      <c r="D651" s="2">
        <v>44991</v>
      </c>
      <c r="E651" s="27">
        <v>2023</v>
      </c>
      <c r="F651" s="29">
        <v>3</v>
      </c>
      <c r="G651">
        <v>511117</v>
      </c>
      <c r="H651" t="s">
        <v>31</v>
      </c>
      <c r="I651">
        <v>280014</v>
      </c>
      <c r="J651" t="s">
        <v>15</v>
      </c>
      <c r="K651">
        <v>250022</v>
      </c>
      <c r="L651" t="s">
        <v>34</v>
      </c>
      <c r="M651" t="s">
        <v>40</v>
      </c>
      <c r="N651" s="5">
        <v>931</v>
      </c>
    </row>
    <row r="652" spans="1:14" x14ac:dyDescent="0.25">
      <c r="A652">
        <v>3800651</v>
      </c>
      <c r="B652">
        <v>4</v>
      </c>
      <c r="C652" t="s">
        <v>65</v>
      </c>
      <c r="D652" s="2">
        <v>44262</v>
      </c>
      <c r="E652" s="27">
        <v>2021</v>
      </c>
      <c r="F652" s="29">
        <v>3</v>
      </c>
      <c r="G652">
        <v>511111</v>
      </c>
      <c r="H652" t="s">
        <v>29</v>
      </c>
      <c r="I652">
        <v>280009</v>
      </c>
      <c r="J652" t="s">
        <v>81</v>
      </c>
      <c r="K652">
        <v>250025</v>
      </c>
      <c r="L652" t="s">
        <v>34</v>
      </c>
      <c r="M652" t="s">
        <v>40</v>
      </c>
      <c r="N652" s="5">
        <v>279</v>
      </c>
    </row>
    <row r="653" spans="1:14" x14ac:dyDescent="0.25">
      <c r="A653">
        <v>3800652</v>
      </c>
      <c r="B653">
        <v>4</v>
      </c>
      <c r="C653" t="s">
        <v>65</v>
      </c>
      <c r="D653" s="2">
        <v>44607</v>
      </c>
      <c r="E653" s="27">
        <v>2022</v>
      </c>
      <c r="F653" s="29">
        <v>2</v>
      </c>
      <c r="G653">
        <v>511117</v>
      </c>
      <c r="H653" t="s">
        <v>31</v>
      </c>
      <c r="I653">
        <v>280020</v>
      </c>
      <c r="J653" t="s">
        <v>21</v>
      </c>
      <c r="K653">
        <v>250009</v>
      </c>
      <c r="L653" t="s">
        <v>36</v>
      </c>
      <c r="M653" t="s">
        <v>53</v>
      </c>
      <c r="N653" s="5">
        <v>1574</v>
      </c>
    </row>
    <row r="654" spans="1:14" x14ac:dyDescent="0.25">
      <c r="A654">
        <v>3800653</v>
      </c>
      <c r="B654">
        <v>1</v>
      </c>
      <c r="C654" t="s">
        <v>64</v>
      </c>
      <c r="D654" s="2">
        <v>44910</v>
      </c>
      <c r="E654" s="27">
        <v>2022</v>
      </c>
      <c r="F654" s="29">
        <v>12</v>
      </c>
      <c r="G654">
        <v>511111</v>
      </c>
      <c r="H654" t="s">
        <v>29</v>
      </c>
      <c r="I654">
        <v>280004</v>
      </c>
      <c r="J654" t="s">
        <v>76</v>
      </c>
      <c r="K654">
        <v>250018</v>
      </c>
      <c r="L654" t="s">
        <v>37</v>
      </c>
      <c r="M654" t="s">
        <v>39</v>
      </c>
      <c r="N654" s="5">
        <v>3616</v>
      </c>
    </row>
    <row r="655" spans="1:14" x14ac:dyDescent="0.25">
      <c r="A655">
        <v>3800654</v>
      </c>
      <c r="B655">
        <v>4</v>
      </c>
      <c r="C655" t="s">
        <v>65</v>
      </c>
      <c r="D655" s="2">
        <v>44654</v>
      </c>
      <c r="E655" s="27">
        <v>2022</v>
      </c>
      <c r="F655" s="29">
        <v>4</v>
      </c>
      <c r="G655">
        <v>511117</v>
      </c>
      <c r="H655" t="s">
        <v>31</v>
      </c>
      <c r="I655">
        <v>280007</v>
      </c>
      <c r="J655" t="s">
        <v>79</v>
      </c>
      <c r="K655">
        <v>250001</v>
      </c>
      <c r="L655" t="s">
        <v>36</v>
      </c>
      <c r="M655" t="s">
        <v>38</v>
      </c>
      <c r="N655" s="5">
        <v>1271</v>
      </c>
    </row>
    <row r="656" spans="1:14" x14ac:dyDescent="0.25">
      <c r="A656">
        <v>3800655</v>
      </c>
      <c r="B656">
        <v>3</v>
      </c>
      <c r="C656" t="s">
        <v>50</v>
      </c>
      <c r="D656" s="2">
        <v>45071</v>
      </c>
      <c r="E656" s="27">
        <v>2023</v>
      </c>
      <c r="F656" s="29">
        <v>5</v>
      </c>
      <c r="G656">
        <v>511113</v>
      </c>
      <c r="H656" t="s">
        <v>30</v>
      </c>
      <c r="I656">
        <v>280008</v>
      </c>
      <c r="J656" t="s">
        <v>80</v>
      </c>
      <c r="K656">
        <v>250027</v>
      </c>
      <c r="L656" t="s">
        <v>35</v>
      </c>
      <c r="M656" t="s">
        <v>71</v>
      </c>
      <c r="N656" s="5">
        <v>1193</v>
      </c>
    </row>
    <row r="657" spans="1:14" x14ac:dyDescent="0.25">
      <c r="A657">
        <v>3800656</v>
      </c>
      <c r="B657">
        <v>4</v>
      </c>
      <c r="C657" t="s">
        <v>65</v>
      </c>
      <c r="D657" s="2">
        <v>45135</v>
      </c>
      <c r="E657" s="27">
        <v>2023</v>
      </c>
      <c r="F657" s="29">
        <v>7</v>
      </c>
      <c r="G657">
        <v>511117</v>
      </c>
      <c r="H657" t="s">
        <v>31</v>
      </c>
      <c r="I657">
        <v>280005</v>
      </c>
      <c r="J657" t="s">
        <v>77</v>
      </c>
      <c r="K657">
        <v>250008</v>
      </c>
      <c r="L657" t="s">
        <v>36</v>
      </c>
      <c r="M657" t="s">
        <v>53</v>
      </c>
      <c r="N657" s="5">
        <v>1992</v>
      </c>
    </row>
    <row r="658" spans="1:14" x14ac:dyDescent="0.25">
      <c r="A658">
        <v>3800657</v>
      </c>
      <c r="B658">
        <v>3</v>
      </c>
      <c r="C658" t="s">
        <v>50</v>
      </c>
      <c r="D658" s="2">
        <v>44274</v>
      </c>
      <c r="E658" s="27">
        <v>2021</v>
      </c>
      <c r="F658" s="29">
        <v>3</v>
      </c>
      <c r="G658">
        <v>511116</v>
      </c>
      <c r="H658" t="s">
        <v>31</v>
      </c>
      <c r="I658">
        <v>280018</v>
      </c>
      <c r="J658" t="s">
        <v>19</v>
      </c>
      <c r="K658">
        <v>250004</v>
      </c>
      <c r="L658" t="s">
        <v>36</v>
      </c>
      <c r="M658" t="s">
        <v>38</v>
      </c>
      <c r="N658" s="5">
        <v>5853</v>
      </c>
    </row>
    <row r="659" spans="1:14" x14ac:dyDescent="0.25">
      <c r="A659">
        <v>3800658</v>
      </c>
      <c r="B659">
        <v>2</v>
      </c>
      <c r="C659" t="s">
        <v>51</v>
      </c>
      <c r="D659" s="2">
        <v>44329</v>
      </c>
      <c r="E659" s="27">
        <v>2021</v>
      </c>
      <c r="F659" s="29">
        <v>5</v>
      </c>
      <c r="G659">
        <v>511114</v>
      </c>
      <c r="H659" t="s">
        <v>30</v>
      </c>
      <c r="I659">
        <v>280013</v>
      </c>
      <c r="J659" t="s">
        <v>14</v>
      </c>
      <c r="K659">
        <v>250010</v>
      </c>
      <c r="L659" t="s">
        <v>36</v>
      </c>
      <c r="M659" t="s">
        <v>53</v>
      </c>
      <c r="N659" s="5">
        <v>1039</v>
      </c>
    </row>
    <row r="660" spans="1:14" x14ac:dyDescent="0.25">
      <c r="A660">
        <v>3800659</v>
      </c>
      <c r="B660">
        <v>3</v>
      </c>
      <c r="C660" t="s">
        <v>50</v>
      </c>
      <c r="D660" s="2">
        <v>44483</v>
      </c>
      <c r="E660" s="27">
        <v>2021</v>
      </c>
      <c r="F660" s="29">
        <v>10</v>
      </c>
      <c r="G660">
        <v>511114</v>
      </c>
      <c r="H660" t="s">
        <v>30</v>
      </c>
      <c r="I660">
        <v>280003</v>
      </c>
      <c r="J660" t="s">
        <v>75</v>
      </c>
      <c r="K660">
        <v>250007</v>
      </c>
      <c r="L660" t="s">
        <v>36</v>
      </c>
      <c r="M660" t="s">
        <v>53</v>
      </c>
      <c r="N660" s="5">
        <v>3529</v>
      </c>
    </row>
    <row r="661" spans="1:14" x14ac:dyDescent="0.25">
      <c r="A661">
        <v>3800660</v>
      </c>
      <c r="B661">
        <v>3</v>
      </c>
      <c r="C661" t="s">
        <v>50</v>
      </c>
      <c r="D661" s="2">
        <v>44789</v>
      </c>
      <c r="E661" s="27">
        <v>2022</v>
      </c>
      <c r="F661" s="29">
        <v>8</v>
      </c>
      <c r="G661">
        <v>511114</v>
      </c>
      <c r="H661" t="s">
        <v>30</v>
      </c>
      <c r="I661">
        <v>280016</v>
      </c>
      <c r="J661" t="s">
        <v>17</v>
      </c>
      <c r="K661">
        <v>250016</v>
      </c>
      <c r="L661" t="s">
        <v>37</v>
      </c>
      <c r="M661" t="s">
        <v>39</v>
      </c>
      <c r="N661" s="5">
        <v>4838</v>
      </c>
    </row>
    <row r="662" spans="1:14" x14ac:dyDescent="0.25">
      <c r="A662">
        <v>3800661</v>
      </c>
      <c r="B662">
        <v>4</v>
      </c>
      <c r="C662" t="s">
        <v>65</v>
      </c>
      <c r="D662" s="2">
        <v>44873</v>
      </c>
      <c r="E662" s="27">
        <v>2022</v>
      </c>
      <c r="F662" s="29">
        <v>11</v>
      </c>
      <c r="G662">
        <v>511114</v>
      </c>
      <c r="H662" t="s">
        <v>30</v>
      </c>
      <c r="I662">
        <v>280020</v>
      </c>
      <c r="J662" t="s">
        <v>21</v>
      </c>
      <c r="K662">
        <v>250024</v>
      </c>
      <c r="L662" t="s">
        <v>34</v>
      </c>
      <c r="M662" t="s">
        <v>40</v>
      </c>
      <c r="N662" s="5">
        <v>5860</v>
      </c>
    </row>
    <row r="663" spans="1:14" x14ac:dyDescent="0.25">
      <c r="A663">
        <v>3800662</v>
      </c>
      <c r="B663">
        <v>4</v>
      </c>
      <c r="C663" t="s">
        <v>65</v>
      </c>
      <c r="D663" s="2">
        <v>45171</v>
      </c>
      <c r="E663" s="27">
        <v>2023</v>
      </c>
      <c r="F663" s="29">
        <v>9</v>
      </c>
      <c r="G663">
        <v>511117</v>
      </c>
      <c r="H663" t="s">
        <v>31</v>
      </c>
      <c r="I663">
        <v>280002</v>
      </c>
      <c r="J663" t="s">
        <v>74</v>
      </c>
      <c r="K663">
        <v>250028</v>
      </c>
      <c r="L663" t="s">
        <v>35</v>
      </c>
      <c r="M663" t="s">
        <v>71</v>
      </c>
      <c r="N663" s="5">
        <v>2046</v>
      </c>
    </row>
    <row r="664" spans="1:14" x14ac:dyDescent="0.25">
      <c r="A664">
        <v>3800663</v>
      </c>
      <c r="B664">
        <v>1</v>
      </c>
      <c r="C664" t="s">
        <v>64</v>
      </c>
      <c r="D664" s="2">
        <v>45011</v>
      </c>
      <c r="E664" s="27">
        <v>2023</v>
      </c>
      <c r="F664" s="29">
        <v>3</v>
      </c>
      <c r="G664">
        <v>511114</v>
      </c>
      <c r="H664" t="s">
        <v>30</v>
      </c>
      <c r="I664">
        <v>280018</v>
      </c>
      <c r="J664" t="s">
        <v>19</v>
      </c>
      <c r="K664">
        <v>250030</v>
      </c>
      <c r="L664" t="s">
        <v>35</v>
      </c>
      <c r="M664" t="s">
        <v>55</v>
      </c>
      <c r="N664" s="5">
        <v>832</v>
      </c>
    </row>
    <row r="665" spans="1:14" x14ac:dyDescent="0.25">
      <c r="A665">
        <v>3800664</v>
      </c>
      <c r="B665">
        <v>2</v>
      </c>
      <c r="C665" t="s">
        <v>51</v>
      </c>
      <c r="D665" s="2">
        <v>44852</v>
      </c>
      <c r="E665" s="27">
        <v>2022</v>
      </c>
      <c r="F665" s="29">
        <v>10</v>
      </c>
      <c r="G665">
        <v>511111</v>
      </c>
      <c r="H665" t="s">
        <v>29</v>
      </c>
      <c r="I665">
        <v>280017</v>
      </c>
      <c r="J665" t="s">
        <v>18</v>
      </c>
      <c r="K665">
        <v>250003</v>
      </c>
      <c r="L665" t="s">
        <v>36</v>
      </c>
      <c r="M665" t="s">
        <v>38</v>
      </c>
      <c r="N665" s="5">
        <v>2066</v>
      </c>
    </row>
    <row r="666" spans="1:14" x14ac:dyDescent="0.25">
      <c r="A666">
        <v>3800665</v>
      </c>
      <c r="B666">
        <v>1</v>
      </c>
      <c r="C666" t="s">
        <v>64</v>
      </c>
      <c r="D666" s="2">
        <v>45176</v>
      </c>
      <c r="E666" s="27">
        <v>2023</v>
      </c>
      <c r="F666" s="29">
        <v>9</v>
      </c>
      <c r="G666">
        <v>511111</v>
      </c>
      <c r="H666" t="s">
        <v>29</v>
      </c>
      <c r="I666">
        <v>280014</v>
      </c>
      <c r="J666" t="s">
        <v>15</v>
      </c>
      <c r="K666">
        <v>250009</v>
      </c>
      <c r="L666" t="s">
        <v>36</v>
      </c>
      <c r="M666" t="s">
        <v>53</v>
      </c>
      <c r="N666" s="5">
        <v>5255</v>
      </c>
    </row>
    <row r="667" spans="1:14" x14ac:dyDescent="0.25">
      <c r="A667">
        <v>3800666</v>
      </c>
      <c r="B667">
        <v>1</v>
      </c>
      <c r="C667" t="s">
        <v>64</v>
      </c>
      <c r="D667" s="2">
        <v>44903</v>
      </c>
      <c r="E667" s="27">
        <v>2022</v>
      </c>
      <c r="F667" s="29">
        <v>12</v>
      </c>
      <c r="G667">
        <v>511111</v>
      </c>
      <c r="H667" t="s">
        <v>29</v>
      </c>
      <c r="I667">
        <v>280019</v>
      </c>
      <c r="J667" t="s">
        <v>20</v>
      </c>
      <c r="K667">
        <v>250001</v>
      </c>
      <c r="L667" t="s">
        <v>36</v>
      </c>
      <c r="M667" t="s">
        <v>38</v>
      </c>
      <c r="N667" s="5">
        <v>4562</v>
      </c>
    </row>
    <row r="668" spans="1:14" x14ac:dyDescent="0.25">
      <c r="A668">
        <v>3800667</v>
      </c>
      <c r="B668">
        <v>1</v>
      </c>
      <c r="C668" t="s">
        <v>64</v>
      </c>
      <c r="D668" s="2">
        <v>44844</v>
      </c>
      <c r="E668" s="27">
        <v>2022</v>
      </c>
      <c r="F668" s="29">
        <v>10</v>
      </c>
      <c r="G668">
        <v>511113</v>
      </c>
      <c r="H668" t="s">
        <v>30</v>
      </c>
      <c r="I668">
        <v>280004</v>
      </c>
      <c r="J668" t="s">
        <v>76</v>
      </c>
      <c r="K668">
        <v>250023</v>
      </c>
      <c r="L668" t="s">
        <v>34</v>
      </c>
      <c r="M668" t="s">
        <v>40</v>
      </c>
      <c r="N668" s="5">
        <v>5239</v>
      </c>
    </row>
    <row r="669" spans="1:14" x14ac:dyDescent="0.25">
      <c r="A669">
        <v>3800668</v>
      </c>
      <c r="B669">
        <v>4</v>
      </c>
      <c r="C669" t="s">
        <v>65</v>
      </c>
      <c r="D669" s="2">
        <v>44627</v>
      </c>
      <c r="E669" s="27">
        <v>2022</v>
      </c>
      <c r="F669" s="29">
        <v>3</v>
      </c>
      <c r="G669">
        <v>511116</v>
      </c>
      <c r="H669" t="s">
        <v>31</v>
      </c>
      <c r="I669">
        <v>280010</v>
      </c>
      <c r="J669" t="s">
        <v>11</v>
      </c>
      <c r="K669">
        <v>250022</v>
      </c>
      <c r="L669" t="s">
        <v>34</v>
      </c>
      <c r="M669" t="s">
        <v>40</v>
      </c>
      <c r="N669" s="5">
        <v>4198</v>
      </c>
    </row>
    <row r="670" spans="1:14" x14ac:dyDescent="0.25">
      <c r="A670">
        <v>3800669</v>
      </c>
      <c r="B670">
        <v>4</v>
      </c>
      <c r="C670" t="s">
        <v>65</v>
      </c>
      <c r="D670" s="2">
        <v>44728</v>
      </c>
      <c r="E670" s="27">
        <v>2022</v>
      </c>
      <c r="F670" s="29">
        <v>6</v>
      </c>
      <c r="G670">
        <v>511115</v>
      </c>
      <c r="H670" t="s">
        <v>70</v>
      </c>
      <c r="I670">
        <v>280013</v>
      </c>
      <c r="J670" t="s">
        <v>14</v>
      </c>
      <c r="K670">
        <v>250027</v>
      </c>
      <c r="L670" t="s">
        <v>35</v>
      </c>
      <c r="M670" t="s">
        <v>71</v>
      </c>
      <c r="N670" s="5">
        <v>4738</v>
      </c>
    </row>
    <row r="671" spans="1:14" x14ac:dyDescent="0.25">
      <c r="A671">
        <v>3800670</v>
      </c>
      <c r="B671">
        <v>4</v>
      </c>
      <c r="C671" t="s">
        <v>65</v>
      </c>
      <c r="D671" s="2">
        <v>44645</v>
      </c>
      <c r="E671" s="27">
        <v>2022</v>
      </c>
      <c r="F671" s="29">
        <v>3</v>
      </c>
      <c r="G671">
        <v>511111</v>
      </c>
      <c r="H671" t="s">
        <v>29</v>
      </c>
      <c r="I671">
        <v>280019</v>
      </c>
      <c r="J671" t="s">
        <v>20</v>
      </c>
      <c r="K671">
        <v>250015</v>
      </c>
      <c r="L671" t="s">
        <v>37</v>
      </c>
      <c r="M671" t="s">
        <v>39</v>
      </c>
      <c r="N671" s="5">
        <v>1094</v>
      </c>
    </row>
    <row r="672" spans="1:14" x14ac:dyDescent="0.25">
      <c r="A672">
        <v>3800671</v>
      </c>
      <c r="B672">
        <v>4</v>
      </c>
      <c r="C672" t="s">
        <v>65</v>
      </c>
      <c r="D672" s="2">
        <v>45007</v>
      </c>
      <c r="E672" s="27">
        <v>2023</v>
      </c>
      <c r="F672" s="29">
        <v>3</v>
      </c>
      <c r="G672">
        <v>511117</v>
      </c>
      <c r="H672" t="s">
        <v>31</v>
      </c>
      <c r="I672">
        <v>280007</v>
      </c>
      <c r="J672" t="s">
        <v>79</v>
      </c>
      <c r="K672">
        <v>250003</v>
      </c>
      <c r="L672" t="s">
        <v>36</v>
      </c>
      <c r="M672" t="s">
        <v>38</v>
      </c>
      <c r="N672" s="5">
        <v>3108</v>
      </c>
    </row>
    <row r="673" spans="1:14" x14ac:dyDescent="0.25">
      <c r="A673">
        <v>3800672</v>
      </c>
      <c r="B673">
        <v>2</v>
      </c>
      <c r="C673" t="s">
        <v>51</v>
      </c>
      <c r="D673" s="2">
        <v>44605</v>
      </c>
      <c r="E673" s="27">
        <v>2022</v>
      </c>
      <c r="F673" s="29">
        <v>2</v>
      </c>
      <c r="G673">
        <v>511115</v>
      </c>
      <c r="H673" t="s">
        <v>70</v>
      </c>
      <c r="I673">
        <v>280002</v>
      </c>
      <c r="J673" t="s">
        <v>74</v>
      </c>
      <c r="K673">
        <v>250021</v>
      </c>
      <c r="L673" t="s">
        <v>34</v>
      </c>
      <c r="M673" t="s">
        <v>40</v>
      </c>
      <c r="N673" s="5">
        <v>924</v>
      </c>
    </row>
    <row r="674" spans="1:14" x14ac:dyDescent="0.25">
      <c r="A674">
        <v>3800673</v>
      </c>
      <c r="B674">
        <v>3</v>
      </c>
      <c r="C674" t="s">
        <v>50</v>
      </c>
      <c r="D674" s="2">
        <v>45134</v>
      </c>
      <c r="E674" s="27">
        <v>2023</v>
      </c>
      <c r="F674" s="29">
        <v>7</v>
      </c>
      <c r="G674">
        <v>511114</v>
      </c>
      <c r="H674" t="s">
        <v>30</v>
      </c>
      <c r="I674">
        <v>280020</v>
      </c>
      <c r="J674" t="s">
        <v>21</v>
      </c>
      <c r="K674">
        <v>250004</v>
      </c>
      <c r="L674" t="s">
        <v>36</v>
      </c>
      <c r="M674" t="s">
        <v>38</v>
      </c>
      <c r="N674" s="5">
        <v>284</v>
      </c>
    </row>
    <row r="675" spans="1:14" x14ac:dyDescent="0.25">
      <c r="A675">
        <v>3800674</v>
      </c>
      <c r="B675">
        <v>2</v>
      </c>
      <c r="C675" t="s">
        <v>51</v>
      </c>
      <c r="D675" s="2">
        <v>45261</v>
      </c>
      <c r="E675" s="27">
        <v>2023</v>
      </c>
      <c r="F675" s="29">
        <v>12</v>
      </c>
      <c r="G675">
        <v>511113</v>
      </c>
      <c r="H675" t="s">
        <v>30</v>
      </c>
      <c r="I675">
        <v>280006</v>
      </c>
      <c r="J675" t="s">
        <v>78</v>
      </c>
      <c r="K675">
        <v>250020</v>
      </c>
      <c r="L675" t="s">
        <v>37</v>
      </c>
      <c r="M675" t="s">
        <v>39</v>
      </c>
      <c r="N675" s="5">
        <v>5538</v>
      </c>
    </row>
    <row r="676" spans="1:14" x14ac:dyDescent="0.25">
      <c r="A676">
        <v>3800675</v>
      </c>
      <c r="B676">
        <v>4</v>
      </c>
      <c r="C676" t="s">
        <v>65</v>
      </c>
      <c r="D676" s="2">
        <v>44788</v>
      </c>
      <c r="E676" s="27">
        <v>2022</v>
      </c>
      <c r="F676" s="29">
        <v>8</v>
      </c>
      <c r="G676">
        <v>511115</v>
      </c>
      <c r="H676" t="s">
        <v>70</v>
      </c>
      <c r="I676">
        <v>280003</v>
      </c>
      <c r="J676" t="s">
        <v>75</v>
      </c>
      <c r="K676">
        <v>250008</v>
      </c>
      <c r="L676" t="s">
        <v>36</v>
      </c>
      <c r="M676" t="s">
        <v>53</v>
      </c>
      <c r="N676" s="5">
        <v>5552</v>
      </c>
    </row>
    <row r="677" spans="1:14" x14ac:dyDescent="0.25">
      <c r="A677">
        <v>3800676</v>
      </c>
      <c r="B677">
        <v>2</v>
      </c>
      <c r="C677" t="s">
        <v>51</v>
      </c>
      <c r="D677" s="2">
        <v>45256</v>
      </c>
      <c r="E677" s="27">
        <v>2023</v>
      </c>
      <c r="F677" s="29">
        <v>11</v>
      </c>
      <c r="G677">
        <v>511114</v>
      </c>
      <c r="H677" t="s">
        <v>30</v>
      </c>
      <c r="I677">
        <v>280017</v>
      </c>
      <c r="J677" t="s">
        <v>18</v>
      </c>
      <c r="K677">
        <v>250010</v>
      </c>
      <c r="L677" t="s">
        <v>36</v>
      </c>
      <c r="M677" t="s">
        <v>53</v>
      </c>
      <c r="N677" s="5">
        <v>4883</v>
      </c>
    </row>
    <row r="678" spans="1:14" x14ac:dyDescent="0.25">
      <c r="A678">
        <v>3800677</v>
      </c>
      <c r="B678">
        <v>2</v>
      </c>
      <c r="C678" t="s">
        <v>51</v>
      </c>
      <c r="D678" s="2">
        <v>45142</v>
      </c>
      <c r="E678" s="27">
        <v>2023</v>
      </c>
      <c r="F678" s="29">
        <v>8</v>
      </c>
      <c r="G678">
        <v>511112</v>
      </c>
      <c r="H678" t="s">
        <v>29</v>
      </c>
      <c r="I678">
        <v>280017</v>
      </c>
      <c r="J678" t="s">
        <v>18</v>
      </c>
      <c r="K678">
        <v>250011</v>
      </c>
      <c r="L678" t="s">
        <v>37</v>
      </c>
      <c r="M678" t="s">
        <v>54</v>
      </c>
      <c r="N678" s="5">
        <v>5704</v>
      </c>
    </row>
    <row r="679" spans="1:14" x14ac:dyDescent="0.25">
      <c r="A679">
        <v>3800678</v>
      </c>
      <c r="B679">
        <v>3</v>
      </c>
      <c r="C679" t="s">
        <v>50</v>
      </c>
      <c r="D679" s="2">
        <v>45042</v>
      </c>
      <c r="E679" s="27">
        <v>2023</v>
      </c>
      <c r="F679" s="29">
        <v>4</v>
      </c>
      <c r="G679">
        <v>511117</v>
      </c>
      <c r="H679" t="s">
        <v>31</v>
      </c>
      <c r="I679">
        <v>280009</v>
      </c>
      <c r="J679" t="s">
        <v>81</v>
      </c>
      <c r="K679">
        <v>250009</v>
      </c>
      <c r="L679" t="s">
        <v>36</v>
      </c>
      <c r="M679" t="s">
        <v>53</v>
      </c>
      <c r="N679" s="5">
        <v>5100</v>
      </c>
    </row>
    <row r="680" spans="1:14" x14ac:dyDescent="0.25">
      <c r="A680">
        <v>3800679</v>
      </c>
      <c r="B680">
        <v>3</v>
      </c>
      <c r="C680" t="s">
        <v>50</v>
      </c>
      <c r="D680" s="2">
        <v>44538</v>
      </c>
      <c r="E680" s="27">
        <v>2021</v>
      </c>
      <c r="F680" s="29">
        <v>12</v>
      </c>
      <c r="G680">
        <v>511113</v>
      </c>
      <c r="H680" t="s">
        <v>30</v>
      </c>
      <c r="I680">
        <v>280007</v>
      </c>
      <c r="J680" t="s">
        <v>79</v>
      </c>
      <c r="K680">
        <v>250028</v>
      </c>
      <c r="L680" t="s">
        <v>35</v>
      </c>
      <c r="M680" t="s">
        <v>71</v>
      </c>
      <c r="N680" s="5">
        <v>2987</v>
      </c>
    </row>
    <row r="681" spans="1:14" x14ac:dyDescent="0.25">
      <c r="A681">
        <v>3800680</v>
      </c>
      <c r="B681">
        <v>2</v>
      </c>
      <c r="C681" t="s">
        <v>51</v>
      </c>
      <c r="D681" s="2">
        <v>44838</v>
      </c>
      <c r="E681" s="27">
        <v>2022</v>
      </c>
      <c r="F681" s="29">
        <v>10</v>
      </c>
      <c r="G681">
        <v>511113</v>
      </c>
      <c r="H681" t="s">
        <v>30</v>
      </c>
      <c r="I681">
        <v>280016</v>
      </c>
      <c r="J681" t="s">
        <v>17</v>
      </c>
      <c r="K681">
        <v>250025</v>
      </c>
      <c r="L681" t="s">
        <v>34</v>
      </c>
      <c r="M681" t="s">
        <v>40</v>
      </c>
      <c r="N681" s="5">
        <v>3029</v>
      </c>
    </row>
    <row r="682" spans="1:14" x14ac:dyDescent="0.25">
      <c r="A682">
        <v>3800681</v>
      </c>
      <c r="B682">
        <v>1</v>
      </c>
      <c r="C682" t="s">
        <v>64</v>
      </c>
      <c r="D682" s="2">
        <v>44784</v>
      </c>
      <c r="E682" s="27">
        <v>2022</v>
      </c>
      <c r="F682" s="29">
        <v>8</v>
      </c>
      <c r="G682">
        <v>511112</v>
      </c>
      <c r="H682" t="s">
        <v>29</v>
      </c>
      <c r="I682">
        <v>280018</v>
      </c>
      <c r="J682" t="s">
        <v>19</v>
      </c>
      <c r="K682">
        <v>250006</v>
      </c>
      <c r="L682" t="s">
        <v>36</v>
      </c>
      <c r="M682" t="s">
        <v>53</v>
      </c>
      <c r="N682" s="5">
        <v>1832</v>
      </c>
    </row>
    <row r="683" spans="1:14" x14ac:dyDescent="0.25">
      <c r="A683">
        <v>3800682</v>
      </c>
      <c r="B683">
        <v>2</v>
      </c>
      <c r="C683" t="s">
        <v>51</v>
      </c>
      <c r="D683" s="2">
        <v>44555</v>
      </c>
      <c r="E683" s="27">
        <v>2021</v>
      </c>
      <c r="F683" s="29">
        <v>12</v>
      </c>
      <c r="G683">
        <v>511111</v>
      </c>
      <c r="H683" t="s">
        <v>29</v>
      </c>
      <c r="I683">
        <v>280002</v>
      </c>
      <c r="J683" t="s">
        <v>74</v>
      </c>
      <c r="K683">
        <v>250022</v>
      </c>
      <c r="L683" t="s">
        <v>34</v>
      </c>
      <c r="M683" t="s">
        <v>40</v>
      </c>
      <c r="N683" s="5">
        <v>5490</v>
      </c>
    </row>
    <row r="684" spans="1:14" x14ac:dyDescent="0.25">
      <c r="A684">
        <v>3800683</v>
      </c>
      <c r="B684">
        <v>1</v>
      </c>
      <c r="C684" t="s">
        <v>64</v>
      </c>
      <c r="D684" s="2">
        <v>44963</v>
      </c>
      <c r="E684" s="27">
        <v>2023</v>
      </c>
      <c r="F684" s="29">
        <v>2</v>
      </c>
      <c r="G684">
        <v>511117</v>
      </c>
      <c r="H684" t="s">
        <v>31</v>
      </c>
      <c r="I684">
        <v>280020</v>
      </c>
      <c r="J684" t="s">
        <v>21</v>
      </c>
      <c r="K684">
        <v>250013</v>
      </c>
      <c r="L684" t="s">
        <v>37</v>
      </c>
      <c r="M684" t="s">
        <v>54</v>
      </c>
      <c r="N684" s="5">
        <v>3164</v>
      </c>
    </row>
    <row r="685" spans="1:14" x14ac:dyDescent="0.25">
      <c r="A685">
        <v>3800684</v>
      </c>
      <c r="B685">
        <v>3</v>
      </c>
      <c r="C685" t="s">
        <v>50</v>
      </c>
      <c r="D685" s="2">
        <v>45215</v>
      </c>
      <c r="E685" s="27">
        <v>2023</v>
      </c>
      <c r="F685" s="29">
        <v>10</v>
      </c>
      <c r="G685">
        <v>511115</v>
      </c>
      <c r="H685" t="s">
        <v>70</v>
      </c>
      <c r="I685">
        <v>280003</v>
      </c>
      <c r="J685" t="s">
        <v>75</v>
      </c>
      <c r="K685">
        <v>250008</v>
      </c>
      <c r="L685" t="s">
        <v>36</v>
      </c>
      <c r="M685" t="s">
        <v>53</v>
      </c>
      <c r="N685" s="5">
        <v>776</v>
      </c>
    </row>
    <row r="686" spans="1:14" x14ac:dyDescent="0.25">
      <c r="A686">
        <v>3800685</v>
      </c>
      <c r="B686">
        <v>4</v>
      </c>
      <c r="C686" t="s">
        <v>65</v>
      </c>
      <c r="D686" s="2">
        <v>44756</v>
      </c>
      <c r="E686" s="27">
        <v>2022</v>
      </c>
      <c r="F686" s="29">
        <v>7</v>
      </c>
      <c r="G686">
        <v>511115</v>
      </c>
      <c r="H686" t="s">
        <v>70</v>
      </c>
      <c r="I686">
        <v>280011</v>
      </c>
      <c r="J686" t="s">
        <v>12</v>
      </c>
      <c r="K686">
        <v>250012</v>
      </c>
      <c r="L686" t="s">
        <v>37</v>
      </c>
      <c r="M686" t="s">
        <v>54</v>
      </c>
      <c r="N686" s="5">
        <v>1770</v>
      </c>
    </row>
    <row r="687" spans="1:14" x14ac:dyDescent="0.25">
      <c r="A687">
        <v>3800686</v>
      </c>
      <c r="B687">
        <v>1</v>
      </c>
      <c r="C687" t="s">
        <v>64</v>
      </c>
      <c r="D687" s="2">
        <v>44630</v>
      </c>
      <c r="E687" s="27">
        <v>2022</v>
      </c>
      <c r="F687" s="29">
        <v>3</v>
      </c>
      <c r="G687">
        <v>511113</v>
      </c>
      <c r="H687" t="s">
        <v>30</v>
      </c>
      <c r="I687">
        <v>280018</v>
      </c>
      <c r="J687" t="s">
        <v>19</v>
      </c>
      <c r="K687">
        <v>250004</v>
      </c>
      <c r="L687" t="s">
        <v>36</v>
      </c>
      <c r="M687" t="s">
        <v>38</v>
      </c>
      <c r="N687" s="5">
        <v>873</v>
      </c>
    </row>
    <row r="688" spans="1:14" x14ac:dyDescent="0.25">
      <c r="A688">
        <v>3800687</v>
      </c>
      <c r="B688">
        <v>4</v>
      </c>
      <c r="C688" t="s">
        <v>65</v>
      </c>
      <c r="D688" s="2">
        <v>44241</v>
      </c>
      <c r="E688" s="27">
        <v>2021</v>
      </c>
      <c r="F688" s="29">
        <v>2</v>
      </c>
      <c r="G688">
        <v>511111</v>
      </c>
      <c r="H688" t="s">
        <v>29</v>
      </c>
      <c r="I688">
        <v>280018</v>
      </c>
      <c r="J688" t="s">
        <v>19</v>
      </c>
      <c r="K688">
        <v>250018</v>
      </c>
      <c r="L688" t="s">
        <v>37</v>
      </c>
      <c r="M688" t="s">
        <v>39</v>
      </c>
      <c r="N688" s="5">
        <v>253</v>
      </c>
    </row>
    <row r="689" spans="1:14" x14ac:dyDescent="0.25">
      <c r="A689">
        <v>3800688</v>
      </c>
      <c r="B689">
        <v>1</v>
      </c>
      <c r="C689" t="s">
        <v>64</v>
      </c>
      <c r="D689" s="2">
        <v>44624</v>
      </c>
      <c r="E689" s="27">
        <v>2022</v>
      </c>
      <c r="F689" s="29">
        <v>3</v>
      </c>
      <c r="G689">
        <v>511116</v>
      </c>
      <c r="H689" t="s">
        <v>31</v>
      </c>
      <c r="I689">
        <v>280014</v>
      </c>
      <c r="J689" t="s">
        <v>15</v>
      </c>
      <c r="K689">
        <v>250028</v>
      </c>
      <c r="L689" t="s">
        <v>35</v>
      </c>
      <c r="M689" t="s">
        <v>71</v>
      </c>
      <c r="N689" s="5">
        <v>628</v>
      </c>
    </row>
    <row r="690" spans="1:14" x14ac:dyDescent="0.25">
      <c r="A690">
        <v>3800689</v>
      </c>
      <c r="B690">
        <v>3</v>
      </c>
      <c r="C690" t="s">
        <v>50</v>
      </c>
      <c r="D690" s="2">
        <v>44343</v>
      </c>
      <c r="E690" s="27">
        <v>2021</v>
      </c>
      <c r="F690" s="29">
        <v>5</v>
      </c>
      <c r="G690">
        <v>511115</v>
      </c>
      <c r="H690" t="s">
        <v>70</v>
      </c>
      <c r="I690">
        <v>280012</v>
      </c>
      <c r="J690" t="s">
        <v>13</v>
      </c>
      <c r="K690">
        <v>250030</v>
      </c>
      <c r="L690" t="s">
        <v>35</v>
      </c>
      <c r="M690" t="s">
        <v>55</v>
      </c>
      <c r="N690" s="5">
        <v>1459</v>
      </c>
    </row>
    <row r="691" spans="1:14" x14ac:dyDescent="0.25">
      <c r="A691">
        <v>3800690</v>
      </c>
      <c r="B691">
        <v>2</v>
      </c>
      <c r="C691" t="s">
        <v>51</v>
      </c>
      <c r="D691" s="2">
        <v>44768</v>
      </c>
      <c r="E691" s="27">
        <v>2022</v>
      </c>
      <c r="F691" s="29">
        <v>7</v>
      </c>
      <c r="G691">
        <v>511112</v>
      </c>
      <c r="H691" t="s">
        <v>29</v>
      </c>
      <c r="I691">
        <v>280012</v>
      </c>
      <c r="J691" t="s">
        <v>13</v>
      </c>
      <c r="K691">
        <v>250016</v>
      </c>
      <c r="L691" t="s">
        <v>37</v>
      </c>
      <c r="M691" t="s">
        <v>39</v>
      </c>
      <c r="N691" s="5">
        <v>2656</v>
      </c>
    </row>
    <row r="692" spans="1:14" x14ac:dyDescent="0.25">
      <c r="A692">
        <v>3800691</v>
      </c>
      <c r="B692">
        <v>4</v>
      </c>
      <c r="C692" t="s">
        <v>65</v>
      </c>
      <c r="D692" s="2">
        <v>44262</v>
      </c>
      <c r="E692" s="27">
        <v>2021</v>
      </c>
      <c r="F692" s="29">
        <v>3</v>
      </c>
      <c r="G692">
        <v>511112</v>
      </c>
      <c r="H692" t="s">
        <v>29</v>
      </c>
      <c r="I692">
        <v>280006</v>
      </c>
      <c r="J692" t="s">
        <v>78</v>
      </c>
      <c r="K692">
        <v>250004</v>
      </c>
      <c r="L692" t="s">
        <v>36</v>
      </c>
      <c r="M692" t="s">
        <v>38</v>
      </c>
      <c r="N692" s="5">
        <v>5455</v>
      </c>
    </row>
    <row r="693" spans="1:14" x14ac:dyDescent="0.25">
      <c r="A693">
        <v>3800692</v>
      </c>
      <c r="B693">
        <v>3</v>
      </c>
      <c r="C693" t="s">
        <v>50</v>
      </c>
      <c r="D693" s="2">
        <v>45042</v>
      </c>
      <c r="E693" s="27">
        <v>2023</v>
      </c>
      <c r="F693" s="29">
        <v>4</v>
      </c>
      <c r="G693">
        <v>511117</v>
      </c>
      <c r="H693" t="s">
        <v>31</v>
      </c>
      <c r="I693">
        <v>280009</v>
      </c>
      <c r="J693" t="s">
        <v>81</v>
      </c>
      <c r="K693">
        <v>250014</v>
      </c>
      <c r="L693" t="s">
        <v>37</v>
      </c>
      <c r="M693" t="s">
        <v>54</v>
      </c>
      <c r="N693" s="5">
        <v>2666</v>
      </c>
    </row>
    <row r="694" spans="1:14" x14ac:dyDescent="0.25">
      <c r="A694">
        <v>3800693</v>
      </c>
      <c r="B694">
        <v>3</v>
      </c>
      <c r="C694" t="s">
        <v>50</v>
      </c>
      <c r="D694" s="2">
        <v>44857</v>
      </c>
      <c r="E694" s="27">
        <v>2022</v>
      </c>
      <c r="F694" s="29">
        <v>10</v>
      </c>
      <c r="G694">
        <v>511112</v>
      </c>
      <c r="H694" t="s">
        <v>29</v>
      </c>
      <c r="I694">
        <v>280019</v>
      </c>
      <c r="J694" t="s">
        <v>20</v>
      </c>
      <c r="K694">
        <v>250001</v>
      </c>
      <c r="L694" t="s">
        <v>36</v>
      </c>
      <c r="M694" t="s">
        <v>38</v>
      </c>
      <c r="N694" s="5">
        <v>1199</v>
      </c>
    </row>
    <row r="695" spans="1:14" x14ac:dyDescent="0.25">
      <c r="A695">
        <v>3800694</v>
      </c>
      <c r="B695">
        <v>2</v>
      </c>
      <c r="C695" t="s">
        <v>51</v>
      </c>
      <c r="D695" s="2">
        <v>44450</v>
      </c>
      <c r="E695" s="27">
        <v>2021</v>
      </c>
      <c r="F695" s="29">
        <v>9</v>
      </c>
      <c r="G695">
        <v>511113</v>
      </c>
      <c r="H695" t="s">
        <v>30</v>
      </c>
      <c r="I695">
        <v>280001</v>
      </c>
      <c r="J695" t="s">
        <v>73</v>
      </c>
      <c r="K695">
        <v>250017</v>
      </c>
      <c r="L695" t="s">
        <v>37</v>
      </c>
      <c r="M695" t="s">
        <v>39</v>
      </c>
      <c r="N695" s="5">
        <v>3192</v>
      </c>
    </row>
    <row r="696" spans="1:14" x14ac:dyDescent="0.25">
      <c r="A696">
        <v>3800695</v>
      </c>
      <c r="B696">
        <v>1</v>
      </c>
      <c r="C696" t="s">
        <v>64</v>
      </c>
      <c r="D696" s="2">
        <v>44923</v>
      </c>
      <c r="E696" s="27">
        <v>2022</v>
      </c>
      <c r="F696" s="29">
        <v>12</v>
      </c>
      <c r="G696">
        <v>511111</v>
      </c>
      <c r="H696" t="s">
        <v>29</v>
      </c>
      <c r="I696">
        <v>280013</v>
      </c>
      <c r="J696" t="s">
        <v>14</v>
      </c>
      <c r="K696">
        <v>250012</v>
      </c>
      <c r="L696" t="s">
        <v>37</v>
      </c>
      <c r="M696" t="s">
        <v>54</v>
      </c>
      <c r="N696" s="5">
        <v>3862</v>
      </c>
    </row>
    <row r="697" spans="1:14" x14ac:dyDescent="0.25">
      <c r="A697">
        <v>3800696</v>
      </c>
      <c r="B697">
        <v>3</v>
      </c>
      <c r="C697" t="s">
        <v>50</v>
      </c>
      <c r="D697" s="2">
        <v>44198</v>
      </c>
      <c r="E697" s="27">
        <v>2021</v>
      </c>
      <c r="F697" s="29">
        <v>1</v>
      </c>
      <c r="G697">
        <v>511117</v>
      </c>
      <c r="H697" t="s">
        <v>31</v>
      </c>
      <c r="I697">
        <v>280008</v>
      </c>
      <c r="J697" t="s">
        <v>80</v>
      </c>
      <c r="K697">
        <v>250009</v>
      </c>
      <c r="L697" t="s">
        <v>36</v>
      </c>
      <c r="M697" t="s">
        <v>53</v>
      </c>
      <c r="N697" s="5">
        <v>1361</v>
      </c>
    </row>
    <row r="698" spans="1:14" x14ac:dyDescent="0.25">
      <c r="A698">
        <v>3800697</v>
      </c>
      <c r="B698">
        <v>1</v>
      </c>
      <c r="C698" t="s">
        <v>64</v>
      </c>
      <c r="D698" s="2">
        <v>44305</v>
      </c>
      <c r="E698" s="27">
        <v>2021</v>
      </c>
      <c r="F698" s="29">
        <v>4</v>
      </c>
      <c r="G698">
        <v>511116</v>
      </c>
      <c r="H698" t="s">
        <v>31</v>
      </c>
      <c r="I698">
        <v>280003</v>
      </c>
      <c r="J698" t="s">
        <v>75</v>
      </c>
      <c r="K698">
        <v>250015</v>
      </c>
      <c r="L698" t="s">
        <v>37</v>
      </c>
      <c r="M698" t="s">
        <v>39</v>
      </c>
      <c r="N698" s="5">
        <v>4401</v>
      </c>
    </row>
    <row r="699" spans="1:14" x14ac:dyDescent="0.25">
      <c r="A699">
        <v>3800698</v>
      </c>
      <c r="B699">
        <v>1</v>
      </c>
      <c r="C699" t="s">
        <v>64</v>
      </c>
      <c r="D699" s="2">
        <v>44647</v>
      </c>
      <c r="E699" s="27">
        <v>2022</v>
      </c>
      <c r="F699" s="29">
        <v>3</v>
      </c>
      <c r="G699">
        <v>511114</v>
      </c>
      <c r="H699" t="s">
        <v>30</v>
      </c>
      <c r="I699">
        <v>280003</v>
      </c>
      <c r="J699" t="s">
        <v>75</v>
      </c>
      <c r="K699">
        <v>250016</v>
      </c>
      <c r="L699" t="s">
        <v>37</v>
      </c>
      <c r="M699" t="s">
        <v>39</v>
      </c>
      <c r="N699" s="5">
        <v>2093</v>
      </c>
    </row>
    <row r="700" spans="1:14" x14ac:dyDescent="0.25">
      <c r="A700">
        <v>3800699</v>
      </c>
      <c r="B700">
        <v>3</v>
      </c>
      <c r="C700" t="s">
        <v>50</v>
      </c>
      <c r="D700" s="2">
        <v>44688</v>
      </c>
      <c r="E700" s="27">
        <v>2022</v>
      </c>
      <c r="F700" s="29">
        <v>5</v>
      </c>
      <c r="G700">
        <v>511117</v>
      </c>
      <c r="H700" t="s">
        <v>31</v>
      </c>
      <c r="I700">
        <v>280002</v>
      </c>
      <c r="J700" t="s">
        <v>74</v>
      </c>
      <c r="K700">
        <v>250004</v>
      </c>
      <c r="L700" t="s">
        <v>36</v>
      </c>
      <c r="M700" t="s">
        <v>38</v>
      </c>
      <c r="N700" s="5">
        <v>2254</v>
      </c>
    </row>
    <row r="701" spans="1:14" x14ac:dyDescent="0.25">
      <c r="A701">
        <v>3800700</v>
      </c>
      <c r="B701">
        <v>4</v>
      </c>
      <c r="C701" t="s">
        <v>65</v>
      </c>
      <c r="D701" s="2">
        <v>44281</v>
      </c>
      <c r="E701" s="27">
        <v>2021</v>
      </c>
      <c r="F701" s="29">
        <v>3</v>
      </c>
      <c r="G701">
        <v>511111</v>
      </c>
      <c r="H701" t="s">
        <v>29</v>
      </c>
      <c r="I701">
        <v>280018</v>
      </c>
      <c r="J701" t="s">
        <v>19</v>
      </c>
      <c r="K701">
        <v>250030</v>
      </c>
      <c r="L701" t="s">
        <v>35</v>
      </c>
      <c r="M701" t="s">
        <v>55</v>
      </c>
      <c r="N701" s="5">
        <v>4782</v>
      </c>
    </row>
    <row r="702" spans="1:14" x14ac:dyDescent="0.25">
      <c r="A702">
        <v>3800701</v>
      </c>
      <c r="B702">
        <v>2</v>
      </c>
      <c r="C702" t="s">
        <v>51</v>
      </c>
      <c r="D702" s="2">
        <v>44579</v>
      </c>
      <c r="E702" s="27">
        <v>2022</v>
      </c>
      <c r="F702" s="29">
        <v>1</v>
      </c>
      <c r="G702">
        <v>511116</v>
      </c>
      <c r="H702" t="s">
        <v>31</v>
      </c>
      <c r="I702">
        <v>280015</v>
      </c>
      <c r="J702" t="s">
        <v>16</v>
      </c>
      <c r="K702">
        <v>250026</v>
      </c>
      <c r="L702" t="s">
        <v>35</v>
      </c>
      <c r="M702" t="s">
        <v>71</v>
      </c>
      <c r="N702" s="5">
        <v>5817</v>
      </c>
    </row>
    <row r="703" spans="1:14" x14ac:dyDescent="0.25">
      <c r="A703">
        <v>3800702</v>
      </c>
      <c r="B703">
        <v>1</v>
      </c>
      <c r="C703" t="s">
        <v>64</v>
      </c>
      <c r="D703" s="2">
        <v>45216</v>
      </c>
      <c r="E703" s="27">
        <v>2023</v>
      </c>
      <c r="F703" s="29">
        <v>10</v>
      </c>
      <c r="G703">
        <v>511113</v>
      </c>
      <c r="H703" t="s">
        <v>30</v>
      </c>
      <c r="I703">
        <v>280002</v>
      </c>
      <c r="J703" t="s">
        <v>74</v>
      </c>
      <c r="K703">
        <v>250027</v>
      </c>
      <c r="L703" t="s">
        <v>35</v>
      </c>
      <c r="M703" t="s">
        <v>71</v>
      </c>
      <c r="N703" s="5">
        <v>1370</v>
      </c>
    </row>
    <row r="704" spans="1:14" x14ac:dyDescent="0.25">
      <c r="A704">
        <v>3800703</v>
      </c>
      <c r="B704">
        <v>1</v>
      </c>
      <c r="C704" t="s">
        <v>64</v>
      </c>
      <c r="D704" s="2">
        <v>44634</v>
      </c>
      <c r="E704" s="27">
        <v>2022</v>
      </c>
      <c r="F704" s="29">
        <v>3</v>
      </c>
      <c r="G704">
        <v>511117</v>
      </c>
      <c r="H704" t="s">
        <v>31</v>
      </c>
      <c r="I704">
        <v>280011</v>
      </c>
      <c r="J704" t="s">
        <v>12</v>
      </c>
      <c r="K704">
        <v>250013</v>
      </c>
      <c r="L704" t="s">
        <v>37</v>
      </c>
      <c r="M704" t="s">
        <v>54</v>
      </c>
      <c r="N704" s="5">
        <v>4657</v>
      </c>
    </row>
    <row r="705" spans="1:14" x14ac:dyDescent="0.25">
      <c r="A705">
        <v>3800704</v>
      </c>
      <c r="B705">
        <v>2</v>
      </c>
      <c r="C705" t="s">
        <v>51</v>
      </c>
      <c r="D705" s="2">
        <v>44310</v>
      </c>
      <c r="E705" s="27">
        <v>2021</v>
      </c>
      <c r="F705" s="29">
        <v>4</v>
      </c>
      <c r="G705">
        <v>511117</v>
      </c>
      <c r="H705" t="s">
        <v>31</v>
      </c>
      <c r="I705">
        <v>280008</v>
      </c>
      <c r="J705" t="s">
        <v>80</v>
      </c>
      <c r="K705">
        <v>250002</v>
      </c>
      <c r="L705" t="s">
        <v>36</v>
      </c>
      <c r="M705" t="s">
        <v>38</v>
      </c>
      <c r="N705" s="5">
        <v>2093</v>
      </c>
    </row>
    <row r="706" spans="1:14" x14ac:dyDescent="0.25">
      <c r="A706">
        <v>3800705</v>
      </c>
      <c r="B706">
        <v>2</v>
      </c>
      <c r="C706" t="s">
        <v>51</v>
      </c>
      <c r="D706" s="2">
        <v>45219</v>
      </c>
      <c r="E706" s="27">
        <v>2023</v>
      </c>
      <c r="F706" s="29">
        <v>10</v>
      </c>
      <c r="G706">
        <v>511117</v>
      </c>
      <c r="H706" t="s">
        <v>31</v>
      </c>
      <c r="I706">
        <v>280010</v>
      </c>
      <c r="J706" t="s">
        <v>11</v>
      </c>
      <c r="K706">
        <v>250006</v>
      </c>
      <c r="L706" t="s">
        <v>36</v>
      </c>
      <c r="M706" t="s">
        <v>53</v>
      </c>
      <c r="N706" s="5">
        <v>1953</v>
      </c>
    </row>
    <row r="707" spans="1:14" x14ac:dyDescent="0.25">
      <c r="A707">
        <v>3800706</v>
      </c>
      <c r="B707">
        <v>1</v>
      </c>
      <c r="C707" t="s">
        <v>64</v>
      </c>
      <c r="D707" s="2">
        <v>44766</v>
      </c>
      <c r="E707" s="27">
        <v>2022</v>
      </c>
      <c r="F707" s="29">
        <v>7</v>
      </c>
      <c r="G707">
        <v>511115</v>
      </c>
      <c r="H707" t="s">
        <v>70</v>
      </c>
      <c r="I707">
        <v>280020</v>
      </c>
      <c r="J707" t="s">
        <v>21</v>
      </c>
      <c r="K707">
        <v>250013</v>
      </c>
      <c r="L707" t="s">
        <v>37</v>
      </c>
      <c r="M707" t="s">
        <v>54</v>
      </c>
      <c r="N707" s="5">
        <v>3068</v>
      </c>
    </row>
    <row r="708" spans="1:14" x14ac:dyDescent="0.25">
      <c r="A708">
        <v>3800707</v>
      </c>
      <c r="B708">
        <v>4</v>
      </c>
      <c r="C708" t="s">
        <v>65</v>
      </c>
      <c r="D708" s="2">
        <v>44713</v>
      </c>
      <c r="E708" s="27">
        <v>2022</v>
      </c>
      <c r="F708" s="29">
        <v>6</v>
      </c>
      <c r="G708">
        <v>511111</v>
      </c>
      <c r="H708" t="s">
        <v>29</v>
      </c>
      <c r="I708">
        <v>280011</v>
      </c>
      <c r="J708" t="s">
        <v>12</v>
      </c>
      <c r="K708">
        <v>250007</v>
      </c>
      <c r="L708" t="s">
        <v>36</v>
      </c>
      <c r="M708" t="s">
        <v>53</v>
      </c>
      <c r="N708" s="5">
        <v>1388</v>
      </c>
    </row>
    <row r="709" spans="1:14" x14ac:dyDescent="0.25">
      <c r="A709">
        <v>3800708</v>
      </c>
      <c r="B709">
        <v>2</v>
      </c>
      <c r="C709" t="s">
        <v>51</v>
      </c>
      <c r="D709" s="2">
        <v>44607</v>
      </c>
      <c r="E709" s="27">
        <v>2022</v>
      </c>
      <c r="F709" s="29">
        <v>2</v>
      </c>
      <c r="G709">
        <v>511114</v>
      </c>
      <c r="H709" t="s">
        <v>30</v>
      </c>
      <c r="I709">
        <v>280019</v>
      </c>
      <c r="J709" t="s">
        <v>20</v>
      </c>
      <c r="K709">
        <v>250014</v>
      </c>
      <c r="L709" t="s">
        <v>37</v>
      </c>
      <c r="M709" t="s">
        <v>54</v>
      </c>
      <c r="N709" s="5">
        <v>2954</v>
      </c>
    </row>
    <row r="710" spans="1:14" x14ac:dyDescent="0.25">
      <c r="A710">
        <v>3800709</v>
      </c>
      <c r="B710">
        <v>4</v>
      </c>
      <c r="C710" t="s">
        <v>65</v>
      </c>
      <c r="D710" s="2">
        <v>44261</v>
      </c>
      <c r="E710" s="27">
        <v>2021</v>
      </c>
      <c r="F710" s="29">
        <v>3</v>
      </c>
      <c r="G710">
        <v>511111</v>
      </c>
      <c r="H710" t="s">
        <v>29</v>
      </c>
      <c r="I710">
        <v>280003</v>
      </c>
      <c r="J710" t="s">
        <v>75</v>
      </c>
      <c r="K710">
        <v>250019</v>
      </c>
      <c r="L710" t="s">
        <v>37</v>
      </c>
      <c r="M710" t="s">
        <v>39</v>
      </c>
      <c r="N710" s="5">
        <v>1533</v>
      </c>
    </row>
    <row r="711" spans="1:14" x14ac:dyDescent="0.25">
      <c r="A711">
        <v>3800710</v>
      </c>
      <c r="B711">
        <v>1</v>
      </c>
      <c r="C711" t="s">
        <v>64</v>
      </c>
      <c r="D711" s="2">
        <v>44928</v>
      </c>
      <c r="E711" s="27">
        <v>2023</v>
      </c>
      <c r="F711" s="29">
        <v>1</v>
      </c>
      <c r="G711">
        <v>511112</v>
      </c>
      <c r="H711" t="s">
        <v>29</v>
      </c>
      <c r="I711">
        <v>280002</v>
      </c>
      <c r="J711" t="s">
        <v>74</v>
      </c>
      <c r="K711">
        <v>250028</v>
      </c>
      <c r="L711" t="s">
        <v>35</v>
      </c>
      <c r="M711" t="s">
        <v>71</v>
      </c>
      <c r="N711" s="5">
        <v>3594</v>
      </c>
    </row>
    <row r="712" spans="1:14" x14ac:dyDescent="0.25">
      <c r="A712">
        <v>3800711</v>
      </c>
      <c r="B712">
        <v>1</v>
      </c>
      <c r="C712" t="s">
        <v>64</v>
      </c>
      <c r="D712" s="2">
        <v>45267</v>
      </c>
      <c r="E712" s="27">
        <v>2023</v>
      </c>
      <c r="F712" s="29">
        <v>12</v>
      </c>
      <c r="G712">
        <v>511114</v>
      </c>
      <c r="H712" t="s">
        <v>30</v>
      </c>
      <c r="I712">
        <v>280011</v>
      </c>
      <c r="J712" t="s">
        <v>12</v>
      </c>
      <c r="K712">
        <v>250006</v>
      </c>
      <c r="L712" t="s">
        <v>36</v>
      </c>
      <c r="M712" t="s">
        <v>53</v>
      </c>
      <c r="N712" s="5">
        <v>934</v>
      </c>
    </row>
    <row r="713" spans="1:14" x14ac:dyDescent="0.25">
      <c r="A713">
        <v>3800712</v>
      </c>
      <c r="B713">
        <v>2</v>
      </c>
      <c r="C713" t="s">
        <v>51</v>
      </c>
      <c r="D713" s="2">
        <v>44565</v>
      </c>
      <c r="E713" s="27">
        <v>2022</v>
      </c>
      <c r="F713" s="29">
        <v>1</v>
      </c>
      <c r="G713">
        <v>511115</v>
      </c>
      <c r="H713" t="s">
        <v>70</v>
      </c>
      <c r="I713">
        <v>280007</v>
      </c>
      <c r="J713" t="s">
        <v>79</v>
      </c>
      <c r="K713">
        <v>250028</v>
      </c>
      <c r="L713" t="s">
        <v>35</v>
      </c>
      <c r="M713" t="s">
        <v>71</v>
      </c>
      <c r="N713" s="5">
        <v>5176</v>
      </c>
    </row>
    <row r="714" spans="1:14" x14ac:dyDescent="0.25">
      <c r="A714">
        <v>3800713</v>
      </c>
      <c r="B714">
        <v>4</v>
      </c>
      <c r="C714" t="s">
        <v>65</v>
      </c>
      <c r="D714" s="2">
        <v>45158</v>
      </c>
      <c r="E714" s="27">
        <v>2023</v>
      </c>
      <c r="F714" s="29">
        <v>8</v>
      </c>
      <c r="G714">
        <v>511116</v>
      </c>
      <c r="H714" t="s">
        <v>31</v>
      </c>
      <c r="I714">
        <v>280017</v>
      </c>
      <c r="J714" t="s">
        <v>18</v>
      </c>
      <c r="K714">
        <v>250022</v>
      </c>
      <c r="L714" t="s">
        <v>34</v>
      </c>
      <c r="M714" t="s">
        <v>40</v>
      </c>
      <c r="N714" s="5">
        <v>338</v>
      </c>
    </row>
    <row r="715" spans="1:14" x14ac:dyDescent="0.25">
      <c r="A715">
        <v>3800714</v>
      </c>
      <c r="B715">
        <v>3</v>
      </c>
      <c r="C715" t="s">
        <v>50</v>
      </c>
      <c r="D715" s="2">
        <v>44817</v>
      </c>
      <c r="E715" s="27">
        <v>2022</v>
      </c>
      <c r="F715" s="29">
        <v>9</v>
      </c>
      <c r="G715">
        <v>511115</v>
      </c>
      <c r="H715" t="s">
        <v>70</v>
      </c>
      <c r="I715">
        <v>280003</v>
      </c>
      <c r="J715" t="s">
        <v>75</v>
      </c>
      <c r="K715">
        <v>250028</v>
      </c>
      <c r="L715" t="s">
        <v>35</v>
      </c>
      <c r="M715" t="s">
        <v>71</v>
      </c>
      <c r="N715" s="5">
        <v>5137</v>
      </c>
    </row>
    <row r="716" spans="1:14" x14ac:dyDescent="0.25">
      <c r="A716">
        <v>3800715</v>
      </c>
      <c r="B716">
        <v>3</v>
      </c>
      <c r="C716" t="s">
        <v>50</v>
      </c>
      <c r="D716" s="2">
        <v>44767</v>
      </c>
      <c r="E716" s="27">
        <v>2022</v>
      </c>
      <c r="F716" s="29">
        <v>7</v>
      </c>
      <c r="G716">
        <v>511117</v>
      </c>
      <c r="H716" t="s">
        <v>31</v>
      </c>
      <c r="I716">
        <v>280007</v>
      </c>
      <c r="J716" t="s">
        <v>79</v>
      </c>
      <c r="K716">
        <v>250008</v>
      </c>
      <c r="L716" t="s">
        <v>36</v>
      </c>
      <c r="M716" t="s">
        <v>53</v>
      </c>
      <c r="N716" s="5">
        <v>4696</v>
      </c>
    </row>
    <row r="717" spans="1:14" x14ac:dyDescent="0.25">
      <c r="A717">
        <v>3800716</v>
      </c>
      <c r="B717">
        <v>1</v>
      </c>
      <c r="C717" t="s">
        <v>64</v>
      </c>
      <c r="D717" s="2">
        <v>45098</v>
      </c>
      <c r="E717" s="27">
        <v>2023</v>
      </c>
      <c r="F717" s="29">
        <v>6</v>
      </c>
      <c r="G717">
        <v>511115</v>
      </c>
      <c r="H717" t="s">
        <v>70</v>
      </c>
      <c r="I717">
        <v>280014</v>
      </c>
      <c r="J717" t="s">
        <v>15</v>
      </c>
      <c r="K717">
        <v>250015</v>
      </c>
      <c r="L717" t="s">
        <v>37</v>
      </c>
      <c r="M717" t="s">
        <v>39</v>
      </c>
      <c r="N717" s="5">
        <v>1121</v>
      </c>
    </row>
    <row r="718" spans="1:14" x14ac:dyDescent="0.25">
      <c r="A718">
        <v>3800717</v>
      </c>
      <c r="B718">
        <v>2</v>
      </c>
      <c r="C718" t="s">
        <v>51</v>
      </c>
      <c r="D718" s="2">
        <v>44577</v>
      </c>
      <c r="E718" s="27">
        <v>2022</v>
      </c>
      <c r="F718" s="29">
        <v>1</v>
      </c>
      <c r="G718">
        <v>511115</v>
      </c>
      <c r="H718" t="s">
        <v>70</v>
      </c>
      <c r="I718">
        <v>280003</v>
      </c>
      <c r="J718" t="s">
        <v>75</v>
      </c>
      <c r="K718">
        <v>250027</v>
      </c>
      <c r="L718" t="s">
        <v>35</v>
      </c>
      <c r="M718" t="s">
        <v>71</v>
      </c>
      <c r="N718" s="5">
        <v>419</v>
      </c>
    </row>
    <row r="719" spans="1:14" x14ac:dyDescent="0.25">
      <c r="A719">
        <v>3800718</v>
      </c>
      <c r="B719">
        <v>1</v>
      </c>
      <c r="C719" t="s">
        <v>64</v>
      </c>
      <c r="D719" s="2">
        <v>44735</v>
      </c>
      <c r="E719" s="27">
        <v>2022</v>
      </c>
      <c r="F719" s="29">
        <v>6</v>
      </c>
      <c r="G719">
        <v>511115</v>
      </c>
      <c r="H719" t="s">
        <v>70</v>
      </c>
      <c r="I719">
        <v>280006</v>
      </c>
      <c r="J719" t="s">
        <v>78</v>
      </c>
      <c r="K719">
        <v>250001</v>
      </c>
      <c r="L719" t="s">
        <v>36</v>
      </c>
      <c r="M719" t="s">
        <v>38</v>
      </c>
      <c r="N719" s="5">
        <v>844</v>
      </c>
    </row>
    <row r="720" spans="1:14" x14ac:dyDescent="0.25">
      <c r="A720">
        <v>3800719</v>
      </c>
      <c r="B720">
        <v>2</v>
      </c>
      <c r="C720" t="s">
        <v>51</v>
      </c>
      <c r="D720" s="2">
        <v>45063</v>
      </c>
      <c r="E720" s="27">
        <v>2023</v>
      </c>
      <c r="F720" s="29">
        <v>5</v>
      </c>
      <c r="G720">
        <v>511116</v>
      </c>
      <c r="H720" t="s">
        <v>31</v>
      </c>
      <c r="I720">
        <v>280010</v>
      </c>
      <c r="J720" t="s">
        <v>11</v>
      </c>
      <c r="K720">
        <v>250018</v>
      </c>
      <c r="L720" t="s">
        <v>37</v>
      </c>
      <c r="M720" t="s">
        <v>39</v>
      </c>
      <c r="N720" s="5">
        <v>4082</v>
      </c>
    </row>
    <row r="721" spans="1:14" x14ac:dyDescent="0.25">
      <c r="A721">
        <v>3800720</v>
      </c>
      <c r="B721">
        <v>1</v>
      </c>
      <c r="C721" t="s">
        <v>64</v>
      </c>
      <c r="D721" s="2">
        <v>45215</v>
      </c>
      <c r="E721" s="27">
        <v>2023</v>
      </c>
      <c r="F721" s="29">
        <v>10</v>
      </c>
      <c r="G721">
        <v>511111</v>
      </c>
      <c r="H721" t="s">
        <v>29</v>
      </c>
      <c r="I721">
        <v>280008</v>
      </c>
      <c r="J721" t="s">
        <v>80</v>
      </c>
      <c r="K721">
        <v>250028</v>
      </c>
      <c r="L721" t="s">
        <v>35</v>
      </c>
      <c r="M721" t="s">
        <v>71</v>
      </c>
      <c r="N721" s="5">
        <v>3398</v>
      </c>
    </row>
    <row r="722" spans="1:14" x14ac:dyDescent="0.25">
      <c r="A722">
        <v>3800721</v>
      </c>
      <c r="B722">
        <v>3</v>
      </c>
      <c r="C722" t="s">
        <v>50</v>
      </c>
      <c r="D722" s="2">
        <v>44541</v>
      </c>
      <c r="E722" s="27">
        <v>2021</v>
      </c>
      <c r="F722" s="29">
        <v>12</v>
      </c>
      <c r="G722">
        <v>511112</v>
      </c>
      <c r="H722" t="s">
        <v>29</v>
      </c>
      <c r="I722">
        <v>280020</v>
      </c>
      <c r="J722" t="s">
        <v>21</v>
      </c>
      <c r="K722">
        <v>250001</v>
      </c>
      <c r="L722" t="s">
        <v>36</v>
      </c>
      <c r="M722" t="s">
        <v>38</v>
      </c>
      <c r="N722" s="5">
        <v>2715</v>
      </c>
    </row>
    <row r="723" spans="1:14" x14ac:dyDescent="0.25">
      <c r="A723">
        <v>3800722</v>
      </c>
      <c r="B723">
        <v>4</v>
      </c>
      <c r="C723" t="s">
        <v>65</v>
      </c>
      <c r="D723" s="2">
        <v>44522</v>
      </c>
      <c r="E723" s="27">
        <v>2021</v>
      </c>
      <c r="F723" s="29">
        <v>11</v>
      </c>
      <c r="G723">
        <v>511111</v>
      </c>
      <c r="H723" t="s">
        <v>29</v>
      </c>
      <c r="I723">
        <v>280005</v>
      </c>
      <c r="J723" t="s">
        <v>77</v>
      </c>
      <c r="K723">
        <v>250008</v>
      </c>
      <c r="L723" t="s">
        <v>36</v>
      </c>
      <c r="M723" t="s">
        <v>53</v>
      </c>
      <c r="N723" s="5">
        <v>1919</v>
      </c>
    </row>
    <row r="724" spans="1:14" x14ac:dyDescent="0.25">
      <c r="A724">
        <v>3800723</v>
      </c>
      <c r="B724">
        <v>4</v>
      </c>
      <c r="C724" t="s">
        <v>65</v>
      </c>
      <c r="D724" s="2">
        <v>44435</v>
      </c>
      <c r="E724" s="27">
        <v>2021</v>
      </c>
      <c r="F724" s="29">
        <v>8</v>
      </c>
      <c r="G724">
        <v>511117</v>
      </c>
      <c r="H724" t="s">
        <v>31</v>
      </c>
      <c r="I724">
        <v>280012</v>
      </c>
      <c r="J724" t="s">
        <v>13</v>
      </c>
      <c r="K724">
        <v>250024</v>
      </c>
      <c r="L724" t="s">
        <v>34</v>
      </c>
      <c r="M724" t="s">
        <v>40</v>
      </c>
      <c r="N724" s="5">
        <v>3845</v>
      </c>
    </row>
    <row r="725" spans="1:14" x14ac:dyDescent="0.25">
      <c r="A725">
        <v>3800724</v>
      </c>
      <c r="B725">
        <v>2</v>
      </c>
      <c r="C725" t="s">
        <v>51</v>
      </c>
      <c r="D725" s="2">
        <v>45203</v>
      </c>
      <c r="E725" s="27">
        <v>2023</v>
      </c>
      <c r="F725" s="29">
        <v>10</v>
      </c>
      <c r="G725">
        <v>511116</v>
      </c>
      <c r="H725" t="s">
        <v>31</v>
      </c>
      <c r="I725">
        <v>280008</v>
      </c>
      <c r="J725" t="s">
        <v>80</v>
      </c>
      <c r="K725">
        <v>250027</v>
      </c>
      <c r="L725" t="s">
        <v>35</v>
      </c>
      <c r="M725" t="s">
        <v>71</v>
      </c>
      <c r="N725" s="5">
        <v>4139</v>
      </c>
    </row>
    <row r="726" spans="1:14" x14ac:dyDescent="0.25">
      <c r="A726">
        <v>3800725</v>
      </c>
      <c r="B726">
        <v>3</v>
      </c>
      <c r="C726" t="s">
        <v>50</v>
      </c>
      <c r="D726" s="2">
        <v>45206</v>
      </c>
      <c r="E726" s="27">
        <v>2023</v>
      </c>
      <c r="F726" s="29">
        <v>10</v>
      </c>
      <c r="G726">
        <v>511114</v>
      </c>
      <c r="H726" t="s">
        <v>30</v>
      </c>
      <c r="I726">
        <v>280019</v>
      </c>
      <c r="J726" t="s">
        <v>20</v>
      </c>
      <c r="K726">
        <v>250022</v>
      </c>
      <c r="L726" t="s">
        <v>34</v>
      </c>
      <c r="M726" t="s">
        <v>40</v>
      </c>
      <c r="N726" s="5">
        <v>1313</v>
      </c>
    </row>
    <row r="727" spans="1:14" x14ac:dyDescent="0.25">
      <c r="A727">
        <v>3800726</v>
      </c>
      <c r="B727">
        <v>1</v>
      </c>
      <c r="C727" t="s">
        <v>64</v>
      </c>
      <c r="D727" s="2">
        <v>45062</v>
      </c>
      <c r="E727" s="27">
        <v>2023</v>
      </c>
      <c r="F727" s="29">
        <v>5</v>
      </c>
      <c r="G727">
        <v>511116</v>
      </c>
      <c r="H727" t="s">
        <v>31</v>
      </c>
      <c r="I727">
        <v>280010</v>
      </c>
      <c r="J727" t="s">
        <v>11</v>
      </c>
      <c r="K727">
        <v>250026</v>
      </c>
      <c r="L727" t="s">
        <v>35</v>
      </c>
      <c r="M727" t="s">
        <v>71</v>
      </c>
      <c r="N727" s="5">
        <v>3586</v>
      </c>
    </row>
    <row r="728" spans="1:14" x14ac:dyDescent="0.25">
      <c r="A728">
        <v>3800727</v>
      </c>
      <c r="B728">
        <v>1</v>
      </c>
      <c r="C728" t="s">
        <v>64</v>
      </c>
      <c r="D728" s="2">
        <v>44898</v>
      </c>
      <c r="E728" s="27">
        <v>2022</v>
      </c>
      <c r="F728" s="29">
        <v>12</v>
      </c>
      <c r="G728">
        <v>511113</v>
      </c>
      <c r="H728" t="s">
        <v>30</v>
      </c>
      <c r="I728">
        <v>280012</v>
      </c>
      <c r="J728" t="s">
        <v>13</v>
      </c>
      <c r="K728">
        <v>250011</v>
      </c>
      <c r="L728" t="s">
        <v>37</v>
      </c>
      <c r="M728" t="s">
        <v>54</v>
      </c>
      <c r="N728" s="5">
        <v>2389</v>
      </c>
    </row>
    <row r="729" spans="1:14" x14ac:dyDescent="0.25">
      <c r="A729">
        <v>3800728</v>
      </c>
      <c r="B729">
        <v>1</v>
      </c>
      <c r="C729" t="s">
        <v>64</v>
      </c>
      <c r="D729" s="2">
        <v>44220</v>
      </c>
      <c r="E729" s="27">
        <v>2021</v>
      </c>
      <c r="F729" s="29">
        <v>1</v>
      </c>
      <c r="G729">
        <v>511116</v>
      </c>
      <c r="H729" t="s">
        <v>31</v>
      </c>
      <c r="I729">
        <v>280018</v>
      </c>
      <c r="J729" t="s">
        <v>19</v>
      </c>
      <c r="K729">
        <v>250016</v>
      </c>
      <c r="L729" t="s">
        <v>37</v>
      </c>
      <c r="M729" t="s">
        <v>39</v>
      </c>
      <c r="N729" s="5">
        <v>4341</v>
      </c>
    </row>
    <row r="730" spans="1:14" x14ac:dyDescent="0.25">
      <c r="A730">
        <v>3800729</v>
      </c>
      <c r="B730">
        <v>3</v>
      </c>
      <c r="C730" t="s">
        <v>50</v>
      </c>
      <c r="D730" s="2">
        <v>45196</v>
      </c>
      <c r="E730" s="27">
        <v>2023</v>
      </c>
      <c r="F730" s="29">
        <v>9</v>
      </c>
      <c r="G730">
        <v>511116</v>
      </c>
      <c r="H730" t="s">
        <v>31</v>
      </c>
      <c r="I730">
        <v>280003</v>
      </c>
      <c r="J730" t="s">
        <v>75</v>
      </c>
      <c r="K730">
        <v>250001</v>
      </c>
      <c r="L730" t="s">
        <v>36</v>
      </c>
      <c r="M730" t="s">
        <v>38</v>
      </c>
      <c r="N730" s="5">
        <v>2053</v>
      </c>
    </row>
    <row r="731" spans="1:14" x14ac:dyDescent="0.25">
      <c r="A731">
        <v>3800730</v>
      </c>
      <c r="B731">
        <v>3</v>
      </c>
      <c r="C731" t="s">
        <v>50</v>
      </c>
      <c r="D731" s="2">
        <v>44823</v>
      </c>
      <c r="E731" s="27">
        <v>2022</v>
      </c>
      <c r="F731" s="29">
        <v>9</v>
      </c>
      <c r="G731">
        <v>511111</v>
      </c>
      <c r="H731" t="s">
        <v>29</v>
      </c>
      <c r="I731">
        <v>280006</v>
      </c>
      <c r="J731" t="s">
        <v>78</v>
      </c>
      <c r="K731">
        <v>250002</v>
      </c>
      <c r="L731" t="s">
        <v>36</v>
      </c>
      <c r="M731" t="s">
        <v>38</v>
      </c>
      <c r="N731" s="5">
        <v>2536</v>
      </c>
    </row>
    <row r="732" spans="1:14" x14ac:dyDescent="0.25">
      <c r="A732">
        <v>3800731</v>
      </c>
      <c r="B732">
        <v>4</v>
      </c>
      <c r="C732" t="s">
        <v>65</v>
      </c>
      <c r="D732" s="2">
        <v>45111</v>
      </c>
      <c r="E732" s="27">
        <v>2023</v>
      </c>
      <c r="F732" s="29">
        <v>7</v>
      </c>
      <c r="G732">
        <v>511115</v>
      </c>
      <c r="H732" t="s">
        <v>70</v>
      </c>
      <c r="I732">
        <v>280011</v>
      </c>
      <c r="J732" t="s">
        <v>12</v>
      </c>
      <c r="K732">
        <v>250024</v>
      </c>
      <c r="L732" t="s">
        <v>34</v>
      </c>
      <c r="M732" t="s">
        <v>40</v>
      </c>
      <c r="N732" s="5">
        <v>2595</v>
      </c>
    </row>
    <row r="733" spans="1:14" x14ac:dyDescent="0.25">
      <c r="A733">
        <v>3800732</v>
      </c>
      <c r="B733">
        <v>1</v>
      </c>
      <c r="C733" t="s">
        <v>64</v>
      </c>
      <c r="D733" s="2">
        <v>44853</v>
      </c>
      <c r="E733" s="27">
        <v>2022</v>
      </c>
      <c r="F733" s="29">
        <v>10</v>
      </c>
      <c r="G733">
        <v>511116</v>
      </c>
      <c r="H733" t="s">
        <v>31</v>
      </c>
      <c r="I733">
        <v>280003</v>
      </c>
      <c r="J733" t="s">
        <v>75</v>
      </c>
      <c r="K733">
        <v>250013</v>
      </c>
      <c r="L733" t="s">
        <v>37</v>
      </c>
      <c r="M733" t="s">
        <v>54</v>
      </c>
      <c r="N733" s="5">
        <v>2941</v>
      </c>
    </row>
    <row r="734" spans="1:14" x14ac:dyDescent="0.25">
      <c r="A734">
        <v>3800733</v>
      </c>
      <c r="B734">
        <v>3</v>
      </c>
      <c r="C734" t="s">
        <v>50</v>
      </c>
      <c r="D734" s="2">
        <v>44670</v>
      </c>
      <c r="E734" s="27">
        <v>2022</v>
      </c>
      <c r="F734" s="29">
        <v>4</v>
      </c>
      <c r="G734">
        <v>511117</v>
      </c>
      <c r="H734" t="s">
        <v>31</v>
      </c>
      <c r="I734">
        <v>280012</v>
      </c>
      <c r="J734" t="s">
        <v>13</v>
      </c>
      <c r="K734">
        <v>250010</v>
      </c>
      <c r="L734" t="s">
        <v>36</v>
      </c>
      <c r="M734" t="s">
        <v>53</v>
      </c>
      <c r="N734" s="5">
        <v>4532</v>
      </c>
    </row>
    <row r="735" spans="1:14" x14ac:dyDescent="0.25">
      <c r="A735">
        <v>3800734</v>
      </c>
      <c r="B735">
        <v>1</v>
      </c>
      <c r="C735" t="s">
        <v>64</v>
      </c>
      <c r="D735" s="2">
        <v>44731</v>
      </c>
      <c r="E735" s="27">
        <v>2022</v>
      </c>
      <c r="F735" s="29">
        <v>6</v>
      </c>
      <c r="G735">
        <v>511117</v>
      </c>
      <c r="H735" t="s">
        <v>31</v>
      </c>
      <c r="I735">
        <v>280017</v>
      </c>
      <c r="J735" t="s">
        <v>18</v>
      </c>
      <c r="K735">
        <v>250001</v>
      </c>
      <c r="L735" t="s">
        <v>36</v>
      </c>
      <c r="M735" t="s">
        <v>38</v>
      </c>
      <c r="N735" s="5">
        <v>4192</v>
      </c>
    </row>
    <row r="736" spans="1:14" x14ac:dyDescent="0.25">
      <c r="A736">
        <v>3800735</v>
      </c>
      <c r="B736">
        <v>3</v>
      </c>
      <c r="C736" t="s">
        <v>50</v>
      </c>
      <c r="D736" s="2">
        <v>44455</v>
      </c>
      <c r="E736" s="27">
        <v>2021</v>
      </c>
      <c r="F736" s="29">
        <v>9</v>
      </c>
      <c r="G736">
        <v>511112</v>
      </c>
      <c r="H736" t="s">
        <v>29</v>
      </c>
      <c r="I736">
        <v>280015</v>
      </c>
      <c r="J736" t="s">
        <v>16</v>
      </c>
      <c r="K736">
        <v>250026</v>
      </c>
      <c r="L736" t="s">
        <v>35</v>
      </c>
      <c r="M736" t="s">
        <v>71</v>
      </c>
      <c r="N736" s="5">
        <v>811</v>
      </c>
    </row>
    <row r="737" spans="1:14" x14ac:dyDescent="0.25">
      <c r="A737">
        <v>3800736</v>
      </c>
      <c r="B737">
        <v>4</v>
      </c>
      <c r="C737" t="s">
        <v>65</v>
      </c>
      <c r="D737" s="2">
        <v>45033</v>
      </c>
      <c r="E737" s="27">
        <v>2023</v>
      </c>
      <c r="F737" s="29">
        <v>4</v>
      </c>
      <c r="G737">
        <v>511113</v>
      </c>
      <c r="H737" t="s">
        <v>30</v>
      </c>
      <c r="I737">
        <v>280019</v>
      </c>
      <c r="J737" t="s">
        <v>20</v>
      </c>
      <c r="K737">
        <v>250009</v>
      </c>
      <c r="L737" t="s">
        <v>36</v>
      </c>
      <c r="M737" t="s">
        <v>53</v>
      </c>
      <c r="N737" s="5">
        <v>4314</v>
      </c>
    </row>
    <row r="738" spans="1:14" x14ac:dyDescent="0.25">
      <c r="A738">
        <v>3800737</v>
      </c>
      <c r="B738">
        <v>4</v>
      </c>
      <c r="C738" t="s">
        <v>65</v>
      </c>
      <c r="D738" s="2">
        <v>45204</v>
      </c>
      <c r="E738" s="27">
        <v>2023</v>
      </c>
      <c r="F738" s="29">
        <v>10</v>
      </c>
      <c r="G738">
        <v>511116</v>
      </c>
      <c r="H738" t="s">
        <v>31</v>
      </c>
      <c r="I738">
        <v>280013</v>
      </c>
      <c r="J738" t="s">
        <v>14</v>
      </c>
      <c r="K738">
        <v>250025</v>
      </c>
      <c r="L738" t="s">
        <v>34</v>
      </c>
      <c r="M738" t="s">
        <v>40</v>
      </c>
      <c r="N738" s="5">
        <v>4453</v>
      </c>
    </row>
    <row r="739" spans="1:14" x14ac:dyDescent="0.25">
      <c r="A739">
        <v>3800738</v>
      </c>
      <c r="B739">
        <v>1</v>
      </c>
      <c r="C739" t="s">
        <v>64</v>
      </c>
      <c r="D739" s="2">
        <v>45272</v>
      </c>
      <c r="E739" s="27">
        <v>2023</v>
      </c>
      <c r="F739" s="29">
        <v>12</v>
      </c>
      <c r="G739">
        <v>511117</v>
      </c>
      <c r="H739" t="s">
        <v>31</v>
      </c>
      <c r="I739">
        <v>280019</v>
      </c>
      <c r="J739" t="s">
        <v>20</v>
      </c>
      <c r="K739">
        <v>250019</v>
      </c>
      <c r="L739" t="s">
        <v>37</v>
      </c>
      <c r="M739" t="s">
        <v>39</v>
      </c>
      <c r="N739" s="5">
        <v>4734</v>
      </c>
    </row>
    <row r="740" spans="1:14" x14ac:dyDescent="0.25">
      <c r="A740">
        <v>3800739</v>
      </c>
      <c r="B740">
        <v>1</v>
      </c>
      <c r="C740" t="s">
        <v>64</v>
      </c>
      <c r="D740" s="2">
        <v>44930</v>
      </c>
      <c r="E740" s="27">
        <v>2023</v>
      </c>
      <c r="F740" s="29">
        <v>1</v>
      </c>
      <c r="G740">
        <v>511111</v>
      </c>
      <c r="H740" t="s">
        <v>29</v>
      </c>
      <c r="I740">
        <v>280003</v>
      </c>
      <c r="J740" t="s">
        <v>75</v>
      </c>
      <c r="K740">
        <v>250028</v>
      </c>
      <c r="L740" t="s">
        <v>35</v>
      </c>
      <c r="M740" t="s">
        <v>71</v>
      </c>
      <c r="N740" s="5">
        <v>2968</v>
      </c>
    </row>
    <row r="741" spans="1:14" x14ac:dyDescent="0.25">
      <c r="A741">
        <v>3800740</v>
      </c>
      <c r="B741">
        <v>1</v>
      </c>
      <c r="C741" t="s">
        <v>64</v>
      </c>
      <c r="D741" s="2">
        <v>44475</v>
      </c>
      <c r="E741" s="27">
        <v>2021</v>
      </c>
      <c r="F741" s="29">
        <v>10</v>
      </c>
      <c r="G741">
        <v>511111</v>
      </c>
      <c r="H741" t="s">
        <v>29</v>
      </c>
      <c r="I741">
        <v>280013</v>
      </c>
      <c r="J741" t="s">
        <v>14</v>
      </c>
      <c r="K741">
        <v>250025</v>
      </c>
      <c r="L741" t="s">
        <v>34</v>
      </c>
      <c r="M741" t="s">
        <v>40</v>
      </c>
      <c r="N741" s="5">
        <v>2936</v>
      </c>
    </row>
    <row r="742" spans="1:14" x14ac:dyDescent="0.25">
      <c r="A742">
        <v>3800741</v>
      </c>
      <c r="B742">
        <v>2</v>
      </c>
      <c r="C742" t="s">
        <v>51</v>
      </c>
      <c r="D742" s="2">
        <v>44793</v>
      </c>
      <c r="E742" s="27">
        <v>2022</v>
      </c>
      <c r="F742" s="29">
        <v>8</v>
      </c>
      <c r="G742">
        <v>511113</v>
      </c>
      <c r="H742" t="s">
        <v>30</v>
      </c>
      <c r="I742">
        <v>280007</v>
      </c>
      <c r="J742" t="s">
        <v>79</v>
      </c>
      <c r="K742">
        <v>250015</v>
      </c>
      <c r="L742" t="s">
        <v>37</v>
      </c>
      <c r="M742" t="s">
        <v>39</v>
      </c>
      <c r="N742" s="5">
        <v>5836</v>
      </c>
    </row>
    <row r="743" spans="1:14" x14ac:dyDescent="0.25">
      <c r="A743">
        <v>3800742</v>
      </c>
      <c r="B743">
        <v>1</v>
      </c>
      <c r="C743" t="s">
        <v>64</v>
      </c>
      <c r="D743" s="2">
        <v>44669</v>
      </c>
      <c r="E743" s="27">
        <v>2022</v>
      </c>
      <c r="F743" s="29">
        <v>4</v>
      </c>
      <c r="G743">
        <v>511111</v>
      </c>
      <c r="H743" t="s">
        <v>29</v>
      </c>
      <c r="I743">
        <v>280013</v>
      </c>
      <c r="J743" t="s">
        <v>14</v>
      </c>
      <c r="K743">
        <v>250005</v>
      </c>
      <c r="L743" t="s">
        <v>36</v>
      </c>
      <c r="M743" t="s">
        <v>38</v>
      </c>
      <c r="N743" s="5">
        <v>1135</v>
      </c>
    </row>
    <row r="744" spans="1:14" x14ac:dyDescent="0.25">
      <c r="A744">
        <v>3800743</v>
      </c>
      <c r="B744">
        <v>2</v>
      </c>
      <c r="C744" t="s">
        <v>51</v>
      </c>
      <c r="D744" s="2">
        <v>44224</v>
      </c>
      <c r="E744" s="27">
        <v>2021</v>
      </c>
      <c r="F744" s="29">
        <v>1</v>
      </c>
      <c r="G744">
        <v>511115</v>
      </c>
      <c r="H744" t="s">
        <v>70</v>
      </c>
      <c r="I744">
        <v>280011</v>
      </c>
      <c r="J744" t="s">
        <v>12</v>
      </c>
      <c r="K744">
        <v>250027</v>
      </c>
      <c r="L744" t="s">
        <v>35</v>
      </c>
      <c r="M744" t="s">
        <v>71</v>
      </c>
      <c r="N744" s="5">
        <v>2281</v>
      </c>
    </row>
    <row r="745" spans="1:14" x14ac:dyDescent="0.25">
      <c r="A745">
        <v>3800744</v>
      </c>
      <c r="B745">
        <v>2</v>
      </c>
      <c r="C745" t="s">
        <v>51</v>
      </c>
      <c r="D745" s="2">
        <v>44221</v>
      </c>
      <c r="E745" s="27">
        <v>2021</v>
      </c>
      <c r="F745" s="29">
        <v>1</v>
      </c>
      <c r="G745">
        <v>511116</v>
      </c>
      <c r="H745" t="s">
        <v>31</v>
      </c>
      <c r="I745">
        <v>280017</v>
      </c>
      <c r="J745" t="s">
        <v>18</v>
      </c>
      <c r="K745">
        <v>250025</v>
      </c>
      <c r="L745" t="s">
        <v>34</v>
      </c>
      <c r="M745" t="s">
        <v>40</v>
      </c>
      <c r="N745" s="5">
        <v>5116</v>
      </c>
    </row>
    <row r="746" spans="1:14" x14ac:dyDescent="0.25">
      <c r="A746">
        <v>3800745</v>
      </c>
      <c r="B746">
        <v>1</v>
      </c>
      <c r="C746" t="s">
        <v>64</v>
      </c>
      <c r="D746" s="2">
        <v>45003</v>
      </c>
      <c r="E746" s="27">
        <v>2023</v>
      </c>
      <c r="F746" s="29">
        <v>3</v>
      </c>
      <c r="G746">
        <v>511117</v>
      </c>
      <c r="H746" t="s">
        <v>31</v>
      </c>
      <c r="I746">
        <v>280011</v>
      </c>
      <c r="J746" t="s">
        <v>12</v>
      </c>
      <c r="K746">
        <v>250029</v>
      </c>
      <c r="L746" t="s">
        <v>35</v>
      </c>
      <c r="M746" t="s">
        <v>55</v>
      </c>
      <c r="N746" s="5">
        <v>3333</v>
      </c>
    </row>
    <row r="747" spans="1:14" x14ac:dyDescent="0.25">
      <c r="A747">
        <v>3800746</v>
      </c>
      <c r="B747">
        <v>4</v>
      </c>
      <c r="C747" t="s">
        <v>65</v>
      </c>
      <c r="D747" s="2">
        <v>44679</v>
      </c>
      <c r="E747" s="27">
        <v>2022</v>
      </c>
      <c r="F747" s="29">
        <v>4</v>
      </c>
      <c r="G747">
        <v>511117</v>
      </c>
      <c r="H747" t="s">
        <v>31</v>
      </c>
      <c r="I747">
        <v>280008</v>
      </c>
      <c r="J747" t="s">
        <v>80</v>
      </c>
      <c r="K747">
        <v>250017</v>
      </c>
      <c r="L747" t="s">
        <v>37</v>
      </c>
      <c r="M747" t="s">
        <v>39</v>
      </c>
      <c r="N747" s="5">
        <v>4911</v>
      </c>
    </row>
    <row r="748" spans="1:14" x14ac:dyDescent="0.25">
      <c r="A748">
        <v>3800747</v>
      </c>
      <c r="B748">
        <v>2</v>
      </c>
      <c r="C748" t="s">
        <v>51</v>
      </c>
      <c r="D748" s="2">
        <v>45042</v>
      </c>
      <c r="E748" s="27">
        <v>2023</v>
      </c>
      <c r="F748" s="29">
        <v>4</v>
      </c>
      <c r="G748">
        <v>511117</v>
      </c>
      <c r="H748" t="s">
        <v>31</v>
      </c>
      <c r="I748">
        <v>280006</v>
      </c>
      <c r="J748" t="s">
        <v>78</v>
      </c>
      <c r="K748">
        <v>250006</v>
      </c>
      <c r="L748" t="s">
        <v>36</v>
      </c>
      <c r="M748" t="s">
        <v>53</v>
      </c>
      <c r="N748" s="5">
        <v>754</v>
      </c>
    </row>
    <row r="749" spans="1:14" x14ac:dyDescent="0.25">
      <c r="A749">
        <v>3800748</v>
      </c>
      <c r="B749">
        <v>3</v>
      </c>
      <c r="C749" t="s">
        <v>50</v>
      </c>
      <c r="D749" s="2">
        <v>44517</v>
      </c>
      <c r="E749" s="27">
        <v>2021</v>
      </c>
      <c r="F749" s="29">
        <v>11</v>
      </c>
      <c r="G749">
        <v>511115</v>
      </c>
      <c r="H749" t="s">
        <v>70</v>
      </c>
      <c r="I749">
        <v>280005</v>
      </c>
      <c r="J749" t="s">
        <v>77</v>
      </c>
      <c r="K749">
        <v>250010</v>
      </c>
      <c r="L749" t="s">
        <v>36</v>
      </c>
      <c r="M749" t="s">
        <v>53</v>
      </c>
      <c r="N749" s="5">
        <v>2987</v>
      </c>
    </row>
    <row r="750" spans="1:14" x14ac:dyDescent="0.25">
      <c r="A750">
        <v>3800749</v>
      </c>
      <c r="B750">
        <v>3</v>
      </c>
      <c r="C750" t="s">
        <v>50</v>
      </c>
      <c r="D750" s="2">
        <v>44870</v>
      </c>
      <c r="E750" s="27">
        <v>2022</v>
      </c>
      <c r="F750" s="29">
        <v>11</v>
      </c>
      <c r="G750">
        <v>511117</v>
      </c>
      <c r="H750" t="s">
        <v>31</v>
      </c>
      <c r="I750">
        <v>280018</v>
      </c>
      <c r="J750" t="s">
        <v>19</v>
      </c>
      <c r="K750">
        <v>250007</v>
      </c>
      <c r="L750" t="s">
        <v>36</v>
      </c>
      <c r="M750" t="s">
        <v>53</v>
      </c>
      <c r="N750" s="5">
        <v>3894</v>
      </c>
    </row>
    <row r="751" spans="1:14" x14ac:dyDescent="0.25">
      <c r="A751">
        <v>3800750</v>
      </c>
      <c r="B751">
        <v>4</v>
      </c>
      <c r="C751" t="s">
        <v>65</v>
      </c>
      <c r="D751" s="2">
        <v>44743</v>
      </c>
      <c r="E751" s="27">
        <v>2022</v>
      </c>
      <c r="F751" s="29">
        <v>7</v>
      </c>
      <c r="G751">
        <v>511116</v>
      </c>
      <c r="H751" t="s">
        <v>31</v>
      </c>
      <c r="I751">
        <v>280006</v>
      </c>
      <c r="J751" t="s">
        <v>78</v>
      </c>
      <c r="K751">
        <v>250018</v>
      </c>
      <c r="L751" t="s">
        <v>37</v>
      </c>
      <c r="M751" t="s">
        <v>39</v>
      </c>
      <c r="N751" s="5">
        <v>3000</v>
      </c>
    </row>
    <row r="752" spans="1:14" x14ac:dyDescent="0.25">
      <c r="A752">
        <v>3800751</v>
      </c>
      <c r="B752">
        <v>1</v>
      </c>
      <c r="C752" t="s">
        <v>64</v>
      </c>
      <c r="D752" s="2">
        <v>44664</v>
      </c>
      <c r="E752" s="27">
        <v>2022</v>
      </c>
      <c r="F752" s="29">
        <v>4</v>
      </c>
      <c r="G752">
        <v>511114</v>
      </c>
      <c r="H752" t="s">
        <v>30</v>
      </c>
      <c r="I752">
        <v>280005</v>
      </c>
      <c r="J752" t="s">
        <v>77</v>
      </c>
      <c r="K752">
        <v>250004</v>
      </c>
      <c r="L752" t="s">
        <v>36</v>
      </c>
      <c r="M752" t="s">
        <v>38</v>
      </c>
      <c r="N752" s="5">
        <v>5719</v>
      </c>
    </row>
    <row r="753" spans="1:14" x14ac:dyDescent="0.25">
      <c r="A753">
        <v>3800752</v>
      </c>
      <c r="B753">
        <v>1</v>
      </c>
      <c r="C753" t="s">
        <v>64</v>
      </c>
      <c r="D753" s="2">
        <v>44265</v>
      </c>
      <c r="E753" s="27">
        <v>2021</v>
      </c>
      <c r="F753" s="29">
        <v>3</v>
      </c>
      <c r="G753">
        <v>511116</v>
      </c>
      <c r="H753" t="s">
        <v>31</v>
      </c>
      <c r="I753">
        <v>280017</v>
      </c>
      <c r="J753" t="s">
        <v>18</v>
      </c>
      <c r="K753">
        <v>250013</v>
      </c>
      <c r="L753" t="s">
        <v>37</v>
      </c>
      <c r="M753" t="s">
        <v>54</v>
      </c>
      <c r="N753" s="5">
        <v>3908</v>
      </c>
    </row>
    <row r="754" spans="1:14" x14ac:dyDescent="0.25">
      <c r="A754">
        <v>3800753</v>
      </c>
      <c r="B754">
        <v>2</v>
      </c>
      <c r="C754" t="s">
        <v>51</v>
      </c>
      <c r="D754" s="2">
        <v>44440</v>
      </c>
      <c r="E754" s="27">
        <v>2021</v>
      </c>
      <c r="F754" s="29">
        <v>9</v>
      </c>
      <c r="G754">
        <v>511115</v>
      </c>
      <c r="H754" t="s">
        <v>70</v>
      </c>
      <c r="I754">
        <v>280016</v>
      </c>
      <c r="J754" t="s">
        <v>17</v>
      </c>
      <c r="K754">
        <v>250016</v>
      </c>
      <c r="L754" t="s">
        <v>37</v>
      </c>
      <c r="M754" t="s">
        <v>39</v>
      </c>
      <c r="N754" s="5">
        <v>804</v>
      </c>
    </row>
    <row r="755" spans="1:14" x14ac:dyDescent="0.25">
      <c r="A755">
        <v>3800754</v>
      </c>
      <c r="B755">
        <v>3</v>
      </c>
      <c r="C755" t="s">
        <v>50</v>
      </c>
      <c r="D755" s="2">
        <v>44824</v>
      </c>
      <c r="E755" s="27">
        <v>2022</v>
      </c>
      <c r="F755" s="29">
        <v>9</v>
      </c>
      <c r="G755">
        <v>511117</v>
      </c>
      <c r="H755" t="s">
        <v>31</v>
      </c>
      <c r="I755">
        <v>280009</v>
      </c>
      <c r="J755" t="s">
        <v>81</v>
      </c>
      <c r="K755">
        <v>250001</v>
      </c>
      <c r="L755" t="s">
        <v>36</v>
      </c>
      <c r="M755" t="s">
        <v>38</v>
      </c>
      <c r="N755" s="5">
        <v>3344</v>
      </c>
    </row>
    <row r="756" spans="1:14" x14ac:dyDescent="0.25">
      <c r="A756">
        <v>3800755</v>
      </c>
      <c r="B756">
        <v>1</v>
      </c>
      <c r="C756" t="s">
        <v>64</v>
      </c>
      <c r="D756" s="2">
        <v>44221</v>
      </c>
      <c r="E756" s="27">
        <v>2021</v>
      </c>
      <c r="F756" s="29">
        <v>1</v>
      </c>
      <c r="G756">
        <v>511114</v>
      </c>
      <c r="H756" t="s">
        <v>30</v>
      </c>
      <c r="I756">
        <v>280012</v>
      </c>
      <c r="J756" t="s">
        <v>13</v>
      </c>
      <c r="K756">
        <v>250026</v>
      </c>
      <c r="L756" t="s">
        <v>35</v>
      </c>
      <c r="M756" t="s">
        <v>71</v>
      </c>
      <c r="N756" s="5">
        <v>4265</v>
      </c>
    </row>
    <row r="757" spans="1:14" x14ac:dyDescent="0.25">
      <c r="A757">
        <v>3800756</v>
      </c>
      <c r="B757">
        <v>4</v>
      </c>
      <c r="C757" t="s">
        <v>65</v>
      </c>
      <c r="D757" s="2">
        <v>45223</v>
      </c>
      <c r="E757" s="27">
        <v>2023</v>
      </c>
      <c r="F757" s="29">
        <v>10</v>
      </c>
      <c r="G757">
        <v>511114</v>
      </c>
      <c r="H757" t="s">
        <v>30</v>
      </c>
      <c r="I757">
        <v>280013</v>
      </c>
      <c r="J757" t="s">
        <v>14</v>
      </c>
      <c r="K757">
        <v>250025</v>
      </c>
      <c r="L757" t="s">
        <v>34</v>
      </c>
      <c r="M757" t="s">
        <v>40</v>
      </c>
      <c r="N757" s="5">
        <v>472</v>
      </c>
    </row>
    <row r="758" spans="1:14" x14ac:dyDescent="0.25">
      <c r="A758">
        <v>3800757</v>
      </c>
      <c r="B758">
        <v>4</v>
      </c>
      <c r="C758" t="s">
        <v>65</v>
      </c>
      <c r="D758" s="2">
        <v>45265</v>
      </c>
      <c r="E758" s="27">
        <v>2023</v>
      </c>
      <c r="F758" s="29">
        <v>12</v>
      </c>
      <c r="G758">
        <v>511117</v>
      </c>
      <c r="H758" t="s">
        <v>31</v>
      </c>
      <c r="I758">
        <v>280020</v>
      </c>
      <c r="J758" t="s">
        <v>21</v>
      </c>
      <c r="K758">
        <v>250006</v>
      </c>
      <c r="L758" t="s">
        <v>36</v>
      </c>
      <c r="M758" t="s">
        <v>53</v>
      </c>
      <c r="N758" s="5">
        <v>5961</v>
      </c>
    </row>
    <row r="759" spans="1:14" x14ac:dyDescent="0.25">
      <c r="A759">
        <v>3800758</v>
      </c>
      <c r="B759">
        <v>3</v>
      </c>
      <c r="C759" t="s">
        <v>50</v>
      </c>
      <c r="D759" s="2">
        <v>44882</v>
      </c>
      <c r="E759" s="27">
        <v>2022</v>
      </c>
      <c r="F759" s="29">
        <v>11</v>
      </c>
      <c r="G759">
        <v>511112</v>
      </c>
      <c r="H759" t="s">
        <v>29</v>
      </c>
      <c r="I759">
        <v>280016</v>
      </c>
      <c r="J759" t="s">
        <v>17</v>
      </c>
      <c r="K759">
        <v>250004</v>
      </c>
      <c r="L759" t="s">
        <v>36</v>
      </c>
      <c r="M759" t="s">
        <v>38</v>
      </c>
      <c r="N759" s="5">
        <v>2056</v>
      </c>
    </row>
    <row r="760" spans="1:14" x14ac:dyDescent="0.25">
      <c r="A760">
        <v>3800759</v>
      </c>
      <c r="B760">
        <v>4</v>
      </c>
      <c r="C760" t="s">
        <v>65</v>
      </c>
      <c r="D760" s="2">
        <v>45087</v>
      </c>
      <c r="E760" s="27">
        <v>2023</v>
      </c>
      <c r="F760" s="29">
        <v>6</v>
      </c>
      <c r="G760">
        <v>511111</v>
      </c>
      <c r="H760" t="s">
        <v>29</v>
      </c>
      <c r="I760">
        <v>280010</v>
      </c>
      <c r="J760" t="s">
        <v>11</v>
      </c>
      <c r="K760">
        <v>250014</v>
      </c>
      <c r="L760" t="s">
        <v>37</v>
      </c>
      <c r="M760" t="s">
        <v>54</v>
      </c>
      <c r="N760" s="5">
        <v>834</v>
      </c>
    </row>
    <row r="761" spans="1:14" x14ac:dyDescent="0.25">
      <c r="A761">
        <v>3800760</v>
      </c>
      <c r="B761">
        <v>1</v>
      </c>
      <c r="C761" t="s">
        <v>64</v>
      </c>
      <c r="D761" s="2">
        <v>45128</v>
      </c>
      <c r="E761" s="27">
        <v>2023</v>
      </c>
      <c r="F761" s="29">
        <v>7</v>
      </c>
      <c r="G761">
        <v>511111</v>
      </c>
      <c r="H761" t="s">
        <v>29</v>
      </c>
      <c r="I761">
        <v>280002</v>
      </c>
      <c r="J761" t="s">
        <v>74</v>
      </c>
      <c r="K761">
        <v>250015</v>
      </c>
      <c r="L761" t="s">
        <v>37</v>
      </c>
      <c r="M761" t="s">
        <v>39</v>
      </c>
      <c r="N761" s="5">
        <v>4122</v>
      </c>
    </row>
    <row r="762" spans="1:14" x14ac:dyDescent="0.25">
      <c r="A762">
        <v>3800761</v>
      </c>
      <c r="B762">
        <v>1</v>
      </c>
      <c r="C762" t="s">
        <v>64</v>
      </c>
      <c r="D762" s="2">
        <v>45193</v>
      </c>
      <c r="E762" s="27">
        <v>2023</v>
      </c>
      <c r="F762" s="29">
        <v>9</v>
      </c>
      <c r="G762">
        <v>511114</v>
      </c>
      <c r="H762" t="s">
        <v>30</v>
      </c>
      <c r="I762">
        <v>280005</v>
      </c>
      <c r="J762" t="s">
        <v>77</v>
      </c>
      <c r="K762">
        <v>250017</v>
      </c>
      <c r="L762" t="s">
        <v>37</v>
      </c>
      <c r="M762" t="s">
        <v>39</v>
      </c>
      <c r="N762" s="5">
        <v>371</v>
      </c>
    </row>
    <row r="763" spans="1:14" x14ac:dyDescent="0.25">
      <c r="A763">
        <v>3800762</v>
      </c>
      <c r="B763">
        <v>3</v>
      </c>
      <c r="C763" t="s">
        <v>50</v>
      </c>
      <c r="D763" s="2">
        <v>44600</v>
      </c>
      <c r="E763" s="27">
        <v>2022</v>
      </c>
      <c r="F763" s="29">
        <v>2</v>
      </c>
      <c r="G763">
        <v>511115</v>
      </c>
      <c r="H763" t="s">
        <v>70</v>
      </c>
      <c r="I763">
        <v>280001</v>
      </c>
      <c r="J763" t="s">
        <v>73</v>
      </c>
      <c r="K763">
        <v>250011</v>
      </c>
      <c r="L763" t="s">
        <v>37</v>
      </c>
      <c r="M763" t="s">
        <v>54</v>
      </c>
      <c r="N763" s="5">
        <v>1437</v>
      </c>
    </row>
    <row r="764" spans="1:14" x14ac:dyDescent="0.25">
      <c r="A764">
        <v>3800763</v>
      </c>
      <c r="B764">
        <v>4</v>
      </c>
      <c r="C764" t="s">
        <v>65</v>
      </c>
      <c r="D764" s="2">
        <v>44465</v>
      </c>
      <c r="E764" s="27">
        <v>2021</v>
      </c>
      <c r="F764" s="29">
        <v>9</v>
      </c>
      <c r="G764">
        <v>511115</v>
      </c>
      <c r="H764" t="s">
        <v>70</v>
      </c>
      <c r="I764">
        <v>280020</v>
      </c>
      <c r="J764" t="s">
        <v>21</v>
      </c>
      <c r="K764">
        <v>250003</v>
      </c>
      <c r="L764" t="s">
        <v>36</v>
      </c>
      <c r="M764" t="s">
        <v>38</v>
      </c>
      <c r="N764" s="5">
        <v>1912</v>
      </c>
    </row>
    <row r="765" spans="1:14" x14ac:dyDescent="0.25">
      <c r="A765">
        <v>3800764</v>
      </c>
      <c r="B765">
        <v>1</v>
      </c>
      <c r="C765" t="s">
        <v>64</v>
      </c>
      <c r="D765" s="2">
        <v>44537</v>
      </c>
      <c r="E765" s="27">
        <v>2021</v>
      </c>
      <c r="F765" s="29">
        <v>12</v>
      </c>
      <c r="G765">
        <v>511111</v>
      </c>
      <c r="H765" t="s">
        <v>29</v>
      </c>
      <c r="I765">
        <v>280013</v>
      </c>
      <c r="J765" t="s">
        <v>14</v>
      </c>
      <c r="K765">
        <v>250026</v>
      </c>
      <c r="L765" t="s">
        <v>35</v>
      </c>
      <c r="M765" t="s">
        <v>71</v>
      </c>
      <c r="N765" s="5">
        <v>2655</v>
      </c>
    </row>
    <row r="766" spans="1:14" x14ac:dyDescent="0.25">
      <c r="A766">
        <v>3800765</v>
      </c>
      <c r="B766">
        <v>1</v>
      </c>
      <c r="C766" t="s">
        <v>64</v>
      </c>
      <c r="D766" s="2">
        <v>44475</v>
      </c>
      <c r="E766" s="27">
        <v>2021</v>
      </c>
      <c r="F766" s="29">
        <v>10</v>
      </c>
      <c r="G766">
        <v>511114</v>
      </c>
      <c r="H766" t="s">
        <v>30</v>
      </c>
      <c r="I766">
        <v>280001</v>
      </c>
      <c r="J766" t="s">
        <v>73</v>
      </c>
      <c r="K766">
        <v>250028</v>
      </c>
      <c r="L766" t="s">
        <v>35</v>
      </c>
      <c r="M766" t="s">
        <v>71</v>
      </c>
      <c r="N766" s="5">
        <v>1881</v>
      </c>
    </row>
    <row r="767" spans="1:14" x14ac:dyDescent="0.25">
      <c r="A767">
        <v>3800766</v>
      </c>
      <c r="B767">
        <v>2</v>
      </c>
      <c r="C767" t="s">
        <v>51</v>
      </c>
      <c r="D767" s="2">
        <v>44380</v>
      </c>
      <c r="E767" s="27">
        <v>2021</v>
      </c>
      <c r="F767" s="29">
        <v>7</v>
      </c>
      <c r="G767">
        <v>511114</v>
      </c>
      <c r="H767" t="s">
        <v>30</v>
      </c>
      <c r="I767">
        <v>280011</v>
      </c>
      <c r="J767" t="s">
        <v>12</v>
      </c>
      <c r="K767">
        <v>250014</v>
      </c>
      <c r="L767" t="s">
        <v>37</v>
      </c>
      <c r="M767" t="s">
        <v>54</v>
      </c>
      <c r="N767" s="5">
        <v>1117</v>
      </c>
    </row>
    <row r="768" spans="1:14" x14ac:dyDescent="0.25">
      <c r="A768">
        <v>3800767</v>
      </c>
      <c r="B768">
        <v>3</v>
      </c>
      <c r="C768" t="s">
        <v>50</v>
      </c>
      <c r="D768" s="2">
        <v>44540</v>
      </c>
      <c r="E768" s="27">
        <v>2021</v>
      </c>
      <c r="F768" s="29">
        <v>12</v>
      </c>
      <c r="G768">
        <v>511111</v>
      </c>
      <c r="H768" t="s">
        <v>29</v>
      </c>
      <c r="I768">
        <v>280012</v>
      </c>
      <c r="J768" t="s">
        <v>13</v>
      </c>
      <c r="K768">
        <v>250008</v>
      </c>
      <c r="L768" t="s">
        <v>36</v>
      </c>
      <c r="M768" t="s">
        <v>53</v>
      </c>
      <c r="N768" s="5">
        <v>4081</v>
      </c>
    </row>
    <row r="769" spans="1:14" x14ac:dyDescent="0.25">
      <c r="A769">
        <v>3800768</v>
      </c>
      <c r="B769">
        <v>3</v>
      </c>
      <c r="C769" t="s">
        <v>50</v>
      </c>
      <c r="D769" s="2">
        <v>44586</v>
      </c>
      <c r="E769" s="27">
        <v>2022</v>
      </c>
      <c r="F769" s="29">
        <v>1</v>
      </c>
      <c r="G769">
        <v>511115</v>
      </c>
      <c r="H769" t="s">
        <v>70</v>
      </c>
      <c r="I769">
        <v>280014</v>
      </c>
      <c r="J769" t="s">
        <v>15</v>
      </c>
      <c r="K769">
        <v>250009</v>
      </c>
      <c r="L769" t="s">
        <v>36</v>
      </c>
      <c r="M769" t="s">
        <v>53</v>
      </c>
      <c r="N769" s="5">
        <v>5778</v>
      </c>
    </row>
    <row r="770" spans="1:14" x14ac:dyDescent="0.25">
      <c r="A770">
        <v>3800769</v>
      </c>
      <c r="B770">
        <v>2</v>
      </c>
      <c r="C770" t="s">
        <v>51</v>
      </c>
      <c r="D770" s="2">
        <v>44273</v>
      </c>
      <c r="E770" s="27">
        <v>2021</v>
      </c>
      <c r="F770" s="29">
        <v>3</v>
      </c>
      <c r="G770">
        <v>511113</v>
      </c>
      <c r="H770" t="s">
        <v>30</v>
      </c>
      <c r="I770">
        <v>280020</v>
      </c>
      <c r="J770" t="s">
        <v>21</v>
      </c>
      <c r="K770">
        <v>250022</v>
      </c>
      <c r="L770" t="s">
        <v>34</v>
      </c>
      <c r="M770" t="s">
        <v>40</v>
      </c>
      <c r="N770" s="5">
        <v>5728</v>
      </c>
    </row>
    <row r="771" spans="1:14" x14ac:dyDescent="0.25">
      <c r="A771">
        <v>3800770</v>
      </c>
      <c r="B771">
        <v>1</v>
      </c>
      <c r="C771" t="s">
        <v>64</v>
      </c>
      <c r="D771" s="2">
        <v>44855</v>
      </c>
      <c r="E771" s="27">
        <v>2022</v>
      </c>
      <c r="F771" s="29">
        <v>10</v>
      </c>
      <c r="G771">
        <v>511116</v>
      </c>
      <c r="H771" t="s">
        <v>31</v>
      </c>
      <c r="I771">
        <v>280009</v>
      </c>
      <c r="J771" t="s">
        <v>81</v>
      </c>
      <c r="K771">
        <v>250027</v>
      </c>
      <c r="L771" t="s">
        <v>35</v>
      </c>
      <c r="M771" t="s">
        <v>71</v>
      </c>
      <c r="N771" s="5">
        <v>3775</v>
      </c>
    </row>
    <row r="772" spans="1:14" x14ac:dyDescent="0.25">
      <c r="A772">
        <v>3800771</v>
      </c>
      <c r="B772">
        <v>1</v>
      </c>
      <c r="C772" t="s">
        <v>64</v>
      </c>
      <c r="D772" s="2">
        <v>44669</v>
      </c>
      <c r="E772" s="27">
        <v>2022</v>
      </c>
      <c r="F772" s="29">
        <v>4</v>
      </c>
      <c r="G772">
        <v>511111</v>
      </c>
      <c r="H772" t="s">
        <v>29</v>
      </c>
      <c r="I772">
        <v>280008</v>
      </c>
      <c r="J772" t="s">
        <v>80</v>
      </c>
      <c r="K772">
        <v>250002</v>
      </c>
      <c r="L772" t="s">
        <v>36</v>
      </c>
      <c r="M772" t="s">
        <v>38</v>
      </c>
      <c r="N772" s="5">
        <v>1725</v>
      </c>
    </row>
    <row r="773" spans="1:14" x14ac:dyDescent="0.25">
      <c r="A773">
        <v>3800772</v>
      </c>
      <c r="B773">
        <v>3</v>
      </c>
      <c r="C773" t="s">
        <v>50</v>
      </c>
      <c r="D773" s="2">
        <v>44897</v>
      </c>
      <c r="E773" s="27">
        <v>2022</v>
      </c>
      <c r="F773" s="29">
        <v>12</v>
      </c>
      <c r="G773">
        <v>511115</v>
      </c>
      <c r="H773" t="s">
        <v>70</v>
      </c>
      <c r="I773">
        <v>280012</v>
      </c>
      <c r="J773" t="s">
        <v>13</v>
      </c>
      <c r="K773">
        <v>250022</v>
      </c>
      <c r="L773" t="s">
        <v>34</v>
      </c>
      <c r="M773" t="s">
        <v>40</v>
      </c>
      <c r="N773" s="5">
        <v>1608</v>
      </c>
    </row>
    <row r="774" spans="1:14" x14ac:dyDescent="0.25">
      <c r="A774">
        <v>3800773</v>
      </c>
      <c r="B774">
        <v>3</v>
      </c>
      <c r="C774" t="s">
        <v>50</v>
      </c>
      <c r="D774" s="2">
        <v>45084</v>
      </c>
      <c r="E774" s="27">
        <v>2023</v>
      </c>
      <c r="F774" s="29">
        <v>6</v>
      </c>
      <c r="G774">
        <v>511117</v>
      </c>
      <c r="H774" t="s">
        <v>31</v>
      </c>
      <c r="I774">
        <v>280015</v>
      </c>
      <c r="J774" t="s">
        <v>16</v>
      </c>
      <c r="K774">
        <v>250013</v>
      </c>
      <c r="L774" t="s">
        <v>37</v>
      </c>
      <c r="M774" t="s">
        <v>54</v>
      </c>
      <c r="N774" s="5">
        <v>918</v>
      </c>
    </row>
    <row r="775" spans="1:14" x14ac:dyDescent="0.25">
      <c r="A775">
        <v>3800774</v>
      </c>
      <c r="B775">
        <v>2</v>
      </c>
      <c r="C775" t="s">
        <v>51</v>
      </c>
      <c r="D775" s="2">
        <v>45110</v>
      </c>
      <c r="E775" s="27">
        <v>2023</v>
      </c>
      <c r="F775" s="29">
        <v>7</v>
      </c>
      <c r="G775">
        <v>511111</v>
      </c>
      <c r="H775" t="s">
        <v>29</v>
      </c>
      <c r="I775">
        <v>280003</v>
      </c>
      <c r="J775" t="s">
        <v>75</v>
      </c>
      <c r="K775">
        <v>250002</v>
      </c>
      <c r="L775" t="s">
        <v>36</v>
      </c>
      <c r="M775" t="s">
        <v>38</v>
      </c>
      <c r="N775" s="5">
        <v>1201</v>
      </c>
    </row>
    <row r="776" spans="1:14" x14ac:dyDescent="0.25">
      <c r="A776">
        <v>3800775</v>
      </c>
      <c r="B776">
        <v>2</v>
      </c>
      <c r="C776" t="s">
        <v>51</v>
      </c>
      <c r="D776" s="2">
        <v>44276</v>
      </c>
      <c r="E776" s="27">
        <v>2021</v>
      </c>
      <c r="F776" s="29">
        <v>3</v>
      </c>
      <c r="G776">
        <v>511111</v>
      </c>
      <c r="H776" t="s">
        <v>29</v>
      </c>
      <c r="I776">
        <v>280007</v>
      </c>
      <c r="J776" t="s">
        <v>79</v>
      </c>
      <c r="K776">
        <v>250018</v>
      </c>
      <c r="L776" t="s">
        <v>37</v>
      </c>
      <c r="M776" t="s">
        <v>39</v>
      </c>
      <c r="N776" s="5">
        <v>3876</v>
      </c>
    </row>
    <row r="777" spans="1:14" x14ac:dyDescent="0.25">
      <c r="A777">
        <v>3800776</v>
      </c>
      <c r="B777">
        <v>1</v>
      </c>
      <c r="C777" t="s">
        <v>64</v>
      </c>
      <c r="D777" s="2">
        <v>44798</v>
      </c>
      <c r="E777" s="27">
        <v>2022</v>
      </c>
      <c r="F777" s="29">
        <v>8</v>
      </c>
      <c r="G777">
        <v>511111</v>
      </c>
      <c r="H777" t="s">
        <v>29</v>
      </c>
      <c r="I777">
        <v>280012</v>
      </c>
      <c r="J777" t="s">
        <v>13</v>
      </c>
      <c r="K777">
        <v>250015</v>
      </c>
      <c r="L777" t="s">
        <v>37</v>
      </c>
      <c r="M777" t="s">
        <v>39</v>
      </c>
      <c r="N777" s="5">
        <v>447</v>
      </c>
    </row>
    <row r="778" spans="1:14" x14ac:dyDescent="0.25">
      <c r="A778">
        <v>3800777</v>
      </c>
      <c r="B778">
        <v>1</v>
      </c>
      <c r="C778" t="s">
        <v>64</v>
      </c>
      <c r="D778" s="2">
        <v>44361</v>
      </c>
      <c r="E778" s="27">
        <v>2021</v>
      </c>
      <c r="F778" s="29">
        <v>6</v>
      </c>
      <c r="G778">
        <v>511115</v>
      </c>
      <c r="H778" t="s">
        <v>70</v>
      </c>
      <c r="I778">
        <v>280001</v>
      </c>
      <c r="J778" t="s">
        <v>73</v>
      </c>
      <c r="K778">
        <v>250017</v>
      </c>
      <c r="L778" t="s">
        <v>37</v>
      </c>
      <c r="M778" t="s">
        <v>39</v>
      </c>
      <c r="N778" s="5">
        <v>2675</v>
      </c>
    </row>
    <row r="779" spans="1:14" x14ac:dyDescent="0.25">
      <c r="A779">
        <v>3800778</v>
      </c>
      <c r="B779">
        <v>4</v>
      </c>
      <c r="C779" t="s">
        <v>65</v>
      </c>
      <c r="D779" s="2">
        <v>45035</v>
      </c>
      <c r="E779" s="27">
        <v>2023</v>
      </c>
      <c r="F779" s="29">
        <v>4</v>
      </c>
      <c r="G779">
        <v>511113</v>
      </c>
      <c r="H779" t="s">
        <v>30</v>
      </c>
      <c r="I779">
        <v>280001</v>
      </c>
      <c r="J779" t="s">
        <v>73</v>
      </c>
      <c r="K779">
        <v>250027</v>
      </c>
      <c r="L779" t="s">
        <v>35</v>
      </c>
      <c r="M779" t="s">
        <v>71</v>
      </c>
      <c r="N779" s="5">
        <v>2936</v>
      </c>
    </row>
    <row r="780" spans="1:14" x14ac:dyDescent="0.25">
      <c r="A780">
        <v>3800779</v>
      </c>
      <c r="B780">
        <v>1</v>
      </c>
      <c r="C780" t="s">
        <v>64</v>
      </c>
      <c r="D780" s="2">
        <v>44644</v>
      </c>
      <c r="E780" s="27">
        <v>2022</v>
      </c>
      <c r="F780" s="29">
        <v>3</v>
      </c>
      <c r="G780">
        <v>511112</v>
      </c>
      <c r="H780" t="s">
        <v>29</v>
      </c>
      <c r="I780">
        <v>280017</v>
      </c>
      <c r="J780" t="s">
        <v>18</v>
      </c>
      <c r="K780">
        <v>250004</v>
      </c>
      <c r="L780" t="s">
        <v>36</v>
      </c>
      <c r="M780" t="s">
        <v>38</v>
      </c>
      <c r="N780" s="5">
        <v>657</v>
      </c>
    </row>
    <row r="781" spans="1:14" x14ac:dyDescent="0.25">
      <c r="A781">
        <v>3800780</v>
      </c>
      <c r="B781">
        <v>2</v>
      </c>
      <c r="C781" t="s">
        <v>51</v>
      </c>
      <c r="D781" s="2">
        <v>44242</v>
      </c>
      <c r="E781" s="27">
        <v>2021</v>
      </c>
      <c r="F781" s="29">
        <v>2</v>
      </c>
      <c r="G781">
        <v>511114</v>
      </c>
      <c r="H781" t="s">
        <v>30</v>
      </c>
      <c r="I781">
        <v>280004</v>
      </c>
      <c r="J781" t="s">
        <v>76</v>
      </c>
      <c r="K781">
        <v>250019</v>
      </c>
      <c r="L781" t="s">
        <v>37</v>
      </c>
      <c r="M781" t="s">
        <v>39</v>
      </c>
      <c r="N781" s="5">
        <v>3654</v>
      </c>
    </row>
    <row r="782" spans="1:14" x14ac:dyDescent="0.25">
      <c r="A782">
        <v>3800781</v>
      </c>
      <c r="B782">
        <v>1</v>
      </c>
      <c r="C782" t="s">
        <v>64</v>
      </c>
      <c r="D782" s="2">
        <v>44248</v>
      </c>
      <c r="E782" s="27">
        <v>2021</v>
      </c>
      <c r="F782" s="29">
        <v>2</v>
      </c>
      <c r="G782">
        <v>511111</v>
      </c>
      <c r="H782" t="s">
        <v>29</v>
      </c>
      <c r="I782">
        <v>280015</v>
      </c>
      <c r="J782" t="s">
        <v>16</v>
      </c>
      <c r="K782">
        <v>250023</v>
      </c>
      <c r="L782" t="s">
        <v>34</v>
      </c>
      <c r="M782" t="s">
        <v>40</v>
      </c>
      <c r="N782" s="5">
        <v>1400</v>
      </c>
    </row>
    <row r="783" spans="1:14" x14ac:dyDescent="0.25">
      <c r="A783">
        <v>3800782</v>
      </c>
      <c r="B783">
        <v>1</v>
      </c>
      <c r="C783" t="s">
        <v>64</v>
      </c>
      <c r="D783" s="2">
        <v>44372</v>
      </c>
      <c r="E783" s="27">
        <v>2021</v>
      </c>
      <c r="F783" s="29">
        <v>6</v>
      </c>
      <c r="G783">
        <v>511112</v>
      </c>
      <c r="H783" t="s">
        <v>29</v>
      </c>
      <c r="I783">
        <v>280020</v>
      </c>
      <c r="J783" t="s">
        <v>21</v>
      </c>
      <c r="K783">
        <v>250002</v>
      </c>
      <c r="L783" t="s">
        <v>36</v>
      </c>
      <c r="M783" t="s">
        <v>38</v>
      </c>
      <c r="N783" s="5">
        <v>2604</v>
      </c>
    </row>
    <row r="784" spans="1:14" x14ac:dyDescent="0.25">
      <c r="A784">
        <v>3800783</v>
      </c>
      <c r="B784">
        <v>1</v>
      </c>
      <c r="C784" t="s">
        <v>64</v>
      </c>
      <c r="D784" s="2">
        <v>45119</v>
      </c>
      <c r="E784" s="27">
        <v>2023</v>
      </c>
      <c r="F784" s="29">
        <v>7</v>
      </c>
      <c r="G784">
        <v>511116</v>
      </c>
      <c r="H784" t="s">
        <v>31</v>
      </c>
      <c r="I784">
        <v>280014</v>
      </c>
      <c r="J784" t="s">
        <v>15</v>
      </c>
      <c r="K784">
        <v>250027</v>
      </c>
      <c r="L784" t="s">
        <v>35</v>
      </c>
      <c r="M784" t="s">
        <v>71</v>
      </c>
      <c r="N784" s="5">
        <v>2906</v>
      </c>
    </row>
    <row r="785" spans="1:14" x14ac:dyDescent="0.25">
      <c r="A785">
        <v>3800784</v>
      </c>
      <c r="B785">
        <v>3</v>
      </c>
      <c r="C785" t="s">
        <v>50</v>
      </c>
      <c r="D785" s="2">
        <v>44751</v>
      </c>
      <c r="E785" s="27">
        <v>2022</v>
      </c>
      <c r="F785" s="29">
        <v>7</v>
      </c>
      <c r="G785">
        <v>511112</v>
      </c>
      <c r="H785" t="s">
        <v>29</v>
      </c>
      <c r="I785">
        <v>280017</v>
      </c>
      <c r="J785" t="s">
        <v>18</v>
      </c>
      <c r="K785">
        <v>250006</v>
      </c>
      <c r="L785" t="s">
        <v>36</v>
      </c>
      <c r="M785" t="s">
        <v>53</v>
      </c>
      <c r="N785" s="5">
        <v>4633</v>
      </c>
    </row>
    <row r="786" spans="1:14" x14ac:dyDescent="0.25">
      <c r="A786">
        <v>3800785</v>
      </c>
      <c r="B786">
        <v>3</v>
      </c>
      <c r="C786" t="s">
        <v>50</v>
      </c>
      <c r="D786" s="2">
        <v>44254</v>
      </c>
      <c r="E786" s="27">
        <v>2021</v>
      </c>
      <c r="F786" s="29">
        <v>2</v>
      </c>
      <c r="G786">
        <v>511113</v>
      </c>
      <c r="H786" t="s">
        <v>30</v>
      </c>
      <c r="I786">
        <v>280013</v>
      </c>
      <c r="J786" t="s">
        <v>14</v>
      </c>
      <c r="K786">
        <v>250030</v>
      </c>
      <c r="L786" t="s">
        <v>35</v>
      </c>
      <c r="M786" t="s">
        <v>55</v>
      </c>
      <c r="N786" s="5">
        <v>739</v>
      </c>
    </row>
    <row r="787" spans="1:14" x14ac:dyDescent="0.25">
      <c r="A787">
        <v>3800786</v>
      </c>
      <c r="B787">
        <v>3</v>
      </c>
      <c r="C787" t="s">
        <v>50</v>
      </c>
      <c r="D787" s="2">
        <v>44904</v>
      </c>
      <c r="E787" s="27">
        <v>2022</v>
      </c>
      <c r="F787" s="29">
        <v>12</v>
      </c>
      <c r="G787">
        <v>511113</v>
      </c>
      <c r="H787" t="s">
        <v>30</v>
      </c>
      <c r="I787">
        <v>280006</v>
      </c>
      <c r="J787" t="s">
        <v>78</v>
      </c>
      <c r="K787">
        <v>250018</v>
      </c>
      <c r="L787" t="s">
        <v>37</v>
      </c>
      <c r="M787" t="s">
        <v>39</v>
      </c>
      <c r="N787" s="5">
        <v>4649</v>
      </c>
    </row>
    <row r="788" spans="1:14" x14ac:dyDescent="0.25">
      <c r="A788">
        <v>3800787</v>
      </c>
      <c r="B788">
        <v>1</v>
      </c>
      <c r="C788" t="s">
        <v>64</v>
      </c>
      <c r="D788" s="2">
        <v>44333</v>
      </c>
      <c r="E788" s="27">
        <v>2021</v>
      </c>
      <c r="F788" s="29">
        <v>5</v>
      </c>
      <c r="G788">
        <v>511113</v>
      </c>
      <c r="H788" t="s">
        <v>30</v>
      </c>
      <c r="I788">
        <v>280010</v>
      </c>
      <c r="J788" t="s">
        <v>11</v>
      </c>
      <c r="K788">
        <v>250016</v>
      </c>
      <c r="L788" t="s">
        <v>37</v>
      </c>
      <c r="M788" t="s">
        <v>39</v>
      </c>
      <c r="N788" s="5">
        <v>2779</v>
      </c>
    </row>
    <row r="789" spans="1:14" x14ac:dyDescent="0.25">
      <c r="A789">
        <v>3800788</v>
      </c>
      <c r="B789">
        <v>2</v>
      </c>
      <c r="C789" t="s">
        <v>51</v>
      </c>
      <c r="D789" s="2">
        <v>44442</v>
      </c>
      <c r="E789" s="27">
        <v>2021</v>
      </c>
      <c r="F789" s="29">
        <v>9</v>
      </c>
      <c r="G789">
        <v>511111</v>
      </c>
      <c r="H789" t="s">
        <v>29</v>
      </c>
      <c r="I789">
        <v>280002</v>
      </c>
      <c r="J789" t="s">
        <v>74</v>
      </c>
      <c r="K789">
        <v>250004</v>
      </c>
      <c r="L789" t="s">
        <v>36</v>
      </c>
      <c r="M789" t="s">
        <v>38</v>
      </c>
      <c r="N789" s="5">
        <v>4075</v>
      </c>
    </row>
    <row r="790" spans="1:14" x14ac:dyDescent="0.25">
      <c r="A790">
        <v>3800789</v>
      </c>
      <c r="B790">
        <v>3</v>
      </c>
      <c r="C790" t="s">
        <v>50</v>
      </c>
      <c r="D790" s="2">
        <v>44625</v>
      </c>
      <c r="E790" s="27">
        <v>2022</v>
      </c>
      <c r="F790" s="29">
        <v>3</v>
      </c>
      <c r="G790">
        <v>511114</v>
      </c>
      <c r="H790" t="s">
        <v>30</v>
      </c>
      <c r="I790">
        <v>280008</v>
      </c>
      <c r="J790" t="s">
        <v>80</v>
      </c>
      <c r="K790">
        <v>250013</v>
      </c>
      <c r="L790" t="s">
        <v>37</v>
      </c>
      <c r="M790" t="s">
        <v>54</v>
      </c>
      <c r="N790" s="5">
        <v>497</v>
      </c>
    </row>
    <row r="791" spans="1:14" x14ac:dyDescent="0.25">
      <c r="A791">
        <v>3800790</v>
      </c>
      <c r="B791">
        <v>3</v>
      </c>
      <c r="C791" t="s">
        <v>50</v>
      </c>
      <c r="D791" s="2">
        <v>44641</v>
      </c>
      <c r="E791" s="27">
        <v>2022</v>
      </c>
      <c r="F791" s="29">
        <v>3</v>
      </c>
      <c r="G791">
        <v>511115</v>
      </c>
      <c r="H791" t="s">
        <v>70</v>
      </c>
      <c r="I791">
        <v>280003</v>
      </c>
      <c r="J791" t="s">
        <v>75</v>
      </c>
      <c r="K791">
        <v>250027</v>
      </c>
      <c r="L791" t="s">
        <v>35</v>
      </c>
      <c r="M791" t="s">
        <v>71</v>
      </c>
      <c r="N791" s="5">
        <v>2009</v>
      </c>
    </row>
    <row r="792" spans="1:14" x14ac:dyDescent="0.25">
      <c r="A792">
        <v>3800791</v>
      </c>
      <c r="B792">
        <v>2</v>
      </c>
      <c r="C792" t="s">
        <v>51</v>
      </c>
      <c r="D792" s="2">
        <v>44822</v>
      </c>
      <c r="E792" s="27">
        <v>2022</v>
      </c>
      <c r="F792" s="29">
        <v>9</v>
      </c>
      <c r="G792">
        <v>511117</v>
      </c>
      <c r="H792" t="s">
        <v>31</v>
      </c>
      <c r="I792">
        <v>280014</v>
      </c>
      <c r="J792" t="s">
        <v>15</v>
      </c>
      <c r="K792">
        <v>250005</v>
      </c>
      <c r="L792" t="s">
        <v>36</v>
      </c>
      <c r="M792" t="s">
        <v>38</v>
      </c>
      <c r="N792" s="5">
        <v>2900</v>
      </c>
    </row>
    <row r="793" spans="1:14" x14ac:dyDescent="0.25">
      <c r="A793">
        <v>3800792</v>
      </c>
      <c r="B793">
        <v>3</v>
      </c>
      <c r="C793" t="s">
        <v>50</v>
      </c>
      <c r="D793" s="2">
        <v>44294</v>
      </c>
      <c r="E793" s="27">
        <v>2021</v>
      </c>
      <c r="F793" s="29">
        <v>4</v>
      </c>
      <c r="G793">
        <v>511113</v>
      </c>
      <c r="H793" t="s">
        <v>30</v>
      </c>
      <c r="I793">
        <v>280018</v>
      </c>
      <c r="J793" t="s">
        <v>19</v>
      </c>
      <c r="K793">
        <v>250022</v>
      </c>
      <c r="L793" t="s">
        <v>34</v>
      </c>
      <c r="M793" t="s">
        <v>40</v>
      </c>
      <c r="N793" s="5">
        <v>4593</v>
      </c>
    </row>
    <row r="794" spans="1:14" x14ac:dyDescent="0.25">
      <c r="A794">
        <v>3800793</v>
      </c>
      <c r="B794">
        <v>3</v>
      </c>
      <c r="C794" t="s">
        <v>50</v>
      </c>
      <c r="D794" s="2">
        <v>44553</v>
      </c>
      <c r="E794" s="27">
        <v>2021</v>
      </c>
      <c r="F794" s="29">
        <v>12</v>
      </c>
      <c r="G794">
        <v>511117</v>
      </c>
      <c r="H794" t="s">
        <v>31</v>
      </c>
      <c r="I794">
        <v>280012</v>
      </c>
      <c r="J794" t="s">
        <v>13</v>
      </c>
      <c r="K794">
        <v>250001</v>
      </c>
      <c r="L794" t="s">
        <v>36</v>
      </c>
      <c r="M794" t="s">
        <v>38</v>
      </c>
      <c r="N794" s="5">
        <v>5156</v>
      </c>
    </row>
    <row r="795" spans="1:14" x14ac:dyDescent="0.25">
      <c r="A795">
        <v>3800794</v>
      </c>
      <c r="B795">
        <v>1</v>
      </c>
      <c r="C795" t="s">
        <v>64</v>
      </c>
      <c r="D795" s="2">
        <v>44249</v>
      </c>
      <c r="E795" s="27">
        <v>2021</v>
      </c>
      <c r="F795" s="29">
        <v>2</v>
      </c>
      <c r="G795">
        <v>511113</v>
      </c>
      <c r="H795" t="s">
        <v>30</v>
      </c>
      <c r="I795">
        <v>280019</v>
      </c>
      <c r="J795" t="s">
        <v>20</v>
      </c>
      <c r="K795">
        <v>250006</v>
      </c>
      <c r="L795" t="s">
        <v>36</v>
      </c>
      <c r="M795" t="s">
        <v>53</v>
      </c>
      <c r="N795" s="5">
        <v>5340</v>
      </c>
    </row>
    <row r="796" spans="1:14" x14ac:dyDescent="0.25">
      <c r="A796">
        <v>3800795</v>
      </c>
      <c r="B796">
        <v>2</v>
      </c>
      <c r="C796" t="s">
        <v>51</v>
      </c>
      <c r="D796" s="2">
        <v>44872</v>
      </c>
      <c r="E796" s="27">
        <v>2022</v>
      </c>
      <c r="F796" s="29">
        <v>11</v>
      </c>
      <c r="G796">
        <v>511116</v>
      </c>
      <c r="H796" t="s">
        <v>31</v>
      </c>
      <c r="I796">
        <v>280017</v>
      </c>
      <c r="J796" t="s">
        <v>18</v>
      </c>
      <c r="K796">
        <v>250017</v>
      </c>
      <c r="L796" t="s">
        <v>37</v>
      </c>
      <c r="M796" t="s">
        <v>39</v>
      </c>
      <c r="N796" s="5">
        <v>4302</v>
      </c>
    </row>
    <row r="797" spans="1:14" x14ac:dyDescent="0.25">
      <c r="A797">
        <v>3800796</v>
      </c>
      <c r="B797">
        <v>2</v>
      </c>
      <c r="C797" t="s">
        <v>51</v>
      </c>
      <c r="D797" s="2">
        <v>45099</v>
      </c>
      <c r="E797" s="27">
        <v>2023</v>
      </c>
      <c r="F797" s="29">
        <v>6</v>
      </c>
      <c r="G797">
        <v>511115</v>
      </c>
      <c r="H797" t="s">
        <v>70</v>
      </c>
      <c r="I797">
        <v>280010</v>
      </c>
      <c r="J797" t="s">
        <v>11</v>
      </c>
      <c r="K797">
        <v>250004</v>
      </c>
      <c r="L797" t="s">
        <v>36</v>
      </c>
      <c r="M797" t="s">
        <v>38</v>
      </c>
      <c r="N797" s="5">
        <v>3256</v>
      </c>
    </row>
    <row r="798" spans="1:14" x14ac:dyDescent="0.25">
      <c r="A798">
        <v>3800797</v>
      </c>
      <c r="B798">
        <v>4</v>
      </c>
      <c r="C798" t="s">
        <v>65</v>
      </c>
      <c r="D798" s="2">
        <v>44645</v>
      </c>
      <c r="E798" s="27">
        <v>2022</v>
      </c>
      <c r="F798" s="29">
        <v>3</v>
      </c>
      <c r="G798">
        <v>511116</v>
      </c>
      <c r="H798" t="s">
        <v>31</v>
      </c>
      <c r="I798">
        <v>280007</v>
      </c>
      <c r="J798" t="s">
        <v>79</v>
      </c>
      <c r="K798">
        <v>250003</v>
      </c>
      <c r="L798" t="s">
        <v>36</v>
      </c>
      <c r="M798" t="s">
        <v>38</v>
      </c>
      <c r="N798" s="5">
        <v>5867</v>
      </c>
    </row>
    <row r="799" spans="1:14" x14ac:dyDescent="0.25">
      <c r="A799">
        <v>3800798</v>
      </c>
      <c r="B799">
        <v>4</v>
      </c>
      <c r="C799" t="s">
        <v>65</v>
      </c>
      <c r="D799" s="2">
        <v>44275</v>
      </c>
      <c r="E799" s="27">
        <v>2021</v>
      </c>
      <c r="F799" s="29">
        <v>3</v>
      </c>
      <c r="G799">
        <v>511114</v>
      </c>
      <c r="H799" t="s">
        <v>30</v>
      </c>
      <c r="I799">
        <v>280009</v>
      </c>
      <c r="J799" t="s">
        <v>81</v>
      </c>
      <c r="K799">
        <v>250029</v>
      </c>
      <c r="L799" t="s">
        <v>35</v>
      </c>
      <c r="M799" t="s">
        <v>55</v>
      </c>
      <c r="N799" s="5">
        <v>3322</v>
      </c>
    </row>
    <row r="800" spans="1:14" x14ac:dyDescent="0.25">
      <c r="A800">
        <v>3800799</v>
      </c>
      <c r="B800">
        <v>4</v>
      </c>
      <c r="C800" t="s">
        <v>65</v>
      </c>
      <c r="D800" s="2">
        <v>44474</v>
      </c>
      <c r="E800" s="27">
        <v>2021</v>
      </c>
      <c r="F800" s="29">
        <v>10</v>
      </c>
      <c r="G800">
        <v>511111</v>
      </c>
      <c r="H800" t="s">
        <v>29</v>
      </c>
      <c r="I800">
        <v>280003</v>
      </c>
      <c r="J800" t="s">
        <v>75</v>
      </c>
      <c r="K800">
        <v>250008</v>
      </c>
      <c r="L800" t="s">
        <v>36</v>
      </c>
      <c r="M800" t="s">
        <v>53</v>
      </c>
      <c r="N800" s="5">
        <v>5402</v>
      </c>
    </row>
    <row r="801" spans="1:14" x14ac:dyDescent="0.25">
      <c r="A801">
        <v>3800800</v>
      </c>
      <c r="B801">
        <v>4</v>
      </c>
      <c r="C801" t="s">
        <v>65</v>
      </c>
      <c r="D801" s="2">
        <v>45071</v>
      </c>
      <c r="E801" s="27">
        <v>2023</v>
      </c>
      <c r="F801" s="29">
        <v>5</v>
      </c>
      <c r="G801">
        <v>511111</v>
      </c>
      <c r="H801" t="s">
        <v>29</v>
      </c>
      <c r="I801">
        <v>280001</v>
      </c>
      <c r="J801" t="s">
        <v>73</v>
      </c>
      <c r="K801">
        <v>250015</v>
      </c>
      <c r="L801" t="s">
        <v>37</v>
      </c>
      <c r="M801" t="s">
        <v>39</v>
      </c>
      <c r="N801" s="5">
        <v>4355</v>
      </c>
    </row>
    <row r="802" spans="1:14" x14ac:dyDescent="0.25">
      <c r="A802">
        <v>3800801</v>
      </c>
      <c r="B802">
        <v>2</v>
      </c>
      <c r="C802" t="s">
        <v>51</v>
      </c>
      <c r="D802" s="2">
        <v>45225</v>
      </c>
      <c r="E802" s="27">
        <v>2023</v>
      </c>
      <c r="F802" s="29">
        <v>10</v>
      </c>
      <c r="G802">
        <v>511116</v>
      </c>
      <c r="H802" t="s">
        <v>31</v>
      </c>
      <c r="I802">
        <v>280004</v>
      </c>
      <c r="J802" t="s">
        <v>76</v>
      </c>
      <c r="K802">
        <v>250023</v>
      </c>
      <c r="L802" t="s">
        <v>34</v>
      </c>
      <c r="M802" t="s">
        <v>40</v>
      </c>
      <c r="N802" s="5">
        <v>795</v>
      </c>
    </row>
    <row r="803" spans="1:14" x14ac:dyDescent="0.25">
      <c r="A803">
        <v>3800802</v>
      </c>
      <c r="B803">
        <v>3</v>
      </c>
      <c r="C803" t="s">
        <v>50</v>
      </c>
      <c r="D803" s="2">
        <v>44582</v>
      </c>
      <c r="E803" s="27">
        <v>2022</v>
      </c>
      <c r="F803" s="29">
        <v>1</v>
      </c>
      <c r="G803">
        <v>511112</v>
      </c>
      <c r="H803" t="s">
        <v>29</v>
      </c>
      <c r="I803">
        <v>280016</v>
      </c>
      <c r="J803" t="s">
        <v>17</v>
      </c>
      <c r="K803">
        <v>250030</v>
      </c>
      <c r="L803" t="s">
        <v>35</v>
      </c>
      <c r="M803" t="s">
        <v>55</v>
      </c>
      <c r="N803" s="5">
        <v>731</v>
      </c>
    </row>
    <row r="804" spans="1:14" x14ac:dyDescent="0.25">
      <c r="A804">
        <v>3800803</v>
      </c>
      <c r="B804">
        <v>2</v>
      </c>
      <c r="C804" t="s">
        <v>51</v>
      </c>
      <c r="D804" s="2">
        <v>44450</v>
      </c>
      <c r="E804" s="27">
        <v>2021</v>
      </c>
      <c r="F804" s="29">
        <v>9</v>
      </c>
      <c r="G804">
        <v>511111</v>
      </c>
      <c r="H804" t="s">
        <v>29</v>
      </c>
      <c r="I804">
        <v>280002</v>
      </c>
      <c r="J804" t="s">
        <v>74</v>
      </c>
      <c r="K804">
        <v>250030</v>
      </c>
      <c r="L804" t="s">
        <v>35</v>
      </c>
      <c r="M804" t="s">
        <v>55</v>
      </c>
      <c r="N804" s="5">
        <v>5527</v>
      </c>
    </row>
    <row r="805" spans="1:14" x14ac:dyDescent="0.25">
      <c r="A805">
        <v>3800804</v>
      </c>
      <c r="B805">
        <v>1</v>
      </c>
      <c r="C805" t="s">
        <v>64</v>
      </c>
      <c r="D805" s="2">
        <v>44343</v>
      </c>
      <c r="E805" s="27">
        <v>2021</v>
      </c>
      <c r="F805" s="29">
        <v>5</v>
      </c>
      <c r="G805">
        <v>511115</v>
      </c>
      <c r="H805" t="s">
        <v>70</v>
      </c>
      <c r="I805">
        <v>280001</v>
      </c>
      <c r="J805" t="s">
        <v>73</v>
      </c>
      <c r="K805">
        <v>250027</v>
      </c>
      <c r="L805" t="s">
        <v>35</v>
      </c>
      <c r="M805" t="s">
        <v>71</v>
      </c>
      <c r="N805" s="5">
        <v>4905</v>
      </c>
    </row>
    <row r="806" spans="1:14" x14ac:dyDescent="0.25">
      <c r="A806">
        <v>3800805</v>
      </c>
      <c r="B806">
        <v>3</v>
      </c>
      <c r="C806" t="s">
        <v>50</v>
      </c>
      <c r="D806" s="2">
        <v>44614</v>
      </c>
      <c r="E806" s="27">
        <v>2022</v>
      </c>
      <c r="F806" s="29">
        <v>2</v>
      </c>
      <c r="G806">
        <v>511115</v>
      </c>
      <c r="H806" t="s">
        <v>70</v>
      </c>
      <c r="I806">
        <v>280019</v>
      </c>
      <c r="J806" t="s">
        <v>20</v>
      </c>
      <c r="K806">
        <v>250024</v>
      </c>
      <c r="L806" t="s">
        <v>34</v>
      </c>
      <c r="M806" t="s">
        <v>40</v>
      </c>
      <c r="N806" s="5">
        <v>2066</v>
      </c>
    </row>
    <row r="807" spans="1:14" x14ac:dyDescent="0.25">
      <c r="A807">
        <v>3800806</v>
      </c>
      <c r="B807">
        <v>4</v>
      </c>
      <c r="C807" t="s">
        <v>65</v>
      </c>
      <c r="D807" s="2">
        <v>44948</v>
      </c>
      <c r="E807" s="27">
        <v>2023</v>
      </c>
      <c r="F807" s="29">
        <v>1</v>
      </c>
      <c r="G807">
        <v>511111</v>
      </c>
      <c r="H807" t="s">
        <v>29</v>
      </c>
      <c r="I807">
        <v>280003</v>
      </c>
      <c r="J807" t="s">
        <v>75</v>
      </c>
      <c r="K807">
        <v>250005</v>
      </c>
      <c r="L807" t="s">
        <v>36</v>
      </c>
      <c r="M807" t="s">
        <v>38</v>
      </c>
      <c r="N807" s="5">
        <v>636</v>
      </c>
    </row>
    <row r="808" spans="1:14" x14ac:dyDescent="0.25">
      <c r="A808">
        <v>3800807</v>
      </c>
      <c r="B808">
        <v>4</v>
      </c>
      <c r="C808" t="s">
        <v>65</v>
      </c>
      <c r="D808" s="2">
        <v>44691</v>
      </c>
      <c r="E808" s="27">
        <v>2022</v>
      </c>
      <c r="F808" s="29">
        <v>5</v>
      </c>
      <c r="G808">
        <v>511114</v>
      </c>
      <c r="H808" t="s">
        <v>30</v>
      </c>
      <c r="I808">
        <v>280010</v>
      </c>
      <c r="J808" t="s">
        <v>11</v>
      </c>
      <c r="K808">
        <v>250025</v>
      </c>
      <c r="L808" t="s">
        <v>34</v>
      </c>
      <c r="M808" t="s">
        <v>40</v>
      </c>
      <c r="N808" s="5">
        <v>1704</v>
      </c>
    </row>
    <row r="809" spans="1:14" x14ac:dyDescent="0.25">
      <c r="A809">
        <v>3800808</v>
      </c>
      <c r="B809">
        <v>1</v>
      </c>
      <c r="C809" t="s">
        <v>64</v>
      </c>
      <c r="D809" s="2">
        <v>44464</v>
      </c>
      <c r="E809" s="27">
        <v>2021</v>
      </c>
      <c r="F809" s="29">
        <v>9</v>
      </c>
      <c r="G809">
        <v>511114</v>
      </c>
      <c r="H809" t="s">
        <v>30</v>
      </c>
      <c r="I809">
        <v>280019</v>
      </c>
      <c r="J809" t="s">
        <v>20</v>
      </c>
      <c r="K809">
        <v>250030</v>
      </c>
      <c r="L809" t="s">
        <v>35</v>
      </c>
      <c r="M809" t="s">
        <v>55</v>
      </c>
      <c r="N809" s="5">
        <v>3864</v>
      </c>
    </row>
    <row r="810" spans="1:14" x14ac:dyDescent="0.25">
      <c r="A810">
        <v>3800809</v>
      </c>
      <c r="B810">
        <v>4</v>
      </c>
      <c r="C810" t="s">
        <v>65</v>
      </c>
      <c r="D810" s="2">
        <v>44314</v>
      </c>
      <c r="E810" s="27">
        <v>2021</v>
      </c>
      <c r="F810" s="29">
        <v>4</v>
      </c>
      <c r="G810">
        <v>511116</v>
      </c>
      <c r="H810" t="s">
        <v>31</v>
      </c>
      <c r="I810">
        <v>280019</v>
      </c>
      <c r="J810" t="s">
        <v>20</v>
      </c>
      <c r="K810">
        <v>250030</v>
      </c>
      <c r="L810" t="s">
        <v>35</v>
      </c>
      <c r="M810" t="s">
        <v>55</v>
      </c>
      <c r="N810" s="5">
        <v>1977</v>
      </c>
    </row>
    <row r="811" spans="1:14" x14ac:dyDescent="0.25">
      <c r="A811">
        <v>3800810</v>
      </c>
      <c r="B811">
        <v>2</v>
      </c>
      <c r="C811" t="s">
        <v>51</v>
      </c>
      <c r="D811" s="2">
        <v>45142</v>
      </c>
      <c r="E811" s="27">
        <v>2023</v>
      </c>
      <c r="F811" s="29">
        <v>8</v>
      </c>
      <c r="G811">
        <v>511113</v>
      </c>
      <c r="H811" t="s">
        <v>30</v>
      </c>
      <c r="I811">
        <v>280016</v>
      </c>
      <c r="J811" t="s">
        <v>17</v>
      </c>
      <c r="K811">
        <v>250027</v>
      </c>
      <c r="L811" t="s">
        <v>35</v>
      </c>
      <c r="M811" t="s">
        <v>71</v>
      </c>
      <c r="N811" s="5">
        <v>449</v>
      </c>
    </row>
    <row r="812" spans="1:14" x14ac:dyDescent="0.25">
      <c r="A812">
        <v>3800811</v>
      </c>
      <c r="B812">
        <v>4</v>
      </c>
      <c r="C812" t="s">
        <v>65</v>
      </c>
      <c r="D812" s="2">
        <v>44583</v>
      </c>
      <c r="E812" s="27">
        <v>2022</v>
      </c>
      <c r="F812" s="29">
        <v>1</v>
      </c>
      <c r="G812">
        <v>511117</v>
      </c>
      <c r="H812" t="s">
        <v>31</v>
      </c>
      <c r="I812">
        <v>280004</v>
      </c>
      <c r="J812" t="s">
        <v>76</v>
      </c>
      <c r="K812">
        <v>250010</v>
      </c>
      <c r="L812" t="s">
        <v>36</v>
      </c>
      <c r="M812" t="s">
        <v>53</v>
      </c>
      <c r="N812" s="5">
        <v>2235</v>
      </c>
    </row>
    <row r="813" spans="1:14" x14ac:dyDescent="0.25">
      <c r="A813">
        <v>3800812</v>
      </c>
      <c r="B813">
        <v>1</v>
      </c>
      <c r="C813" t="s">
        <v>64</v>
      </c>
      <c r="D813" s="2">
        <v>45202</v>
      </c>
      <c r="E813" s="27">
        <v>2023</v>
      </c>
      <c r="F813" s="29">
        <v>10</v>
      </c>
      <c r="G813">
        <v>511111</v>
      </c>
      <c r="H813" t="s">
        <v>29</v>
      </c>
      <c r="I813">
        <v>280009</v>
      </c>
      <c r="J813" t="s">
        <v>81</v>
      </c>
      <c r="K813">
        <v>250005</v>
      </c>
      <c r="L813" t="s">
        <v>36</v>
      </c>
      <c r="M813" t="s">
        <v>38</v>
      </c>
      <c r="N813" s="5">
        <v>1901</v>
      </c>
    </row>
    <row r="814" spans="1:14" x14ac:dyDescent="0.25">
      <c r="A814">
        <v>3800813</v>
      </c>
      <c r="B814">
        <v>3</v>
      </c>
      <c r="C814" t="s">
        <v>50</v>
      </c>
      <c r="D814" s="2">
        <v>44975</v>
      </c>
      <c r="E814" s="27">
        <v>2023</v>
      </c>
      <c r="F814" s="29">
        <v>2</v>
      </c>
      <c r="G814">
        <v>511113</v>
      </c>
      <c r="H814" t="s">
        <v>30</v>
      </c>
      <c r="I814">
        <v>280005</v>
      </c>
      <c r="J814" t="s">
        <v>77</v>
      </c>
      <c r="K814">
        <v>250015</v>
      </c>
      <c r="L814" t="s">
        <v>37</v>
      </c>
      <c r="M814" t="s">
        <v>39</v>
      </c>
      <c r="N814" s="5">
        <v>2289</v>
      </c>
    </row>
    <row r="815" spans="1:14" x14ac:dyDescent="0.25">
      <c r="A815">
        <v>3800814</v>
      </c>
      <c r="B815">
        <v>1</v>
      </c>
      <c r="C815" t="s">
        <v>64</v>
      </c>
      <c r="D815" s="2">
        <v>44510</v>
      </c>
      <c r="E815" s="27">
        <v>2021</v>
      </c>
      <c r="F815" s="29">
        <v>11</v>
      </c>
      <c r="G815">
        <v>511113</v>
      </c>
      <c r="H815" t="s">
        <v>30</v>
      </c>
      <c r="I815">
        <v>280016</v>
      </c>
      <c r="J815" t="s">
        <v>17</v>
      </c>
      <c r="K815">
        <v>250008</v>
      </c>
      <c r="L815" t="s">
        <v>36</v>
      </c>
      <c r="M815" t="s">
        <v>53</v>
      </c>
      <c r="N815" s="5">
        <v>528</v>
      </c>
    </row>
    <row r="816" spans="1:14" x14ac:dyDescent="0.25">
      <c r="A816">
        <v>3800815</v>
      </c>
      <c r="B816">
        <v>2</v>
      </c>
      <c r="C816" t="s">
        <v>51</v>
      </c>
      <c r="D816" s="2">
        <v>44761</v>
      </c>
      <c r="E816" s="27">
        <v>2022</v>
      </c>
      <c r="F816" s="29">
        <v>7</v>
      </c>
      <c r="G816">
        <v>511117</v>
      </c>
      <c r="H816" t="s">
        <v>31</v>
      </c>
      <c r="I816">
        <v>280006</v>
      </c>
      <c r="J816" t="s">
        <v>78</v>
      </c>
      <c r="K816">
        <v>250004</v>
      </c>
      <c r="L816" t="s">
        <v>36</v>
      </c>
      <c r="M816" t="s">
        <v>38</v>
      </c>
      <c r="N816" s="5">
        <v>921</v>
      </c>
    </row>
    <row r="817" spans="1:14" x14ac:dyDescent="0.25">
      <c r="A817">
        <v>3800816</v>
      </c>
      <c r="B817">
        <v>4</v>
      </c>
      <c r="C817" t="s">
        <v>65</v>
      </c>
      <c r="D817" s="2">
        <v>44664</v>
      </c>
      <c r="E817" s="27">
        <v>2022</v>
      </c>
      <c r="F817" s="29">
        <v>4</v>
      </c>
      <c r="G817">
        <v>511111</v>
      </c>
      <c r="H817" t="s">
        <v>29</v>
      </c>
      <c r="I817">
        <v>280015</v>
      </c>
      <c r="J817" t="s">
        <v>16</v>
      </c>
      <c r="K817">
        <v>250016</v>
      </c>
      <c r="L817" t="s">
        <v>37</v>
      </c>
      <c r="M817" t="s">
        <v>39</v>
      </c>
      <c r="N817" s="5">
        <v>5895</v>
      </c>
    </row>
    <row r="818" spans="1:14" x14ac:dyDescent="0.25">
      <c r="A818">
        <v>3800817</v>
      </c>
      <c r="B818">
        <v>1</v>
      </c>
      <c r="C818" t="s">
        <v>64</v>
      </c>
      <c r="D818" s="2">
        <v>45266</v>
      </c>
      <c r="E818" s="27">
        <v>2023</v>
      </c>
      <c r="F818" s="29">
        <v>12</v>
      </c>
      <c r="G818">
        <v>511111</v>
      </c>
      <c r="H818" t="s">
        <v>29</v>
      </c>
      <c r="I818">
        <v>280016</v>
      </c>
      <c r="J818" t="s">
        <v>17</v>
      </c>
      <c r="K818">
        <v>250004</v>
      </c>
      <c r="L818" t="s">
        <v>36</v>
      </c>
      <c r="M818" t="s">
        <v>38</v>
      </c>
      <c r="N818" s="5">
        <v>744</v>
      </c>
    </row>
    <row r="819" spans="1:14" x14ac:dyDescent="0.25">
      <c r="A819">
        <v>3800818</v>
      </c>
      <c r="B819">
        <v>3</v>
      </c>
      <c r="C819" t="s">
        <v>50</v>
      </c>
      <c r="D819" s="2">
        <v>45133</v>
      </c>
      <c r="E819" s="27">
        <v>2023</v>
      </c>
      <c r="F819" s="29">
        <v>7</v>
      </c>
      <c r="G819">
        <v>511115</v>
      </c>
      <c r="H819" t="s">
        <v>70</v>
      </c>
      <c r="I819">
        <v>280010</v>
      </c>
      <c r="J819" t="s">
        <v>11</v>
      </c>
      <c r="K819">
        <v>250025</v>
      </c>
      <c r="L819" t="s">
        <v>34</v>
      </c>
      <c r="M819" t="s">
        <v>40</v>
      </c>
      <c r="N819" s="5">
        <v>5426</v>
      </c>
    </row>
    <row r="820" spans="1:14" x14ac:dyDescent="0.25">
      <c r="A820">
        <v>3800819</v>
      </c>
      <c r="B820">
        <v>1</v>
      </c>
      <c r="C820" t="s">
        <v>64</v>
      </c>
      <c r="D820" s="2">
        <v>44601</v>
      </c>
      <c r="E820" s="27">
        <v>2022</v>
      </c>
      <c r="F820" s="29">
        <v>2</v>
      </c>
      <c r="G820">
        <v>511112</v>
      </c>
      <c r="H820" t="s">
        <v>29</v>
      </c>
      <c r="I820">
        <v>280014</v>
      </c>
      <c r="J820" t="s">
        <v>15</v>
      </c>
      <c r="K820">
        <v>250015</v>
      </c>
      <c r="L820" t="s">
        <v>37</v>
      </c>
      <c r="M820" t="s">
        <v>39</v>
      </c>
      <c r="N820" s="5">
        <v>1768</v>
      </c>
    </row>
    <row r="821" spans="1:14" x14ac:dyDescent="0.25">
      <c r="A821">
        <v>3800820</v>
      </c>
      <c r="B821">
        <v>2</v>
      </c>
      <c r="C821" t="s">
        <v>51</v>
      </c>
      <c r="D821" s="2">
        <v>45134</v>
      </c>
      <c r="E821" s="27">
        <v>2023</v>
      </c>
      <c r="F821" s="29">
        <v>7</v>
      </c>
      <c r="G821">
        <v>511111</v>
      </c>
      <c r="H821" t="s">
        <v>29</v>
      </c>
      <c r="I821">
        <v>280015</v>
      </c>
      <c r="J821" t="s">
        <v>16</v>
      </c>
      <c r="K821">
        <v>250017</v>
      </c>
      <c r="L821" t="s">
        <v>37</v>
      </c>
      <c r="M821" t="s">
        <v>39</v>
      </c>
      <c r="N821" s="5">
        <v>672</v>
      </c>
    </row>
    <row r="822" spans="1:14" x14ac:dyDescent="0.25">
      <c r="A822">
        <v>3800821</v>
      </c>
      <c r="B822">
        <v>3</v>
      </c>
      <c r="C822" t="s">
        <v>50</v>
      </c>
      <c r="D822" s="2">
        <v>44250</v>
      </c>
      <c r="E822" s="27">
        <v>2021</v>
      </c>
      <c r="F822" s="29">
        <v>2</v>
      </c>
      <c r="G822">
        <v>511112</v>
      </c>
      <c r="H822" t="s">
        <v>29</v>
      </c>
      <c r="I822">
        <v>280007</v>
      </c>
      <c r="J822" t="s">
        <v>79</v>
      </c>
      <c r="K822">
        <v>250010</v>
      </c>
      <c r="L822" t="s">
        <v>36</v>
      </c>
      <c r="M822" t="s">
        <v>53</v>
      </c>
      <c r="N822" s="5">
        <v>4745</v>
      </c>
    </row>
    <row r="823" spans="1:14" x14ac:dyDescent="0.25">
      <c r="A823">
        <v>3800822</v>
      </c>
      <c r="B823">
        <v>3</v>
      </c>
      <c r="C823" t="s">
        <v>50</v>
      </c>
      <c r="D823" s="2">
        <v>44852</v>
      </c>
      <c r="E823" s="27">
        <v>2022</v>
      </c>
      <c r="F823" s="29">
        <v>10</v>
      </c>
      <c r="G823">
        <v>511117</v>
      </c>
      <c r="H823" t="s">
        <v>31</v>
      </c>
      <c r="I823">
        <v>280008</v>
      </c>
      <c r="J823" t="s">
        <v>80</v>
      </c>
      <c r="K823">
        <v>250009</v>
      </c>
      <c r="L823" t="s">
        <v>36</v>
      </c>
      <c r="M823" t="s">
        <v>53</v>
      </c>
      <c r="N823" s="5">
        <v>4946</v>
      </c>
    </row>
    <row r="824" spans="1:14" x14ac:dyDescent="0.25">
      <c r="A824">
        <v>3800823</v>
      </c>
      <c r="B824">
        <v>3</v>
      </c>
      <c r="C824" t="s">
        <v>50</v>
      </c>
      <c r="D824" s="2">
        <v>45044</v>
      </c>
      <c r="E824" s="27">
        <v>2023</v>
      </c>
      <c r="F824" s="29">
        <v>4</v>
      </c>
      <c r="G824">
        <v>511112</v>
      </c>
      <c r="H824" t="s">
        <v>29</v>
      </c>
      <c r="I824">
        <v>280019</v>
      </c>
      <c r="J824" t="s">
        <v>20</v>
      </c>
      <c r="K824">
        <v>250027</v>
      </c>
      <c r="L824" t="s">
        <v>35</v>
      </c>
      <c r="M824" t="s">
        <v>71</v>
      </c>
      <c r="N824" s="5">
        <v>2693</v>
      </c>
    </row>
    <row r="825" spans="1:14" x14ac:dyDescent="0.25">
      <c r="A825">
        <v>3800824</v>
      </c>
      <c r="B825">
        <v>2</v>
      </c>
      <c r="C825" t="s">
        <v>51</v>
      </c>
      <c r="D825" s="2">
        <v>45255</v>
      </c>
      <c r="E825" s="27">
        <v>2023</v>
      </c>
      <c r="F825" s="29">
        <v>11</v>
      </c>
      <c r="G825">
        <v>511113</v>
      </c>
      <c r="H825" t="s">
        <v>30</v>
      </c>
      <c r="I825">
        <v>280007</v>
      </c>
      <c r="J825" t="s">
        <v>79</v>
      </c>
      <c r="K825">
        <v>250011</v>
      </c>
      <c r="L825" t="s">
        <v>37</v>
      </c>
      <c r="M825" t="s">
        <v>54</v>
      </c>
      <c r="N825" s="5">
        <v>329</v>
      </c>
    </row>
    <row r="826" spans="1:14" x14ac:dyDescent="0.25">
      <c r="A826">
        <v>3800825</v>
      </c>
      <c r="B826">
        <v>1</v>
      </c>
      <c r="C826" t="s">
        <v>64</v>
      </c>
      <c r="D826" s="2">
        <v>44810</v>
      </c>
      <c r="E826" s="27">
        <v>2022</v>
      </c>
      <c r="F826" s="29">
        <v>9</v>
      </c>
      <c r="G826">
        <v>511117</v>
      </c>
      <c r="H826" t="s">
        <v>31</v>
      </c>
      <c r="I826">
        <v>280014</v>
      </c>
      <c r="J826" t="s">
        <v>15</v>
      </c>
      <c r="K826">
        <v>250011</v>
      </c>
      <c r="L826" t="s">
        <v>37</v>
      </c>
      <c r="M826" t="s">
        <v>54</v>
      </c>
      <c r="N826" s="5">
        <v>2560</v>
      </c>
    </row>
    <row r="827" spans="1:14" x14ac:dyDescent="0.25">
      <c r="A827">
        <v>3800826</v>
      </c>
      <c r="B827">
        <v>3</v>
      </c>
      <c r="C827" t="s">
        <v>50</v>
      </c>
      <c r="D827" s="2">
        <v>44765</v>
      </c>
      <c r="E827" s="27">
        <v>2022</v>
      </c>
      <c r="F827" s="29">
        <v>7</v>
      </c>
      <c r="G827">
        <v>511113</v>
      </c>
      <c r="H827" t="s">
        <v>30</v>
      </c>
      <c r="I827">
        <v>280009</v>
      </c>
      <c r="J827" t="s">
        <v>81</v>
      </c>
      <c r="K827">
        <v>250017</v>
      </c>
      <c r="L827" t="s">
        <v>37</v>
      </c>
      <c r="M827" t="s">
        <v>39</v>
      </c>
      <c r="N827" s="5">
        <v>2178</v>
      </c>
    </row>
    <row r="828" spans="1:14" x14ac:dyDescent="0.25">
      <c r="A828">
        <v>3800827</v>
      </c>
      <c r="B828">
        <v>1</v>
      </c>
      <c r="C828" t="s">
        <v>64</v>
      </c>
      <c r="D828" s="2">
        <v>44785</v>
      </c>
      <c r="E828" s="27">
        <v>2022</v>
      </c>
      <c r="F828" s="29">
        <v>8</v>
      </c>
      <c r="G828">
        <v>511112</v>
      </c>
      <c r="H828" t="s">
        <v>29</v>
      </c>
      <c r="I828">
        <v>280006</v>
      </c>
      <c r="J828" t="s">
        <v>78</v>
      </c>
      <c r="K828">
        <v>250022</v>
      </c>
      <c r="L828" t="s">
        <v>34</v>
      </c>
      <c r="M828" t="s">
        <v>40</v>
      </c>
      <c r="N828" s="5">
        <v>1000</v>
      </c>
    </row>
    <row r="829" spans="1:14" x14ac:dyDescent="0.25">
      <c r="A829">
        <v>3800828</v>
      </c>
      <c r="B829">
        <v>3</v>
      </c>
      <c r="C829" t="s">
        <v>50</v>
      </c>
      <c r="D829" s="2">
        <v>44212</v>
      </c>
      <c r="E829" s="27">
        <v>2021</v>
      </c>
      <c r="F829" s="29">
        <v>1</v>
      </c>
      <c r="G829">
        <v>511114</v>
      </c>
      <c r="H829" t="s">
        <v>30</v>
      </c>
      <c r="I829">
        <v>280017</v>
      </c>
      <c r="J829" t="s">
        <v>18</v>
      </c>
      <c r="K829">
        <v>250013</v>
      </c>
      <c r="L829" t="s">
        <v>37</v>
      </c>
      <c r="M829" t="s">
        <v>54</v>
      </c>
      <c r="N829" s="5">
        <v>4101</v>
      </c>
    </row>
    <row r="830" spans="1:14" x14ac:dyDescent="0.25">
      <c r="A830">
        <v>3800829</v>
      </c>
      <c r="B830">
        <v>3</v>
      </c>
      <c r="C830" t="s">
        <v>50</v>
      </c>
      <c r="D830" s="2">
        <v>45238</v>
      </c>
      <c r="E830" s="27">
        <v>2023</v>
      </c>
      <c r="F830" s="29">
        <v>11</v>
      </c>
      <c r="G830">
        <v>511115</v>
      </c>
      <c r="H830" t="s">
        <v>70</v>
      </c>
      <c r="I830">
        <v>280004</v>
      </c>
      <c r="J830" t="s">
        <v>76</v>
      </c>
      <c r="K830">
        <v>250024</v>
      </c>
      <c r="L830" t="s">
        <v>34</v>
      </c>
      <c r="M830" t="s">
        <v>40</v>
      </c>
      <c r="N830" s="5">
        <v>5286</v>
      </c>
    </row>
    <row r="831" spans="1:14" x14ac:dyDescent="0.25">
      <c r="A831">
        <v>3800830</v>
      </c>
      <c r="B831">
        <v>1</v>
      </c>
      <c r="C831" t="s">
        <v>64</v>
      </c>
      <c r="D831" s="2">
        <v>44310</v>
      </c>
      <c r="E831" s="27">
        <v>2021</v>
      </c>
      <c r="F831" s="29">
        <v>4</v>
      </c>
      <c r="G831">
        <v>511116</v>
      </c>
      <c r="H831" t="s">
        <v>31</v>
      </c>
      <c r="I831">
        <v>280003</v>
      </c>
      <c r="J831" t="s">
        <v>75</v>
      </c>
      <c r="K831">
        <v>250023</v>
      </c>
      <c r="L831" t="s">
        <v>34</v>
      </c>
      <c r="M831" t="s">
        <v>40</v>
      </c>
      <c r="N831" s="5">
        <v>2613</v>
      </c>
    </row>
    <row r="832" spans="1:14" x14ac:dyDescent="0.25">
      <c r="A832">
        <v>3800831</v>
      </c>
      <c r="B832">
        <v>3</v>
      </c>
      <c r="C832" t="s">
        <v>50</v>
      </c>
      <c r="D832" s="2">
        <v>44449</v>
      </c>
      <c r="E832" s="27">
        <v>2021</v>
      </c>
      <c r="F832" s="29">
        <v>9</v>
      </c>
      <c r="G832">
        <v>511111</v>
      </c>
      <c r="H832" t="s">
        <v>29</v>
      </c>
      <c r="I832">
        <v>280013</v>
      </c>
      <c r="J832" t="s">
        <v>14</v>
      </c>
      <c r="K832">
        <v>250025</v>
      </c>
      <c r="L832" t="s">
        <v>34</v>
      </c>
      <c r="M832" t="s">
        <v>40</v>
      </c>
      <c r="N832" s="5">
        <v>5214</v>
      </c>
    </row>
    <row r="833" spans="1:14" x14ac:dyDescent="0.25">
      <c r="A833">
        <v>3800832</v>
      </c>
      <c r="B833">
        <v>1</v>
      </c>
      <c r="C833" t="s">
        <v>64</v>
      </c>
      <c r="D833" s="2">
        <v>44974</v>
      </c>
      <c r="E833" s="27">
        <v>2023</v>
      </c>
      <c r="F833" s="29">
        <v>2</v>
      </c>
      <c r="G833">
        <v>511113</v>
      </c>
      <c r="H833" t="s">
        <v>30</v>
      </c>
      <c r="I833">
        <v>280003</v>
      </c>
      <c r="J833" t="s">
        <v>75</v>
      </c>
      <c r="K833">
        <v>250029</v>
      </c>
      <c r="L833" t="s">
        <v>35</v>
      </c>
      <c r="M833" t="s">
        <v>55</v>
      </c>
      <c r="N833" s="5">
        <v>2549</v>
      </c>
    </row>
    <row r="834" spans="1:14" x14ac:dyDescent="0.25">
      <c r="A834">
        <v>3800833</v>
      </c>
      <c r="B834">
        <v>1</v>
      </c>
      <c r="C834" t="s">
        <v>64</v>
      </c>
      <c r="D834" s="2">
        <v>44595</v>
      </c>
      <c r="E834" s="27">
        <v>2022</v>
      </c>
      <c r="F834" s="29">
        <v>2</v>
      </c>
      <c r="G834">
        <v>511113</v>
      </c>
      <c r="H834" t="s">
        <v>30</v>
      </c>
      <c r="I834">
        <v>280003</v>
      </c>
      <c r="J834" t="s">
        <v>75</v>
      </c>
      <c r="K834">
        <v>250016</v>
      </c>
      <c r="L834" t="s">
        <v>37</v>
      </c>
      <c r="M834" t="s">
        <v>39</v>
      </c>
      <c r="N834" s="5">
        <v>4457</v>
      </c>
    </row>
    <row r="835" spans="1:14" x14ac:dyDescent="0.25">
      <c r="A835">
        <v>3800834</v>
      </c>
      <c r="B835">
        <v>3</v>
      </c>
      <c r="C835" t="s">
        <v>50</v>
      </c>
      <c r="D835" s="2">
        <v>45096</v>
      </c>
      <c r="E835" s="27">
        <v>2023</v>
      </c>
      <c r="F835" s="29">
        <v>6</v>
      </c>
      <c r="G835">
        <v>511112</v>
      </c>
      <c r="H835" t="s">
        <v>29</v>
      </c>
      <c r="I835">
        <v>280012</v>
      </c>
      <c r="J835" t="s">
        <v>13</v>
      </c>
      <c r="K835">
        <v>250009</v>
      </c>
      <c r="L835" t="s">
        <v>36</v>
      </c>
      <c r="M835" t="s">
        <v>53</v>
      </c>
      <c r="N835" s="5">
        <v>335</v>
      </c>
    </row>
    <row r="836" spans="1:14" x14ac:dyDescent="0.25">
      <c r="A836">
        <v>3800835</v>
      </c>
      <c r="B836">
        <v>1</v>
      </c>
      <c r="C836" t="s">
        <v>64</v>
      </c>
      <c r="D836" s="2">
        <v>44654</v>
      </c>
      <c r="E836" s="27">
        <v>2022</v>
      </c>
      <c r="F836" s="29">
        <v>4</v>
      </c>
      <c r="G836">
        <v>511116</v>
      </c>
      <c r="H836" t="s">
        <v>31</v>
      </c>
      <c r="I836">
        <v>280004</v>
      </c>
      <c r="J836" t="s">
        <v>76</v>
      </c>
      <c r="K836">
        <v>250023</v>
      </c>
      <c r="L836" t="s">
        <v>34</v>
      </c>
      <c r="M836" t="s">
        <v>40</v>
      </c>
      <c r="N836" s="5">
        <v>1992</v>
      </c>
    </row>
    <row r="837" spans="1:14" x14ac:dyDescent="0.25">
      <c r="A837">
        <v>3800836</v>
      </c>
      <c r="B837">
        <v>2</v>
      </c>
      <c r="C837" t="s">
        <v>51</v>
      </c>
      <c r="D837" s="2">
        <v>45023</v>
      </c>
      <c r="E837" s="27">
        <v>2023</v>
      </c>
      <c r="F837" s="29">
        <v>4</v>
      </c>
      <c r="G837">
        <v>511111</v>
      </c>
      <c r="H837" t="s">
        <v>29</v>
      </c>
      <c r="I837">
        <v>280016</v>
      </c>
      <c r="J837" t="s">
        <v>17</v>
      </c>
      <c r="K837">
        <v>250009</v>
      </c>
      <c r="L837" t="s">
        <v>36</v>
      </c>
      <c r="M837" t="s">
        <v>53</v>
      </c>
      <c r="N837" s="5">
        <v>2084</v>
      </c>
    </row>
    <row r="838" spans="1:14" x14ac:dyDescent="0.25">
      <c r="A838">
        <v>3800837</v>
      </c>
      <c r="B838">
        <v>3</v>
      </c>
      <c r="C838" t="s">
        <v>50</v>
      </c>
      <c r="D838" s="2">
        <v>44390</v>
      </c>
      <c r="E838" s="27">
        <v>2021</v>
      </c>
      <c r="F838" s="29">
        <v>7</v>
      </c>
      <c r="G838">
        <v>511114</v>
      </c>
      <c r="H838" t="s">
        <v>30</v>
      </c>
      <c r="I838">
        <v>280012</v>
      </c>
      <c r="J838" t="s">
        <v>13</v>
      </c>
      <c r="K838">
        <v>250017</v>
      </c>
      <c r="L838" t="s">
        <v>37</v>
      </c>
      <c r="M838" t="s">
        <v>39</v>
      </c>
      <c r="N838" s="5">
        <v>1123</v>
      </c>
    </row>
    <row r="839" spans="1:14" x14ac:dyDescent="0.25">
      <c r="A839">
        <v>3800838</v>
      </c>
      <c r="B839">
        <v>4</v>
      </c>
      <c r="C839" t="s">
        <v>65</v>
      </c>
      <c r="D839" s="2">
        <v>44675</v>
      </c>
      <c r="E839" s="27">
        <v>2022</v>
      </c>
      <c r="F839" s="29">
        <v>4</v>
      </c>
      <c r="G839">
        <v>511112</v>
      </c>
      <c r="H839" t="s">
        <v>29</v>
      </c>
      <c r="I839">
        <v>280011</v>
      </c>
      <c r="J839" t="s">
        <v>12</v>
      </c>
      <c r="K839">
        <v>250013</v>
      </c>
      <c r="L839" t="s">
        <v>37</v>
      </c>
      <c r="M839" t="s">
        <v>54</v>
      </c>
      <c r="N839" s="5">
        <v>1025</v>
      </c>
    </row>
    <row r="840" spans="1:14" x14ac:dyDescent="0.25">
      <c r="A840">
        <v>3800839</v>
      </c>
      <c r="B840">
        <v>1</v>
      </c>
      <c r="C840" t="s">
        <v>64</v>
      </c>
      <c r="D840" s="2">
        <v>44449</v>
      </c>
      <c r="E840" s="27">
        <v>2021</v>
      </c>
      <c r="F840" s="29">
        <v>9</v>
      </c>
      <c r="G840">
        <v>511114</v>
      </c>
      <c r="H840" t="s">
        <v>30</v>
      </c>
      <c r="I840">
        <v>280016</v>
      </c>
      <c r="J840" t="s">
        <v>17</v>
      </c>
      <c r="K840">
        <v>250014</v>
      </c>
      <c r="L840" t="s">
        <v>37</v>
      </c>
      <c r="M840" t="s">
        <v>54</v>
      </c>
      <c r="N840" s="5">
        <v>3035</v>
      </c>
    </row>
    <row r="841" spans="1:14" x14ac:dyDescent="0.25">
      <c r="A841">
        <v>3800840</v>
      </c>
      <c r="B841">
        <v>4</v>
      </c>
      <c r="C841" t="s">
        <v>65</v>
      </c>
      <c r="D841" s="2">
        <v>44490</v>
      </c>
      <c r="E841" s="27">
        <v>2021</v>
      </c>
      <c r="F841" s="29">
        <v>10</v>
      </c>
      <c r="G841">
        <v>511116</v>
      </c>
      <c r="H841" t="s">
        <v>31</v>
      </c>
      <c r="I841">
        <v>280020</v>
      </c>
      <c r="J841" t="s">
        <v>21</v>
      </c>
      <c r="K841">
        <v>250024</v>
      </c>
      <c r="L841" t="s">
        <v>34</v>
      </c>
      <c r="M841" t="s">
        <v>40</v>
      </c>
      <c r="N841" s="5">
        <v>1888</v>
      </c>
    </row>
    <row r="842" spans="1:14" x14ac:dyDescent="0.25">
      <c r="A842">
        <v>3800841</v>
      </c>
      <c r="B842">
        <v>3</v>
      </c>
      <c r="C842" t="s">
        <v>50</v>
      </c>
      <c r="D842" s="2">
        <v>44570</v>
      </c>
      <c r="E842" s="27">
        <v>2022</v>
      </c>
      <c r="F842" s="29">
        <v>1</v>
      </c>
      <c r="G842">
        <v>511111</v>
      </c>
      <c r="H842" t="s">
        <v>29</v>
      </c>
      <c r="I842">
        <v>280020</v>
      </c>
      <c r="J842" t="s">
        <v>21</v>
      </c>
      <c r="K842">
        <v>250021</v>
      </c>
      <c r="L842" t="s">
        <v>34</v>
      </c>
      <c r="M842" t="s">
        <v>40</v>
      </c>
      <c r="N842" s="5">
        <v>4851</v>
      </c>
    </row>
    <row r="843" spans="1:14" x14ac:dyDescent="0.25">
      <c r="A843">
        <v>3800842</v>
      </c>
      <c r="B843">
        <v>3</v>
      </c>
      <c r="C843" t="s">
        <v>50</v>
      </c>
      <c r="D843" s="2">
        <v>44313</v>
      </c>
      <c r="E843" s="27">
        <v>2021</v>
      </c>
      <c r="F843" s="29">
        <v>4</v>
      </c>
      <c r="G843">
        <v>511113</v>
      </c>
      <c r="H843" t="s">
        <v>30</v>
      </c>
      <c r="I843">
        <v>280020</v>
      </c>
      <c r="J843" t="s">
        <v>21</v>
      </c>
      <c r="K843">
        <v>250003</v>
      </c>
      <c r="L843" t="s">
        <v>36</v>
      </c>
      <c r="M843" t="s">
        <v>38</v>
      </c>
      <c r="N843" s="5">
        <v>5200</v>
      </c>
    </row>
    <row r="844" spans="1:14" x14ac:dyDescent="0.25">
      <c r="A844">
        <v>3800843</v>
      </c>
      <c r="B844">
        <v>3</v>
      </c>
      <c r="C844" t="s">
        <v>50</v>
      </c>
      <c r="D844" s="2">
        <v>44342</v>
      </c>
      <c r="E844" s="27">
        <v>2021</v>
      </c>
      <c r="F844" s="29">
        <v>5</v>
      </c>
      <c r="G844">
        <v>511115</v>
      </c>
      <c r="H844" t="s">
        <v>70</v>
      </c>
      <c r="I844">
        <v>280012</v>
      </c>
      <c r="J844" t="s">
        <v>13</v>
      </c>
      <c r="K844">
        <v>250014</v>
      </c>
      <c r="L844" t="s">
        <v>37</v>
      </c>
      <c r="M844" t="s">
        <v>54</v>
      </c>
      <c r="N844" s="5">
        <v>5179</v>
      </c>
    </row>
    <row r="845" spans="1:14" x14ac:dyDescent="0.25">
      <c r="A845">
        <v>3800844</v>
      </c>
      <c r="B845">
        <v>2</v>
      </c>
      <c r="C845" t="s">
        <v>51</v>
      </c>
      <c r="D845" s="2">
        <v>44217</v>
      </c>
      <c r="E845" s="27">
        <v>2021</v>
      </c>
      <c r="F845" s="29">
        <v>1</v>
      </c>
      <c r="G845">
        <v>511115</v>
      </c>
      <c r="H845" t="s">
        <v>70</v>
      </c>
      <c r="I845">
        <v>280020</v>
      </c>
      <c r="J845" t="s">
        <v>21</v>
      </c>
      <c r="K845">
        <v>250002</v>
      </c>
      <c r="L845" t="s">
        <v>36</v>
      </c>
      <c r="M845" t="s">
        <v>38</v>
      </c>
      <c r="N845" s="5">
        <v>2921</v>
      </c>
    </row>
    <row r="846" spans="1:14" x14ac:dyDescent="0.25">
      <c r="A846">
        <v>3800845</v>
      </c>
      <c r="B846">
        <v>4</v>
      </c>
      <c r="C846" t="s">
        <v>65</v>
      </c>
      <c r="D846" s="2">
        <v>44821</v>
      </c>
      <c r="E846" s="27">
        <v>2022</v>
      </c>
      <c r="F846" s="29">
        <v>9</v>
      </c>
      <c r="G846">
        <v>511113</v>
      </c>
      <c r="H846" t="s">
        <v>30</v>
      </c>
      <c r="I846">
        <v>280019</v>
      </c>
      <c r="J846" t="s">
        <v>20</v>
      </c>
      <c r="K846">
        <v>250002</v>
      </c>
      <c r="L846" t="s">
        <v>36</v>
      </c>
      <c r="M846" t="s">
        <v>38</v>
      </c>
      <c r="N846" s="5">
        <v>4578</v>
      </c>
    </row>
    <row r="847" spans="1:14" x14ac:dyDescent="0.25">
      <c r="A847">
        <v>3800846</v>
      </c>
      <c r="B847">
        <v>4</v>
      </c>
      <c r="C847" t="s">
        <v>65</v>
      </c>
      <c r="D847" s="2">
        <v>45010</v>
      </c>
      <c r="E847" s="27">
        <v>2023</v>
      </c>
      <c r="F847" s="29">
        <v>3</v>
      </c>
      <c r="G847">
        <v>511111</v>
      </c>
      <c r="H847" t="s">
        <v>29</v>
      </c>
      <c r="I847">
        <v>280014</v>
      </c>
      <c r="J847" t="s">
        <v>15</v>
      </c>
      <c r="K847">
        <v>250006</v>
      </c>
      <c r="L847" t="s">
        <v>36</v>
      </c>
      <c r="M847" t="s">
        <v>53</v>
      </c>
      <c r="N847" s="5">
        <v>4706</v>
      </c>
    </row>
    <row r="848" spans="1:14" x14ac:dyDescent="0.25">
      <c r="A848">
        <v>3800847</v>
      </c>
      <c r="B848">
        <v>2</v>
      </c>
      <c r="C848" t="s">
        <v>51</v>
      </c>
      <c r="D848" s="2">
        <v>45249</v>
      </c>
      <c r="E848" s="27">
        <v>2023</v>
      </c>
      <c r="F848" s="29">
        <v>11</v>
      </c>
      <c r="G848">
        <v>511116</v>
      </c>
      <c r="H848" t="s">
        <v>31</v>
      </c>
      <c r="I848">
        <v>280019</v>
      </c>
      <c r="J848" t="s">
        <v>20</v>
      </c>
      <c r="K848">
        <v>250003</v>
      </c>
      <c r="L848" t="s">
        <v>36</v>
      </c>
      <c r="M848" t="s">
        <v>38</v>
      </c>
      <c r="N848" s="5">
        <v>3678</v>
      </c>
    </row>
    <row r="849" spans="1:14" x14ac:dyDescent="0.25">
      <c r="A849">
        <v>3800848</v>
      </c>
      <c r="B849">
        <v>3</v>
      </c>
      <c r="C849" t="s">
        <v>50</v>
      </c>
      <c r="D849" s="2">
        <v>44363</v>
      </c>
      <c r="E849" s="27">
        <v>2021</v>
      </c>
      <c r="F849" s="29">
        <v>6</v>
      </c>
      <c r="G849">
        <v>511112</v>
      </c>
      <c r="H849" t="s">
        <v>29</v>
      </c>
      <c r="I849">
        <v>280015</v>
      </c>
      <c r="J849" t="s">
        <v>16</v>
      </c>
      <c r="K849">
        <v>250003</v>
      </c>
      <c r="L849" t="s">
        <v>36</v>
      </c>
      <c r="M849" t="s">
        <v>38</v>
      </c>
      <c r="N849" s="5">
        <v>2410</v>
      </c>
    </row>
    <row r="850" spans="1:14" x14ac:dyDescent="0.25">
      <c r="A850">
        <v>3800849</v>
      </c>
      <c r="B850">
        <v>1</v>
      </c>
      <c r="C850" t="s">
        <v>64</v>
      </c>
      <c r="D850" s="2">
        <v>44492</v>
      </c>
      <c r="E850" s="27">
        <v>2021</v>
      </c>
      <c r="F850" s="29">
        <v>10</v>
      </c>
      <c r="G850">
        <v>511112</v>
      </c>
      <c r="H850" t="s">
        <v>29</v>
      </c>
      <c r="I850">
        <v>280002</v>
      </c>
      <c r="J850" t="s">
        <v>74</v>
      </c>
      <c r="K850">
        <v>250017</v>
      </c>
      <c r="L850" t="s">
        <v>37</v>
      </c>
      <c r="M850" t="s">
        <v>39</v>
      </c>
      <c r="N850" s="5">
        <v>5101</v>
      </c>
    </row>
    <row r="851" spans="1:14" x14ac:dyDescent="0.25">
      <c r="A851">
        <v>3800850</v>
      </c>
      <c r="B851">
        <v>4</v>
      </c>
      <c r="C851" t="s">
        <v>65</v>
      </c>
      <c r="D851" s="2">
        <v>45170</v>
      </c>
      <c r="E851" s="27">
        <v>2023</v>
      </c>
      <c r="F851" s="29">
        <v>9</v>
      </c>
      <c r="G851">
        <v>511117</v>
      </c>
      <c r="H851" t="s">
        <v>31</v>
      </c>
      <c r="I851">
        <v>280014</v>
      </c>
      <c r="J851" t="s">
        <v>15</v>
      </c>
      <c r="K851">
        <v>250025</v>
      </c>
      <c r="L851" t="s">
        <v>34</v>
      </c>
      <c r="M851" t="s">
        <v>40</v>
      </c>
      <c r="N851" s="5">
        <v>1719</v>
      </c>
    </row>
    <row r="852" spans="1:14" x14ac:dyDescent="0.25">
      <c r="A852">
        <v>3800851</v>
      </c>
      <c r="B852">
        <v>4</v>
      </c>
      <c r="C852" t="s">
        <v>65</v>
      </c>
      <c r="D852" s="2">
        <v>45200</v>
      </c>
      <c r="E852" s="27">
        <v>2023</v>
      </c>
      <c r="F852" s="29">
        <v>10</v>
      </c>
      <c r="G852">
        <v>511113</v>
      </c>
      <c r="H852" t="s">
        <v>30</v>
      </c>
      <c r="I852">
        <v>280020</v>
      </c>
      <c r="J852" t="s">
        <v>21</v>
      </c>
      <c r="K852">
        <v>250009</v>
      </c>
      <c r="L852" t="s">
        <v>36</v>
      </c>
      <c r="M852" t="s">
        <v>53</v>
      </c>
      <c r="N852" s="5">
        <v>5434</v>
      </c>
    </row>
    <row r="853" spans="1:14" x14ac:dyDescent="0.25">
      <c r="A853">
        <v>3800852</v>
      </c>
      <c r="B853">
        <v>3</v>
      </c>
      <c r="C853" t="s">
        <v>50</v>
      </c>
      <c r="D853" s="2">
        <v>45162</v>
      </c>
      <c r="E853" s="27">
        <v>2023</v>
      </c>
      <c r="F853" s="29">
        <v>8</v>
      </c>
      <c r="G853">
        <v>511113</v>
      </c>
      <c r="H853" t="s">
        <v>30</v>
      </c>
      <c r="I853">
        <v>280008</v>
      </c>
      <c r="J853" t="s">
        <v>80</v>
      </c>
      <c r="K853">
        <v>250021</v>
      </c>
      <c r="L853" t="s">
        <v>34</v>
      </c>
      <c r="M853" t="s">
        <v>40</v>
      </c>
      <c r="N853" s="5">
        <v>4504</v>
      </c>
    </row>
    <row r="854" spans="1:14" x14ac:dyDescent="0.25">
      <c r="A854">
        <v>3800853</v>
      </c>
      <c r="B854">
        <v>2</v>
      </c>
      <c r="C854" t="s">
        <v>51</v>
      </c>
      <c r="D854" s="2">
        <v>44982</v>
      </c>
      <c r="E854" s="27">
        <v>2023</v>
      </c>
      <c r="F854" s="29">
        <v>2</v>
      </c>
      <c r="G854">
        <v>511113</v>
      </c>
      <c r="H854" t="s">
        <v>30</v>
      </c>
      <c r="I854">
        <v>280002</v>
      </c>
      <c r="J854" t="s">
        <v>74</v>
      </c>
      <c r="K854">
        <v>250007</v>
      </c>
      <c r="L854" t="s">
        <v>36</v>
      </c>
      <c r="M854" t="s">
        <v>53</v>
      </c>
      <c r="N854" s="5">
        <v>577</v>
      </c>
    </row>
    <row r="855" spans="1:14" x14ac:dyDescent="0.25">
      <c r="A855">
        <v>3800854</v>
      </c>
      <c r="B855">
        <v>3</v>
      </c>
      <c r="C855" t="s">
        <v>50</v>
      </c>
      <c r="D855" s="2">
        <v>44750</v>
      </c>
      <c r="E855" s="27">
        <v>2022</v>
      </c>
      <c r="F855" s="29">
        <v>7</v>
      </c>
      <c r="G855">
        <v>511111</v>
      </c>
      <c r="H855" t="s">
        <v>29</v>
      </c>
      <c r="I855">
        <v>280007</v>
      </c>
      <c r="J855" t="s">
        <v>79</v>
      </c>
      <c r="K855">
        <v>250009</v>
      </c>
      <c r="L855" t="s">
        <v>36</v>
      </c>
      <c r="M855" t="s">
        <v>53</v>
      </c>
      <c r="N855" s="5">
        <v>5244</v>
      </c>
    </row>
    <row r="856" spans="1:14" x14ac:dyDescent="0.25">
      <c r="A856">
        <v>3800855</v>
      </c>
      <c r="B856">
        <v>1</v>
      </c>
      <c r="C856" t="s">
        <v>64</v>
      </c>
      <c r="D856" s="2">
        <v>45047</v>
      </c>
      <c r="E856" s="27">
        <v>2023</v>
      </c>
      <c r="F856" s="29">
        <v>5</v>
      </c>
      <c r="G856">
        <v>511117</v>
      </c>
      <c r="H856" t="s">
        <v>31</v>
      </c>
      <c r="I856">
        <v>280001</v>
      </c>
      <c r="J856" t="s">
        <v>73</v>
      </c>
      <c r="K856">
        <v>250012</v>
      </c>
      <c r="L856" t="s">
        <v>37</v>
      </c>
      <c r="M856" t="s">
        <v>54</v>
      </c>
      <c r="N856" s="5">
        <v>2702</v>
      </c>
    </row>
    <row r="857" spans="1:14" x14ac:dyDescent="0.25">
      <c r="A857">
        <v>3800856</v>
      </c>
      <c r="B857">
        <v>2</v>
      </c>
      <c r="C857" t="s">
        <v>51</v>
      </c>
      <c r="D857" s="2">
        <v>44775</v>
      </c>
      <c r="E857" s="27">
        <v>2022</v>
      </c>
      <c r="F857" s="29">
        <v>8</v>
      </c>
      <c r="G857">
        <v>511115</v>
      </c>
      <c r="H857" t="s">
        <v>70</v>
      </c>
      <c r="I857">
        <v>280005</v>
      </c>
      <c r="J857" t="s">
        <v>77</v>
      </c>
      <c r="K857">
        <v>250011</v>
      </c>
      <c r="L857" t="s">
        <v>37</v>
      </c>
      <c r="M857" t="s">
        <v>54</v>
      </c>
      <c r="N857" s="5">
        <v>2330</v>
      </c>
    </row>
    <row r="858" spans="1:14" x14ac:dyDescent="0.25">
      <c r="A858">
        <v>3800857</v>
      </c>
      <c r="B858">
        <v>2</v>
      </c>
      <c r="C858" t="s">
        <v>51</v>
      </c>
      <c r="D858" s="2">
        <v>44877</v>
      </c>
      <c r="E858" s="27">
        <v>2022</v>
      </c>
      <c r="F858" s="29">
        <v>11</v>
      </c>
      <c r="G858">
        <v>511112</v>
      </c>
      <c r="H858" t="s">
        <v>29</v>
      </c>
      <c r="I858">
        <v>280009</v>
      </c>
      <c r="J858" t="s">
        <v>81</v>
      </c>
      <c r="K858">
        <v>250024</v>
      </c>
      <c r="L858" t="s">
        <v>34</v>
      </c>
      <c r="M858" t="s">
        <v>40</v>
      </c>
      <c r="N858" s="5">
        <v>897</v>
      </c>
    </row>
    <row r="859" spans="1:14" x14ac:dyDescent="0.25">
      <c r="A859">
        <v>3800858</v>
      </c>
      <c r="B859">
        <v>1</v>
      </c>
      <c r="C859" t="s">
        <v>64</v>
      </c>
      <c r="D859" s="2">
        <v>45179</v>
      </c>
      <c r="E859" s="27">
        <v>2023</v>
      </c>
      <c r="F859" s="29">
        <v>9</v>
      </c>
      <c r="G859">
        <v>511114</v>
      </c>
      <c r="H859" t="s">
        <v>30</v>
      </c>
      <c r="I859">
        <v>280010</v>
      </c>
      <c r="J859" t="s">
        <v>11</v>
      </c>
      <c r="K859">
        <v>250007</v>
      </c>
      <c r="L859" t="s">
        <v>36</v>
      </c>
      <c r="M859" t="s">
        <v>53</v>
      </c>
      <c r="N859" s="5">
        <v>2223</v>
      </c>
    </row>
    <row r="860" spans="1:14" x14ac:dyDescent="0.25">
      <c r="A860">
        <v>3800859</v>
      </c>
      <c r="B860">
        <v>1</v>
      </c>
      <c r="C860" t="s">
        <v>64</v>
      </c>
      <c r="D860" s="2">
        <v>44487</v>
      </c>
      <c r="E860" s="27">
        <v>2021</v>
      </c>
      <c r="F860" s="29">
        <v>10</v>
      </c>
      <c r="G860">
        <v>511117</v>
      </c>
      <c r="H860" t="s">
        <v>31</v>
      </c>
      <c r="I860">
        <v>280003</v>
      </c>
      <c r="J860" t="s">
        <v>75</v>
      </c>
      <c r="K860">
        <v>250028</v>
      </c>
      <c r="L860" t="s">
        <v>35</v>
      </c>
      <c r="M860" t="s">
        <v>71</v>
      </c>
      <c r="N860" s="5">
        <v>5819</v>
      </c>
    </row>
    <row r="861" spans="1:14" x14ac:dyDescent="0.25">
      <c r="A861">
        <v>3800860</v>
      </c>
      <c r="B861">
        <v>1</v>
      </c>
      <c r="C861" t="s">
        <v>64</v>
      </c>
      <c r="D861" s="2">
        <v>44414</v>
      </c>
      <c r="E861" s="27">
        <v>2021</v>
      </c>
      <c r="F861" s="29">
        <v>8</v>
      </c>
      <c r="G861">
        <v>511113</v>
      </c>
      <c r="H861" t="s">
        <v>30</v>
      </c>
      <c r="I861">
        <v>280008</v>
      </c>
      <c r="J861" t="s">
        <v>80</v>
      </c>
      <c r="K861">
        <v>250011</v>
      </c>
      <c r="L861" t="s">
        <v>37</v>
      </c>
      <c r="M861" t="s">
        <v>54</v>
      </c>
      <c r="N861" s="5">
        <v>5640</v>
      </c>
    </row>
    <row r="862" spans="1:14" x14ac:dyDescent="0.25">
      <c r="A862">
        <v>3800861</v>
      </c>
      <c r="B862">
        <v>4</v>
      </c>
      <c r="C862" t="s">
        <v>65</v>
      </c>
      <c r="D862" s="2">
        <v>44548</v>
      </c>
      <c r="E862" s="27">
        <v>2021</v>
      </c>
      <c r="F862" s="29">
        <v>12</v>
      </c>
      <c r="G862">
        <v>511114</v>
      </c>
      <c r="H862" t="s">
        <v>30</v>
      </c>
      <c r="I862">
        <v>280005</v>
      </c>
      <c r="J862" t="s">
        <v>77</v>
      </c>
      <c r="K862">
        <v>250030</v>
      </c>
      <c r="L862" t="s">
        <v>35</v>
      </c>
      <c r="M862" t="s">
        <v>55</v>
      </c>
      <c r="N862" s="5">
        <v>730</v>
      </c>
    </row>
    <row r="863" spans="1:14" x14ac:dyDescent="0.25">
      <c r="A863">
        <v>3800862</v>
      </c>
      <c r="B863">
        <v>2</v>
      </c>
      <c r="C863" t="s">
        <v>51</v>
      </c>
      <c r="D863" s="2">
        <v>44963</v>
      </c>
      <c r="E863" s="27">
        <v>2023</v>
      </c>
      <c r="F863" s="29">
        <v>2</v>
      </c>
      <c r="G863">
        <v>511114</v>
      </c>
      <c r="H863" t="s">
        <v>30</v>
      </c>
      <c r="I863">
        <v>280019</v>
      </c>
      <c r="J863" t="s">
        <v>20</v>
      </c>
      <c r="K863">
        <v>250004</v>
      </c>
      <c r="L863" t="s">
        <v>36</v>
      </c>
      <c r="M863" t="s">
        <v>38</v>
      </c>
      <c r="N863" s="5">
        <v>304</v>
      </c>
    </row>
    <row r="864" spans="1:14" x14ac:dyDescent="0.25">
      <c r="A864">
        <v>3800863</v>
      </c>
      <c r="B864">
        <v>4</v>
      </c>
      <c r="C864" t="s">
        <v>65</v>
      </c>
      <c r="D864" s="2">
        <v>44357</v>
      </c>
      <c r="E864" s="27">
        <v>2021</v>
      </c>
      <c r="F864" s="29">
        <v>6</v>
      </c>
      <c r="G864">
        <v>511112</v>
      </c>
      <c r="H864" t="s">
        <v>29</v>
      </c>
      <c r="I864">
        <v>280017</v>
      </c>
      <c r="J864" t="s">
        <v>18</v>
      </c>
      <c r="K864">
        <v>250009</v>
      </c>
      <c r="L864" t="s">
        <v>36</v>
      </c>
      <c r="M864" t="s">
        <v>53</v>
      </c>
      <c r="N864" s="5">
        <v>4024</v>
      </c>
    </row>
    <row r="865" spans="1:14" x14ac:dyDescent="0.25">
      <c r="A865">
        <v>3800864</v>
      </c>
      <c r="B865">
        <v>4</v>
      </c>
      <c r="C865" t="s">
        <v>65</v>
      </c>
      <c r="D865" s="2">
        <v>44363</v>
      </c>
      <c r="E865" s="27">
        <v>2021</v>
      </c>
      <c r="F865" s="29">
        <v>6</v>
      </c>
      <c r="G865">
        <v>511113</v>
      </c>
      <c r="H865" t="s">
        <v>30</v>
      </c>
      <c r="I865">
        <v>280011</v>
      </c>
      <c r="J865" t="s">
        <v>12</v>
      </c>
      <c r="K865">
        <v>250018</v>
      </c>
      <c r="L865" t="s">
        <v>37</v>
      </c>
      <c r="M865" t="s">
        <v>39</v>
      </c>
      <c r="N865" s="5">
        <v>554</v>
      </c>
    </row>
    <row r="866" spans="1:14" x14ac:dyDescent="0.25">
      <c r="A866">
        <v>3800865</v>
      </c>
      <c r="B866">
        <v>2</v>
      </c>
      <c r="C866" t="s">
        <v>51</v>
      </c>
      <c r="D866" s="2">
        <v>45278</v>
      </c>
      <c r="E866" s="27">
        <v>2023</v>
      </c>
      <c r="F866" s="29">
        <v>12</v>
      </c>
      <c r="G866">
        <v>511117</v>
      </c>
      <c r="H866" t="s">
        <v>31</v>
      </c>
      <c r="I866">
        <v>280019</v>
      </c>
      <c r="J866" t="s">
        <v>20</v>
      </c>
      <c r="K866">
        <v>250001</v>
      </c>
      <c r="L866" t="s">
        <v>36</v>
      </c>
      <c r="M866" t="s">
        <v>38</v>
      </c>
      <c r="N866" s="5">
        <v>1547</v>
      </c>
    </row>
    <row r="867" spans="1:14" x14ac:dyDescent="0.25">
      <c r="A867">
        <v>3800866</v>
      </c>
      <c r="B867">
        <v>3</v>
      </c>
      <c r="C867" t="s">
        <v>50</v>
      </c>
      <c r="D867" s="2">
        <v>44607</v>
      </c>
      <c r="E867" s="27">
        <v>2022</v>
      </c>
      <c r="F867" s="29">
        <v>2</v>
      </c>
      <c r="G867">
        <v>511113</v>
      </c>
      <c r="H867" t="s">
        <v>30</v>
      </c>
      <c r="I867">
        <v>280019</v>
      </c>
      <c r="J867" t="s">
        <v>20</v>
      </c>
      <c r="K867">
        <v>250010</v>
      </c>
      <c r="L867" t="s">
        <v>36</v>
      </c>
      <c r="M867" t="s">
        <v>53</v>
      </c>
      <c r="N867" s="5">
        <v>5962</v>
      </c>
    </row>
    <row r="868" spans="1:14" x14ac:dyDescent="0.25">
      <c r="A868">
        <v>3800867</v>
      </c>
      <c r="B868">
        <v>3</v>
      </c>
      <c r="C868" t="s">
        <v>50</v>
      </c>
      <c r="D868" s="2">
        <v>44830</v>
      </c>
      <c r="E868" s="27">
        <v>2022</v>
      </c>
      <c r="F868" s="29">
        <v>9</v>
      </c>
      <c r="G868">
        <v>511112</v>
      </c>
      <c r="H868" t="s">
        <v>29</v>
      </c>
      <c r="I868">
        <v>280006</v>
      </c>
      <c r="J868" t="s">
        <v>78</v>
      </c>
      <c r="K868">
        <v>250003</v>
      </c>
      <c r="L868" t="s">
        <v>36</v>
      </c>
      <c r="M868" t="s">
        <v>38</v>
      </c>
      <c r="N868" s="5">
        <v>1099</v>
      </c>
    </row>
    <row r="869" spans="1:14" x14ac:dyDescent="0.25">
      <c r="A869">
        <v>3800868</v>
      </c>
      <c r="B869">
        <v>1</v>
      </c>
      <c r="C869" t="s">
        <v>64</v>
      </c>
      <c r="D869" s="2">
        <v>44540</v>
      </c>
      <c r="E869" s="27">
        <v>2021</v>
      </c>
      <c r="F869" s="29">
        <v>12</v>
      </c>
      <c r="G869">
        <v>511117</v>
      </c>
      <c r="H869" t="s">
        <v>31</v>
      </c>
      <c r="I869">
        <v>280015</v>
      </c>
      <c r="J869" t="s">
        <v>16</v>
      </c>
      <c r="K869">
        <v>250014</v>
      </c>
      <c r="L869" t="s">
        <v>37</v>
      </c>
      <c r="M869" t="s">
        <v>54</v>
      </c>
      <c r="N869" s="5">
        <v>4274</v>
      </c>
    </row>
    <row r="870" spans="1:14" x14ac:dyDescent="0.25">
      <c r="A870">
        <v>3800869</v>
      </c>
      <c r="B870">
        <v>4</v>
      </c>
      <c r="C870" t="s">
        <v>65</v>
      </c>
      <c r="D870" s="2">
        <v>44323</v>
      </c>
      <c r="E870" s="27">
        <v>2021</v>
      </c>
      <c r="F870" s="29">
        <v>5</v>
      </c>
      <c r="G870">
        <v>511117</v>
      </c>
      <c r="H870" t="s">
        <v>31</v>
      </c>
      <c r="I870">
        <v>280016</v>
      </c>
      <c r="J870" t="s">
        <v>17</v>
      </c>
      <c r="K870">
        <v>250026</v>
      </c>
      <c r="L870" t="s">
        <v>35</v>
      </c>
      <c r="M870" t="s">
        <v>71</v>
      </c>
      <c r="N870" s="5">
        <v>3072</v>
      </c>
    </row>
    <row r="871" spans="1:14" x14ac:dyDescent="0.25">
      <c r="A871">
        <v>3800870</v>
      </c>
      <c r="B871">
        <v>4</v>
      </c>
      <c r="C871" t="s">
        <v>65</v>
      </c>
      <c r="D871" s="2">
        <v>44282</v>
      </c>
      <c r="E871" s="27">
        <v>2021</v>
      </c>
      <c r="F871" s="29">
        <v>3</v>
      </c>
      <c r="G871">
        <v>511117</v>
      </c>
      <c r="H871" t="s">
        <v>31</v>
      </c>
      <c r="I871">
        <v>280016</v>
      </c>
      <c r="J871" t="s">
        <v>17</v>
      </c>
      <c r="K871">
        <v>250025</v>
      </c>
      <c r="L871" t="s">
        <v>34</v>
      </c>
      <c r="M871" t="s">
        <v>40</v>
      </c>
      <c r="N871" s="5">
        <v>4187</v>
      </c>
    </row>
    <row r="872" spans="1:14" x14ac:dyDescent="0.25">
      <c r="A872">
        <v>3800871</v>
      </c>
      <c r="B872">
        <v>4</v>
      </c>
      <c r="C872" t="s">
        <v>65</v>
      </c>
      <c r="D872" s="2">
        <v>45033</v>
      </c>
      <c r="E872" s="27">
        <v>2023</v>
      </c>
      <c r="F872" s="29">
        <v>4</v>
      </c>
      <c r="G872">
        <v>511115</v>
      </c>
      <c r="H872" t="s">
        <v>70</v>
      </c>
      <c r="I872">
        <v>280007</v>
      </c>
      <c r="J872" t="s">
        <v>79</v>
      </c>
      <c r="K872">
        <v>250009</v>
      </c>
      <c r="L872" t="s">
        <v>36</v>
      </c>
      <c r="M872" t="s">
        <v>53</v>
      </c>
      <c r="N872" s="5">
        <v>980</v>
      </c>
    </row>
    <row r="873" spans="1:14" x14ac:dyDescent="0.25">
      <c r="A873">
        <v>3800872</v>
      </c>
      <c r="B873">
        <v>3</v>
      </c>
      <c r="C873" t="s">
        <v>50</v>
      </c>
      <c r="D873" s="2">
        <v>45212</v>
      </c>
      <c r="E873" s="27">
        <v>2023</v>
      </c>
      <c r="F873" s="29">
        <v>10</v>
      </c>
      <c r="G873">
        <v>511112</v>
      </c>
      <c r="H873" t="s">
        <v>29</v>
      </c>
      <c r="I873">
        <v>280008</v>
      </c>
      <c r="J873" t="s">
        <v>80</v>
      </c>
      <c r="K873">
        <v>250019</v>
      </c>
      <c r="L873" t="s">
        <v>37</v>
      </c>
      <c r="M873" t="s">
        <v>39</v>
      </c>
      <c r="N873" s="5">
        <v>300</v>
      </c>
    </row>
    <row r="874" spans="1:14" x14ac:dyDescent="0.25">
      <c r="A874">
        <v>3800873</v>
      </c>
      <c r="B874">
        <v>2</v>
      </c>
      <c r="C874" t="s">
        <v>51</v>
      </c>
      <c r="D874" s="2">
        <v>45085</v>
      </c>
      <c r="E874" s="27">
        <v>2023</v>
      </c>
      <c r="F874" s="29">
        <v>6</v>
      </c>
      <c r="G874">
        <v>511111</v>
      </c>
      <c r="H874" t="s">
        <v>29</v>
      </c>
      <c r="I874">
        <v>280004</v>
      </c>
      <c r="J874" t="s">
        <v>76</v>
      </c>
      <c r="K874">
        <v>250017</v>
      </c>
      <c r="L874" t="s">
        <v>37</v>
      </c>
      <c r="M874" t="s">
        <v>39</v>
      </c>
      <c r="N874" s="5">
        <v>5059</v>
      </c>
    </row>
    <row r="875" spans="1:14" x14ac:dyDescent="0.25">
      <c r="A875">
        <v>3800874</v>
      </c>
      <c r="B875">
        <v>1</v>
      </c>
      <c r="C875" t="s">
        <v>64</v>
      </c>
      <c r="D875" s="2">
        <v>44722</v>
      </c>
      <c r="E875" s="27">
        <v>2022</v>
      </c>
      <c r="F875" s="29">
        <v>6</v>
      </c>
      <c r="G875">
        <v>511114</v>
      </c>
      <c r="H875" t="s">
        <v>30</v>
      </c>
      <c r="I875">
        <v>280012</v>
      </c>
      <c r="J875" t="s">
        <v>13</v>
      </c>
      <c r="K875">
        <v>250016</v>
      </c>
      <c r="L875" t="s">
        <v>37</v>
      </c>
      <c r="M875" t="s">
        <v>39</v>
      </c>
      <c r="N875" s="5">
        <v>1891</v>
      </c>
    </row>
    <row r="876" spans="1:14" x14ac:dyDescent="0.25">
      <c r="A876">
        <v>3800875</v>
      </c>
      <c r="B876">
        <v>1</v>
      </c>
      <c r="C876" t="s">
        <v>64</v>
      </c>
      <c r="D876" s="2">
        <v>44799</v>
      </c>
      <c r="E876" s="27">
        <v>2022</v>
      </c>
      <c r="F876" s="29">
        <v>8</v>
      </c>
      <c r="G876">
        <v>511114</v>
      </c>
      <c r="H876" t="s">
        <v>30</v>
      </c>
      <c r="I876">
        <v>280007</v>
      </c>
      <c r="J876" t="s">
        <v>79</v>
      </c>
      <c r="K876">
        <v>250012</v>
      </c>
      <c r="L876" t="s">
        <v>37</v>
      </c>
      <c r="M876" t="s">
        <v>54</v>
      </c>
      <c r="N876" s="5">
        <v>2681</v>
      </c>
    </row>
    <row r="877" spans="1:14" x14ac:dyDescent="0.25">
      <c r="A877">
        <v>3800876</v>
      </c>
      <c r="B877">
        <v>2</v>
      </c>
      <c r="C877" t="s">
        <v>51</v>
      </c>
      <c r="D877" s="2">
        <v>45160</v>
      </c>
      <c r="E877" s="27">
        <v>2023</v>
      </c>
      <c r="F877" s="29">
        <v>8</v>
      </c>
      <c r="G877">
        <v>511117</v>
      </c>
      <c r="H877" t="s">
        <v>31</v>
      </c>
      <c r="I877">
        <v>280019</v>
      </c>
      <c r="J877" t="s">
        <v>20</v>
      </c>
      <c r="K877">
        <v>250024</v>
      </c>
      <c r="L877" t="s">
        <v>34</v>
      </c>
      <c r="M877" t="s">
        <v>40</v>
      </c>
      <c r="N877" s="5">
        <v>1089</v>
      </c>
    </row>
    <row r="878" spans="1:14" x14ac:dyDescent="0.25">
      <c r="A878">
        <v>3800877</v>
      </c>
      <c r="B878">
        <v>1</v>
      </c>
      <c r="C878" t="s">
        <v>64</v>
      </c>
      <c r="D878" s="2">
        <v>44897</v>
      </c>
      <c r="E878" s="27">
        <v>2022</v>
      </c>
      <c r="F878" s="29">
        <v>12</v>
      </c>
      <c r="G878">
        <v>511117</v>
      </c>
      <c r="H878" t="s">
        <v>31</v>
      </c>
      <c r="I878">
        <v>280013</v>
      </c>
      <c r="J878" t="s">
        <v>14</v>
      </c>
      <c r="K878">
        <v>250015</v>
      </c>
      <c r="L878" t="s">
        <v>37</v>
      </c>
      <c r="M878" t="s">
        <v>39</v>
      </c>
      <c r="N878" s="5">
        <v>4613</v>
      </c>
    </row>
    <row r="879" spans="1:14" x14ac:dyDescent="0.25">
      <c r="A879">
        <v>3800878</v>
      </c>
      <c r="B879">
        <v>3</v>
      </c>
      <c r="C879" t="s">
        <v>50</v>
      </c>
      <c r="D879" s="2">
        <v>44595</v>
      </c>
      <c r="E879" s="27">
        <v>2022</v>
      </c>
      <c r="F879" s="29">
        <v>2</v>
      </c>
      <c r="G879">
        <v>511115</v>
      </c>
      <c r="H879" t="s">
        <v>70</v>
      </c>
      <c r="I879">
        <v>280019</v>
      </c>
      <c r="J879" t="s">
        <v>20</v>
      </c>
      <c r="K879">
        <v>250001</v>
      </c>
      <c r="L879" t="s">
        <v>36</v>
      </c>
      <c r="M879" t="s">
        <v>38</v>
      </c>
      <c r="N879" s="5">
        <v>604</v>
      </c>
    </row>
    <row r="880" spans="1:14" x14ac:dyDescent="0.25">
      <c r="A880">
        <v>3800879</v>
      </c>
      <c r="B880">
        <v>3</v>
      </c>
      <c r="C880" t="s">
        <v>50</v>
      </c>
      <c r="D880" s="2">
        <v>45282</v>
      </c>
      <c r="E880" s="27">
        <v>2023</v>
      </c>
      <c r="F880" s="29">
        <v>12</v>
      </c>
      <c r="G880">
        <v>511114</v>
      </c>
      <c r="H880" t="s">
        <v>30</v>
      </c>
      <c r="I880">
        <v>280003</v>
      </c>
      <c r="J880" t="s">
        <v>75</v>
      </c>
      <c r="K880">
        <v>250009</v>
      </c>
      <c r="L880" t="s">
        <v>36</v>
      </c>
      <c r="M880" t="s">
        <v>53</v>
      </c>
      <c r="N880" s="5">
        <v>1906</v>
      </c>
    </row>
    <row r="881" spans="1:14" x14ac:dyDescent="0.25">
      <c r="A881">
        <v>3800880</v>
      </c>
      <c r="B881">
        <v>2</v>
      </c>
      <c r="C881" t="s">
        <v>51</v>
      </c>
      <c r="D881" s="2">
        <v>44445</v>
      </c>
      <c r="E881" s="27">
        <v>2021</v>
      </c>
      <c r="F881" s="29">
        <v>9</v>
      </c>
      <c r="G881">
        <v>511111</v>
      </c>
      <c r="H881" t="s">
        <v>29</v>
      </c>
      <c r="I881">
        <v>280008</v>
      </c>
      <c r="J881" t="s">
        <v>80</v>
      </c>
      <c r="K881">
        <v>250019</v>
      </c>
      <c r="L881" t="s">
        <v>37</v>
      </c>
      <c r="M881" t="s">
        <v>39</v>
      </c>
      <c r="N881" s="5">
        <v>2828</v>
      </c>
    </row>
    <row r="882" spans="1:14" x14ac:dyDescent="0.25">
      <c r="A882">
        <v>3800881</v>
      </c>
      <c r="B882">
        <v>1</v>
      </c>
      <c r="C882" t="s">
        <v>64</v>
      </c>
      <c r="D882" s="2">
        <v>44645</v>
      </c>
      <c r="E882" s="27">
        <v>2022</v>
      </c>
      <c r="F882" s="29">
        <v>3</v>
      </c>
      <c r="G882">
        <v>511114</v>
      </c>
      <c r="H882" t="s">
        <v>30</v>
      </c>
      <c r="I882">
        <v>280010</v>
      </c>
      <c r="J882" t="s">
        <v>11</v>
      </c>
      <c r="K882">
        <v>250004</v>
      </c>
      <c r="L882" t="s">
        <v>36</v>
      </c>
      <c r="M882" t="s">
        <v>38</v>
      </c>
      <c r="N882" s="5">
        <v>5413</v>
      </c>
    </row>
    <row r="883" spans="1:14" x14ac:dyDescent="0.25">
      <c r="A883">
        <v>3800882</v>
      </c>
      <c r="B883">
        <v>3</v>
      </c>
      <c r="C883" t="s">
        <v>50</v>
      </c>
      <c r="D883" s="2">
        <v>44980</v>
      </c>
      <c r="E883" s="27">
        <v>2023</v>
      </c>
      <c r="F883" s="29">
        <v>2</v>
      </c>
      <c r="G883">
        <v>511113</v>
      </c>
      <c r="H883" t="s">
        <v>30</v>
      </c>
      <c r="I883">
        <v>280020</v>
      </c>
      <c r="J883" t="s">
        <v>21</v>
      </c>
      <c r="K883">
        <v>250002</v>
      </c>
      <c r="L883" t="s">
        <v>36</v>
      </c>
      <c r="M883" t="s">
        <v>38</v>
      </c>
      <c r="N883" s="5">
        <v>5067</v>
      </c>
    </row>
    <row r="884" spans="1:14" x14ac:dyDescent="0.25">
      <c r="A884">
        <v>3800883</v>
      </c>
      <c r="B884">
        <v>4</v>
      </c>
      <c r="C884" t="s">
        <v>65</v>
      </c>
      <c r="D884" s="2">
        <v>44517</v>
      </c>
      <c r="E884" s="27">
        <v>2021</v>
      </c>
      <c r="F884" s="29">
        <v>11</v>
      </c>
      <c r="G884">
        <v>511111</v>
      </c>
      <c r="H884" t="s">
        <v>29</v>
      </c>
      <c r="I884">
        <v>280016</v>
      </c>
      <c r="J884" t="s">
        <v>17</v>
      </c>
      <c r="K884">
        <v>250030</v>
      </c>
      <c r="L884" t="s">
        <v>35</v>
      </c>
      <c r="M884" t="s">
        <v>55</v>
      </c>
      <c r="N884" s="5">
        <v>4358</v>
      </c>
    </row>
    <row r="885" spans="1:14" x14ac:dyDescent="0.25">
      <c r="A885">
        <v>3800884</v>
      </c>
      <c r="B885">
        <v>3</v>
      </c>
      <c r="C885" t="s">
        <v>50</v>
      </c>
      <c r="D885" s="2">
        <v>44614</v>
      </c>
      <c r="E885" s="27">
        <v>2022</v>
      </c>
      <c r="F885" s="29">
        <v>2</v>
      </c>
      <c r="G885">
        <v>511116</v>
      </c>
      <c r="H885" t="s">
        <v>31</v>
      </c>
      <c r="I885">
        <v>280005</v>
      </c>
      <c r="J885" t="s">
        <v>77</v>
      </c>
      <c r="K885">
        <v>250004</v>
      </c>
      <c r="L885" t="s">
        <v>36</v>
      </c>
      <c r="M885" t="s">
        <v>38</v>
      </c>
      <c r="N885" s="5">
        <v>1639</v>
      </c>
    </row>
    <row r="886" spans="1:14" x14ac:dyDescent="0.25">
      <c r="A886">
        <v>3800885</v>
      </c>
      <c r="B886">
        <v>4</v>
      </c>
      <c r="C886" t="s">
        <v>65</v>
      </c>
      <c r="D886" s="2">
        <v>45191</v>
      </c>
      <c r="E886" s="27">
        <v>2023</v>
      </c>
      <c r="F886" s="29">
        <v>9</v>
      </c>
      <c r="G886">
        <v>511116</v>
      </c>
      <c r="H886" t="s">
        <v>31</v>
      </c>
      <c r="I886">
        <v>280007</v>
      </c>
      <c r="J886" t="s">
        <v>79</v>
      </c>
      <c r="K886">
        <v>250011</v>
      </c>
      <c r="L886" t="s">
        <v>37</v>
      </c>
      <c r="M886" t="s">
        <v>54</v>
      </c>
      <c r="N886" s="5">
        <v>2980</v>
      </c>
    </row>
    <row r="887" spans="1:14" x14ac:dyDescent="0.25">
      <c r="A887">
        <v>3800886</v>
      </c>
      <c r="B887">
        <v>2</v>
      </c>
      <c r="C887" t="s">
        <v>51</v>
      </c>
      <c r="D887" s="2">
        <v>44459</v>
      </c>
      <c r="E887" s="27">
        <v>2021</v>
      </c>
      <c r="F887" s="29">
        <v>9</v>
      </c>
      <c r="G887">
        <v>511116</v>
      </c>
      <c r="H887" t="s">
        <v>31</v>
      </c>
      <c r="I887">
        <v>280007</v>
      </c>
      <c r="J887" t="s">
        <v>79</v>
      </c>
      <c r="K887">
        <v>250005</v>
      </c>
      <c r="L887" t="s">
        <v>36</v>
      </c>
      <c r="M887" t="s">
        <v>38</v>
      </c>
      <c r="N887" s="5">
        <v>4734</v>
      </c>
    </row>
    <row r="888" spans="1:14" x14ac:dyDescent="0.25">
      <c r="A888">
        <v>3800887</v>
      </c>
      <c r="B888">
        <v>1</v>
      </c>
      <c r="C888" t="s">
        <v>64</v>
      </c>
      <c r="D888" s="2">
        <v>44706</v>
      </c>
      <c r="E888" s="27">
        <v>2022</v>
      </c>
      <c r="F888" s="29">
        <v>5</v>
      </c>
      <c r="G888">
        <v>511116</v>
      </c>
      <c r="H888" t="s">
        <v>31</v>
      </c>
      <c r="I888">
        <v>280013</v>
      </c>
      <c r="J888" t="s">
        <v>14</v>
      </c>
      <c r="K888">
        <v>250006</v>
      </c>
      <c r="L888" t="s">
        <v>36</v>
      </c>
      <c r="M888" t="s">
        <v>53</v>
      </c>
      <c r="N888" s="5">
        <v>5571</v>
      </c>
    </row>
    <row r="889" spans="1:14" x14ac:dyDescent="0.25">
      <c r="A889">
        <v>3800888</v>
      </c>
      <c r="B889">
        <v>4</v>
      </c>
      <c r="C889" t="s">
        <v>65</v>
      </c>
      <c r="D889" s="2">
        <v>45041</v>
      </c>
      <c r="E889" s="27">
        <v>2023</v>
      </c>
      <c r="F889" s="29">
        <v>4</v>
      </c>
      <c r="G889">
        <v>511111</v>
      </c>
      <c r="H889" t="s">
        <v>29</v>
      </c>
      <c r="I889">
        <v>280005</v>
      </c>
      <c r="J889" t="s">
        <v>77</v>
      </c>
      <c r="K889">
        <v>250011</v>
      </c>
      <c r="L889" t="s">
        <v>37</v>
      </c>
      <c r="M889" t="s">
        <v>54</v>
      </c>
      <c r="N889" s="5">
        <v>4384</v>
      </c>
    </row>
    <row r="890" spans="1:14" x14ac:dyDescent="0.25">
      <c r="A890">
        <v>3800889</v>
      </c>
      <c r="B890">
        <v>1</v>
      </c>
      <c r="C890" t="s">
        <v>64</v>
      </c>
      <c r="D890" s="2">
        <v>44607</v>
      </c>
      <c r="E890" s="27">
        <v>2022</v>
      </c>
      <c r="F890" s="29">
        <v>2</v>
      </c>
      <c r="G890">
        <v>511114</v>
      </c>
      <c r="H890" t="s">
        <v>30</v>
      </c>
      <c r="I890">
        <v>280018</v>
      </c>
      <c r="J890" t="s">
        <v>19</v>
      </c>
      <c r="K890">
        <v>250007</v>
      </c>
      <c r="L890" t="s">
        <v>36</v>
      </c>
      <c r="M890" t="s">
        <v>53</v>
      </c>
      <c r="N890" s="5">
        <v>5090</v>
      </c>
    </row>
    <row r="891" spans="1:14" x14ac:dyDescent="0.25">
      <c r="A891">
        <v>3800890</v>
      </c>
      <c r="B891">
        <v>1</v>
      </c>
      <c r="C891" t="s">
        <v>64</v>
      </c>
      <c r="D891" s="2">
        <v>44659</v>
      </c>
      <c r="E891" s="27">
        <v>2022</v>
      </c>
      <c r="F891" s="29">
        <v>4</v>
      </c>
      <c r="G891">
        <v>511117</v>
      </c>
      <c r="H891" t="s">
        <v>31</v>
      </c>
      <c r="I891">
        <v>280008</v>
      </c>
      <c r="J891" t="s">
        <v>80</v>
      </c>
      <c r="K891">
        <v>250024</v>
      </c>
      <c r="L891" t="s">
        <v>34</v>
      </c>
      <c r="M891" t="s">
        <v>40</v>
      </c>
      <c r="N891" s="5">
        <v>1207</v>
      </c>
    </row>
    <row r="892" spans="1:14" x14ac:dyDescent="0.25">
      <c r="A892">
        <v>3800891</v>
      </c>
      <c r="B892">
        <v>2</v>
      </c>
      <c r="C892" t="s">
        <v>51</v>
      </c>
      <c r="D892" s="2">
        <v>45069</v>
      </c>
      <c r="E892" s="27">
        <v>2023</v>
      </c>
      <c r="F892" s="29">
        <v>5</v>
      </c>
      <c r="G892">
        <v>511117</v>
      </c>
      <c r="H892" t="s">
        <v>31</v>
      </c>
      <c r="I892">
        <v>280011</v>
      </c>
      <c r="J892" t="s">
        <v>12</v>
      </c>
      <c r="K892">
        <v>250029</v>
      </c>
      <c r="L892" t="s">
        <v>35</v>
      </c>
      <c r="M892" t="s">
        <v>55</v>
      </c>
      <c r="N892" s="5">
        <v>3769</v>
      </c>
    </row>
    <row r="893" spans="1:14" x14ac:dyDescent="0.25">
      <c r="A893">
        <v>3800892</v>
      </c>
      <c r="B893">
        <v>4</v>
      </c>
      <c r="C893" t="s">
        <v>65</v>
      </c>
      <c r="D893" s="2">
        <v>44967</v>
      </c>
      <c r="E893" s="27">
        <v>2023</v>
      </c>
      <c r="F893" s="29">
        <v>2</v>
      </c>
      <c r="G893">
        <v>511111</v>
      </c>
      <c r="H893" t="s">
        <v>29</v>
      </c>
      <c r="I893">
        <v>280005</v>
      </c>
      <c r="J893" t="s">
        <v>77</v>
      </c>
      <c r="K893">
        <v>250018</v>
      </c>
      <c r="L893" t="s">
        <v>37</v>
      </c>
      <c r="M893" t="s">
        <v>39</v>
      </c>
      <c r="N893" s="5">
        <v>2092</v>
      </c>
    </row>
    <row r="894" spans="1:14" x14ac:dyDescent="0.25">
      <c r="A894">
        <v>3800893</v>
      </c>
      <c r="B894">
        <v>1</v>
      </c>
      <c r="C894" t="s">
        <v>64</v>
      </c>
      <c r="D894" s="2">
        <v>45181</v>
      </c>
      <c r="E894" s="27">
        <v>2023</v>
      </c>
      <c r="F894" s="29">
        <v>9</v>
      </c>
      <c r="G894">
        <v>511117</v>
      </c>
      <c r="H894" t="s">
        <v>31</v>
      </c>
      <c r="I894">
        <v>280007</v>
      </c>
      <c r="J894" t="s">
        <v>79</v>
      </c>
      <c r="K894">
        <v>250001</v>
      </c>
      <c r="L894" t="s">
        <v>36</v>
      </c>
      <c r="M894" t="s">
        <v>38</v>
      </c>
      <c r="N894" s="5">
        <v>5409</v>
      </c>
    </row>
    <row r="895" spans="1:14" x14ac:dyDescent="0.25">
      <c r="A895">
        <v>3800894</v>
      </c>
      <c r="B895">
        <v>1</v>
      </c>
      <c r="C895" t="s">
        <v>64</v>
      </c>
      <c r="D895" s="2">
        <v>45051</v>
      </c>
      <c r="E895" s="27">
        <v>2023</v>
      </c>
      <c r="F895" s="29">
        <v>5</v>
      </c>
      <c r="G895">
        <v>511112</v>
      </c>
      <c r="H895" t="s">
        <v>29</v>
      </c>
      <c r="I895">
        <v>280004</v>
      </c>
      <c r="J895" t="s">
        <v>76</v>
      </c>
      <c r="K895">
        <v>250028</v>
      </c>
      <c r="L895" t="s">
        <v>35</v>
      </c>
      <c r="M895" t="s">
        <v>71</v>
      </c>
      <c r="N895" s="5">
        <v>1225</v>
      </c>
    </row>
    <row r="896" spans="1:14" x14ac:dyDescent="0.25">
      <c r="A896">
        <v>3800895</v>
      </c>
      <c r="B896">
        <v>2</v>
      </c>
      <c r="C896" t="s">
        <v>51</v>
      </c>
      <c r="D896" s="2">
        <v>44644</v>
      </c>
      <c r="E896" s="27">
        <v>2022</v>
      </c>
      <c r="F896" s="29">
        <v>3</v>
      </c>
      <c r="G896">
        <v>511116</v>
      </c>
      <c r="H896" t="s">
        <v>31</v>
      </c>
      <c r="I896">
        <v>280001</v>
      </c>
      <c r="J896" t="s">
        <v>73</v>
      </c>
      <c r="K896">
        <v>250025</v>
      </c>
      <c r="L896" t="s">
        <v>34</v>
      </c>
      <c r="M896" t="s">
        <v>40</v>
      </c>
      <c r="N896" s="5">
        <v>2102</v>
      </c>
    </row>
    <row r="897" spans="1:14" x14ac:dyDescent="0.25">
      <c r="A897">
        <v>3800896</v>
      </c>
      <c r="B897">
        <v>1</v>
      </c>
      <c r="C897" t="s">
        <v>64</v>
      </c>
      <c r="D897" s="2">
        <v>44981</v>
      </c>
      <c r="E897" s="27">
        <v>2023</v>
      </c>
      <c r="F897" s="29">
        <v>2</v>
      </c>
      <c r="G897">
        <v>511112</v>
      </c>
      <c r="H897" t="s">
        <v>29</v>
      </c>
      <c r="I897">
        <v>280013</v>
      </c>
      <c r="J897" t="s">
        <v>14</v>
      </c>
      <c r="K897">
        <v>250013</v>
      </c>
      <c r="L897" t="s">
        <v>37</v>
      </c>
      <c r="M897" t="s">
        <v>54</v>
      </c>
      <c r="N897" s="5">
        <v>4601</v>
      </c>
    </row>
    <row r="898" spans="1:14" x14ac:dyDescent="0.25">
      <c r="A898">
        <v>3800897</v>
      </c>
      <c r="B898">
        <v>2</v>
      </c>
      <c r="C898" t="s">
        <v>51</v>
      </c>
      <c r="D898" s="2">
        <v>44788</v>
      </c>
      <c r="E898" s="27">
        <v>2022</v>
      </c>
      <c r="F898" s="29">
        <v>8</v>
      </c>
      <c r="G898">
        <v>511114</v>
      </c>
      <c r="H898" t="s">
        <v>30</v>
      </c>
      <c r="I898">
        <v>280001</v>
      </c>
      <c r="J898" t="s">
        <v>73</v>
      </c>
      <c r="K898">
        <v>250011</v>
      </c>
      <c r="L898" t="s">
        <v>37</v>
      </c>
      <c r="M898" t="s">
        <v>54</v>
      </c>
      <c r="N898" s="5">
        <v>4886</v>
      </c>
    </row>
    <row r="899" spans="1:14" x14ac:dyDescent="0.25">
      <c r="A899">
        <v>3800898</v>
      </c>
      <c r="B899">
        <v>3</v>
      </c>
      <c r="C899" t="s">
        <v>50</v>
      </c>
      <c r="D899" s="2">
        <v>44909</v>
      </c>
      <c r="E899" s="27">
        <v>2022</v>
      </c>
      <c r="F899" s="29">
        <v>12</v>
      </c>
      <c r="G899">
        <v>511111</v>
      </c>
      <c r="H899" t="s">
        <v>29</v>
      </c>
      <c r="I899">
        <v>280003</v>
      </c>
      <c r="J899" t="s">
        <v>75</v>
      </c>
      <c r="K899">
        <v>250001</v>
      </c>
      <c r="L899" t="s">
        <v>36</v>
      </c>
      <c r="M899" t="s">
        <v>38</v>
      </c>
      <c r="N899" s="5">
        <v>650</v>
      </c>
    </row>
    <row r="900" spans="1:14" x14ac:dyDescent="0.25">
      <c r="A900">
        <v>3800899</v>
      </c>
      <c r="B900">
        <v>1</v>
      </c>
      <c r="C900" t="s">
        <v>64</v>
      </c>
      <c r="D900" s="2">
        <v>44201</v>
      </c>
      <c r="E900" s="27">
        <v>2021</v>
      </c>
      <c r="F900" s="29">
        <v>1</v>
      </c>
      <c r="G900">
        <v>511117</v>
      </c>
      <c r="H900" t="s">
        <v>31</v>
      </c>
      <c r="I900">
        <v>280020</v>
      </c>
      <c r="J900" t="s">
        <v>21</v>
      </c>
      <c r="K900">
        <v>250003</v>
      </c>
      <c r="L900" t="s">
        <v>36</v>
      </c>
      <c r="M900" t="s">
        <v>38</v>
      </c>
      <c r="N900" s="5">
        <v>2851</v>
      </c>
    </row>
    <row r="901" spans="1:14" x14ac:dyDescent="0.25">
      <c r="A901">
        <v>3800900</v>
      </c>
      <c r="B901">
        <v>2</v>
      </c>
      <c r="C901" t="s">
        <v>51</v>
      </c>
      <c r="D901" s="2">
        <v>45205</v>
      </c>
      <c r="E901" s="27">
        <v>2023</v>
      </c>
      <c r="F901" s="29">
        <v>10</v>
      </c>
      <c r="G901">
        <v>511115</v>
      </c>
      <c r="H901" t="s">
        <v>70</v>
      </c>
      <c r="I901">
        <v>280012</v>
      </c>
      <c r="J901" t="s">
        <v>13</v>
      </c>
      <c r="K901">
        <v>250019</v>
      </c>
      <c r="L901" t="s">
        <v>37</v>
      </c>
      <c r="M901" t="s">
        <v>39</v>
      </c>
      <c r="N901" s="5">
        <v>3412</v>
      </c>
    </row>
    <row r="902" spans="1:14" x14ac:dyDescent="0.25">
      <c r="A902">
        <v>3800901</v>
      </c>
      <c r="B902">
        <v>3</v>
      </c>
      <c r="C902" t="s">
        <v>50</v>
      </c>
      <c r="D902" s="2">
        <v>44665</v>
      </c>
      <c r="E902" s="27">
        <v>2022</v>
      </c>
      <c r="F902" s="29">
        <v>4</v>
      </c>
      <c r="G902">
        <v>511113</v>
      </c>
      <c r="H902" t="s">
        <v>30</v>
      </c>
      <c r="I902">
        <v>280020</v>
      </c>
      <c r="J902" t="s">
        <v>21</v>
      </c>
      <c r="K902">
        <v>250014</v>
      </c>
      <c r="L902" t="s">
        <v>37</v>
      </c>
      <c r="M902" t="s">
        <v>54</v>
      </c>
      <c r="N902" s="5">
        <v>1015</v>
      </c>
    </row>
    <row r="903" spans="1:14" x14ac:dyDescent="0.25">
      <c r="A903">
        <v>3800902</v>
      </c>
      <c r="B903">
        <v>4</v>
      </c>
      <c r="C903" t="s">
        <v>65</v>
      </c>
      <c r="D903" s="2">
        <v>44617</v>
      </c>
      <c r="E903" s="27">
        <v>2022</v>
      </c>
      <c r="F903" s="29">
        <v>2</v>
      </c>
      <c r="G903">
        <v>511113</v>
      </c>
      <c r="H903" t="s">
        <v>30</v>
      </c>
      <c r="I903">
        <v>280008</v>
      </c>
      <c r="J903" t="s">
        <v>80</v>
      </c>
      <c r="K903">
        <v>250024</v>
      </c>
      <c r="L903" t="s">
        <v>34</v>
      </c>
      <c r="M903" t="s">
        <v>40</v>
      </c>
      <c r="N903" s="5">
        <v>4253</v>
      </c>
    </row>
    <row r="904" spans="1:14" x14ac:dyDescent="0.25">
      <c r="A904">
        <v>3800903</v>
      </c>
      <c r="B904">
        <v>1</v>
      </c>
      <c r="C904" t="s">
        <v>64</v>
      </c>
      <c r="D904" s="2">
        <v>44676</v>
      </c>
      <c r="E904" s="27">
        <v>2022</v>
      </c>
      <c r="F904" s="29">
        <v>4</v>
      </c>
      <c r="G904">
        <v>511115</v>
      </c>
      <c r="H904" t="s">
        <v>70</v>
      </c>
      <c r="I904">
        <v>280001</v>
      </c>
      <c r="J904" t="s">
        <v>73</v>
      </c>
      <c r="K904">
        <v>250014</v>
      </c>
      <c r="L904" t="s">
        <v>37</v>
      </c>
      <c r="M904" t="s">
        <v>54</v>
      </c>
      <c r="N904" s="5">
        <v>2734</v>
      </c>
    </row>
    <row r="905" spans="1:14" x14ac:dyDescent="0.25">
      <c r="A905">
        <v>3800904</v>
      </c>
      <c r="B905">
        <v>3</v>
      </c>
      <c r="C905" t="s">
        <v>50</v>
      </c>
      <c r="D905" s="2">
        <v>44338</v>
      </c>
      <c r="E905" s="27">
        <v>2021</v>
      </c>
      <c r="F905" s="29">
        <v>5</v>
      </c>
      <c r="G905">
        <v>511116</v>
      </c>
      <c r="H905" t="s">
        <v>31</v>
      </c>
      <c r="I905">
        <v>280010</v>
      </c>
      <c r="J905" t="s">
        <v>11</v>
      </c>
      <c r="K905">
        <v>250005</v>
      </c>
      <c r="L905" t="s">
        <v>36</v>
      </c>
      <c r="M905" t="s">
        <v>38</v>
      </c>
      <c r="N905" s="5">
        <v>5298</v>
      </c>
    </row>
    <row r="906" spans="1:14" x14ac:dyDescent="0.25">
      <c r="A906">
        <v>3800905</v>
      </c>
      <c r="B906">
        <v>4</v>
      </c>
      <c r="C906" t="s">
        <v>65</v>
      </c>
      <c r="D906" s="2">
        <v>45040</v>
      </c>
      <c r="E906" s="27">
        <v>2023</v>
      </c>
      <c r="F906" s="29">
        <v>4</v>
      </c>
      <c r="G906">
        <v>511117</v>
      </c>
      <c r="H906" t="s">
        <v>31</v>
      </c>
      <c r="I906">
        <v>280012</v>
      </c>
      <c r="J906" t="s">
        <v>13</v>
      </c>
      <c r="K906">
        <v>250008</v>
      </c>
      <c r="L906" t="s">
        <v>36</v>
      </c>
      <c r="M906" t="s">
        <v>53</v>
      </c>
      <c r="N906" s="5">
        <v>5414</v>
      </c>
    </row>
    <row r="907" spans="1:14" x14ac:dyDescent="0.25">
      <c r="A907">
        <v>3800906</v>
      </c>
      <c r="B907">
        <v>2</v>
      </c>
      <c r="C907" t="s">
        <v>51</v>
      </c>
      <c r="D907" s="2">
        <v>45114</v>
      </c>
      <c r="E907" s="27">
        <v>2023</v>
      </c>
      <c r="F907" s="29">
        <v>7</v>
      </c>
      <c r="G907">
        <v>511113</v>
      </c>
      <c r="H907" t="s">
        <v>30</v>
      </c>
      <c r="I907">
        <v>280002</v>
      </c>
      <c r="J907" t="s">
        <v>74</v>
      </c>
      <c r="K907">
        <v>250003</v>
      </c>
      <c r="L907" t="s">
        <v>36</v>
      </c>
      <c r="M907" t="s">
        <v>38</v>
      </c>
      <c r="N907" s="5">
        <v>1441</v>
      </c>
    </row>
    <row r="908" spans="1:14" x14ac:dyDescent="0.25">
      <c r="A908">
        <v>3800907</v>
      </c>
      <c r="B908">
        <v>3</v>
      </c>
      <c r="C908" t="s">
        <v>50</v>
      </c>
      <c r="D908" s="2">
        <v>44853</v>
      </c>
      <c r="E908" s="27">
        <v>2022</v>
      </c>
      <c r="F908" s="29">
        <v>10</v>
      </c>
      <c r="G908">
        <v>511117</v>
      </c>
      <c r="H908" t="s">
        <v>31</v>
      </c>
      <c r="I908">
        <v>280003</v>
      </c>
      <c r="J908" t="s">
        <v>75</v>
      </c>
      <c r="K908">
        <v>250026</v>
      </c>
      <c r="L908" t="s">
        <v>35</v>
      </c>
      <c r="M908" t="s">
        <v>71</v>
      </c>
      <c r="N908" s="5">
        <v>2019</v>
      </c>
    </row>
    <row r="909" spans="1:14" x14ac:dyDescent="0.25">
      <c r="A909">
        <v>3800908</v>
      </c>
      <c r="B909">
        <v>1</v>
      </c>
      <c r="C909" t="s">
        <v>64</v>
      </c>
      <c r="D909" s="2">
        <v>44996</v>
      </c>
      <c r="E909" s="27">
        <v>2023</v>
      </c>
      <c r="F909" s="29">
        <v>3</v>
      </c>
      <c r="G909">
        <v>511112</v>
      </c>
      <c r="H909" t="s">
        <v>29</v>
      </c>
      <c r="I909">
        <v>280013</v>
      </c>
      <c r="J909" t="s">
        <v>14</v>
      </c>
      <c r="K909">
        <v>250028</v>
      </c>
      <c r="L909" t="s">
        <v>35</v>
      </c>
      <c r="M909" t="s">
        <v>71</v>
      </c>
      <c r="N909" s="5">
        <v>5230</v>
      </c>
    </row>
    <row r="910" spans="1:14" x14ac:dyDescent="0.25">
      <c r="A910">
        <v>3800909</v>
      </c>
      <c r="B910">
        <v>4</v>
      </c>
      <c r="C910" t="s">
        <v>65</v>
      </c>
      <c r="D910" s="2">
        <v>44426</v>
      </c>
      <c r="E910" s="27">
        <v>2021</v>
      </c>
      <c r="F910" s="29">
        <v>8</v>
      </c>
      <c r="G910">
        <v>511115</v>
      </c>
      <c r="H910" t="s">
        <v>70</v>
      </c>
      <c r="I910">
        <v>280016</v>
      </c>
      <c r="J910" t="s">
        <v>17</v>
      </c>
      <c r="K910">
        <v>250007</v>
      </c>
      <c r="L910" t="s">
        <v>36</v>
      </c>
      <c r="M910" t="s">
        <v>53</v>
      </c>
      <c r="N910" s="5">
        <v>3856</v>
      </c>
    </row>
    <row r="911" spans="1:14" x14ac:dyDescent="0.25">
      <c r="A911">
        <v>3800910</v>
      </c>
      <c r="B911">
        <v>4</v>
      </c>
      <c r="C911" t="s">
        <v>65</v>
      </c>
      <c r="D911" s="2">
        <v>44490</v>
      </c>
      <c r="E911" s="27">
        <v>2021</v>
      </c>
      <c r="F911" s="29">
        <v>10</v>
      </c>
      <c r="G911">
        <v>511114</v>
      </c>
      <c r="H911" t="s">
        <v>30</v>
      </c>
      <c r="I911">
        <v>280018</v>
      </c>
      <c r="J911" t="s">
        <v>19</v>
      </c>
      <c r="K911">
        <v>250021</v>
      </c>
      <c r="L911" t="s">
        <v>34</v>
      </c>
      <c r="M911" t="s">
        <v>40</v>
      </c>
      <c r="N911" s="5">
        <v>3878</v>
      </c>
    </row>
    <row r="912" spans="1:14" x14ac:dyDescent="0.25">
      <c r="A912">
        <v>3800911</v>
      </c>
      <c r="B912">
        <v>3</v>
      </c>
      <c r="C912" t="s">
        <v>50</v>
      </c>
      <c r="D912" s="2">
        <v>44261</v>
      </c>
      <c r="E912" s="27">
        <v>2021</v>
      </c>
      <c r="F912" s="29">
        <v>3</v>
      </c>
      <c r="G912">
        <v>511113</v>
      </c>
      <c r="H912" t="s">
        <v>30</v>
      </c>
      <c r="I912">
        <v>280005</v>
      </c>
      <c r="J912" t="s">
        <v>77</v>
      </c>
      <c r="K912">
        <v>250019</v>
      </c>
      <c r="L912" t="s">
        <v>37</v>
      </c>
      <c r="M912" t="s">
        <v>39</v>
      </c>
      <c r="N912" s="5">
        <v>5314</v>
      </c>
    </row>
    <row r="913" spans="1:14" x14ac:dyDescent="0.25">
      <c r="A913">
        <v>3800912</v>
      </c>
      <c r="B913">
        <v>3</v>
      </c>
      <c r="C913" t="s">
        <v>50</v>
      </c>
      <c r="D913" s="2">
        <v>44696</v>
      </c>
      <c r="E913" s="27">
        <v>2022</v>
      </c>
      <c r="F913" s="29">
        <v>5</v>
      </c>
      <c r="G913">
        <v>511116</v>
      </c>
      <c r="H913" t="s">
        <v>31</v>
      </c>
      <c r="I913">
        <v>280001</v>
      </c>
      <c r="J913" t="s">
        <v>73</v>
      </c>
      <c r="K913">
        <v>250028</v>
      </c>
      <c r="L913" t="s">
        <v>35</v>
      </c>
      <c r="M913" t="s">
        <v>71</v>
      </c>
      <c r="N913" s="5">
        <v>2485</v>
      </c>
    </row>
    <row r="914" spans="1:14" x14ac:dyDescent="0.25">
      <c r="A914">
        <v>3800913</v>
      </c>
      <c r="B914">
        <v>1</v>
      </c>
      <c r="C914" t="s">
        <v>64</v>
      </c>
      <c r="D914" s="2">
        <v>45148</v>
      </c>
      <c r="E914" s="27">
        <v>2023</v>
      </c>
      <c r="F914" s="29">
        <v>8</v>
      </c>
      <c r="G914">
        <v>511117</v>
      </c>
      <c r="H914" t="s">
        <v>31</v>
      </c>
      <c r="I914">
        <v>280004</v>
      </c>
      <c r="J914" t="s">
        <v>76</v>
      </c>
      <c r="K914">
        <v>250018</v>
      </c>
      <c r="L914" t="s">
        <v>37</v>
      </c>
      <c r="M914" t="s">
        <v>39</v>
      </c>
      <c r="N914" s="5">
        <v>2859</v>
      </c>
    </row>
    <row r="915" spans="1:14" x14ac:dyDescent="0.25">
      <c r="A915">
        <v>3800914</v>
      </c>
      <c r="B915">
        <v>4</v>
      </c>
      <c r="C915" t="s">
        <v>65</v>
      </c>
      <c r="D915" s="2">
        <v>44857</v>
      </c>
      <c r="E915" s="27">
        <v>2022</v>
      </c>
      <c r="F915" s="29">
        <v>10</v>
      </c>
      <c r="G915">
        <v>511117</v>
      </c>
      <c r="H915" t="s">
        <v>31</v>
      </c>
      <c r="I915">
        <v>280013</v>
      </c>
      <c r="J915" t="s">
        <v>14</v>
      </c>
      <c r="K915">
        <v>250016</v>
      </c>
      <c r="L915" t="s">
        <v>37</v>
      </c>
      <c r="M915" t="s">
        <v>39</v>
      </c>
      <c r="N915" s="5">
        <v>702</v>
      </c>
    </row>
    <row r="916" spans="1:14" x14ac:dyDescent="0.25">
      <c r="A916">
        <v>3800915</v>
      </c>
      <c r="B916">
        <v>2</v>
      </c>
      <c r="C916" t="s">
        <v>51</v>
      </c>
      <c r="D916" s="2">
        <v>45141</v>
      </c>
      <c r="E916" s="27">
        <v>2023</v>
      </c>
      <c r="F916" s="29">
        <v>8</v>
      </c>
      <c r="G916">
        <v>511114</v>
      </c>
      <c r="H916" t="s">
        <v>30</v>
      </c>
      <c r="I916">
        <v>280015</v>
      </c>
      <c r="J916" t="s">
        <v>16</v>
      </c>
      <c r="K916">
        <v>250015</v>
      </c>
      <c r="L916" t="s">
        <v>37</v>
      </c>
      <c r="M916" t="s">
        <v>39</v>
      </c>
      <c r="N916" s="5">
        <v>5199</v>
      </c>
    </row>
    <row r="917" spans="1:14" x14ac:dyDescent="0.25">
      <c r="A917">
        <v>3800916</v>
      </c>
      <c r="B917">
        <v>4</v>
      </c>
      <c r="C917" t="s">
        <v>65</v>
      </c>
      <c r="D917" s="2">
        <v>45245</v>
      </c>
      <c r="E917" s="27">
        <v>2023</v>
      </c>
      <c r="F917" s="29">
        <v>11</v>
      </c>
      <c r="G917">
        <v>511114</v>
      </c>
      <c r="H917" t="s">
        <v>30</v>
      </c>
      <c r="I917">
        <v>280007</v>
      </c>
      <c r="J917" t="s">
        <v>79</v>
      </c>
      <c r="K917">
        <v>250021</v>
      </c>
      <c r="L917" t="s">
        <v>34</v>
      </c>
      <c r="M917" t="s">
        <v>40</v>
      </c>
      <c r="N917" s="5">
        <v>5455</v>
      </c>
    </row>
    <row r="918" spans="1:14" x14ac:dyDescent="0.25">
      <c r="A918">
        <v>3800917</v>
      </c>
      <c r="B918">
        <v>2</v>
      </c>
      <c r="C918" t="s">
        <v>51</v>
      </c>
      <c r="D918" s="2">
        <v>45062</v>
      </c>
      <c r="E918" s="27">
        <v>2023</v>
      </c>
      <c r="F918" s="29">
        <v>5</v>
      </c>
      <c r="G918">
        <v>511117</v>
      </c>
      <c r="H918" t="s">
        <v>31</v>
      </c>
      <c r="I918">
        <v>280015</v>
      </c>
      <c r="J918" t="s">
        <v>16</v>
      </c>
      <c r="K918">
        <v>250020</v>
      </c>
      <c r="L918" t="s">
        <v>37</v>
      </c>
      <c r="M918" t="s">
        <v>39</v>
      </c>
      <c r="N918" s="5">
        <v>1328</v>
      </c>
    </row>
    <row r="919" spans="1:14" x14ac:dyDescent="0.25">
      <c r="A919">
        <v>3800918</v>
      </c>
      <c r="B919">
        <v>2</v>
      </c>
      <c r="C919" t="s">
        <v>51</v>
      </c>
      <c r="D919" s="2">
        <v>44609</v>
      </c>
      <c r="E919" s="27">
        <v>2022</v>
      </c>
      <c r="F919" s="29">
        <v>2</v>
      </c>
      <c r="G919">
        <v>511115</v>
      </c>
      <c r="H919" t="s">
        <v>70</v>
      </c>
      <c r="I919">
        <v>280011</v>
      </c>
      <c r="J919" t="s">
        <v>12</v>
      </c>
      <c r="K919">
        <v>250017</v>
      </c>
      <c r="L919" t="s">
        <v>37</v>
      </c>
      <c r="M919" t="s">
        <v>39</v>
      </c>
      <c r="N919" s="5">
        <v>358</v>
      </c>
    </row>
    <row r="920" spans="1:14" x14ac:dyDescent="0.25">
      <c r="A920">
        <v>3800919</v>
      </c>
      <c r="B920">
        <v>4</v>
      </c>
      <c r="C920" t="s">
        <v>65</v>
      </c>
      <c r="D920" s="2">
        <v>44420</v>
      </c>
      <c r="E920" s="27">
        <v>2021</v>
      </c>
      <c r="F920" s="29">
        <v>8</v>
      </c>
      <c r="G920">
        <v>511115</v>
      </c>
      <c r="H920" t="s">
        <v>70</v>
      </c>
      <c r="I920">
        <v>280004</v>
      </c>
      <c r="J920" t="s">
        <v>76</v>
      </c>
      <c r="K920">
        <v>250002</v>
      </c>
      <c r="L920" t="s">
        <v>36</v>
      </c>
      <c r="M920" t="s">
        <v>38</v>
      </c>
      <c r="N920" s="5">
        <v>4411</v>
      </c>
    </row>
    <row r="921" spans="1:14" x14ac:dyDescent="0.25">
      <c r="A921">
        <v>3800920</v>
      </c>
      <c r="B921">
        <v>4</v>
      </c>
      <c r="C921" t="s">
        <v>65</v>
      </c>
      <c r="D921" s="2">
        <v>44481</v>
      </c>
      <c r="E921" s="27">
        <v>2021</v>
      </c>
      <c r="F921" s="29">
        <v>10</v>
      </c>
      <c r="G921">
        <v>511113</v>
      </c>
      <c r="H921" t="s">
        <v>30</v>
      </c>
      <c r="I921">
        <v>280016</v>
      </c>
      <c r="J921" t="s">
        <v>17</v>
      </c>
      <c r="K921">
        <v>250013</v>
      </c>
      <c r="L921" t="s">
        <v>37</v>
      </c>
      <c r="M921" t="s">
        <v>54</v>
      </c>
      <c r="N921" s="5">
        <v>5544</v>
      </c>
    </row>
    <row r="922" spans="1:14" x14ac:dyDescent="0.25">
      <c r="A922">
        <v>3800921</v>
      </c>
      <c r="B922">
        <v>3</v>
      </c>
      <c r="C922" t="s">
        <v>50</v>
      </c>
      <c r="D922" s="2">
        <v>44268</v>
      </c>
      <c r="E922" s="27">
        <v>2021</v>
      </c>
      <c r="F922" s="29">
        <v>3</v>
      </c>
      <c r="G922">
        <v>511114</v>
      </c>
      <c r="H922" t="s">
        <v>30</v>
      </c>
      <c r="I922">
        <v>280006</v>
      </c>
      <c r="J922" t="s">
        <v>78</v>
      </c>
      <c r="K922">
        <v>250027</v>
      </c>
      <c r="L922" t="s">
        <v>35</v>
      </c>
      <c r="M922" t="s">
        <v>71</v>
      </c>
      <c r="N922" s="5">
        <v>1889</v>
      </c>
    </row>
    <row r="923" spans="1:14" x14ac:dyDescent="0.25">
      <c r="A923">
        <v>3800922</v>
      </c>
      <c r="B923">
        <v>4</v>
      </c>
      <c r="C923" t="s">
        <v>65</v>
      </c>
      <c r="D923" s="2">
        <v>45023</v>
      </c>
      <c r="E923" s="27">
        <v>2023</v>
      </c>
      <c r="F923" s="29">
        <v>4</v>
      </c>
      <c r="G923">
        <v>511111</v>
      </c>
      <c r="H923" t="s">
        <v>29</v>
      </c>
      <c r="I923">
        <v>280014</v>
      </c>
      <c r="J923" t="s">
        <v>15</v>
      </c>
      <c r="K923">
        <v>250022</v>
      </c>
      <c r="L923" t="s">
        <v>34</v>
      </c>
      <c r="M923" t="s">
        <v>40</v>
      </c>
      <c r="N923" s="5">
        <v>2903</v>
      </c>
    </row>
    <row r="924" spans="1:14" x14ac:dyDescent="0.25">
      <c r="A924">
        <v>3800923</v>
      </c>
      <c r="B924">
        <v>2</v>
      </c>
      <c r="C924" t="s">
        <v>51</v>
      </c>
      <c r="D924" s="2">
        <v>45184</v>
      </c>
      <c r="E924" s="27">
        <v>2023</v>
      </c>
      <c r="F924" s="29">
        <v>9</v>
      </c>
      <c r="G924">
        <v>511112</v>
      </c>
      <c r="H924" t="s">
        <v>29</v>
      </c>
      <c r="I924">
        <v>280004</v>
      </c>
      <c r="J924" t="s">
        <v>76</v>
      </c>
      <c r="K924">
        <v>250015</v>
      </c>
      <c r="L924" t="s">
        <v>37</v>
      </c>
      <c r="M924" t="s">
        <v>39</v>
      </c>
      <c r="N924" s="5">
        <v>1580</v>
      </c>
    </row>
    <row r="925" spans="1:14" x14ac:dyDescent="0.25">
      <c r="A925">
        <v>3800924</v>
      </c>
      <c r="B925">
        <v>2</v>
      </c>
      <c r="C925" t="s">
        <v>51</v>
      </c>
      <c r="D925" s="2">
        <v>45008</v>
      </c>
      <c r="E925" s="27">
        <v>2023</v>
      </c>
      <c r="F925" s="29">
        <v>3</v>
      </c>
      <c r="G925">
        <v>511114</v>
      </c>
      <c r="H925" t="s">
        <v>30</v>
      </c>
      <c r="I925">
        <v>280002</v>
      </c>
      <c r="J925" t="s">
        <v>74</v>
      </c>
      <c r="K925">
        <v>250014</v>
      </c>
      <c r="L925" t="s">
        <v>37</v>
      </c>
      <c r="M925" t="s">
        <v>54</v>
      </c>
      <c r="N925" s="5">
        <v>4440</v>
      </c>
    </row>
    <row r="926" spans="1:14" x14ac:dyDescent="0.25">
      <c r="A926">
        <v>3800925</v>
      </c>
      <c r="B926">
        <v>4</v>
      </c>
      <c r="C926" t="s">
        <v>65</v>
      </c>
      <c r="D926" s="2">
        <v>45129</v>
      </c>
      <c r="E926" s="27">
        <v>2023</v>
      </c>
      <c r="F926" s="29">
        <v>7</v>
      </c>
      <c r="G926">
        <v>511116</v>
      </c>
      <c r="H926" t="s">
        <v>31</v>
      </c>
      <c r="I926">
        <v>280006</v>
      </c>
      <c r="J926" t="s">
        <v>78</v>
      </c>
      <c r="K926">
        <v>250012</v>
      </c>
      <c r="L926" t="s">
        <v>37</v>
      </c>
      <c r="M926" t="s">
        <v>54</v>
      </c>
      <c r="N926" s="5">
        <v>5790</v>
      </c>
    </row>
    <row r="927" spans="1:14" x14ac:dyDescent="0.25">
      <c r="A927">
        <v>3800926</v>
      </c>
      <c r="B927">
        <v>2</v>
      </c>
      <c r="C927" t="s">
        <v>51</v>
      </c>
      <c r="D927" s="2">
        <v>44612</v>
      </c>
      <c r="E927" s="27">
        <v>2022</v>
      </c>
      <c r="F927" s="29">
        <v>2</v>
      </c>
      <c r="G927">
        <v>511114</v>
      </c>
      <c r="H927" t="s">
        <v>30</v>
      </c>
      <c r="I927">
        <v>280013</v>
      </c>
      <c r="J927" t="s">
        <v>14</v>
      </c>
      <c r="K927">
        <v>250028</v>
      </c>
      <c r="L927" t="s">
        <v>35</v>
      </c>
      <c r="M927" t="s">
        <v>71</v>
      </c>
      <c r="N927" s="5">
        <v>3737</v>
      </c>
    </row>
    <row r="928" spans="1:14" x14ac:dyDescent="0.25">
      <c r="A928">
        <v>3800927</v>
      </c>
      <c r="B928">
        <v>4</v>
      </c>
      <c r="C928" t="s">
        <v>65</v>
      </c>
      <c r="D928" s="2">
        <v>44875</v>
      </c>
      <c r="E928" s="27">
        <v>2022</v>
      </c>
      <c r="F928" s="29">
        <v>11</v>
      </c>
      <c r="G928">
        <v>511111</v>
      </c>
      <c r="H928" t="s">
        <v>29</v>
      </c>
      <c r="I928">
        <v>280005</v>
      </c>
      <c r="J928" t="s">
        <v>77</v>
      </c>
      <c r="K928">
        <v>250020</v>
      </c>
      <c r="L928" t="s">
        <v>37</v>
      </c>
      <c r="M928" t="s">
        <v>39</v>
      </c>
      <c r="N928" s="5">
        <v>2303</v>
      </c>
    </row>
    <row r="929" spans="1:14" x14ac:dyDescent="0.25">
      <c r="A929">
        <v>3800928</v>
      </c>
      <c r="B929">
        <v>2</v>
      </c>
      <c r="C929" t="s">
        <v>51</v>
      </c>
      <c r="D929" s="2">
        <v>44424</v>
      </c>
      <c r="E929" s="27">
        <v>2021</v>
      </c>
      <c r="F929" s="29">
        <v>8</v>
      </c>
      <c r="G929">
        <v>511113</v>
      </c>
      <c r="H929" t="s">
        <v>30</v>
      </c>
      <c r="I929">
        <v>280005</v>
      </c>
      <c r="J929" t="s">
        <v>77</v>
      </c>
      <c r="K929">
        <v>250023</v>
      </c>
      <c r="L929" t="s">
        <v>34</v>
      </c>
      <c r="M929" t="s">
        <v>40</v>
      </c>
      <c r="N929" s="5">
        <v>2767</v>
      </c>
    </row>
    <row r="930" spans="1:14" x14ac:dyDescent="0.25">
      <c r="A930">
        <v>3800929</v>
      </c>
      <c r="B930">
        <v>4</v>
      </c>
      <c r="C930" t="s">
        <v>65</v>
      </c>
      <c r="D930" s="2">
        <v>44898</v>
      </c>
      <c r="E930" s="27">
        <v>2022</v>
      </c>
      <c r="F930" s="29">
        <v>12</v>
      </c>
      <c r="G930">
        <v>511112</v>
      </c>
      <c r="H930" t="s">
        <v>29</v>
      </c>
      <c r="I930">
        <v>280008</v>
      </c>
      <c r="J930" t="s">
        <v>80</v>
      </c>
      <c r="K930">
        <v>250002</v>
      </c>
      <c r="L930" t="s">
        <v>36</v>
      </c>
      <c r="M930" t="s">
        <v>38</v>
      </c>
      <c r="N930" s="5">
        <v>1596</v>
      </c>
    </row>
    <row r="931" spans="1:14" x14ac:dyDescent="0.25">
      <c r="A931">
        <v>3800930</v>
      </c>
      <c r="B931">
        <v>3</v>
      </c>
      <c r="C931" t="s">
        <v>50</v>
      </c>
      <c r="D931" s="2">
        <v>45096</v>
      </c>
      <c r="E931" s="27">
        <v>2023</v>
      </c>
      <c r="F931" s="29">
        <v>6</v>
      </c>
      <c r="G931">
        <v>511117</v>
      </c>
      <c r="H931" t="s">
        <v>31</v>
      </c>
      <c r="I931">
        <v>280019</v>
      </c>
      <c r="J931" t="s">
        <v>20</v>
      </c>
      <c r="K931">
        <v>250018</v>
      </c>
      <c r="L931" t="s">
        <v>37</v>
      </c>
      <c r="M931" t="s">
        <v>39</v>
      </c>
      <c r="N931" s="5">
        <v>366</v>
      </c>
    </row>
    <row r="932" spans="1:14" x14ac:dyDescent="0.25">
      <c r="A932">
        <v>3800931</v>
      </c>
      <c r="B932">
        <v>1</v>
      </c>
      <c r="C932" t="s">
        <v>64</v>
      </c>
      <c r="D932" s="2">
        <v>45089</v>
      </c>
      <c r="E932" s="27">
        <v>2023</v>
      </c>
      <c r="F932" s="29">
        <v>6</v>
      </c>
      <c r="G932">
        <v>511113</v>
      </c>
      <c r="H932" t="s">
        <v>30</v>
      </c>
      <c r="I932">
        <v>280013</v>
      </c>
      <c r="J932" t="s">
        <v>14</v>
      </c>
      <c r="K932">
        <v>250017</v>
      </c>
      <c r="L932" t="s">
        <v>37</v>
      </c>
      <c r="M932" t="s">
        <v>39</v>
      </c>
      <c r="N932" s="5">
        <v>3543</v>
      </c>
    </row>
    <row r="933" spans="1:14" x14ac:dyDescent="0.25">
      <c r="A933">
        <v>3800932</v>
      </c>
      <c r="B933">
        <v>2</v>
      </c>
      <c r="C933" t="s">
        <v>51</v>
      </c>
      <c r="D933" s="2">
        <v>44569</v>
      </c>
      <c r="E933" s="27">
        <v>2022</v>
      </c>
      <c r="F933" s="29">
        <v>1</v>
      </c>
      <c r="G933">
        <v>511116</v>
      </c>
      <c r="H933" t="s">
        <v>31</v>
      </c>
      <c r="I933">
        <v>280001</v>
      </c>
      <c r="J933" t="s">
        <v>73</v>
      </c>
      <c r="K933">
        <v>250020</v>
      </c>
      <c r="L933" t="s">
        <v>37</v>
      </c>
      <c r="M933" t="s">
        <v>39</v>
      </c>
      <c r="N933" s="5">
        <v>3028</v>
      </c>
    </row>
    <row r="934" spans="1:14" x14ac:dyDescent="0.25">
      <c r="A934">
        <v>3800933</v>
      </c>
      <c r="B934">
        <v>2</v>
      </c>
      <c r="C934" t="s">
        <v>51</v>
      </c>
      <c r="D934" s="2">
        <v>44662</v>
      </c>
      <c r="E934" s="27">
        <v>2022</v>
      </c>
      <c r="F934" s="29">
        <v>4</v>
      </c>
      <c r="G934">
        <v>511116</v>
      </c>
      <c r="H934" t="s">
        <v>31</v>
      </c>
      <c r="I934">
        <v>280019</v>
      </c>
      <c r="J934" t="s">
        <v>20</v>
      </c>
      <c r="K934">
        <v>250015</v>
      </c>
      <c r="L934" t="s">
        <v>37</v>
      </c>
      <c r="M934" t="s">
        <v>39</v>
      </c>
      <c r="N934" s="5">
        <v>3626</v>
      </c>
    </row>
    <row r="935" spans="1:14" x14ac:dyDescent="0.25">
      <c r="A935">
        <v>3800934</v>
      </c>
      <c r="B935">
        <v>1</v>
      </c>
      <c r="C935" t="s">
        <v>64</v>
      </c>
      <c r="D935" s="2">
        <v>45113</v>
      </c>
      <c r="E935" s="27">
        <v>2023</v>
      </c>
      <c r="F935" s="29">
        <v>7</v>
      </c>
      <c r="G935">
        <v>511113</v>
      </c>
      <c r="H935" t="s">
        <v>30</v>
      </c>
      <c r="I935">
        <v>280017</v>
      </c>
      <c r="J935" t="s">
        <v>18</v>
      </c>
      <c r="K935">
        <v>250017</v>
      </c>
      <c r="L935" t="s">
        <v>37</v>
      </c>
      <c r="M935" t="s">
        <v>39</v>
      </c>
      <c r="N935" s="5">
        <v>1232</v>
      </c>
    </row>
    <row r="936" spans="1:14" x14ac:dyDescent="0.25">
      <c r="A936">
        <v>3800935</v>
      </c>
      <c r="B936">
        <v>2</v>
      </c>
      <c r="C936" t="s">
        <v>51</v>
      </c>
      <c r="D936" s="2">
        <v>44509</v>
      </c>
      <c r="E936" s="27">
        <v>2021</v>
      </c>
      <c r="F936" s="29">
        <v>11</v>
      </c>
      <c r="G936">
        <v>511114</v>
      </c>
      <c r="H936" t="s">
        <v>30</v>
      </c>
      <c r="I936">
        <v>280012</v>
      </c>
      <c r="J936" t="s">
        <v>13</v>
      </c>
      <c r="K936">
        <v>250020</v>
      </c>
      <c r="L936" t="s">
        <v>37</v>
      </c>
      <c r="M936" t="s">
        <v>39</v>
      </c>
      <c r="N936" s="5">
        <v>3430</v>
      </c>
    </row>
    <row r="937" spans="1:14" x14ac:dyDescent="0.25">
      <c r="A937">
        <v>3800936</v>
      </c>
      <c r="B937">
        <v>3</v>
      </c>
      <c r="C937" t="s">
        <v>50</v>
      </c>
      <c r="D937" s="2">
        <v>44732</v>
      </c>
      <c r="E937" s="27">
        <v>2022</v>
      </c>
      <c r="F937" s="29">
        <v>6</v>
      </c>
      <c r="G937">
        <v>511115</v>
      </c>
      <c r="H937" t="s">
        <v>70</v>
      </c>
      <c r="I937">
        <v>280017</v>
      </c>
      <c r="J937" t="s">
        <v>18</v>
      </c>
      <c r="K937">
        <v>250003</v>
      </c>
      <c r="L937" t="s">
        <v>36</v>
      </c>
      <c r="M937" t="s">
        <v>38</v>
      </c>
      <c r="N937" s="5">
        <v>4102</v>
      </c>
    </row>
    <row r="938" spans="1:14" x14ac:dyDescent="0.25">
      <c r="A938">
        <v>3800937</v>
      </c>
      <c r="B938">
        <v>4</v>
      </c>
      <c r="C938" t="s">
        <v>65</v>
      </c>
      <c r="D938" s="2">
        <v>44267</v>
      </c>
      <c r="E938" s="27">
        <v>2021</v>
      </c>
      <c r="F938" s="29">
        <v>3</v>
      </c>
      <c r="G938">
        <v>511112</v>
      </c>
      <c r="H938" t="s">
        <v>29</v>
      </c>
      <c r="I938">
        <v>280008</v>
      </c>
      <c r="J938" t="s">
        <v>80</v>
      </c>
      <c r="K938">
        <v>250003</v>
      </c>
      <c r="L938" t="s">
        <v>36</v>
      </c>
      <c r="M938" t="s">
        <v>38</v>
      </c>
      <c r="N938" s="5">
        <v>5950</v>
      </c>
    </row>
    <row r="939" spans="1:14" x14ac:dyDescent="0.25">
      <c r="A939">
        <v>3800938</v>
      </c>
      <c r="B939">
        <v>3</v>
      </c>
      <c r="C939" t="s">
        <v>50</v>
      </c>
      <c r="D939" s="2">
        <v>44739</v>
      </c>
      <c r="E939" s="27">
        <v>2022</v>
      </c>
      <c r="F939" s="29">
        <v>6</v>
      </c>
      <c r="G939">
        <v>511114</v>
      </c>
      <c r="H939" t="s">
        <v>30</v>
      </c>
      <c r="I939">
        <v>280019</v>
      </c>
      <c r="J939" t="s">
        <v>20</v>
      </c>
      <c r="K939">
        <v>250015</v>
      </c>
      <c r="L939" t="s">
        <v>37</v>
      </c>
      <c r="M939" t="s">
        <v>39</v>
      </c>
      <c r="N939" s="5">
        <v>294</v>
      </c>
    </row>
    <row r="940" spans="1:14" x14ac:dyDescent="0.25">
      <c r="A940">
        <v>3800939</v>
      </c>
      <c r="B940">
        <v>1</v>
      </c>
      <c r="C940" t="s">
        <v>64</v>
      </c>
      <c r="D940" s="2">
        <v>44576</v>
      </c>
      <c r="E940" s="27">
        <v>2022</v>
      </c>
      <c r="F940" s="29">
        <v>1</v>
      </c>
      <c r="G940">
        <v>511113</v>
      </c>
      <c r="H940" t="s">
        <v>30</v>
      </c>
      <c r="I940">
        <v>280002</v>
      </c>
      <c r="J940" t="s">
        <v>74</v>
      </c>
      <c r="K940">
        <v>250010</v>
      </c>
      <c r="L940" t="s">
        <v>36</v>
      </c>
      <c r="M940" t="s">
        <v>53</v>
      </c>
      <c r="N940" s="5">
        <v>2278</v>
      </c>
    </row>
    <row r="941" spans="1:14" x14ac:dyDescent="0.25">
      <c r="A941">
        <v>3800940</v>
      </c>
      <c r="B941">
        <v>4</v>
      </c>
      <c r="C941" t="s">
        <v>65</v>
      </c>
      <c r="D941" s="2">
        <v>44930</v>
      </c>
      <c r="E941" s="27">
        <v>2023</v>
      </c>
      <c r="F941" s="29">
        <v>1</v>
      </c>
      <c r="G941">
        <v>511113</v>
      </c>
      <c r="H941" t="s">
        <v>30</v>
      </c>
      <c r="I941">
        <v>280008</v>
      </c>
      <c r="J941" t="s">
        <v>80</v>
      </c>
      <c r="K941">
        <v>250004</v>
      </c>
      <c r="L941" t="s">
        <v>36</v>
      </c>
      <c r="M941" t="s">
        <v>38</v>
      </c>
      <c r="N941" s="5">
        <v>5163</v>
      </c>
    </row>
    <row r="942" spans="1:14" x14ac:dyDescent="0.25">
      <c r="A942">
        <v>3800941</v>
      </c>
      <c r="B942">
        <v>4</v>
      </c>
      <c r="C942" t="s">
        <v>65</v>
      </c>
      <c r="D942" s="2">
        <v>44212</v>
      </c>
      <c r="E942" s="27">
        <v>2021</v>
      </c>
      <c r="F942" s="29">
        <v>1</v>
      </c>
      <c r="G942">
        <v>511113</v>
      </c>
      <c r="H942" t="s">
        <v>30</v>
      </c>
      <c r="I942">
        <v>280008</v>
      </c>
      <c r="J942" t="s">
        <v>80</v>
      </c>
      <c r="K942">
        <v>250005</v>
      </c>
      <c r="L942" t="s">
        <v>36</v>
      </c>
      <c r="M942" t="s">
        <v>38</v>
      </c>
      <c r="N942" s="5">
        <v>5544</v>
      </c>
    </row>
    <row r="943" spans="1:14" x14ac:dyDescent="0.25">
      <c r="A943">
        <v>3800942</v>
      </c>
      <c r="B943">
        <v>4</v>
      </c>
      <c r="C943" t="s">
        <v>65</v>
      </c>
      <c r="D943" s="2">
        <v>44374</v>
      </c>
      <c r="E943" s="27">
        <v>2021</v>
      </c>
      <c r="F943" s="29">
        <v>6</v>
      </c>
      <c r="G943">
        <v>511116</v>
      </c>
      <c r="H943" t="s">
        <v>31</v>
      </c>
      <c r="I943">
        <v>280001</v>
      </c>
      <c r="J943" t="s">
        <v>73</v>
      </c>
      <c r="K943">
        <v>250023</v>
      </c>
      <c r="L943" t="s">
        <v>34</v>
      </c>
      <c r="M943" t="s">
        <v>40</v>
      </c>
      <c r="N943" s="5">
        <v>2846</v>
      </c>
    </row>
    <row r="944" spans="1:14" x14ac:dyDescent="0.25">
      <c r="A944">
        <v>3800943</v>
      </c>
      <c r="B944">
        <v>4</v>
      </c>
      <c r="C944" t="s">
        <v>65</v>
      </c>
      <c r="D944" s="2">
        <v>45032</v>
      </c>
      <c r="E944" s="27">
        <v>2023</v>
      </c>
      <c r="F944" s="29">
        <v>4</v>
      </c>
      <c r="G944">
        <v>511113</v>
      </c>
      <c r="H944" t="s">
        <v>30</v>
      </c>
      <c r="I944">
        <v>280003</v>
      </c>
      <c r="J944" t="s">
        <v>75</v>
      </c>
      <c r="K944">
        <v>250026</v>
      </c>
      <c r="L944" t="s">
        <v>35</v>
      </c>
      <c r="M944" t="s">
        <v>71</v>
      </c>
      <c r="N944" s="5">
        <v>1600</v>
      </c>
    </row>
    <row r="945" spans="1:14" x14ac:dyDescent="0.25">
      <c r="A945">
        <v>3800944</v>
      </c>
      <c r="B945">
        <v>3</v>
      </c>
      <c r="C945" t="s">
        <v>50</v>
      </c>
      <c r="D945" s="2">
        <v>44936</v>
      </c>
      <c r="E945" s="27">
        <v>2023</v>
      </c>
      <c r="F945" s="29">
        <v>1</v>
      </c>
      <c r="G945">
        <v>511112</v>
      </c>
      <c r="H945" t="s">
        <v>29</v>
      </c>
      <c r="I945">
        <v>280010</v>
      </c>
      <c r="J945" t="s">
        <v>11</v>
      </c>
      <c r="K945">
        <v>250013</v>
      </c>
      <c r="L945" t="s">
        <v>37</v>
      </c>
      <c r="M945" t="s">
        <v>54</v>
      </c>
      <c r="N945" s="5">
        <v>2432</v>
      </c>
    </row>
    <row r="946" spans="1:14" x14ac:dyDescent="0.25">
      <c r="A946">
        <v>3800945</v>
      </c>
      <c r="B946">
        <v>3</v>
      </c>
      <c r="C946" t="s">
        <v>50</v>
      </c>
      <c r="D946" s="2">
        <v>45278</v>
      </c>
      <c r="E946" s="27">
        <v>2023</v>
      </c>
      <c r="F946" s="29">
        <v>12</v>
      </c>
      <c r="G946">
        <v>511114</v>
      </c>
      <c r="H946" t="s">
        <v>30</v>
      </c>
      <c r="I946">
        <v>280015</v>
      </c>
      <c r="J946" t="s">
        <v>16</v>
      </c>
      <c r="K946">
        <v>250011</v>
      </c>
      <c r="L946" t="s">
        <v>37</v>
      </c>
      <c r="M946" t="s">
        <v>54</v>
      </c>
      <c r="N946" s="5">
        <v>5249</v>
      </c>
    </row>
    <row r="947" spans="1:14" x14ac:dyDescent="0.25">
      <c r="A947">
        <v>3800946</v>
      </c>
      <c r="B947">
        <v>2</v>
      </c>
      <c r="C947" t="s">
        <v>51</v>
      </c>
      <c r="D947" s="2">
        <v>45118</v>
      </c>
      <c r="E947" s="27">
        <v>2023</v>
      </c>
      <c r="F947" s="29">
        <v>7</v>
      </c>
      <c r="G947">
        <v>511114</v>
      </c>
      <c r="H947" t="s">
        <v>30</v>
      </c>
      <c r="I947">
        <v>280013</v>
      </c>
      <c r="J947" t="s">
        <v>14</v>
      </c>
      <c r="K947">
        <v>250008</v>
      </c>
      <c r="L947" t="s">
        <v>36</v>
      </c>
      <c r="M947" t="s">
        <v>53</v>
      </c>
      <c r="N947" s="5">
        <v>2523</v>
      </c>
    </row>
    <row r="948" spans="1:14" x14ac:dyDescent="0.25">
      <c r="A948">
        <v>3800947</v>
      </c>
      <c r="B948">
        <v>2</v>
      </c>
      <c r="C948" t="s">
        <v>51</v>
      </c>
      <c r="D948" s="2">
        <v>44262</v>
      </c>
      <c r="E948" s="27">
        <v>2021</v>
      </c>
      <c r="F948" s="29">
        <v>3</v>
      </c>
      <c r="G948">
        <v>511113</v>
      </c>
      <c r="H948" t="s">
        <v>30</v>
      </c>
      <c r="I948">
        <v>280020</v>
      </c>
      <c r="J948" t="s">
        <v>21</v>
      </c>
      <c r="K948">
        <v>250026</v>
      </c>
      <c r="L948" t="s">
        <v>35</v>
      </c>
      <c r="M948" t="s">
        <v>71</v>
      </c>
      <c r="N948" s="5">
        <v>2776</v>
      </c>
    </row>
    <row r="949" spans="1:14" x14ac:dyDescent="0.25">
      <c r="A949">
        <v>3800948</v>
      </c>
      <c r="B949">
        <v>2</v>
      </c>
      <c r="C949" t="s">
        <v>51</v>
      </c>
      <c r="D949" s="2">
        <v>44287</v>
      </c>
      <c r="E949" s="27">
        <v>2021</v>
      </c>
      <c r="F949" s="29">
        <v>4</v>
      </c>
      <c r="G949">
        <v>511114</v>
      </c>
      <c r="H949" t="s">
        <v>30</v>
      </c>
      <c r="I949">
        <v>280017</v>
      </c>
      <c r="J949" t="s">
        <v>18</v>
      </c>
      <c r="K949">
        <v>250003</v>
      </c>
      <c r="L949" t="s">
        <v>36</v>
      </c>
      <c r="M949" t="s">
        <v>38</v>
      </c>
      <c r="N949" s="5">
        <v>1294</v>
      </c>
    </row>
    <row r="950" spans="1:14" x14ac:dyDescent="0.25">
      <c r="A950">
        <v>3800949</v>
      </c>
      <c r="B950">
        <v>3</v>
      </c>
      <c r="C950" t="s">
        <v>50</v>
      </c>
      <c r="D950" s="2">
        <v>44470</v>
      </c>
      <c r="E950" s="27">
        <v>2021</v>
      </c>
      <c r="F950" s="29">
        <v>10</v>
      </c>
      <c r="G950">
        <v>511117</v>
      </c>
      <c r="H950" t="s">
        <v>31</v>
      </c>
      <c r="I950">
        <v>280006</v>
      </c>
      <c r="J950" t="s">
        <v>78</v>
      </c>
      <c r="K950">
        <v>250023</v>
      </c>
      <c r="L950" t="s">
        <v>34</v>
      </c>
      <c r="M950" t="s">
        <v>40</v>
      </c>
      <c r="N950" s="5">
        <v>5604</v>
      </c>
    </row>
    <row r="951" spans="1:14" x14ac:dyDescent="0.25">
      <c r="A951">
        <v>3800950</v>
      </c>
      <c r="B951">
        <v>1</v>
      </c>
      <c r="C951" t="s">
        <v>64</v>
      </c>
      <c r="D951" s="2">
        <v>45023</v>
      </c>
      <c r="E951" s="27">
        <v>2023</v>
      </c>
      <c r="F951" s="29">
        <v>4</v>
      </c>
      <c r="G951">
        <v>511112</v>
      </c>
      <c r="H951" t="s">
        <v>29</v>
      </c>
      <c r="I951">
        <v>280003</v>
      </c>
      <c r="J951" t="s">
        <v>75</v>
      </c>
      <c r="K951">
        <v>250023</v>
      </c>
      <c r="L951" t="s">
        <v>34</v>
      </c>
      <c r="M951" t="s">
        <v>40</v>
      </c>
      <c r="N951" s="5">
        <v>4531</v>
      </c>
    </row>
    <row r="952" spans="1:14" x14ac:dyDescent="0.25">
      <c r="A952">
        <v>3800951</v>
      </c>
      <c r="B952">
        <v>4</v>
      </c>
      <c r="C952" t="s">
        <v>65</v>
      </c>
      <c r="D952" s="2">
        <v>45200</v>
      </c>
      <c r="E952" s="27">
        <v>2023</v>
      </c>
      <c r="F952" s="29">
        <v>10</v>
      </c>
      <c r="G952">
        <v>511112</v>
      </c>
      <c r="H952" t="s">
        <v>29</v>
      </c>
      <c r="I952">
        <v>280004</v>
      </c>
      <c r="J952" t="s">
        <v>76</v>
      </c>
      <c r="K952">
        <v>250026</v>
      </c>
      <c r="L952" t="s">
        <v>35</v>
      </c>
      <c r="M952" t="s">
        <v>71</v>
      </c>
      <c r="N952" s="5">
        <v>1541</v>
      </c>
    </row>
    <row r="953" spans="1:14" x14ac:dyDescent="0.25">
      <c r="A953">
        <v>3800952</v>
      </c>
      <c r="B953">
        <v>3</v>
      </c>
      <c r="C953" t="s">
        <v>50</v>
      </c>
      <c r="D953" s="2">
        <v>44219</v>
      </c>
      <c r="E953" s="27">
        <v>2021</v>
      </c>
      <c r="F953" s="29">
        <v>1</v>
      </c>
      <c r="G953">
        <v>511114</v>
      </c>
      <c r="H953" t="s">
        <v>30</v>
      </c>
      <c r="I953">
        <v>280017</v>
      </c>
      <c r="J953" t="s">
        <v>18</v>
      </c>
      <c r="K953">
        <v>250020</v>
      </c>
      <c r="L953" t="s">
        <v>37</v>
      </c>
      <c r="M953" t="s">
        <v>39</v>
      </c>
      <c r="N953" s="5">
        <v>4911</v>
      </c>
    </row>
    <row r="954" spans="1:14" x14ac:dyDescent="0.25">
      <c r="A954">
        <v>3800953</v>
      </c>
      <c r="B954">
        <v>2</v>
      </c>
      <c r="C954" t="s">
        <v>51</v>
      </c>
      <c r="D954" s="2">
        <v>44822</v>
      </c>
      <c r="E954" s="27">
        <v>2022</v>
      </c>
      <c r="F954" s="29">
        <v>9</v>
      </c>
      <c r="G954">
        <v>511112</v>
      </c>
      <c r="H954" t="s">
        <v>29</v>
      </c>
      <c r="I954">
        <v>280008</v>
      </c>
      <c r="J954" t="s">
        <v>80</v>
      </c>
      <c r="K954">
        <v>250029</v>
      </c>
      <c r="L954" t="s">
        <v>35</v>
      </c>
      <c r="M954" t="s">
        <v>55</v>
      </c>
      <c r="N954" s="5">
        <v>2012</v>
      </c>
    </row>
    <row r="955" spans="1:14" x14ac:dyDescent="0.25">
      <c r="A955">
        <v>3800954</v>
      </c>
      <c r="B955">
        <v>1</v>
      </c>
      <c r="C955" t="s">
        <v>64</v>
      </c>
      <c r="D955" s="2">
        <v>44448</v>
      </c>
      <c r="E955" s="27">
        <v>2021</v>
      </c>
      <c r="F955" s="29">
        <v>9</v>
      </c>
      <c r="G955">
        <v>511111</v>
      </c>
      <c r="H955" t="s">
        <v>29</v>
      </c>
      <c r="I955">
        <v>280004</v>
      </c>
      <c r="J955" t="s">
        <v>76</v>
      </c>
      <c r="K955">
        <v>250026</v>
      </c>
      <c r="L955" t="s">
        <v>35</v>
      </c>
      <c r="M955" t="s">
        <v>71</v>
      </c>
      <c r="N955" s="5">
        <v>2422</v>
      </c>
    </row>
    <row r="956" spans="1:14" x14ac:dyDescent="0.25">
      <c r="A956">
        <v>3800955</v>
      </c>
      <c r="B956">
        <v>1</v>
      </c>
      <c r="C956" t="s">
        <v>64</v>
      </c>
      <c r="D956" s="2">
        <v>45181</v>
      </c>
      <c r="E956" s="27">
        <v>2023</v>
      </c>
      <c r="F956" s="29">
        <v>9</v>
      </c>
      <c r="G956">
        <v>511112</v>
      </c>
      <c r="H956" t="s">
        <v>29</v>
      </c>
      <c r="I956">
        <v>280001</v>
      </c>
      <c r="J956" t="s">
        <v>73</v>
      </c>
      <c r="K956">
        <v>250017</v>
      </c>
      <c r="L956" t="s">
        <v>37</v>
      </c>
      <c r="M956" t="s">
        <v>39</v>
      </c>
      <c r="N956" s="5">
        <v>5390</v>
      </c>
    </row>
    <row r="957" spans="1:14" x14ac:dyDescent="0.25">
      <c r="A957">
        <v>3800956</v>
      </c>
      <c r="B957">
        <v>1</v>
      </c>
      <c r="C957" t="s">
        <v>64</v>
      </c>
      <c r="D957" s="2">
        <v>44518</v>
      </c>
      <c r="E957" s="27">
        <v>2021</v>
      </c>
      <c r="F957" s="29">
        <v>11</v>
      </c>
      <c r="G957">
        <v>511113</v>
      </c>
      <c r="H957" t="s">
        <v>30</v>
      </c>
      <c r="I957">
        <v>280002</v>
      </c>
      <c r="J957" t="s">
        <v>74</v>
      </c>
      <c r="K957">
        <v>250027</v>
      </c>
      <c r="L957" t="s">
        <v>35</v>
      </c>
      <c r="M957" t="s">
        <v>71</v>
      </c>
      <c r="N957" s="5">
        <v>5214</v>
      </c>
    </row>
    <row r="958" spans="1:14" x14ac:dyDescent="0.25">
      <c r="A958">
        <v>3800957</v>
      </c>
      <c r="B958">
        <v>2</v>
      </c>
      <c r="C958" t="s">
        <v>51</v>
      </c>
      <c r="D958" s="2">
        <v>44411</v>
      </c>
      <c r="E958" s="27">
        <v>2021</v>
      </c>
      <c r="F958" s="29">
        <v>8</v>
      </c>
      <c r="G958">
        <v>511112</v>
      </c>
      <c r="H958" t="s">
        <v>29</v>
      </c>
      <c r="I958">
        <v>280003</v>
      </c>
      <c r="J958" t="s">
        <v>75</v>
      </c>
      <c r="K958">
        <v>250003</v>
      </c>
      <c r="L958" t="s">
        <v>36</v>
      </c>
      <c r="M958" t="s">
        <v>38</v>
      </c>
      <c r="N958" s="5">
        <v>4309</v>
      </c>
    </row>
    <row r="959" spans="1:14" x14ac:dyDescent="0.25">
      <c r="A959">
        <v>3800958</v>
      </c>
      <c r="B959">
        <v>1</v>
      </c>
      <c r="C959" t="s">
        <v>64</v>
      </c>
      <c r="D959" s="2">
        <v>44984</v>
      </c>
      <c r="E959" s="27">
        <v>2023</v>
      </c>
      <c r="F959" s="29">
        <v>2</v>
      </c>
      <c r="G959">
        <v>511114</v>
      </c>
      <c r="H959" t="s">
        <v>30</v>
      </c>
      <c r="I959">
        <v>280010</v>
      </c>
      <c r="J959" t="s">
        <v>11</v>
      </c>
      <c r="K959">
        <v>250025</v>
      </c>
      <c r="L959" t="s">
        <v>34</v>
      </c>
      <c r="M959" t="s">
        <v>40</v>
      </c>
      <c r="N959" s="5">
        <v>3860</v>
      </c>
    </row>
    <row r="960" spans="1:14" x14ac:dyDescent="0.25">
      <c r="A960">
        <v>3800959</v>
      </c>
      <c r="B960">
        <v>4</v>
      </c>
      <c r="C960" t="s">
        <v>65</v>
      </c>
      <c r="D960" s="2">
        <v>45089</v>
      </c>
      <c r="E960" s="27">
        <v>2023</v>
      </c>
      <c r="F960" s="29">
        <v>6</v>
      </c>
      <c r="G960">
        <v>511117</v>
      </c>
      <c r="H960" t="s">
        <v>31</v>
      </c>
      <c r="I960">
        <v>280008</v>
      </c>
      <c r="J960" t="s">
        <v>80</v>
      </c>
      <c r="K960">
        <v>250020</v>
      </c>
      <c r="L960" t="s">
        <v>37</v>
      </c>
      <c r="M960" t="s">
        <v>39</v>
      </c>
      <c r="N960" s="5">
        <v>3163</v>
      </c>
    </row>
    <row r="961" spans="1:14" x14ac:dyDescent="0.25">
      <c r="A961">
        <v>3800960</v>
      </c>
      <c r="B961">
        <v>3</v>
      </c>
      <c r="C961" t="s">
        <v>50</v>
      </c>
      <c r="D961" s="2">
        <v>44382</v>
      </c>
      <c r="E961" s="27">
        <v>2021</v>
      </c>
      <c r="F961" s="29">
        <v>7</v>
      </c>
      <c r="G961">
        <v>511113</v>
      </c>
      <c r="H961" t="s">
        <v>30</v>
      </c>
      <c r="I961">
        <v>280019</v>
      </c>
      <c r="J961" t="s">
        <v>20</v>
      </c>
      <c r="K961">
        <v>250011</v>
      </c>
      <c r="L961" t="s">
        <v>37</v>
      </c>
      <c r="M961" t="s">
        <v>54</v>
      </c>
      <c r="N961" s="5">
        <v>4790</v>
      </c>
    </row>
    <row r="962" spans="1:14" x14ac:dyDescent="0.25">
      <c r="A962">
        <v>3800961</v>
      </c>
      <c r="B962">
        <v>1</v>
      </c>
      <c r="C962" t="s">
        <v>64</v>
      </c>
      <c r="D962" s="2">
        <v>44597</v>
      </c>
      <c r="E962" s="27">
        <v>2022</v>
      </c>
      <c r="F962" s="29">
        <v>2</v>
      </c>
      <c r="G962">
        <v>511117</v>
      </c>
      <c r="H962" t="s">
        <v>31</v>
      </c>
      <c r="I962">
        <v>280007</v>
      </c>
      <c r="J962" t="s">
        <v>79</v>
      </c>
      <c r="K962">
        <v>250019</v>
      </c>
      <c r="L962" t="s">
        <v>37</v>
      </c>
      <c r="M962" t="s">
        <v>39</v>
      </c>
      <c r="N962" s="5">
        <v>5680</v>
      </c>
    </row>
    <row r="963" spans="1:14" x14ac:dyDescent="0.25">
      <c r="A963">
        <v>3800962</v>
      </c>
      <c r="B963">
        <v>1</v>
      </c>
      <c r="C963" t="s">
        <v>64</v>
      </c>
      <c r="D963" s="2">
        <v>44846</v>
      </c>
      <c r="E963" s="27">
        <v>2022</v>
      </c>
      <c r="F963" s="29">
        <v>10</v>
      </c>
      <c r="G963">
        <v>511114</v>
      </c>
      <c r="H963" t="s">
        <v>30</v>
      </c>
      <c r="I963">
        <v>280002</v>
      </c>
      <c r="J963" t="s">
        <v>74</v>
      </c>
      <c r="K963">
        <v>250025</v>
      </c>
      <c r="L963" t="s">
        <v>34</v>
      </c>
      <c r="M963" t="s">
        <v>40</v>
      </c>
      <c r="N963" s="5">
        <v>529</v>
      </c>
    </row>
    <row r="964" spans="1:14" x14ac:dyDescent="0.25">
      <c r="A964">
        <v>3800963</v>
      </c>
      <c r="B964">
        <v>2</v>
      </c>
      <c r="C964" t="s">
        <v>51</v>
      </c>
      <c r="D964" s="2">
        <v>44777</v>
      </c>
      <c r="E964" s="27">
        <v>2022</v>
      </c>
      <c r="F964" s="29">
        <v>8</v>
      </c>
      <c r="G964">
        <v>511111</v>
      </c>
      <c r="H964" t="s">
        <v>29</v>
      </c>
      <c r="I964">
        <v>280008</v>
      </c>
      <c r="J964" t="s">
        <v>80</v>
      </c>
      <c r="K964">
        <v>250004</v>
      </c>
      <c r="L964" t="s">
        <v>36</v>
      </c>
      <c r="M964" t="s">
        <v>38</v>
      </c>
      <c r="N964" s="5">
        <v>5481</v>
      </c>
    </row>
    <row r="965" spans="1:14" x14ac:dyDescent="0.25">
      <c r="A965">
        <v>3800964</v>
      </c>
      <c r="B965">
        <v>1</v>
      </c>
      <c r="C965" t="s">
        <v>64</v>
      </c>
      <c r="D965" s="2">
        <v>44507</v>
      </c>
      <c r="E965" s="27">
        <v>2021</v>
      </c>
      <c r="F965" s="29">
        <v>11</v>
      </c>
      <c r="G965">
        <v>511113</v>
      </c>
      <c r="H965" t="s">
        <v>30</v>
      </c>
      <c r="I965">
        <v>280020</v>
      </c>
      <c r="J965" t="s">
        <v>21</v>
      </c>
      <c r="K965">
        <v>250003</v>
      </c>
      <c r="L965" t="s">
        <v>36</v>
      </c>
      <c r="M965" t="s">
        <v>38</v>
      </c>
      <c r="N965" s="5">
        <v>1260</v>
      </c>
    </row>
    <row r="966" spans="1:14" x14ac:dyDescent="0.25">
      <c r="A966">
        <v>3800965</v>
      </c>
      <c r="B966">
        <v>3</v>
      </c>
      <c r="C966" t="s">
        <v>50</v>
      </c>
      <c r="D966" s="2">
        <v>45113</v>
      </c>
      <c r="E966" s="27">
        <v>2023</v>
      </c>
      <c r="F966" s="29">
        <v>7</v>
      </c>
      <c r="G966">
        <v>511116</v>
      </c>
      <c r="H966" t="s">
        <v>31</v>
      </c>
      <c r="I966">
        <v>280020</v>
      </c>
      <c r="J966" t="s">
        <v>21</v>
      </c>
      <c r="K966">
        <v>250020</v>
      </c>
      <c r="L966" t="s">
        <v>37</v>
      </c>
      <c r="M966" t="s">
        <v>39</v>
      </c>
      <c r="N966" s="5">
        <v>5123</v>
      </c>
    </row>
    <row r="967" spans="1:14" x14ac:dyDescent="0.25">
      <c r="A967">
        <v>3800966</v>
      </c>
      <c r="B967">
        <v>3</v>
      </c>
      <c r="C967" t="s">
        <v>50</v>
      </c>
      <c r="D967" s="2">
        <v>44300</v>
      </c>
      <c r="E967" s="27">
        <v>2021</v>
      </c>
      <c r="F967" s="29">
        <v>4</v>
      </c>
      <c r="G967">
        <v>511111</v>
      </c>
      <c r="H967" t="s">
        <v>29</v>
      </c>
      <c r="I967">
        <v>280018</v>
      </c>
      <c r="J967" t="s">
        <v>19</v>
      </c>
      <c r="K967">
        <v>250001</v>
      </c>
      <c r="L967" t="s">
        <v>36</v>
      </c>
      <c r="M967" t="s">
        <v>38</v>
      </c>
      <c r="N967" s="5">
        <v>891</v>
      </c>
    </row>
    <row r="968" spans="1:14" x14ac:dyDescent="0.25">
      <c r="A968">
        <v>3800967</v>
      </c>
      <c r="B968">
        <v>3</v>
      </c>
      <c r="C968" t="s">
        <v>50</v>
      </c>
      <c r="D968" s="2">
        <v>44330</v>
      </c>
      <c r="E968" s="27">
        <v>2021</v>
      </c>
      <c r="F968" s="29">
        <v>5</v>
      </c>
      <c r="G968">
        <v>511113</v>
      </c>
      <c r="H968" t="s">
        <v>30</v>
      </c>
      <c r="I968">
        <v>280002</v>
      </c>
      <c r="J968" t="s">
        <v>74</v>
      </c>
      <c r="K968">
        <v>250011</v>
      </c>
      <c r="L968" t="s">
        <v>37</v>
      </c>
      <c r="M968" t="s">
        <v>54</v>
      </c>
      <c r="N968" s="5">
        <v>345</v>
      </c>
    </row>
    <row r="969" spans="1:14" x14ac:dyDescent="0.25">
      <c r="A969">
        <v>3800968</v>
      </c>
      <c r="B969">
        <v>4</v>
      </c>
      <c r="C969" t="s">
        <v>65</v>
      </c>
      <c r="D969" s="2">
        <v>44207</v>
      </c>
      <c r="E969" s="27">
        <v>2021</v>
      </c>
      <c r="F969" s="29">
        <v>1</v>
      </c>
      <c r="G969">
        <v>511113</v>
      </c>
      <c r="H969" t="s">
        <v>30</v>
      </c>
      <c r="I969">
        <v>280018</v>
      </c>
      <c r="J969" t="s">
        <v>19</v>
      </c>
      <c r="K969">
        <v>250022</v>
      </c>
      <c r="L969" t="s">
        <v>34</v>
      </c>
      <c r="M969" t="s">
        <v>40</v>
      </c>
      <c r="N969" s="5">
        <v>2958</v>
      </c>
    </row>
    <row r="970" spans="1:14" x14ac:dyDescent="0.25">
      <c r="A970">
        <v>3800969</v>
      </c>
      <c r="B970">
        <v>3</v>
      </c>
      <c r="C970" t="s">
        <v>50</v>
      </c>
      <c r="D970" s="2">
        <v>44793</v>
      </c>
      <c r="E970" s="27">
        <v>2022</v>
      </c>
      <c r="F970" s="29">
        <v>8</v>
      </c>
      <c r="G970">
        <v>511112</v>
      </c>
      <c r="H970" t="s">
        <v>29</v>
      </c>
      <c r="I970">
        <v>280003</v>
      </c>
      <c r="J970" t="s">
        <v>75</v>
      </c>
      <c r="K970">
        <v>250006</v>
      </c>
      <c r="L970" t="s">
        <v>36</v>
      </c>
      <c r="M970" t="s">
        <v>53</v>
      </c>
      <c r="N970" s="5">
        <v>3654</v>
      </c>
    </row>
    <row r="971" spans="1:14" x14ac:dyDescent="0.25">
      <c r="A971">
        <v>3800970</v>
      </c>
      <c r="B971">
        <v>4</v>
      </c>
      <c r="C971" t="s">
        <v>65</v>
      </c>
      <c r="D971" s="2">
        <v>44908</v>
      </c>
      <c r="E971" s="27">
        <v>2022</v>
      </c>
      <c r="F971" s="29">
        <v>12</v>
      </c>
      <c r="G971">
        <v>511111</v>
      </c>
      <c r="H971" t="s">
        <v>29</v>
      </c>
      <c r="I971">
        <v>280020</v>
      </c>
      <c r="J971" t="s">
        <v>21</v>
      </c>
      <c r="K971">
        <v>250028</v>
      </c>
      <c r="L971" t="s">
        <v>35</v>
      </c>
      <c r="M971" t="s">
        <v>71</v>
      </c>
      <c r="N971" s="5">
        <v>2417</v>
      </c>
    </row>
    <row r="972" spans="1:14" x14ac:dyDescent="0.25">
      <c r="A972">
        <v>3800971</v>
      </c>
      <c r="B972">
        <v>2</v>
      </c>
      <c r="C972" t="s">
        <v>51</v>
      </c>
      <c r="D972" s="2">
        <v>44424</v>
      </c>
      <c r="E972" s="27">
        <v>2021</v>
      </c>
      <c r="F972" s="29">
        <v>8</v>
      </c>
      <c r="G972">
        <v>511113</v>
      </c>
      <c r="H972" t="s">
        <v>30</v>
      </c>
      <c r="I972">
        <v>280016</v>
      </c>
      <c r="J972" t="s">
        <v>17</v>
      </c>
      <c r="K972">
        <v>250016</v>
      </c>
      <c r="L972" t="s">
        <v>37</v>
      </c>
      <c r="M972" t="s">
        <v>39</v>
      </c>
      <c r="N972" s="5">
        <v>3514</v>
      </c>
    </row>
    <row r="973" spans="1:14" x14ac:dyDescent="0.25">
      <c r="A973">
        <v>3800972</v>
      </c>
      <c r="B973">
        <v>1</v>
      </c>
      <c r="C973" t="s">
        <v>64</v>
      </c>
      <c r="D973" s="2">
        <v>44448</v>
      </c>
      <c r="E973" s="27">
        <v>2021</v>
      </c>
      <c r="F973" s="29">
        <v>9</v>
      </c>
      <c r="G973">
        <v>511113</v>
      </c>
      <c r="H973" t="s">
        <v>30</v>
      </c>
      <c r="I973">
        <v>280019</v>
      </c>
      <c r="J973" t="s">
        <v>20</v>
      </c>
      <c r="K973">
        <v>250020</v>
      </c>
      <c r="L973" t="s">
        <v>37</v>
      </c>
      <c r="M973" t="s">
        <v>39</v>
      </c>
      <c r="N973" s="5">
        <v>3886</v>
      </c>
    </row>
    <row r="974" spans="1:14" x14ac:dyDescent="0.25">
      <c r="A974">
        <v>3800973</v>
      </c>
      <c r="B974">
        <v>4</v>
      </c>
      <c r="C974" t="s">
        <v>65</v>
      </c>
      <c r="D974" s="2">
        <v>44373</v>
      </c>
      <c r="E974" s="27">
        <v>2021</v>
      </c>
      <c r="F974" s="29">
        <v>6</v>
      </c>
      <c r="G974">
        <v>511116</v>
      </c>
      <c r="H974" t="s">
        <v>31</v>
      </c>
      <c r="I974">
        <v>280008</v>
      </c>
      <c r="J974" t="s">
        <v>80</v>
      </c>
      <c r="K974">
        <v>250010</v>
      </c>
      <c r="L974" t="s">
        <v>36</v>
      </c>
      <c r="M974" t="s">
        <v>53</v>
      </c>
      <c r="N974" s="5">
        <v>2133</v>
      </c>
    </row>
    <row r="975" spans="1:14" x14ac:dyDescent="0.25">
      <c r="A975">
        <v>3800974</v>
      </c>
      <c r="B975">
        <v>2</v>
      </c>
      <c r="C975" t="s">
        <v>51</v>
      </c>
      <c r="D975" s="2">
        <v>44827</v>
      </c>
      <c r="E975" s="27">
        <v>2022</v>
      </c>
      <c r="F975" s="29">
        <v>9</v>
      </c>
      <c r="G975">
        <v>511112</v>
      </c>
      <c r="H975" t="s">
        <v>29</v>
      </c>
      <c r="I975">
        <v>280007</v>
      </c>
      <c r="J975" t="s">
        <v>79</v>
      </c>
      <c r="K975">
        <v>250009</v>
      </c>
      <c r="L975" t="s">
        <v>36</v>
      </c>
      <c r="M975" t="s">
        <v>53</v>
      </c>
      <c r="N975" s="5">
        <v>4372</v>
      </c>
    </row>
    <row r="976" spans="1:14" x14ac:dyDescent="0.25">
      <c r="A976">
        <v>3800975</v>
      </c>
      <c r="B976">
        <v>3</v>
      </c>
      <c r="C976" t="s">
        <v>50</v>
      </c>
      <c r="D976" s="2">
        <v>45150</v>
      </c>
      <c r="E976" s="27">
        <v>2023</v>
      </c>
      <c r="F976" s="29">
        <v>8</v>
      </c>
      <c r="G976">
        <v>511117</v>
      </c>
      <c r="H976" t="s">
        <v>31</v>
      </c>
      <c r="I976">
        <v>280015</v>
      </c>
      <c r="J976" t="s">
        <v>16</v>
      </c>
      <c r="K976">
        <v>250003</v>
      </c>
      <c r="L976" t="s">
        <v>36</v>
      </c>
      <c r="M976" t="s">
        <v>38</v>
      </c>
      <c r="N976" s="5">
        <v>2805</v>
      </c>
    </row>
    <row r="977" spans="1:14" x14ac:dyDescent="0.25">
      <c r="A977">
        <v>3800976</v>
      </c>
      <c r="B977">
        <v>4</v>
      </c>
      <c r="C977" t="s">
        <v>65</v>
      </c>
      <c r="D977" s="2">
        <v>45087</v>
      </c>
      <c r="E977" s="27">
        <v>2023</v>
      </c>
      <c r="F977" s="29">
        <v>6</v>
      </c>
      <c r="G977">
        <v>511115</v>
      </c>
      <c r="H977" t="s">
        <v>70</v>
      </c>
      <c r="I977">
        <v>280020</v>
      </c>
      <c r="J977" t="s">
        <v>21</v>
      </c>
      <c r="K977">
        <v>250022</v>
      </c>
      <c r="L977" t="s">
        <v>34</v>
      </c>
      <c r="M977" t="s">
        <v>40</v>
      </c>
      <c r="N977" s="5">
        <v>2880</v>
      </c>
    </row>
    <row r="978" spans="1:14" x14ac:dyDescent="0.25">
      <c r="A978">
        <v>3800977</v>
      </c>
      <c r="B978">
        <v>1</v>
      </c>
      <c r="C978" t="s">
        <v>64</v>
      </c>
      <c r="D978" s="2">
        <v>44978</v>
      </c>
      <c r="E978" s="27">
        <v>2023</v>
      </c>
      <c r="F978" s="29">
        <v>2</v>
      </c>
      <c r="G978">
        <v>511114</v>
      </c>
      <c r="H978" t="s">
        <v>30</v>
      </c>
      <c r="I978">
        <v>280014</v>
      </c>
      <c r="J978" t="s">
        <v>15</v>
      </c>
      <c r="K978">
        <v>250021</v>
      </c>
      <c r="L978" t="s">
        <v>34</v>
      </c>
      <c r="M978" t="s">
        <v>40</v>
      </c>
      <c r="N978" s="5">
        <v>5388</v>
      </c>
    </row>
    <row r="979" spans="1:14" x14ac:dyDescent="0.25">
      <c r="A979">
        <v>3800978</v>
      </c>
      <c r="B979">
        <v>4</v>
      </c>
      <c r="C979" t="s">
        <v>65</v>
      </c>
      <c r="D979" s="2">
        <v>44472</v>
      </c>
      <c r="E979" s="27">
        <v>2021</v>
      </c>
      <c r="F979" s="29">
        <v>10</v>
      </c>
      <c r="G979">
        <v>511115</v>
      </c>
      <c r="H979" t="s">
        <v>70</v>
      </c>
      <c r="I979">
        <v>280015</v>
      </c>
      <c r="J979" t="s">
        <v>16</v>
      </c>
      <c r="K979">
        <v>250003</v>
      </c>
      <c r="L979" t="s">
        <v>36</v>
      </c>
      <c r="M979" t="s">
        <v>38</v>
      </c>
      <c r="N979" s="5">
        <v>4166</v>
      </c>
    </row>
    <row r="980" spans="1:14" x14ac:dyDescent="0.25">
      <c r="A980">
        <v>3800979</v>
      </c>
      <c r="B980">
        <v>2</v>
      </c>
      <c r="C980" t="s">
        <v>51</v>
      </c>
      <c r="D980" s="2">
        <v>44493</v>
      </c>
      <c r="E980" s="27">
        <v>2021</v>
      </c>
      <c r="F980" s="29">
        <v>10</v>
      </c>
      <c r="G980">
        <v>511114</v>
      </c>
      <c r="H980" t="s">
        <v>30</v>
      </c>
      <c r="I980">
        <v>280003</v>
      </c>
      <c r="J980" t="s">
        <v>75</v>
      </c>
      <c r="K980">
        <v>250022</v>
      </c>
      <c r="L980" t="s">
        <v>34</v>
      </c>
      <c r="M980" t="s">
        <v>40</v>
      </c>
      <c r="N980" s="5">
        <v>1548</v>
      </c>
    </row>
    <row r="981" spans="1:14" x14ac:dyDescent="0.25">
      <c r="A981">
        <v>3800980</v>
      </c>
      <c r="B981">
        <v>1</v>
      </c>
      <c r="C981" t="s">
        <v>64</v>
      </c>
      <c r="D981" s="2">
        <v>45096</v>
      </c>
      <c r="E981" s="27">
        <v>2023</v>
      </c>
      <c r="F981" s="29">
        <v>6</v>
      </c>
      <c r="G981">
        <v>511113</v>
      </c>
      <c r="H981" t="s">
        <v>30</v>
      </c>
      <c r="I981">
        <v>280008</v>
      </c>
      <c r="J981" t="s">
        <v>80</v>
      </c>
      <c r="K981">
        <v>250019</v>
      </c>
      <c r="L981" t="s">
        <v>37</v>
      </c>
      <c r="M981" t="s">
        <v>39</v>
      </c>
      <c r="N981" s="5">
        <v>3895</v>
      </c>
    </row>
    <row r="982" spans="1:14" x14ac:dyDescent="0.25">
      <c r="A982">
        <v>3800981</v>
      </c>
      <c r="B982">
        <v>2</v>
      </c>
      <c r="C982" t="s">
        <v>51</v>
      </c>
      <c r="D982" s="2">
        <v>44254</v>
      </c>
      <c r="E982" s="27">
        <v>2021</v>
      </c>
      <c r="F982" s="29">
        <v>2</v>
      </c>
      <c r="G982">
        <v>511112</v>
      </c>
      <c r="H982" t="s">
        <v>29</v>
      </c>
      <c r="I982">
        <v>280016</v>
      </c>
      <c r="J982" t="s">
        <v>17</v>
      </c>
      <c r="K982">
        <v>250003</v>
      </c>
      <c r="L982" t="s">
        <v>36</v>
      </c>
      <c r="M982" t="s">
        <v>38</v>
      </c>
      <c r="N982" s="5">
        <v>2192</v>
      </c>
    </row>
    <row r="983" spans="1:14" x14ac:dyDescent="0.25">
      <c r="A983">
        <v>3800982</v>
      </c>
      <c r="B983">
        <v>4</v>
      </c>
      <c r="C983" t="s">
        <v>65</v>
      </c>
      <c r="D983" s="2">
        <v>44550</v>
      </c>
      <c r="E983" s="27">
        <v>2021</v>
      </c>
      <c r="F983" s="29">
        <v>12</v>
      </c>
      <c r="G983">
        <v>511117</v>
      </c>
      <c r="H983" t="s">
        <v>31</v>
      </c>
      <c r="I983">
        <v>280015</v>
      </c>
      <c r="J983" t="s">
        <v>16</v>
      </c>
      <c r="K983">
        <v>250029</v>
      </c>
      <c r="L983" t="s">
        <v>35</v>
      </c>
      <c r="M983" t="s">
        <v>55</v>
      </c>
      <c r="N983" s="5">
        <v>5862</v>
      </c>
    </row>
    <row r="984" spans="1:14" x14ac:dyDescent="0.25">
      <c r="A984">
        <v>3800983</v>
      </c>
      <c r="B984">
        <v>2</v>
      </c>
      <c r="C984" t="s">
        <v>51</v>
      </c>
      <c r="D984" s="2">
        <v>45129</v>
      </c>
      <c r="E984" s="27">
        <v>2023</v>
      </c>
      <c r="F984" s="29">
        <v>7</v>
      </c>
      <c r="G984">
        <v>511117</v>
      </c>
      <c r="H984" t="s">
        <v>31</v>
      </c>
      <c r="I984">
        <v>280013</v>
      </c>
      <c r="J984" t="s">
        <v>14</v>
      </c>
      <c r="K984">
        <v>250004</v>
      </c>
      <c r="L984" t="s">
        <v>36</v>
      </c>
      <c r="M984" t="s">
        <v>38</v>
      </c>
      <c r="N984" s="5">
        <v>2951</v>
      </c>
    </row>
    <row r="985" spans="1:14" x14ac:dyDescent="0.25">
      <c r="A985">
        <v>3800984</v>
      </c>
      <c r="B985">
        <v>2</v>
      </c>
      <c r="C985" t="s">
        <v>51</v>
      </c>
      <c r="D985" s="2">
        <v>44609</v>
      </c>
      <c r="E985" s="27">
        <v>2022</v>
      </c>
      <c r="F985" s="29">
        <v>2</v>
      </c>
      <c r="G985">
        <v>511111</v>
      </c>
      <c r="H985" t="s">
        <v>29</v>
      </c>
      <c r="I985">
        <v>280016</v>
      </c>
      <c r="J985" t="s">
        <v>17</v>
      </c>
      <c r="K985">
        <v>250004</v>
      </c>
      <c r="L985" t="s">
        <v>36</v>
      </c>
      <c r="M985" t="s">
        <v>38</v>
      </c>
      <c r="N985" s="5">
        <v>1486</v>
      </c>
    </row>
    <row r="986" spans="1:14" x14ac:dyDescent="0.25">
      <c r="A986">
        <v>3800985</v>
      </c>
      <c r="B986">
        <v>1</v>
      </c>
      <c r="C986" t="s">
        <v>64</v>
      </c>
      <c r="D986" s="2">
        <v>44778</v>
      </c>
      <c r="E986" s="27">
        <v>2022</v>
      </c>
      <c r="F986" s="29">
        <v>8</v>
      </c>
      <c r="G986">
        <v>511117</v>
      </c>
      <c r="H986" t="s">
        <v>31</v>
      </c>
      <c r="I986">
        <v>280019</v>
      </c>
      <c r="J986" t="s">
        <v>20</v>
      </c>
      <c r="K986">
        <v>250030</v>
      </c>
      <c r="L986" t="s">
        <v>35</v>
      </c>
      <c r="M986" t="s">
        <v>55</v>
      </c>
      <c r="N986" s="5">
        <v>2778</v>
      </c>
    </row>
    <row r="987" spans="1:14" x14ac:dyDescent="0.25">
      <c r="A987">
        <v>3800986</v>
      </c>
      <c r="B987">
        <v>4</v>
      </c>
      <c r="C987" t="s">
        <v>65</v>
      </c>
      <c r="D987" s="2">
        <v>44204</v>
      </c>
      <c r="E987" s="27">
        <v>2021</v>
      </c>
      <c r="F987" s="29">
        <v>1</v>
      </c>
      <c r="G987">
        <v>511112</v>
      </c>
      <c r="H987" t="s">
        <v>29</v>
      </c>
      <c r="I987">
        <v>280003</v>
      </c>
      <c r="J987" t="s">
        <v>75</v>
      </c>
      <c r="K987">
        <v>250025</v>
      </c>
      <c r="L987" t="s">
        <v>34</v>
      </c>
      <c r="M987" t="s">
        <v>40</v>
      </c>
      <c r="N987" s="5">
        <v>5170</v>
      </c>
    </row>
    <row r="988" spans="1:14" x14ac:dyDescent="0.25">
      <c r="A988">
        <v>3800987</v>
      </c>
      <c r="B988">
        <v>4</v>
      </c>
      <c r="C988" t="s">
        <v>65</v>
      </c>
      <c r="D988" s="2">
        <v>45104</v>
      </c>
      <c r="E988" s="27">
        <v>2023</v>
      </c>
      <c r="F988" s="29">
        <v>6</v>
      </c>
      <c r="G988">
        <v>511114</v>
      </c>
      <c r="H988" t="s">
        <v>30</v>
      </c>
      <c r="I988">
        <v>280018</v>
      </c>
      <c r="J988" t="s">
        <v>19</v>
      </c>
      <c r="K988">
        <v>250007</v>
      </c>
      <c r="L988" t="s">
        <v>36</v>
      </c>
      <c r="M988" t="s">
        <v>53</v>
      </c>
      <c r="N988" s="5">
        <v>5567</v>
      </c>
    </row>
    <row r="989" spans="1:14" x14ac:dyDescent="0.25">
      <c r="A989">
        <v>3800988</v>
      </c>
      <c r="B989">
        <v>4</v>
      </c>
      <c r="C989" t="s">
        <v>65</v>
      </c>
      <c r="D989" s="2">
        <v>44915</v>
      </c>
      <c r="E989" s="27">
        <v>2022</v>
      </c>
      <c r="F989" s="29">
        <v>12</v>
      </c>
      <c r="G989">
        <v>511113</v>
      </c>
      <c r="H989" t="s">
        <v>30</v>
      </c>
      <c r="I989">
        <v>280014</v>
      </c>
      <c r="J989" t="s">
        <v>15</v>
      </c>
      <c r="K989">
        <v>250024</v>
      </c>
      <c r="L989" t="s">
        <v>34</v>
      </c>
      <c r="M989" t="s">
        <v>40</v>
      </c>
      <c r="N989" s="5">
        <v>3332</v>
      </c>
    </row>
    <row r="990" spans="1:14" x14ac:dyDescent="0.25">
      <c r="A990">
        <v>3800989</v>
      </c>
      <c r="B990">
        <v>2</v>
      </c>
      <c r="C990" t="s">
        <v>51</v>
      </c>
      <c r="D990" s="2">
        <v>45268</v>
      </c>
      <c r="E990" s="27">
        <v>2023</v>
      </c>
      <c r="F990" s="29">
        <v>12</v>
      </c>
      <c r="G990">
        <v>511113</v>
      </c>
      <c r="H990" t="s">
        <v>30</v>
      </c>
      <c r="I990">
        <v>280012</v>
      </c>
      <c r="J990" t="s">
        <v>13</v>
      </c>
      <c r="K990">
        <v>250009</v>
      </c>
      <c r="L990" t="s">
        <v>36</v>
      </c>
      <c r="M990" t="s">
        <v>53</v>
      </c>
      <c r="N990" s="5">
        <v>3005</v>
      </c>
    </row>
    <row r="991" spans="1:14" x14ac:dyDescent="0.25">
      <c r="A991">
        <v>3800990</v>
      </c>
      <c r="B991">
        <v>3</v>
      </c>
      <c r="C991" t="s">
        <v>50</v>
      </c>
      <c r="D991" s="2">
        <v>44598</v>
      </c>
      <c r="E991" s="27">
        <v>2022</v>
      </c>
      <c r="F991" s="29">
        <v>2</v>
      </c>
      <c r="G991">
        <v>511113</v>
      </c>
      <c r="H991" t="s">
        <v>30</v>
      </c>
      <c r="I991">
        <v>280002</v>
      </c>
      <c r="J991" t="s">
        <v>74</v>
      </c>
      <c r="K991">
        <v>250026</v>
      </c>
      <c r="L991" t="s">
        <v>35</v>
      </c>
      <c r="M991" t="s">
        <v>71</v>
      </c>
      <c r="N991" s="5">
        <v>5586</v>
      </c>
    </row>
    <row r="992" spans="1:14" x14ac:dyDescent="0.25">
      <c r="A992">
        <v>3800991</v>
      </c>
      <c r="B992">
        <v>2</v>
      </c>
      <c r="C992" t="s">
        <v>51</v>
      </c>
      <c r="D992" s="2">
        <v>44744</v>
      </c>
      <c r="E992" s="27">
        <v>2022</v>
      </c>
      <c r="F992" s="29">
        <v>7</v>
      </c>
      <c r="G992">
        <v>511111</v>
      </c>
      <c r="H992" t="s">
        <v>29</v>
      </c>
      <c r="I992">
        <v>280007</v>
      </c>
      <c r="J992" t="s">
        <v>79</v>
      </c>
      <c r="K992">
        <v>250008</v>
      </c>
      <c r="L992" t="s">
        <v>36</v>
      </c>
      <c r="M992" t="s">
        <v>53</v>
      </c>
      <c r="N992" s="5">
        <v>904</v>
      </c>
    </row>
    <row r="993" spans="1:14" x14ac:dyDescent="0.25">
      <c r="A993">
        <v>3800992</v>
      </c>
      <c r="B993">
        <v>4</v>
      </c>
      <c r="C993" t="s">
        <v>65</v>
      </c>
      <c r="D993" s="2">
        <v>44791</v>
      </c>
      <c r="E993" s="27">
        <v>2022</v>
      </c>
      <c r="F993" s="29">
        <v>8</v>
      </c>
      <c r="G993">
        <v>511116</v>
      </c>
      <c r="H993" t="s">
        <v>31</v>
      </c>
      <c r="I993">
        <v>280004</v>
      </c>
      <c r="J993" t="s">
        <v>76</v>
      </c>
      <c r="K993">
        <v>250017</v>
      </c>
      <c r="L993" t="s">
        <v>37</v>
      </c>
      <c r="M993" t="s">
        <v>39</v>
      </c>
      <c r="N993" s="5">
        <v>1277</v>
      </c>
    </row>
    <row r="994" spans="1:14" x14ac:dyDescent="0.25">
      <c r="A994">
        <v>3800993</v>
      </c>
      <c r="B994">
        <v>2</v>
      </c>
      <c r="C994" t="s">
        <v>51</v>
      </c>
      <c r="D994" s="2">
        <v>44287</v>
      </c>
      <c r="E994" s="27">
        <v>2021</v>
      </c>
      <c r="F994" s="29">
        <v>4</v>
      </c>
      <c r="G994">
        <v>511114</v>
      </c>
      <c r="H994" t="s">
        <v>30</v>
      </c>
      <c r="I994">
        <v>280005</v>
      </c>
      <c r="J994" t="s">
        <v>77</v>
      </c>
      <c r="K994">
        <v>250030</v>
      </c>
      <c r="L994" t="s">
        <v>35</v>
      </c>
      <c r="M994" t="s">
        <v>55</v>
      </c>
      <c r="N994" s="5">
        <v>4765</v>
      </c>
    </row>
    <row r="995" spans="1:14" x14ac:dyDescent="0.25">
      <c r="A995">
        <v>3800994</v>
      </c>
      <c r="B995">
        <v>4</v>
      </c>
      <c r="C995" t="s">
        <v>65</v>
      </c>
      <c r="D995" s="2">
        <v>44312</v>
      </c>
      <c r="E995" s="27">
        <v>2021</v>
      </c>
      <c r="F995" s="29">
        <v>4</v>
      </c>
      <c r="G995">
        <v>511117</v>
      </c>
      <c r="H995" t="s">
        <v>31</v>
      </c>
      <c r="I995">
        <v>280004</v>
      </c>
      <c r="J995" t="s">
        <v>76</v>
      </c>
      <c r="K995">
        <v>250004</v>
      </c>
      <c r="L995" t="s">
        <v>36</v>
      </c>
      <c r="M995" t="s">
        <v>38</v>
      </c>
      <c r="N995" s="5">
        <v>245</v>
      </c>
    </row>
    <row r="996" spans="1:14" x14ac:dyDescent="0.25">
      <c r="A996">
        <v>3800995</v>
      </c>
      <c r="B996">
        <v>4</v>
      </c>
      <c r="C996" t="s">
        <v>65</v>
      </c>
      <c r="D996" s="2">
        <v>44970</v>
      </c>
      <c r="E996" s="27">
        <v>2023</v>
      </c>
      <c r="F996" s="29">
        <v>2</v>
      </c>
      <c r="G996">
        <v>511112</v>
      </c>
      <c r="H996" t="s">
        <v>29</v>
      </c>
      <c r="I996">
        <v>280004</v>
      </c>
      <c r="J996" t="s">
        <v>76</v>
      </c>
      <c r="K996">
        <v>250019</v>
      </c>
      <c r="L996" t="s">
        <v>37</v>
      </c>
      <c r="M996" t="s">
        <v>39</v>
      </c>
      <c r="N996" s="5">
        <v>1632</v>
      </c>
    </row>
    <row r="997" spans="1:14" x14ac:dyDescent="0.25">
      <c r="A997">
        <v>3800996</v>
      </c>
      <c r="B997">
        <v>2</v>
      </c>
      <c r="C997" t="s">
        <v>51</v>
      </c>
      <c r="D997" s="2">
        <v>44396</v>
      </c>
      <c r="E997" s="27">
        <v>2021</v>
      </c>
      <c r="F997" s="29">
        <v>7</v>
      </c>
      <c r="G997">
        <v>511111</v>
      </c>
      <c r="H997" t="s">
        <v>29</v>
      </c>
      <c r="I997">
        <v>280007</v>
      </c>
      <c r="J997" t="s">
        <v>79</v>
      </c>
      <c r="K997">
        <v>250009</v>
      </c>
      <c r="L997" t="s">
        <v>36</v>
      </c>
      <c r="M997" t="s">
        <v>53</v>
      </c>
      <c r="N997" s="5">
        <v>4790</v>
      </c>
    </row>
    <row r="998" spans="1:14" x14ac:dyDescent="0.25">
      <c r="A998">
        <v>3800997</v>
      </c>
      <c r="B998">
        <v>2</v>
      </c>
      <c r="C998" t="s">
        <v>51</v>
      </c>
      <c r="D998" s="2">
        <v>45287</v>
      </c>
      <c r="E998" s="27">
        <v>2023</v>
      </c>
      <c r="F998" s="29">
        <v>12</v>
      </c>
      <c r="G998">
        <v>511114</v>
      </c>
      <c r="H998" t="s">
        <v>30</v>
      </c>
      <c r="I998">
        <v>280010</v>
      </c>
      <c r="J998" t="s">
        <v>11</v>
      </c>
      <c r="K998">
        <v>250023</v>
      </c>
      <c r="L998" t="s">
        <v>34</v>
      </c>
      <c r="M998" t="s">
        <v>40</v>
      </c>
      <c r="N998" s="5">
        <v>2314</v>
      </c>
    </row>
    <row r="999" spans="1:14" x14ac:dyDescent="0.25">
      <c r="A999">
        <v>3800998</v>
      </c>
      <c r="B999">
        <v>3</v>
      </c>
      <c r="C999" t="s">
        <v>50</v>
      </c>
      <c r="D999" s="2">
        <v>44573</v>
      </c>
      <c r="E999" s="27">
        <v>2022</v>
      </c>
      <c r="F999" s="29">
        <v>1</v>
      </c>
      <c r="G999">
        <v>511114</v>
      </c>
      <c r="H999" t="s">
        <v>30</v>
      </c>
      <c r="I999">
        <v>280011</v>
      </c>
      <c r="J999" t="s">
        <v>12</v>
      </c>
      <c r="K999">
        <v>250028</v>
      </c>
      <c r="L999" t="s">
        <v>35</v>
      </c>
      <c r="M999" t="s">
        <v>71</v>
      </c>
      <c r="N999" s="5">
        <v>5807</v>
      </c>
    </row>
    <row r="1000" spans="1:14" x14ac:dyDescent="0.25">
      <c r="A1000">
        <v>3800999</v>
      </c>
      <c r="B1000">
        <v>2</v>
      </c>
      <c r="C1000" t="s">
        <v>51</v>
      </c>
      <c r="D1000" s="2">
        <v>44454</v>
      </c>
      <c r="E1000" s="27">
        <v>2021</v>
      </c>
      <c r="F1000" s="29">
        <v>9</v>
      </c>
      <c r="G1000">
        <v>511116</v>
      </c>
      <c r="H1000" t="s">
        <v>31</v>
      </c>
      <c r="I1000">
        <v>280005</v>
      </c>
      <c r="J1000" t="s">
        <v>77</v>
      </c>
      <c r="K1000">
        <v>250030</v>
      </c>
      <c r="L1000" t="s">
        <v>35</v>
      </c>
      <c r="M1000" t="s">
        <v>55</v>
      </c>
      <c r="N1000" s="5">
        <v>4632</v>
      </c>
    </row>
    <row r="1001" spans="1:14" x14ac:dyDescent="0.25">
      <c r="A1001">
        <v>3801000</v>
      </c>
      <c r="B1001">
        <v>1</v>
      </c>
      <c r="C1001" t="s">
        <v>64</v>
      </c>
      <c r="D1001" s="2">
        <v>45186</v>
      </c>
      <c r="E1001" s="27">
        <v>2023</v>
      </c>
      <c r="F1001" s="29">
        <v>9</v>
      </c>
      <c r="G1001">
        <v>511116</v>
      </c>
      <c r="H1001" t="s">
        <v>31</v>
      </c>
      <c r="I1001">
        <v>280005</v>
      </c>
      <c r="J1001" t="s">
        <v>77</v>
      </c>
      <c r="K1001">
        <v>250024</v>
      </c>
      <c r="L1001" t="s">
        <v>34</v>
      </c>
      <c r="M1001" t="s">
        <v>40</v>
      </c>
      <c r="N1001" s="5">
        <v>2515</v>
      </c>
    </row>
    <row r="1002" spans="1:14" x14ac:dyDescent="0.25">
      <c r="A1002">
        <v>3801001</v>
      </c>
      <c r="B1002">
        <v>1</v>
      </c>
      <c r="C1002" t="s">
        <v>64</v>
      </c>
      <c r="D1002" s="2">
        <v>44552</v>
      </c>
      <c r="E1002" s="27">
        <v>2021</v>
      </c>
      <c r="F1002" s="29">
        <v>12</v>
      </c>
      <c r="G1002">
        <v>511114</v>
      </c>
      <c r="H1002" t="s">
        <v>30</v>
      </c>
      <c r="I1002">
        <v>280002</v>
      </c>
      <c r="J1002" t="s">
        <v>74</v>
      </c>
      <c r="K1002">
        <v>250027</v>
      </c>
      <c r="L1002" t="s">
        <v>35</v>
      </c>
      <c r="M1002" t="s">
        <v>71</v>
      </c>
      <c r="N1002" s="5">
        <v>5169</v>
      </c>
    </row>
    <row r="1003" spans="1:14" x14ac:dyDescent="0.25">
      <c r="A1003">
        <v>3801002</v>
      </c>
      <c r="B1003">
        <v>3</v>
      </c>
      <c r="C1003" t="s">
        <v>50</v>
      </c>
      <c r="D1003" s="2">
        <v>44636</v>
      </c>
      <c r="E1003" s="27">
        <v>2022</v>
      </c>
      <c r="F1003" s="29">
        <v>3</v>
      </c>
      <c r="G1003">
        <v>511112</v>
      </c>
      <c r="H1003" t="s">
        <v>29</v>
      </c>
      <c r="I1003">
        <v>280007</v>
      </c>
      <c r="J1003" t="s">
        <v>79</v>
      </c>
      <c r="K1003">
        <v>250014</v>
      </c>
      <c r="L1003" t="s">
        <v>37</v>
      </c>
      <c r="M1003" t="s">
        <v>54</v>
      </c>
      <c r="N1003" s="5">
        <v>1884</v>
      </c>
    </row>
    <row r="1004" spans="1:14" x14ac:dyDescent="0.25">
      <c r="A1004">
        <v>3801003</v>
      </c>
      <c r="B1004">
        <v>4</v>
      </c>
      <c r="C1004" t="s">
        <v>65</v>
      </c>
      <c r="D1004" s="2">
        <v>45214</v>
      </c>
      <c r="E1004" s="27">
        <v>2023</v>
      </c>
      <c r="F1004" s="29">
        <v>10</v>
      </c>
      <c r="G1004">
        <v>511116</v>
      </c>
      <c r="H1004" t="s">
        <v>31</v>
      </c>
      <c r="I1004">
        <v>280003</v>
      </c>
      <c r="J1004" t="s">
        <v>75</v>
      </c>
      <c r="K1004">
        <v>250028</v>
      </c>
      <c r="L1004" t="s">
        <v>35</v>
      </c>
      <c r="M1004" t="s">
        <v>71</v>
      </c>
      <c r="N1004" s="5">
        <v>1866</v>
      </c>
    </row>
    <row r="1005" spans="1:14" x14ac:dyDescent="0.25">
      <c r="A1005">
        <v>3801004</v>
      </c>
      <c r="B1005">
        <v>1</v>
      </c>
      <c r="C1005" t="s">
        <v>64</v>
      </c>
      <c r="D1005" s="2">
        <v>44235</v>
      </c>
      <c r="E1005" s="27">
        <v>2021</v>
      </c>
      <c r="F1005" s="29">
        <v>2</v>
      </c>
      <c r="G1005">
        <v>511117</v>
      </c>
      <c r="H1005" t="s">
        <v>31</v>
      </c>
      <c r="I1005">
        <v>280015</v>
      </c>
      <c r="J1005" t="s">
        <v>16</v>
      </c>
      <c r="K1005">
        <v>250018</v>
      </c>
      <c r="L1005" t="s">
        <v>37</v>
      </c>
      <c r="M1005" t="s">
        <v>39</v>
      </c>
      <c r="N1005" s="5">
        <v>4032</v>
      </c>
    </row>
    <row r="1006" spans="1:14" x14ac:dyDescent="0.25">
      <c r="A1006">
        <v>3801005</v>
      </c>
      <c r="B1006">
        <v>3</v>
      </c>
      <c r="C1006" t="s">
        <v>50</v>
      </c>
      <c r="D1006" s="2">
        <v>44887</v>
      </c>
      <c r="E1006" s="27">
        <v>2022</v>
      </c>
      <c r="F1006" s="29">
        <v>11</v>
      </c>
      <c r="G1006">
        <v>511115</v>
      </c>
      <c r="H1006" t="s">
        <v>70</v>
      </c>
      <c r="I1006">
        <v>280015</v>
      </c>
      <c r="J1006" t="s">
        <v>16</v>
      </c>
      <c r="K1006">
        <v>250012</v>
      </c>
      <c r="L1006" t="s">
        <v>37</v>
      </c>
      <c r="M1006" t="s">
        <v>54</v>
      </c>
      <c r="N1006" s="5">
        <v>1988</v>
      </c>
    </row>
    <row r="1007" spans="1:14" x14ac:dyDescent="0.25">
      <c r="A1007">
        <v>3801006</v>
      </c>
      <c r="B1007">
        <v>3</v>
      </c>
      <c r="C1007" t="s">
        <v>50</v>
      </c>
      <c r="D1007" s="2">
        <v>45034</v>
      </c>
      <c r="E1007" s="27">
        <v>2023</v>
      </c>
      <c r="F1007" s="29">
        <v>4</v>
      </c>
      <c r="G1007">
        <v>511112</v>
      </c>
      <c r="H1007" t="s">
        <v>29</v>
      </c>
      <c r="I1007">
        <v>280011</v>
      </c>
      <c r="J1007" t="s">
        <v>12</v>
      </c>
      <c r="K1007">
        <v>250028</v>
      </c>
      <c r="L1007" t="s">
        <v>35</v>
      </c>
      <c r="M1007" t="s">
        <v>71</v>
      </c>
      <c r="N1007" s="5">
        <v>3502</v>
      </c>
    </row>
    <row r="1008" spans="1:14" x14ac:dyDescent="0.25">
      <c r="A1008">
        <v>3801007</v>
      </c>
      <c r="B1008">
        <v>2</v>
      </c>
      <c r="C1008" t="s">
        <v>51</v>
      </c>
      <c r="D1008" s="2">
        <v>44210</v>
      </c>
      <c r="E1008" s="27">
        <v>2021</v>
      </c>
      <c r="F1008" s="29">
        <v>1</v>
      </c>
      <c r="G1008">
        <v>511116</v>
      </c>
      <c r="H1008" t="s">
        <v>31</v>
      </c>
      <c r="I1008">
        <v>280002</v>
      </c>
      <c r="J1008" t="s">
        <v>74</v>
      </c>
      <c r="K1008">
        <v>250005</v>
      </c>
      <c r="L1008" t="s">
        <v>36</v>
      </c>
      <c r="M1008" t="s">
        <v>38</v>
      </c>
      <c r="N1008" s="5">
        <v>400</v>
      </c>
    </row>
    <row r="1009" spans="1:14" x14ac:dyDescent="0.25">
      <c r="A1009">
        <v>3801008</v>
      </c>
      <c r="B1009">
        <v>1</v>
      </c>
      <c r="C1009" t="s">
        <v>64</v>
      </c>
      <c r="D1009" s="2">
        <v>45215</v>
      </c>
      <c r="E1009" s="27">
        <v>2023</v>
      </c>
      <c r="F1009" s="29">
        <v>10</v>
      </c>
      <c r="G1009">
        <v>511114</v>
      </c>
      <c r="H1009" t="s">
        <v>30</v>
      </c>
      <c r="I1009">
        <v>280015</v>
      </c>
      <c r="J1009" t="s">
        <v>16</v>
      </c>
      <c r="K1009">
        <v>250010</v>
      </c>
      <c r="L1009" t="s">
        <v>36</v>
      </c>
      <c r="M1009" t="s">
        <v>53</v>
      </c>
      <c r="N1009" s="5">
        <v>568</v>
      </c>
    </row>
    <row r="1010" spans="1:14" x14ac:dyDescent="0.25">
      <c r="A1010">
        <v>3801009</v>
      </c>
      <c r="B1010">
        <v>2</v>
      </c>
      <c r="C1010" t="s">
        <v>51</v>
      </c>
      <c r="D1010" s="2">
        <v>44273</v>
      </c>
      <c r="E1010" s="27">
        <v>2021</v>
      </c>
      <c r="F1010" s="29">
        <v>3</v>
      </c>
      <c r="G1010">
        <v>511111</v>
      </c>
      <c r="H1010" t="s">
        <v>29</v>
      </c>
      <c r="I1010">
        <v>280018</v>
      </c>
      <c r="J1010" t="s">
        <v>19</v>
      </c>
      <c r="K1010">
        <v>250026</v>
      </c>
      <c r="L1010" t="s">
        <v>35</v>
      </c>
      <c r="M1010" t="s">
        <v>71</v>
      </c>
      <c r="N1010" s="5">
        <v>2333</v>
      </c>
    </row>
    <row r="1011" spans="1:14" x14ac:dyDescent="0.25">
      <c r="A1011">
        <v>3801010</v>
      </c>
      <c r="B1011">
        <v>2</v>
      </c>
      <c r="C1011" t="s">
        <v>51</v>
      </c>
      <c r="D1011" s="2">
        <v>44535</v>
      </c>
      <c r="E1011" s="27">
        <v>2021</v>
      </c>
      <c r="F1011" s="29">
        <v>12</v>
      </c>
      <c r="G1011">
        <v>511117</v>
      </c>
      <c r="H1011" t="s">
        <v>31</v>
      </c>
      <c r="I1011">
        <v>280005</v>
      </c>
      <c r="J1011" t="s">
        <v>77</v>
      </c>
      <c r="K1011">
        <v>250004</v>
      </c>
      <c r="L1011" t="s">
        <v>36</v>
      </c>
      <c r="M1011" t="s">
        <v>38</v>
      </c>
      <c r="N1011" s="5">
        <v>5364</v>
      </c>
    </row>
    <row r="1012" spans="1:14" x14ac:dyDescent="0.25">
      <c r="A1012">
        <v>3801011</v>
      </c>
      <c r="B1012">
        <v>4</v>
      </c>
      <c r="C1012" t="s">
        <v>65</v>
      </c>
      <c r="D1012" s="2">
        <v>45283</v>
      </c>
      <c r="E1012" s="27">
        <v>2023</v>
      </c>
      <c r="F1012" s="29">
        <v>12</v>
      </c>
      <c r="G1012">
        <v>511114</v>
      </c>
      <c r="H1012" t="s">
        <v>30</v>
      </c>
      <c r="I1012">
        <v>280008</v>
      </c>
      <c r="J1012" t="s">
        <v>80</v>
      </c>
      <c r="K1012">
        <v>250001</v>
      </c>
      <c r="L1012" t="s">
        <v>36</v>
      </c>
      <c r="M1012" t="s">
        <v>38</v>
      </c>
      <c r="N1012" s="5">
        <v>2471</v>
      </c>
    </row>
    <row r="1013" spans="1:14" x14ac:dyDescent="0.25">
      <c r="A1013">
        <v>3801012</v>
      </c>
      <c r="B1013">
        <v>3</v>
      </c>
      <c r="C1013" t="s">
        <v>50</v>
      </c>
      <c r="D1013" s="2">
        <v>44885</v>
      </c>
      <c r="E1013" s="27">
        <v>2022</v>
      </c>
      <c r="F1013" s="29">
        <v>11</v>
      </c>
      <c r="G1013">
        <v>511113</v>
      </c>
      <c r="H1013" t="s">
        <v>30</v>
      </c>
      <c r="I1013">
        <v>280013</v>
      </c>
      <c r="J1013" t="s">
        <v>14</v>
      </c>
      <c r="K1013">
        <v>250008</v>
      </c>
      <c r="L1013" t="s">
        <v>36</v>
      </c>
      <c r="M1013" t="s">
        <v>53</v>
      </c>
      <c r="N1013" s="5">
        <v>338</v>
      </c>
    </row>
    <row r="1014" spans="1:14" x14ac:dyDescent="0.25">
      <c r="A1014">
        <v>3801013</v>
      </c>
      <c r="B1014">
        <v>3</v>
      </c>
      <c r="C1014" t="s">
        <v>50</v>
      </c>
      <c r="D1014" s="2">
        <v>44647</v>
      </c>
      <c r="E1014" s="27">
        <v>2022</v>
      </c>
      <c r="F1014" s="29">
        <v>3</v>
      </c>
      <c r="G1014">
        <v>511116</v>
      </c>
      <c r="H1014" t="s">
        <v>31</v>
      </c>
      <c r="I1014">
        <v>280004</v>
      </c>
      <c r="J1014" t="s">
        <v>76</v>
      </c>
      <c r="K1014">
        <v>250019</v>
      </c>
      <c r="L1014" t="s">
        <v>37</v>
      </c>
      <c r="M1014" t="s">
        <v>39</v>
      </c>
      <c r="N1014" s="5">
        <v>1504</v>
      </c>
    </row>
    <row r="1015" spans="1:14" x14ac:dyDescent="0.25">
      <c r="A1015">
        <v>3801014</v>
      </c>
      <c r="B1015">
        <v>4</v>
      </c>
      <c r="C1015" t="s">
        <v>65</v>
      </c>
      <c r="D1015" s="2">
        <v>44463</v>
      </c>
      <c r="E1015" s="27">
        <v>2021</v>
      </c>
      <c r="F1015" s="29">
        <v>9</v>
      </c>
      <c r="G1015">
        <v>511114</v>
      </c>
      <c r="H1015" t="s">
        <v>30</v>
      </c>
      <c r="I1015">
        <v>280019</v>
      </c>
      <c r="J1015" t="s">
        <v>20</v>
      </c>
      <c r="K1015">
        <v>250002</v>
      </c>
      <c r="L1015" t="s">
        <v>36</v>
      </c>
      <c r="M1015" t="s">
        <v>38</v>
      </c>
      <c r="N1015" s="5">
        <v>1407</v>
      </c>
    </row>
    <row r="1016" spans="1:14" x14ac:dyDescent="0.25">
      <c r="A1016">
        <v>3801015</v>
      </c>
      <c r="B1016">
        <v>1</v>
      </c>
      <c r="C1016" t="s">
        <v>64</v>
      </c>
      <c r="D1016" s="2">
        <v>44858</v>
      </c>
      <c r="E1016" s="27">
        <v>2022</v>
      </c>
      <c r="F1016" s="29">
        <v>10</v>
      </c>
      <c r="G1016">
        <v>511111</v>
      </c>
      <c r="H1016" t="s">
        <v>29</v>
      </c>
      <c r="I1016">
        <v>280015</v>
      </c>
      <c r="J1016" t="s">
        <v>16</v>
      </c>
      <c r="K1016">
        <v>250022</v>
      </c>
      <c r="L1016" t="s">
        <v>34</v>
      </c>
      <c r="M1016" t="s">
        <v>40</v>
      </c>
      <c r="N1016" s="5">
        <v>5958</v>
      </c>
    </row>
    <row r="1017" spans="1:14" x14ac:dyDescent="0.25">
      <c r="A1017">
        <v>3801016</v>
      </c>
      <c r="B1017">
        <v>3</v>
      </c>
      <c r="C1017" t="s">
        <v>50</v>
      </c>
      <c r="D1017" s="2">
        <v>44600</v>
      </c>
      <c r="E1017" s="27">
        <v>2022</v>
      </c>
      <c r="F1017" s="29">
        <v>2</v>
      </c>
      <c r="G1017">
        <v>511113</v>
      </c>
      <c r="H1017" t="s">
        <v>30</v>
      </c>
      <c r="I1017">
        <v>280012</v>
      </c>
      <c r="J1017" t="s">
        <v>13</v>
      </c>
      <c r="K1017">
        <v>250013</v>
      </c>
      <c r="L1017" t="s">
        <v>37</v>
      </c>
      <c r="M1017" t="s">
        <v>54</v>
      </c>
      <c r="N1017" s="5">
        <v>3437</v>
      </c>
    </row>
    <row r="1018" spans="1:14" x14ac:dyDescent="0.25">
      <c r="A1018">
        <v>3801017</v>
      </c>
      <c r="B1018">
        <v>4</v>
      </c>
      <c r="C1018" t="s">
        <v>65</v>
      </c>
      <c r="D1018" s="2">
        <v>45239</v>
      </c>
      <c r="E1018" s="27">
        <v>2023</v>
      </c>
      <c r="F1018" s="29">
        <v>11</v>
      </c>
      <c r="G1018">
        <v>511112</v>
      </c>
      <c r="H1018" t="s">
        <v>29</v>
      </c>
      <c r="I1018">
        <v>280016</v>
      </c>
      <c r="J1018" t="s">
        <v>17</v>
      </c>
      <c r="K1018">
        <v>250014</v>
      </c>
      <c r="L1018" t="s">
        <v>37</v>
      </c>
      <c r="M1018" t="s">
        <v>54</v>
      </c>
      <c r="N1018" s="5">
        <v>2811</v>
      </c>
    </row>
    <row r="1019" spans="1:14" x14ac:dyDescent="0.25">
      <c r="A1019">
        <v>3801018</v>
      </c>
      <c r="B1019">
        <v>2</v>
      </c>
      <c r="C1019" t="s">
        <v>51</v>
      </c>
      <c r="D1019" s="2">
        <v>44869</v>
      </c>
      <c r="E1019" s="27">
        <v>2022</v>
      </c>
      <c r="F1019" s="29">
        <v>11</v>
      </c>
      <c r="G1019">
        <v>511111</v>
      </c>
      <c r="H1019" t="s">
        <v>29</v>
      </c>
      <c r="I1019">
        <v>280005</v>
      </c>
      <c r="J1019" t="s">
        <v>77</v>
      </c>
      <c r="K1019">
        <v>250010</v>
      </c>
      <c r="L1019" t="s">
        <v>36</v>
      </c>
      <c r="M1019" t="s">
        <v>53</v>
      </c>
      <c r="N1019" s="5">
        <v>544</v>
      </c>
    </row>
    <row r="1020" spans="1:14" x14ac:dyDescent="0.25">
      <c r="A1020">
        <v>3801019</v>
      </c>
      <c r="B1020">
        <v>2</v>
      </c>
      <c r="C1020" t="s">
        <v>51</v>
      </c>
      <c r="D1020" s="2">
        <v>45288</v>
      </c>
      <c r="E1020" s="27">
        <v>2023</v>
      </c>
      <c r="F1020" s="29">
        <v>12</v>
      </c>
      <c r="G1020">
        <v>511114</v>
      </c>
      <c r="H1020" t="s">
        <v>30</v>
      </c>
      <c r="I1020">
        <v>280006</v>
      </c>
      <c r="J1020" t="s">
        <v>78</v>
      </c>
      <c r="K1020">
        <v>250010</v>
      </c>
      <c r="L1020" t="s">
        <v>36</v>
      </c>
      <c r="M1020" t="s">
        <v>53</v>
      </c>
      <c r="N1020" s="5">
        <v>5258</v>
      </c>
    </row>
    <row r="1021" spans="1:14" x14ac:dyDescent="0.25">
      <c r="A1021">
        <v>3801020</v>
      </c>
      <c r="B1021">
        <v>3</v>
      </c>
      <c r="C1021" t="s">
        <v>50</v>
      </c>
      <c r="D1021" s="2">
        <v>44198</v>
      </c>
      <c r="E1021" s="27">
        <v>2021</v>
      </c>
      <c r="F1021" s="29">
        <v>1</v>
      </c>
      <c r="G1021">
        <v>511112</v>
      </c>
      <c r="H1021" t="s">
        <v>29</v>
      </c>
      <c r="I1021">
        <v>280007</v>
      </c>
      <c r="J1021" t="s">
        <v>79</v>
      </c>
      <c r="K1021">
        <v>250007</v>
      </c>
      <c r="L1021" t="s">
        <v>36</v>
      </c>
      <c r="M1021" t="s">
        <v>53</v>
      </c>
      <c r="N1021" s="5">
        <v>2206</v>
      </c>
    </row>
    <row r="1022" spans="1:14" x14ac:dyDescent="0.25">
      <c r="A1022">
        <v>3801021</v>
      </c>
      <c r="B1022">
        <v>2</v>
      </c>
      <c r="C1022" t="s">
        <v>51</v>
      </c>
      <c r="D1022" s="2">
        <v>44776</v>
      </c>
      <c r="E1022" s="27">
        <v>2022</v>
      </c>
      <c r="F1022" s="29">
        <v>8</v>
      </c>
      <c r="G1022">
        <v>511113</v>
      </c>
      <c r="H1022" t="s">
        <v>30</v>
      </c>
      <c r="I1022">
        <v>280015</v>
      </c>
      <c r="J1022" t="s">
        <v>16</v>
      </c>
      <c r="K1022">
        <v>250025</v>
      </c>
      <c r="L1022" t="s">
        <v>34</v>
      </c>
      <c r="M1022" t="s">
        <v>40</v>
      </c>
      <c r="N1022" s="5">
        <v>4855</v>
      </c>
    </row>
    <row r="1023" spans="1:14" x14ac:dyDescent="0.25">
      <c r="A1023">
        <v>3801022</v>
      </c>
      <c r="B1023">
        <v>3</v>
      </c>
      <c r="C1023" t="s">
        <v>50</v>
      </c>
      <c r="D1023" s="2">
        <v>44393</v>
      </c>
      <c r="E1023" s="27">
        <v>2021</v>
      </c>
      <c r="F1023" s="29">
        <v>7</v>
      </c>
      <c r="G1023">
        <v>511114</v>
      </c>
      <c r="H1023" t="s">
        <v>30</v>
      </c>
      <c r="I1023">
        <v>280004</v>
      </c>
      <c r="J1023" t="s">
        <v>76</v>
      </c>
      <c r="K1023">
        <v>250025</v>
      </c>
      <c r="L1023" t="s">
        <v>34</v>
      </c>
      <c r="M1023" t="s">
        <v>40</v>
      </c>
      <c r="N1023" s="5">
        <v>773</v>
      </c>
    </row>
    <row r="1024" spans="1:14" x14ac:dyDescent="0.25">
      <c r="A1024">
        <v>3801023</v>
      </c>
      <c r="B1024">
        <v>2</v>
      </c>
      <c r="C1024" t="s">
        <v>51</v>
      </c>
      <c r="D1024" s="2">
        <v>45286</v>
      </c>
      <c r="E1024" s="27">
        <v>2023</v>
      </c>
      <c r="F1024" s="29">
        <v>12</v>
      </c>
      <c r="G1024">
        <v>511111</v>
      </c>
      <c r="H1024" t="s">
        <v>29</v>
      </c>
      <c r="I1024">
        <v>280012</v>
      </c>
      <c r="J1024" t="s">
        <v>13</v>
      </c>
      <c r="K1024">
        <v>250002</v>
      </c>
      <c r="L1024" t="s">
        <v>36</v>
      </c>
      <c r="M1024" t="s">
        <v>38</v>
      </c>
      <c r="N1024" s="5">
        <v>751</v>
      </c>
    </row>
    <row r="1025" spans="1:14" x14ac:dyDescent="0.25">
      <c r="A1025">
        <v>3801024</v>
      </c>
      <c r="B1025">
        <v>3</v>
      </c>
      <c r="C1025" t="s">
        <v>50</v>
      </c>
      <c r="D1025" s="2">
        <v>44484</v>
      </c>
      <c r="E1025" s="27">
        <v>2021</v>
      </c>
      <c r="F1025" s="29">
        <v>10</v>
      </c>
      <c r="G1025">
        <v>511117</v>
      </c>
      <c r="H1025" t="s">
        <v>31</v>
      </c>
      <c r="I1025">
        <v>280013</v>
      </c>
      <c r="J1025" t="s">
        <v>14</v>
      </c>
      <c r="K1025">
        <v>250020</v>
      </c>
      <c r="L1025" t="s">
        <v>37</v>
      </c>
      <c r="M1025" t="s">
        <v>39</v>
      </c>
      <c r="N1025" s="5">
        <v>5711</v>
      </c>
    </row>
    <row r="1026" spans="1:14" x14ac:dyDescent="0.25">
      <c r="A1026">
        <v>3801025</v>
      </c>
      <c r="B1026">
        <v>1</v>
      </c>
      <c r="C1026" t="s">
        <v>64</v>
      </c>
      <c r="D1026" s="2">
        <v>45261</v>
      </c>
      <c r="E1026" s="27">
        <v>2023</v>
      </c>
      <c r="F1026" s="29">
        <v>12</v>
      </c>
      <c r="G1026">
        <v>511112</v>
      </c>
      <c r="H1026" t="s">
        <v>29</v>
      </c>
      <c r="I1026">
        <v>280009</v>
      </c>
      <c r="J1026" t="s">
        <v>81</v>
      </c>
      <c r="K1026">
        <v>250008</v>
      </c>
      <c r="L1026" t="s">
        <v>36</v>
      </c>
      <c r="M1026" t="s">
        <v>53</v>
      </c>
      <c r="N1026" s="5">
        <v>1751</v>
      </c>
    </row>
    <row r="1027" spans="1:14" x14ac:dyDescent="0.25">
      <c r="A1027">
        <v>3801026</v>
      </c>
      <c r="B1027">
        <v>2</v>
      </c>
      <c r="C1027" t="s">
        <v>51</v>
      </c>
      <c r="D1027" s="2">
        <v>44287</v>
      </c>
      <c r="E1027" s="27">
        <v>2021</v>
      </c>
      <c r="F1027" s="29">
        <v>4</v>
      </c>
      <c r="G1027">
        <v>511111</v>
      </c>
      <c r="H1027" t="s">
        <v>29</v>
      </c>
      <c r="I1027">
        <v>280010</v>
      </c>
      <c r="J1027" t="s">
        <v>11</v>
      </c>
      <c r="K1027">
        <v>250023</v>
      </c>
      <c r="L1027" t="s">
        <v>34</v>
      </c>
      <c r="M1027" t="s">
        <v>40</v>
      </c>
      <c r="N1027" s="5">
        <v>3582</v>
      </c>
    </row>
    <row r="1028" spans="1:14" x14ac:dyDescent="0.25">
      <c r="A1028">
        <v>3801027</v>
      </c>
      <c r="B1028">
        <v>3</v>
      </c>
      <c r="C1028" t="s">
        <v>50</v>
      </c>
      <c r="D1028" s="2">
        <v>44919</v>
      </c>
      <c r="E1028" s="27">
        <v>2022</v>
      </c>
      <c r="F1028" s="29">
        <v>12</v>
      </c>
      <c r="G1028">
        <v>511116</v>
      </c>
      <c r="H1028" t="s">
        <v>31</v>
      </c>
      <c r="I1028">
        <v>280016</v>
      </c>
      <c r="J1028" t="s">
        <v>17</v>
      </c>
      <c r="K1028">
        <v>250002</v>
      </c>
      <c r="L1028" t="s">
        <v>36</v>
      </c>
      <c r="M1028" t="s">
        <v>38</v>
      </c>
      <c r="N1028" s="5">
        <v>1593</v>
      </c>
    </row>
    <row r="1029" spans="1:14" x14ac:dyDescent="0.25">
      <c r="A1029">
        <v>3801028</v>
      </c>
      <c r="B1029">
        <v>1</v>
      </c>
      <c r="C1029" t="s">
        <v>64</v>
      </c>
      <c r="D1029" s="2">
        <v>44476</v>
      </c>
      <c r="E1029" s="27">
        <v>2021</v>
      </c>
      <c r="F1029" s="29">
        <v>10</v>
      </c>
      <c r="G1029">
        <v>511113</v>
      </c>
      <c r="H1029" t="s">
        <v>30</v>
      </c>
      <c r="I1029">
        <v>280005</v>
      </c>
      <c r="J1029" t="s">
        <v>77</v>
      </c>
      <c r="K1029">
        <v>250009</v>
      </c>
      <c r="L1029" t="s">
        <v>36</v>
      </c>
      <c r="M1029" t="s">
        <v>53</v>
      </c>
      <c r="N1029" s="5">
        <v>1534</v>
      </c>
    </row>
    <row r="1030" spans="1:14" x14ac:dyDescent="0.25">
      <c r="A1030">
        <v>3801029</v>
      </c>
      <c r="B1030">
        <v>2</v>
      </c>
      <c r="C1030" t="s">
        <v>51</v>
      </c>
      <c r="D1030" s="2">
        <v>44440</v>
      </c>
      <c r="E1030" s="27">
        <v>2021</v>
      </c>
      <c r="F1030" s="29">
        <v>9</v>
      </c>
      <c r="G1030">
        <v>511114</v>
      </c>
      <c r="H1030" t="s">
        <v>30</v>
      </c>
      <c r="I1030">
        <v>280019</v>
      </c>
      <c r="J1030" t="s">
        <v>20</v>
      </c>
      <c r="K1030">
        <v>250009</v>
      </c>
      <c r="L1030" t="s">
        <v>36</v>
      </c>
      <c r="M1030" t="s">
        <v>53</v>
      </c>
      <c r="N1030" s="5">
        <v>3338</v>
      </c>
    </row>
    <row r="1031" spans="1:14" x14ac:dyDescent="0.25">
      <c r="A1031">
        <v>3801030</v>
      </c>
      <c r="B1031">
        <v>1</v>
      </c>
      <c r="C1031" t="s">
        <v>64</v>
      </c>
      <c r="D1031" s="2">
        <v>44248</v>
      </c>
      <c r="E1031" s="27">
        <v>2021</v>
      </c>
      <c r="F1031" s="29">
        <v>2</v>
      </c>
      <c r="G1031">
        <v>511111</v>
      </c>
      <c r="H1031" t="s">
        <v>29</v>
      </c>
      <c r="I1031">
        <v>280008</v>
      </c>
      <c r="J1031" t="s">
        <v>80</v>
      </c>
      <c r="K1031">
        <v>250014</v>
      </c>
      <c r="L1031" t="s">
        <v>37</v>
      </c>
      <c r="M1031" t="s">
        <v>54</v>
      </c>
      <c r="N1031" s="5">
        <v>556</v>
      </c>
    </row>
    <row r="1032" spans="1:14" x14ac:dyDescent="0.25">
      <c r="A1032">
        <v>3801031</v>
      </c>
      <c r="B1032">
        <v>1</v>
      </c>
      <c r="C1032" t="s">
        <v>64</v>
      </c>
      <c r="D1032" s="2">
        <v>44290</v>
      </c>
      <c r="E1032" s="27">
        <v>2021</v>
      </c>
      <c r="F1032" s="29">
        <v>4</v>
      </c>
      <c r="G1032">
        <v>511116</v>
      </c>
      <c r="H1032" t="s">
        <v>31</v>
      </c>
      <c r="I1032">
        <v>280010</v>
      </c>
      <c r="J1032" t="s">
        <v>11</v>
      </c>
      <c r="K1032">
        <v>250016</v>
      </c>
      <c r="L1032" t="s">
        <v>37</v>
      </c>
      <c r="M1032" t="s">
        <v>39</v>
      </c>
      <c r="N1032" s="5">
        <v>271</v>
      </c>
    </row>
    <row r="1033" spans="1:14" x14ac:dyDescent="0.25">
      <c r="A1033">
        <v>3801032</v>
      </c>
      <c r="B1033">
        <v>3</v>
      </c>
      <c r="C1033" t="s">
        <v>50</v>
      </c>
      <c r="D1033" s="2">
        <v>44637</v>
      </c>
      <c r="E1033" s="27">
        <v>2022</v>
      </c>
      <c r="F1033" s="29">
        <v>3</v>
      </c>
      <c r="G1033">
        <v>511112</v>
      </c>
      <c r="H1033" t="s">
        <v>29</v>
      </c>
      <c r="I1033">
        <v>280004</v>
      </c>
      <c r="J1033" t="s">
        <v>76</v>
      </c>
      <c r="K1033">
        <v>250019</v>
      </c>
      <c r="L1033" t="s">
        <v>37</v>
      </c>
      <c r="M1033" t="s">
        <v>39</v>
      </c>
      <c r="N1033" s="5">
        <v>4396</v>
      </c>
    </row>
    <row r="1034" spans="1:14" x14ac:dyDescent="0.25">
      <c r="A1034">
        <v>3801033</v>
      </c>
      <c r="B1034">
        <v>1</v>
      </c>
      <c r="C1034" t="s">
        <v>64</v>
      </c>
      <c r="D1034" s="2">
        <v>44326</v>
      </c>
      <c r="E1034" s="27">
        <v>2021</v>
      </c>
      <c r="F1034" s="29">
        <v>5</v>
      </c>
      <c r="G1034">
        <v>511113</v>
      </c>
      <c r="H1034" t="s">
        <v>30</v>
      </c>
      <c r="I1034">
        <v>280001</v>
      </c>
      <c r="J1034" t="s">
        <v>73</v>
      </c>
      <c r="K1034">
        <v>250025</v>
      </c>
      <c r="L1034" t="s">
        <v>34</v>
      </c>
      <c r="M1034" t="s">
        <v>40</v>
      </c>
      <c r="N1034" s="5">
        <v>5974</v>
      </c>
    </row>
    <row r="1035" spans="1:14" x14ac:dyDescent="0.25">
      <c r="A1035">
        <v>3801034</v>
      </c>
      <c r="B1035">
        <v>1</v>
      </c>
      <c r="C1035" t="s">
        <v>64</v>
      </c>
      <c r="D1035" s="2">
        <v>44605</v>
      </c>
      <c r="E1035" s="27">
        <v>2022</v>
      </c>
      <c r="F1035" s="29">
        <v>2</v>
      </c>
      <c r="G1035">
        <v>511113</v>
      </c>
      <c r="H1035" t="s">
        <v>30</v>
      </c>
      <c r="I1035">
        <v>280018</v>
      </c>
      <c r="J1035" t="s">
        <v>19</v>
      </c>
      <c r="K1035">
        <v>250028</v>
      </c>
      <c r="L1035" t="s">
        <v>35</v>
      </c>
      <c r="M1035" t="s">
        <v>71</v>
      </c>
      <c r="N1035" s="5">
        <v>1525</v>
      </c>
    </row>
    <row r="1036" spans="1:14" x14ac:dyDescent="0.25">
      <c r="A1036">
        <v>3801035</v>
      </c>
      <c r="B1036">
        <v>2</v>
      </c>
      <c r="C1036" t="s">
        <v>51</v>
      </c>
      <c r="D1036" s="2">
        <v>44675</v>
      </c>
      <c r="E1036" s="27">
        <v>2022</v>
      </c>
      <c r="F1036" s="29">
        <v>4</v>
      </c>
      <c r="G1036">
        <v>511116</v>
      </c>
      <c r="H1036" t="s">
        <v>31</v>
      </c>
      <c r="I1036">
        <v>280005</v>
      </c>
      <c r="J1036" t="s">
        <v>77</v>
      </c>
      <c r="K1036">
        <v>250026</v>
      </c>
      <c r="L1036" t="s">
        <v>35</v>
      </c>
      <c r="M1036" t="s">
        <v>71</v>
      </c>
      <c r="N1036" s="5">
        <v>1582</v>
      </c>
    </row>
    <row r="1037" spans="1:14" x14ac:dyDescent="0.25">
      <c r="A1037">
        <v>3801036</v>
      </c>
      <c r="B1037">
        <v>2</v>
      </c>
      <c r="C1037" t="s">
        <v>51</v>
      </c>
      <c r="D1037" s="2">
        <v>44827</v>
      </c>
      <c r="E1037" s="27">
        <v>2022</v>
      </c>
      <c r="F1037" s="29">
        <v>9</v>
      </c>
      <c r="G1037">
        <v>511114</v>
      </c>
      <c r="H1037" t="s">
        <v>30</v>
      </c>
      <c r="I1037">
        <v>280007</v>
      </c>
      <c r="J1037" t="s">
        <v>79</v>
      </c>
      <c r="K1037">
        <v>250026</v>
      </c>
      <c r="L1037" t="s">
        <v>35</v>
      </c>
      <c r="M1037" t="s">
        <v>71</v>
      </c>
      <c r="N1037" s="5">
        <v>458</v>
      </c>
    </row>
    <row r="1038" spans="1:14" x14ac:dyDescent="0.25">
      <c r="A1038">
        <v>3801037</v>
      </c>
      <c r="B1038">
        <v>1</v>
      </c>
      <c r="C1038" t="s">
        <v>64</v>
      </c>
      <c r="D1038" s="2">
        <v>45286</v>
      </c>
      <c r="E1038" s="27">
        <v>2023</v>
      </c>
      <c r="F1038" s="29">
        <v>12</v>
      </c>
      <c r="G1038">
        <v>511114</v>
      </c>
      <c r="H1038" t="s">
        <v>30</v>
      </c>
      <c r="I1038">
        <v>280010</v>
      </c>
      <c r="J1038" t="s">
        <v>11</v>
      </c>
      <c r="K1038">
        <v>250029</v>
      </c>
      <c r="L1038" t="s">
        <v>35</v>
      </c>
      <c r="M1038" t="s">
        <v>55</v>
      </c>
      <c r="N1038" s="5">
        <v>1117</v>
      </c>
    </row>
    <row r="1039" spans="1:14" x14ac:dyDescent="0.25">
      <c r="A1039">
        <v>3801038</v>
      </c>
      <c r="B1039">
        <v>3</v>
      </c>
      <c r="C1039" t="s">
        <v>50</v>
      </c>
      <c r="D1039" s="2">
        <v>44850</v>
      </c>
      <c r="E1039" s="27">
        <v>2022</v>
      </c>
      <c r="F1039" s="29">
        <v>10</v>
      </c>
      <c r="G1039">
        <v>511115</v>
      </c>
      <c r="H1039" t="s">
        <v>70</v>
      </c>
      <c r="I1039">
        <v>280005</v>
      </c>
      <c r="J1039" t="s">
        <v>77</v>
      </c>
      <c r="K1039">
        <v>250018</v>
      </c>
      <c r="L1039" t="s">
        <v>37</v>
      </c>
      <c r="M1039" t="s">
        <v>39</v>
      </c>
      <c r="N1039" s="5">
        <v>3105</v>
      </c>
    </row>
    <row r="1040" spans="1:14" x14ac:dyDescent="0.25">
      <c r="A1040">
        <v>3801039</v>
      </c>
      <c r="B1040">
        <v>4</v>
      </c>
      <c r="C1040" t="s">
        <v>65</v>
      </c>
      <c r="D1040" s="2">
        <v>45078</v>
      </c>
      <c r="E1040" s="27">
        <v>2023</v>
      </c>
      <c r="F1040" s="29">
        <v>6</v>
      </c>
      <c r="G1040">
        <v>511112</v>
      </c>
      <c r="H1040" t="s">
        <v>29</v>
      </c>
      <c r="I1040">
        <v>280005</v>
      </c>
      <c r="J1040" t="s">
        <v>77</v>
      </c>
      <c r="K1040">
        <v>250006</v>
      </c>
      <c r="L1040" t="s">
        <v>36</v>
      </c>
      <c r="M1040" t="s">
        <v>53</v>
      </c>
      <c r="N1040" s="5">
        <v>762</v>
      </c>
    </row>
    <row r="1041" spans="1:14" x14ac:dyDescent="0.25">
      <c r="A1041">
        <v>3801040</v>
      </c>
      <c r="B1041">
        <v>1</v>
      </c>
      <c r="C1041" t="s">
        <v>64</v>
      </c>
      <c r="D1041" s="2">
        <v>44768</v>
      </c>
      <c r="E1041" s="27">
        <v>2022</v>
      </c>
      <c r="F1041" s="29">
        <v>7</v>
      </c>
      <c r="G1041">
        <v>511112</v>
      </c>
      <c r="H1041" t="s">
        <v>29</v>
      </c>
      <c r="I1041">
        <v>280002</v>
      </c>
      <c r="J1041" t="s">
        <v>74</v>
      </c>
      <c r="K1041">
        <v>250013</v>
      </c>
      <c r="L1041" t="s">
        <v>37</v>
      </c>
      <c r="M1041" t="s">
        <v>54</v>
      </c>
      <c r="N1041" s="5">
        <v>1974</v>
      </c>
    </row>
    <row r="1042" spans="1:14" x14ac:dyDescent="0.25">
      <c r="A1042">
        <v>3801041</v>
      </c>
      <c r="B1042">
        <v>4</v>
      </c>
      <c r="C1042" t="s">
        <v>65</v>
      </c>
      <c r="D1042" s="2">
        <v>44305</v>
      </c>
      <c r="E1042" s="27">
        <v>2021</v>
      </c>
      <c r="F1042" s="29">
        <v>4</v>
      </c>
      <c r="G1042">
        <v>511117</v>
      </c>
      <c r="H1042" t="s">
        <v>31</v>
      </c>
      <c r="I1042">
        <v>280009</v>
      </c>
      <c r="J1042" t="s">
        <v>81</v>
      </c>
      <c r="K1042">
        <v>250022</v>
      </c>
      <c r="L1042" t="s">
        <v>34</v>
      </c>
      <c r="M1042" t="s">
        <v>40</v>
      </c>
      <c r="N1042" s="5">
        <v>389</v>
      </c>
    </row>
    <row r="1043" spans="1:14" x14ac:dyDescent="0.25">
      <c r="A1043">
        <v>3801042</v>
      </c>
      <c r="B1043">
        <v>2</v>
      </c>
      <c r="C1043" t="s">
        <v>51</v>
      </c>
      <c r="D1043" s="2">
        <v>45218</v>
      </c>
      <c r="E1043" s="27">
        <v>2023</v>
      </c>
      <c r="F1043" s="29">
        <v>10</v>
      </c>
      <c r="G1043">
        <v>511115</v>
      </c>
      <c r="H1043" t="s">
        <v>70</v>
      </c>
      <c r="I1043">
        <v>280012</v>
      </c>
      <c r="J1043" t="s">
        <v>13</v>
      </c>
      <c r="K1043">
        <v>250014</v>
      </c>
      <c r="L1043" t="s">
        <v>37</v>
      </c>
      <c r="M1043" t="s">
        <v>54</v>
      </c>
      <c r="N1043" s="5">
        <v>280</v>
      </c>
    </row>
    <row r="1044" spans="1:14" x14ac:dyDescent="0.25">
      <c r="A1044">
        <v>3801043</v>
      </c>
      <c r="B1044">
        <v>1</v>
      </c>
      <c r="C1044" t="s">
        <v>64</v>
      </c>
      <c r="D1044" s="2">
        <v>44527</v>
      </c>
      <c r="E1044" s="27">
        <v>2021</v>
      </c>
      <c r="F1044" s="29">
        <v>11</v>
      </c>
      <c r="G1044">
        <v>511112</v>
      </c>
      <c r="H1044" t="s">
        <v>29</v>
      </c>
      <c r="I1044">
        <v>280015</v>
      </c>
      <c r="J1044" t="s">
        <v>16</v>
      </c>
      <c r="K1044">
        <v>250007</v>
      </c>
      <c r="L1044" t="s">
        <v>36</v>
      </c>
      <c r="M1044" t="s">
        <v>53</v>
      </c>
      <c r="N1044" s="5">
        <v>5511</v>
      </c>
    </row>
    <row r="1045" spans="1:14" x14ac:dyDescent="0.25">
      <c r="A1045">
        <v>3801044</v>
      </c>
      <c r="B1045">
        <v>3</v>
      </c>
      <c r="C1045" t="s">
        <v>50</v>
      </c>
      <c r="D1045" s="2">
        <v>45058</v>
      </c>
      <c r="E1045" s="27">
        <v>2023</v>
      </c>
      <c r="F1045" s="29">
        <v>5</v>
      </c>
      <c r="G1045">
        <v>511113</v>
      </c>
      <c r="H1045" t="s">
        <v>30</v>
      </c>
      <c r="I1045">
        <v>280017</v>
      </c>
      <c r="J1045" t="s">
        <v>18</v>
      </c>
      <c r="K1045">
        <v>250005</v>
      </c>
      <c r="L1045" t="s">
        <v>36</v>
      </c>
      <c r="M1045" t="s">
        <v>38</v>
      </c>
      <c r="N1045" s="5">
        <v>4339</v>
      </c>
    </row>
    <row r="1046" spans="1:14" x14ac:dyDescent="0.25">
      <c r="A1046">
        <v>3801045</v>
      </c>
      <c r="B1046">
        <v>2</v>
      </c>
      <c r="C1046" t="s">
        <v>51</v>
      </c>
      <c r="D1046" s="2">
        <v>45256</v>
      </c>
      <c r="E1046" s="27">
        <v>2023</v>
      </c>
      <c r="F1046" s="29">
        <v>11</v>
      </c>
      <c r="G1046">
        <v>511114</v>
      </c>
      <c r="H1046" t="s">
        <v>30</v>
      </c>
      <c r="I1046">
        <v>280005</v>
      </c>
      <c r="J1046" t="s">
        <v>77</v>
      </c>
      <c r="K1046">
        <v>250017</v>
      </c>
      <c r="L1046" t="s">
        <v>37</v>
      </c>
      <c r="M1046" t="s">
        <v>39</v>
      </c>
      <c r="N1046" s="5">
        <v>4646</v>
      </c>
    </row>
    <row r="1047" spans="1:14" x14ac:dyDescent="0.25">
      <c r="A1047">
        <v>3801046</v>
      </c>
      <c r="B1047">
        <v>4</v>
      </c>
      <c r="C1047" t="s">
        <v>65</v>
      </c>
      <c r="D1047" s="2">
        <v>44637</v>
      </c>
      <c r="E1047" s="27">
        <v>2022</v>
      </c>
      <c r="F1047" s="29">
        <v>3</v>
      </c>
      <c r="G1047">
        <v>511112</v>
      </c>
      <c r="H1047" t="s">
        <v>29</v>
      </c>
      <c r="I1047">
        <v>280019</v>
      </c>
      <c r="J1047" t="s">
        <v>20</v>
      </c>
      <c r="K1047">
        <v>250029</v>
      </c>
      <c r="L1047" t="s">
        <v>35</v>
      </c>
      <c r="M1047" t="s">
        <v>55</v>
      </c>
      <c r="N1047" s="5">
        <v>3383</v>
      </c>
    </row>
    <row r="1048" spans="1:14" x14ac:dyDescent="0.25">
      <c r="A1048">
        <v>3801047</v>
      </c>
      <c r="B1048">
        <v>1</v>
      </c>
      <c r="C1048" t="s">
        <v>64</v>
      </c>
      <c r="D1048" s="2">
        <v>44415</v>
      </c>
      <c r="E1048" s="27">
        <v>2021</v>
      </c>
      <c r="F1048" s="29">
        <v>8</v>
      </c>
      <c r="G1048">
        <v>511116</v>
      </c>
      <c r="H1048" t="s">
        <v>31</v>
      </c>
      <c r="I1048">
        <v>280019</v>
      </c>
      <c r="J1048" t="s">
        <v>20</v>
      </c>
      <c r="K1048">
        <v>250002</v>
      </c>
      <c r="L1048" t="s">
        <v>36</v>
      </c>
      <c r="M1048" t="s">
        <v>38</v>
      </c>
      <c r="N1048" s="5">
        <v>309</v>
      </c>
    </row>
    <row r="1049" spans="1:14" x14ac:dyDescent="0.25">
      <c r="A1049">
        <v>3801048</v>
      </c>
      <c r="B1049">
        <v>3</v>
      </c>
      <c r="C1049" t="s">
        <v>50</v>
      </c>
      <c r="D1049" s="2">
        <v>44307</v>
      </c>
      <c r="E1049" s="27">
        <v>2021</v>
      </c>
      <c r="F1049" s="29">
        <v>4</v>
      </c>
      <c r="G1049">
        <v>511112</v>
      </c>
      <c r="H1049" t="s">
        <v>29</v>
      </c>
      <c r="I1049">
        <v>280012</v>
      </c>
      <c r="J1049" t="s">
        <v>13</v>
      </c>
      <c r="K1049">
        <v>250010</v>
      </c>
      <c r="L1049" t="s">
        <v>36</v>
      </c>
      <c r="M1049" t="s">
        <v>53</v>
      </c>
      <c r="N1049" s="5">
        <v>5559</v>
      </c>
    </row>
    <row r="1050" spans="1:14" x14ac:dyDescent="0.25">
      <c r="A1050">
        <v>3801049</v>
      </c>
      <c r="B1050">
        <v>2</v>
      </c>
      <c r="C1050" t="s">
        <v>51</v>
      </c>
      <c r="D1050" s="2">
        <v>44203</v>
      </c>
      <c r="E1050" s="27">
        <v>2021</v>
      </c>
      <c r="F1050" s="29">
        <v>1</v>
      </c>
      <c r="G1050">
        <v>511111</v>
      </c>
      <c r="H1050" t="s">
        <v>29</v>
      </c>
      <c r="I1050">
        <v>280017</v>
      </c>
      <c r="J1050" t="s">
        <v>18</v>
      </c>
      <c r="K1050">
        <v>250019</v>
      </c>
      <c r="L1050" t="s">
        <v>37</v>
      </c>
      <c r="M1050" t="s">
        <v>39</v>
      </c>
      <c r="N1050" s="5">
        <v>4534</v>
      </c>
    </row>
    <row r="1051" spans="1:14" x14ac:dyDescent="0.25">
      <c r="A1051">
        <v>3801050</v>
      </c>
      <c r="B1051">
        <v>1</v>
      </c>
      <c r="C1051" t="s">
        <v>64</v>
      </c>
      <c r="D1051" s="2">
        <v>44927</v>
      </c>
      <c r="E1051" s="27">
        <v>2023</v>
      </c>
      <c r="F1051" s="29">
        <v>1</v>
      </c>
      <c r="G1051">
        <v>511114</v>
      </c>
      <c r="H1051" t="s">
        <v>30</v>
      </c>
      <c r="I1051">
        <v>280018</v>
      </c>
      <c r="J1051" t="s">
        <v>19</v>
      </c>
      <c r="K1051">
        <v>250020</v>
      </c>
      <c r="L1051" t="s">
        <v>37</v>
      </c>
      <c r="M1051" t="s">
        <v>39</v>
      </c>
      <c r="N1051" s="5">
        <v>5927</v>
      </c>
    </row>
    <row r="1052" spans="1:14" x14ac:dyDescent="0.25">
      <c r="A1052">
        <v>3801051</v>
      </c>
      <c r="B1052">
        <v>1</v>
      </c>
      <c r="C1052" t="s">
        <v>64</v>
      </c>
      <c r="D1052" s="2">
        <v>45056</v>
      </c>
      <c r="E1052" s="27">
        <v>2023</v>
      </c>
      <c r="F1052" s="29">
        <v>5</v>
      </c>
      <c r="G1052">
        <v>511114</v>
      </c>
      <c r="H1052" t="s">
        <v>30</v>
      </c>
      <c r="I1052">
        <v>280001</v>
      </c>
      <c r="J1052" t="s">
        <v>73</v>
      </c>
      <c r="K1052">
        <v>250001</v>
      </c>
      <c r="L1052" t="s">
        <v>36</v>
      </c>
      <c r="M1052" t="s">
        <v>38</v>
      </c>
      <c r="N1052" s="5">
        <v>5868</v>
      </c>
    </row>
    <row r="1053" spans="1:14" x14ac:dyDescent="0.25">
      <c r="A1053">
        <v>3801052</v>
      </c>
      <c r="B1053">
        <v>4</v>
      </c>
      <c r="C1053" t="s">
        <v>65</v>
      </c>
      <c r="D1053" s="2">
        <v>44333</v>
      </c>
      <c r="E1053" s="27">
        <v>2021</v>
      </c>
      <c r="F1053" s="29">
        <v>5</v>
      </c>
      <c r="G1053">
        <v>511114</v>
      </c>
      <c r="H1053" t="s">
        <v>30</v>
      </c>
      <c r="I1053">
        <v>280016</v>
      </c>
      <c r="J1053" t="s">
        <v>17</v>
      </c>
      <c r="K1053">
        <v>250022</v>
      </c>
      <c r="L1053" t="s">
        <v>34</v>
      </c>
      <c r="M1053" t="s">
        <v>40</v>
      </c>
      <c r="N1053" s="5">
        <v>3541</v>
      </c>
    </row>
    <row r="1054" spans="1:14" x14ac:dyDescent="0.25">
      <c r="A1054">
        <v>3801053</v>
      </c>
      <c r="B1054">
        <v>2</v>
      </c>
      <c r="C1054" t="s">
        <v>51</v>
      </c>
      <c r="D1054" s="2">
        <v>44342</v>
      </c>
      <c r="E1054" s="27">
        <v>2021</v>
      </c>
      <c r="F1054" s="29">
        <v>5</v>
      </c>
      <c r="G1054">
        <v>511116</v>
      </c>
      <c r="H1054" t="s">
        <v>31</v>
      </c>
      <c r="I1054">
        <v>280015</v>
      </c>
      <c r="J1054" t="s">
        <v>16</v>
      </c>
      <c r="K1054">
        <v>250025</v>
      </c>
      <c r="L1054" t="s">
        <v>34</v>
      </c>
      <c r="M1054" t="s">
        <v>40</v>
      </c>
      <c r="N1054" s="5">
        <v>3195</v>
      </c>
    </row>
    <row r="1055" spans="1:14" x14ac:dyDescent="0.25">
      <c r="A1055">
        <v>3801054</v>
      </c>
      <c r="B1055">
        <v>4</v>
      </c>
      <c r="C1055" t="s">
        <v>65</v>
      </c>
      <c r="D1055" s="2">
        <v>45255</v>
      </c>
      <c r="E1055" s="27">
        <v>2023</v>
      </c>
      <c r="F1055" s="29">
        <v>11</v>
      </c>
      <c r="G1055">
        <v>511114</v>
      </c>
      <c r="H1055" t="s">
        <v>30</v>
      </c>
      <c r="I1055">
        <v>280004</v>
      </c>
      <c r="J1055" t="s">
        <v>76</v>
      </c>
      <c r="K1055">
        <v>250025</v>
      </c>
      <c r="L1055" t="s">
        <v>34</v>
      </c>
      <c r="M1055" t="s">
        <v>40</v>
      </c>
      <c r="N1055" s="5">
        <v>1267</v>
      </c>
    </row>
    <row r="1056" spans="1:14" x14ac:dyDescent="0.25">
      <c r="A1056">
        <v>3801055</v>
      </c>
      <c r="B1056">
        <v>3</v>
      </c>
      <c r="C1056" t="s">
        <v>50</v>
      </c>
      <c r="D1056" s="2">
        <v>44943</v>
      </c>
      <c r="E1056" s="27">
        <v>2023</v>
      </c>
      <c r="F1056" s="29">
        <v>1</v>
      </c>
      <c r="G1056">
        <v>511116</v>
      </c>
      <c r="H1056" t="s">
        <v>31</v>
      </c>
      <c r="I1056">
        <v>280016</v>
      </c>
      <c r="J1056" t="s">
        <v>17</v>
      </c>
      <c r="K1056">
        <v>250026</v>
      </c>
      <c r="L1056" t="s">
        <v>35</v>
      </c>
      <c r="M1056" t="s">
        <v>71</v>
      </c>
      <c r="N1056" s="5">
        <v>5173</v>
      </c>
    </row>
    <row r="1057" spans="1:14" x14ac:dyDescent="0.25">
      <c r="A1057">
        <v>3801056</v>
      </c>
      <c r="B1057">
        <v>4</v>
      </c>
      <c r="C1057" t="s">
        <v>65</v>
      </c>
      <c r="D1057" s="2">
        <v>44692</v>
      </c>
      <c r="E1057" s="27">
        <v>2022</v>
      </c>
      <c r="F1057" s="29">
        <v>5</v>
      </c>
      <c r="G1057">
        <v>511116</v>
      </c>
      <c r="H1057" t="s">
        <v>31</v>
      </c>
      <c r="I1057">
        <v>280009</v>
      </c>
      <c r="J1057" t="s">
        <v>81</v>
      </c>
      <c r="K1057">
        <v>250023</v>
      </c>
      <c r="L1057" t="s">
        <v>34</v>
      </c>
      <c r="M1057" t="s">
        <v>40</v>
      </c>
      <c r="N1057" s="5">
        <v>4054</v>
      </c>
    </row>
    <row r="1058" spans="1:14" x14ac:dyDescent="0.25">
      <c r="A1058">
        <v>3801057</v>
      </c>
      <c r="B1058">
        <v>2</v>
      </c>
      <c r="C1058" t="s">
        <v>51</v>
      </c>
      <c r="D1058" s="2">
        <v>44958</v>
      </c>
      <c r="E1058" s="27">
        <v>2023</v>
      </c>
      <c r="F1058" s="29">
        <v>2</v>
      </c>
      <c r="G1058">
        <v>511117</v>
      </c>
      <c r="H1058" t="s">
        <v>31</v>
      </c>
      <c r="I1058">
        <v>280009</v>
      </c>
      <c r="J1058" t="s">
        <v>81</v>
      </c>
      <c r="K1058">
        <v>250003</v>
      </c>
      <c r="L1058" t="s">
        <v>36</v>
      </c>
      <c r="M1058" t="s">
        <v>38</v>
      </c>
      <c r="N1058" s="5">
        <v>3442</v>
      </c>
    </row>
    <row r="1059" spans="1:14" x14ac:dyDescent="0.25">
      <c r="A1059">
        <v>3801058</v>
      </c>
      <c r="B1059">
        <v>1</v>
      </c>
      <c r="C1059" t="s">
        <v>64</v>
      </c>
      <c r="D1059" s="2">
        <v>44975</v>
      </c>
      <c r="E1059" s="27">
        <v>2023</v>
      </c>
      <c r="F1059" s="29">
        <v>2</v>
      </c>
      <c r="G1059">
        <v>511116</v>
      </c>
      <c r="H1059" t="s">
        <v>31</v>
      </c>
      <c r="I1059">
        <v>280013</v>
      </c>
      <c r="J1059" t="s">
        <v>14</v>
      </c>
      <c r="K1059">
        <v>250015</v>
      </c>
      <c r="L1059" t="s">
        <v>37</v>
      </c>
      <c r="M1059" t="s">
        <v>39</v>
      </c>
      <c r="N1059" s="5">
        <v>5569</v>
      </c>
    </row>
    <row r="1060" spans="1:14" x14ac:dyDescent="0.25">
      <c r="A1060">
        <v>3801059</v>
      </c>
      <c r="B1060">
        <v>3</v>
      </c>
      <c r="C1060" t="s">
        <v>50</v>
      </c>
      <c r="D1060" s="2">
        <v>44679</v>
      </c>
      <c r="E1060" s="27">
        <v>2022</v>
      </c>
      <c r="F1060" s="29">
        <v>4</v>
      </c>
      <c r="G1060">
        <v>511113</v>
      </c>
      <c r="H1060" t="s">
        <v>30</v>
      </c>
      <c r="I1060">
        <v>280001</v>
      </c>
      <c r="J1060" t="s">
        <v>73</v>
      </c>
      <c r="K1060">
        <v>250007</v>
      </c>
      <c r="L1060" t="s">
        <v>36</v>
      </c>
      <c r="M1060" t="s">
        <v>53</v>
      </c>
      <c r="N1060" s="5">
        <v>4404</v>
      </c>
    </row>
    <row r="1061" spans="1:14" x14ac:dyDescent="0.25">
      <c r="A1061">
        <v>3801060</v>
      </c>
      <c r="B1061">
        <v>2</v>
      </c>
      <c r="C1061" t="s">
        <v>51</v>
      </c>
      <c r="D1061" s="2">
        <v>45030</v>
      </c>
      <c r="E1061" s="27">
        <v>2023</v>
      </c>
      <c r="F1061" s="29">
        <v>4</v>
      </c>
      <c r="G1061">
        <v>511115</v>
      </c>
      <c r="H1061" t="s">
        <v>70</v>
      </c>
      <c r="I1061">
        <v>280012</v>
      </c>
      <c r="J1061" t="s">
        <v>13</v>
      </c>
      <c r="K1061">
        <v>250010</v>
      </c>
      <c r="L1061" t="s">
        <v>36</v>
      </c>
      <c r="M1061" t="s">
        <v>53</v>
      </c>
      <c r="N1061" s="5">
        <v>5381</v>
      </c>
    </row>
    <row r="1062" spans="1:14" x14ac:dyDescent="0.25">
      <c r="A1062">
        <v>3801061</v>
      </c>
      <c r="B1062">
        <v>1</v>
      </c>
      <c r="C1062" t="s">
        <v>64</v>
      </c>
      <c r="D1062" s="2">
        <v>44994</v>
      </c>
      <c r="E1062" s="27">
        <v>2023</v>
      </c>
      <c r="F1062" s="29">
        <v>3</v>
      </c>
      <c r="G1062">
        <v>511111</v>
      </c>
      <c r="H1062" t="s">
        <v>29</v>
      </c>
      <c r="I1062">
        <v>280011</v>
      </c>
      <c r="J1062" t="s">
        <v>12</v>
      </c>
      <c r="K1062">
        <v>250025</v>
      </c>
      <c r="L1062" t="s">
        <v>34</v>
      </c>
      <c r="M1062" t="s">
        <v>40</v>
      </c>
      <c r="N1062" s="5">
        <v>5591</v>
      </c>
    </row>
    <row r="1063" spans="1:14" x14ac:dyDescent="0.25">
      <c r="A1063">
        <v>3801062</v>
      </c>
      <c r="B1063">
        <v>4</v>
      </c>
      <c r="C1063" t="s">
        <v>65</v>
      </c>
      <c r="D1063" s="2">
        <v>44474</v>
      </c>
      <c r="E1063" s="27">
        <v>2021</v>
      </c>
      <c r="F1063" s="29">
        <v>10</v>
      </c>
      <c r="G1063">
        <v>511114</v>
      </c>
      <c r="H1063" t="s">
        <v>30</v>
      </c>
      <c r="I1063">
        <v>280017</v>
      </c>
      <c r="J1063" t="s">
        <v>18</v>
      </c>
      <c r="K1063">
        <v>250013</v>
      </c>
      <c r="L1063" t="s">
        <v>37</v>
      </c>
      <c r="M1063" t="s">
        <v>54</v>
      </c>
      <c r="N1063" s="5">
        <v>1485</v>
      </c>
    </row>
    <row r="1064" spans="1:14" x14ac:dyDescent="0.25">
      <c r="A1064">
        <v>3801063</v>
      </c>
      <c r="B1064">
        <v>3</v>
      </c>
      <c r="C1064" t="s">
        <v>50</v>
      </c>
      <c r="D1064" s="2">
        <v>45065</v>
      </c>
      <c r="E1064" s="27">
        <v>2023</v>
      </c>
      <c r="F1064" s="29">
        <v>5</v>
      </c>
      <c r="G1064">
        <v>511114</v>
      </c>
      <c r="H1064" t="s">
        <v>30</v>
      </c>
      <c r="I1064">
        <v>280014</v>
      </c>
      <c r="J1064" t="s">
        <v>15</v>
      </c>
      <c r="K1064">
        <v>250019</v>
      </c>
      <c r="L1064" t="s">
        <v>37</v>
      </c>
      <c r="M1064" t="s">
        <v>39</v>
      </c>
      <c r="N1064" s="5">
        <v>865</v>
      </c>
    </row>
    <row r="1065" spans="1:14" x14ac:dyDescent="0.25">
      <c r="A1065">
        <v>3801064</v>
      </c>
      <c r="B1065">
        <v>2</v>
      </c>
      <c r="C1065" t="s">
        <v>51</v>
      </c>
      <c r="D1065" s="2">
        <v>45064</v>
      </c>
      <c r="E1065" s="27">
        <v>2023</v>
      </c>
      <c r="F1065" s="29">
        <v>5</v>
      </c>
      <c r="G1065">
        <v>511116</v>
      </c>
      <c r="H1065" t="s">
        <v>31</v>
      </c>
      <c r="I1065">
        <v>280009</v>
      </c>
      <c r="J1065" t="s">
        <v>81</v>
      </c>
      <c r="K1065">
        <v>250022</v>
      </c>
      <c r="L1065" t="s">
        <v>34</v>
      </c>
      <c r="M1065" t="s">
        <v>40</v>
      </c>
      <c r="N1065" s="5">
        <v>3664</v>
      </c>
    </row>
    <row r="1066" spans="1:14" x14ac:dyDescent="0.25">
      <c r="A1066">
        <v>3801065</v>
      </c>
      <c r="B1066">
        <v>2</v>
      </c>
      <c r="C1066" t="s">
        <v>51</v>
      </c>
      <c r="D1066" s="2">
        <v>44748</v>
      </c>
      <c r="E1066" s="27">
        <v>2022</v>
      </c>
      <c r="F1066" s="29">
        <v>7</v>
      </c>
      <c r="G1066">
        <v>511113</v>
      </c>
      <c r="H1066" t="s">
        <v>30</v>
      </c>
      <c r="I1066">
        <v>280020</v>
      </c>
      <c r="J1066" t="s">
        <v>21</v>
      </c>
      <c r="K1066">
        <v>250011</v>
      </c>
      <c r="L1066" t="s">
        <v>37</v>
      </c>
      <c r="M1066" t="s">
        <v>54</v>
      </c>
      <c r="N1066" s="5">
        <v>5649</v>
      </c>
    </row>
    <row r="1067" spans="1:14" x14ac:dyDescent="0.25">
      <c r="A1067">
        <v>3801066</v>
      </c>
      <c r="B1067">
        <v>3</v>
      </c>
      <c r="C1067" t="s">
        <v>50</v>
      </c>
      <c r="D1067" s="2">
        <v>44630</v>
      </c>
      <c r="E1067" s="27">
        <v>2022</v>
      </c>
      <c r="F1067" s="29">
        <v>3</v>
      </c>
      <c r="G1067">
        <v>511111</v>
      </c>
      <c r="H1067" t="s">
        <v>29</v>
      </c>
      <c r="I1067">
        <v>280007</v>
      </c>
      <c r="J1067" t="s">
        <v>79</v>
      </c>
      <c r="K1067">
        <v>250019</v>
      </c>
      <c r="L1067" t="s">
        <v>37</v>
      </c>
      <c r="M1067" t="s">
        <v>39</v>
      </c>
      <c r="N1067" s="5">
        <v>3409</v>
      </c>
    </row>
    <row r="1068" spans="1:14" x14ac:dyDescent="0.25">
      <c r="A1068">
        <v>3801067</v>
      </c>
      <c r="B1068">
        <v>1</v>
      </c>
      <c r="C1068" t="s">
        <v>64</v>
      </c>
      <c r="D1068" s="2">
        <v>44421</v>
      </c>
      <c r="E1068" s="27">
        <v>2021</v>
      </c>
      <c r="F1068" s="29">
        <v>8</v>
      </c>
      <c r="G1068">
        <v>511115</v>
      </c>
      <c r="H1068" t="s">
        <v>70</v>
      </c>
      <c r="I1068">
        <v>280014</v>
      </c>
      <c r="J1068" t="s">
        <v>15</v>
      </c>
      <c r="K1068">
        <v>250017</v>
      </c>
      <c r="L1068" t="s">
        <v>37</v>
      </c>
      <c r="M1068" t="s">
        <v>39</v>
      </c>
      <c r="N1068" s="5">
        <v>3851</v>
      </c>
    </row>
    <row r="1069" spans="1:14" x14ac:dyDescent="0.25">
      <c r="A1069">
        <v>3801068</v>
      </c>
      <c r="B1069">
        <v>1</v>
      </c>
      <c r="C1069" t="s">
        <v>64</v>
      </c>
      <c r="D1069" s="2">
        <v>44497</v>
      </c>
      <c r="E1069" s="27">
        <v>2021</v>
      </c>
      <c r="F1069" s="29">
        <v>10</v>
      </c>
      <c r="G1069">
        <v>511115</v>
      </c>
      <c r="H1069" t="s">
        <v>70</v>
      </c>
      <c r="I1069">
        <v>280001</v>
      </c>
      <c r="J1069" t="s">
        <v>73</v>
      </c>
      <c r="K1069">
        <v>250017</v>
      </c>
      <c r="L1069" t="s">
        <v>37</v>
      </c>
      <c r="M1069" t="s">
        <v>39</v>
      </c>
      <c r="N1069" s="5">
        <v>600</v>
      </c>
    </row>
    <row r="1070" spans="1:14" x14ac:dyDescent="0.25">
      <c r="A1070">
        <v>3801069</v>
      </c>
      <c r="B1070">
        <v>1</v>
      </c>
      <c r="C1070" t="s">
        <v>64</v>
      </c>
      <c r="D1070" s="2">
        <v>45271</v>
      </c>
      <c r="E1070" s="27">
        <v>2023</v>
      </c>
      <c r="F1070" s="29">
        <v>12</v>
      </c>
      <c r="G1070">
        <v>511117</v>
      </c>
      <c r="H1070" t="s">
        <v>31</v>
      </c>
      <c r="I1070">
        <v>280002</v>
      </c>
      <c r="J1070" t="s">
        <v>74</v>
      </c>
      <c r="K1070">
        <v>250025</v>
      </c>
      <c r="L1070" t="s">
        <v>34</v>
      </c>
      <c r="M1070" t="s">
        <v>40</v>
      </c>
      <c r="N1070" s="5">
        <v>3003</v>
      </c>
    </row>
    <row r="1071" spans="1:14" x14ac:dyDescent="0.25">
      <c r="A1071">
        <v>3801070</v>
      </c>
      <c r="B1071">
        <v>2</v>
      </c>
      <c r="C1071" t="s">
        <v>51</v>
      </c>
      <c r="D1071" s="2">
        <v>44477</v>
      </c>
      <c r="E1071" s="27">
        <v>2021</v>
      </c>
      <c r="F1071" s="29">
        <v>10</v>
      </c>
      <c r="G1071">
        <v>511112</v>
      </c>
      <c r="H1071" t="s">
        <v>29</v>
      </c>
      <c r="I1071">
        <v>280018</v>
      </c>
      <c r="J1071" t="s">
        <v>19</v>
      </c>
      <c r="K1071">
        <v>250017</v>
      </c>
      <c r="L1071" t="s">
        <v>37</v>
      </c>
      <c r="M1071" t="s">
        <v>39</v>
      </c>
      <c r="N1071" s="5">
        <v>4284</v>
      </c>
    </row>
    <row r="1072" spans="1:14" x14ac:dyDescent="0.25">
      <c r="A1072">
        <v>3801071</v>
      </c>
      <c r="B1072">
        <v>3</v>
      </c>
      <c r="C1072" t="s">
        <v>50</v>
      </c>
      <c r="D1072" s="2">
        <v>44759</v>
      </c>
      <c r="E1072" s="27">
        <v>2022</v>
      </c>
      <c r="F1072" s="29">
        <v>7</v>
      </c>
      <c r="G1072">
        <v>511116</v>
      </c>
      <c r="H1072" t="s">
        <v>31</v>
      </c>
      <c r="I1072">
        <v>280004</v>
      </c>
      <c r="J1072" t="s">
        <v>76</v>
      </c>
      <c r="K1072">
        <v>250002</v>
      </c>
      <c r="L1072" t="s">
        <v>36</v>
      </c>
      <c r="M1072" t="s">
        <v>38</v>
      </c>
      <c r="N1072" s="5">
        <v>203</v>
      </c>
    </row>
    <row r="1073" spans="1:14" x14ac:dyDescent="0.25">
      <c r="A1073">
        <v>3801072</v>
      </c>
      <c r="B1073">
        <v>2</v>
      </c>
      <c r="C1073" t="s">
        <v>51</v>
      </c>
      <c r="D1073" s="2">
        <v>44455</v>
      </c>
      <c r="E1073" s="27">
        <v>2021</v>
      </c>
      <c r="F1073" s="29">
        <v>9</v>
      </c>
      <c r="G1073">
        <v>511111</v>
      </c>
      <c r="H1073" t="s">
        <v>29</v>
      </c>
      <c r="I1073">
        <v>280018</v>
      </c>
      <c r="J1073" t="s">
        <v>19</v>
      </c>
      <c r="K1073">
        <v>250010</v>
      </c>
      <c r="L1073" t="s">
        <v>36</v>
      </c>
      <c r="M1073" t="s">
        <v>53</v>
      </c>
      <c r="N1073" s="5">
        <v>5888</v>
      </c>
    </row>
    <row r="1074" spans="1:14" x14ac:dyDescent="0.25">
      <c r="A1074">
        <v>3801073</v>
      </c>
      <c r="B1074">
        <v>4</v>
      </c>
      <c r="C1074" t="s">
        <v>65</v>
      </c>
      <c r="D1074" s="2">
        <v>44409</v>
      </c>
      <c r="E1074" s="27">
        <v>2021</v>
      </c>
      <c r="F1074" s="29">
        <v>8</v>
      </c>
      <c r="G1074">
        <v>511116</v>
      </c>
      <c r="H1074" t="s">
        <v>31</v>
      </c>
      <c r="I1074">
        <v>280002</v>
      </c>
      <c r="J1074" t="s">
        <v>74</v>
      </c>
      <c r="K1074">
        <v>250022</v>
      </c>
      <c r="L1074" t="s">
        <v>34</v>
      </c>
      <c r="M1074" t="s">
        <v>40</v>
      </c>
      <c r="N1074" s="5">
        <v>2873</v>
      </c>
    </row>
    <row r="1075" spans="1:14" x14ac:dyDescent="0.25">
      <c r="A1075">
        <v>3801074</v>
      </c>
      <c r="B1075">
        <v>1</v>
      </c>
      <c r="C1075" t="s">
        <v>64</v>
      </c>
      <c r="D1075" s="2">
        <v>44229</v>
      </c>
      <c r="E1075" s="27">
        <v>2021</v>
      </c>
      <c r="F1075" s="29">
        <v>2</v>
      </c>
      <c r="G1075">
        <v>511114</v>
      </c>
      <c r="H1075" t="s">
        <v>30</v>
      </c>
      <c r="I1075">
        <v>280018</v>
      </c>
      <c r="J1075" t="s">
        <v>19</v>
      </c>
      <c r="K1075">
        <v>250010</v>
      </c>
      <c r="L1075" t="s">
        <v>36</v>
      </c>
      <c r="M1075" t="s">
        <v>53</v>
      </c>
      <c r="N1075" s="5">
        <v>4961</v>
      </c>
    </row>
    <row r="1076" spans="1:14" x14ac:dyDescent="0.25">
      <c r="A1076">
        <v>3801075</v>
      </c>
      <c r="B1076">
        <v>1</v>
      </c>
      <c r="C1076" t="s">
        <v>64</v>
      </c>
      <c r="D1076" s="2">
        <v>44653</v>
      </c>
      <c r="E1076" s="27">
        <v>2022</v>
      </c>
      <c r="F1076" s="29">
        <v>4</v>
      </c>
      <c r="G1076">
        <v>511113</v>
      </c>
      <c r="H1076" t="s">
        <v>30</v>
      </c>
      <c r="I1076">
        <v>280002</v>
      </c>
      <c r="J1076" t="s">
        <v>74</v>
      </c>
      <c r="K1076">
        <v>250019</v>
      </c>
      <c r="L1076" t="s">
        <v>37</v>
      </c>
      <c r="M1076" t="s">
        <v>39</v>
      </c>
      <c r="N1076" s="5">
        <v>5251</v>
      </c>
    </row>
    <row r="1077" spans="1:14" x14ac:dyDescent="0.25">
      <c r="A1077">
        <v>3801076</v>
      </c>
      <c r="B1077">
        <v>4</v>
      </c>
      <c r="C1077" t="s">
        <v>65</v>
      </c>
      <c r="D1077" s="2">
        <v>44632</v>
      </c>
      <c r="E1077" s="27">
        <v>2022</v>
      </c>
      <c r="F1077" s="29">
        <v>3</v>
      </c>
      <c r="G1077">
        <v>511114</v>
      </c>
      <c r="H1077" t="s">
        <v>30</v>
      </c>
      <c r="I1077">
        <v>280006</v>
      </c>
      <c r="J1077" t="s">
        <v>78</v>
      </c>
      <c r="K1077">
        <v>250007</v>
      </c>
      <c r="L1077" t="s">
        <v>36</v>
      </c>
      <c r="M1077" t="s">
        <v>53</v>
      </c>
      <c r="N1077" s="5">
        <v>3607</v>
      </c>
    </row>
    <row r="1078" spans="1:14" x14ac:dyDescent="0.25">
      <c r="A1078">
        <v>3801077</v>
      </c>
      <c r="B1078">
        <v>1</v>
      </c>
      <c r="C1078" t="s">
        <v>64</v>
      </c>
      <c r="D1078" s="2">
        <v>44806</v>
      </c>
      <c r="E1078" s="27">
        <v>2022</v>
      </c>
      <c r="F1078" s="29">
        <v>9</v>
      </c>
      <c r="G1078">
        <v>511112</v>
      </c>
      <c r="H1078" t="s">
        <v>29</v>
      </c>
      <c r="I1078">
        <v>280009</v>
      </c>
      <c r="J1078" t="s">
        <v>81</v>
      </c>
      <c r="K1078">
        <v>250001</v>
      </c>
      <c r="L1078" t="s">
        <v>36</v>
      </c>
      <c r="M1078" t="s">
        <v>38</v>
      </c>
      <c r="N1078" s="5">
        <v>756</v>
      </c>
    </row>
    <row r="1079" spans="1:14" x14ac:dyDescent="0.25">
      <c r="A1079">
        <v>3801078</v>
      </c>
      <c r="B1079">
        <v>3</v>
      </c>
      <c r="C1079" t="s">
        <v>50</v>
      </c>
      <c r="D1079" s="2">
        <v>45061</v>
      </c>
      <c r="E1079" s="27">
        <v>2023</v>
      </c>
      <c r="F1079" s="29">
        <v>5</v>
      </c>
      <c r="G1079">
        <v>511111</v>
      </c>
      <c r="H1079" t="s">
        <v>29</v>
      </c>
      <c r="I1079">
        <v>280017</v>
      </c>
      <c r="J1079" t="s">
        <v>18</v>
      </c>
      <c r="K1079">
        <v>250027</v>
      </c>
      <c r="L1079" t="s">
        <v>35</v>
      </c>
      <c r="M1079" t="s">
        <v>71</v>
      </c>
      <c r="N1079" s="5">
        <v>1123</v>
      </c>
    </row>
    <row r="1080" spans="1:14" x14ac:dyDescent="0.25">
      <c r="A1080">
        <v>3801079</v>
      </c>
      <c r="B1080">
        <v>2</v>
      </c>
      <c r="C1080" t="s">
        <v>51</v>
      </c>
      <c r="D1080" s="2">
        <v>44413</v>
      </c>
      <c r="E1080" s="27">
        <v>2021</v>
      </c>
      <c r="F1080" s="29">
        <v>8</v>
      </c>
      <c r="G1080">
        <v>511117</v>
      </c>
      <c r="H1080" t="s">
        <v>31</v>
      </c>
      <c r="I1080">
        <v>280015</v>
      </c>
      <c r="J1080" t="s">
        <v>16</v>
      </c>
      <c r="K1080">
        <v>250025</v>
      </c>
      <c r="L1080" t="s">
        <v>34</v>
      </c>
      <c r="M1080" t="s">
        <v>40</v>
      </c>
      <c r="N1080" s="5">
        <v>5810</v>
      </c>
    </row>
    <row r="1081" spans="1:14" x14ac:dyDescent="0.25">
      <c r="A1081">
        <v>3801080</v>
      </c>
      <c r="B1081">
        <v>3</v>
      </c>
      <c r="C1081" t="s">
        <v>50</v>
      </c>
      <c r="D1081" s="2">
        <v>44874</v>
      </c>
      <c r="E1081" s="27">
        <v>2022</v>
      </c>
      <c r="F1081" s="29">
        <v>11</v>
      </c>
      <c r="G1081">
        <v>511113</v>
      </c>
      <c r="H1081" t="s">
        <v>30</v>
      </c>
      <c r="I1081">
        <v>280011</v>
      </c>
      <c r="J1081" t="s">
        <v>12</v>
      </c>
      <c r="K1081">
        <v>250011</v>
      </c>
      <c r="L1081" t="s">
        <v>37</v>
      </c>
      <c r="M1081" t="s">
        <v>54</v>
      </c>
      <c r="N1081" s="5">
        <v>4872</v>
      </c>
    </row>
    <row r="1082" spans="1:14" x14ac:dyDescent="0.25">
      <c r="A1082">
        <v>3801081</v>
      </c>
      <c r="B1082">
        <v>4</v>
      </c>
      <c r="C1082" t="s">
        <v>65</v>
      </c>
      <c r="D1082" s="2">
        <v>44393</v>
      </c>
      <c r="E1082" s="27">
        <v>2021</v>
      </c>
      <c r="F1082" s="29">
        <v>7</v>
      </c>
      <c r="G1082">
        <v>511115</v>
      </c>
      <c r="H1082" t="s">
        <v>70</v>
      </c>
      <c r="I1082">
        <v>280003</v>
      </c>
      <c r="J1082" t="s">
        <v>75</v>
      </c>
      <c r="K1082">
        <v>250003</v>
      </c>
      <c r="L1082" t="s">
        <v>36</v>
      </c>
      <c r="M1082" t="s">
        <v>38</v>
      </c>
      <c r="N1082" s="5">
        <v>1202</v>
      </c>
    </row>
    <row r="1083" spans="1:14" x14ac:dyDescent="0.25">
      <c r="A1083">
        <v>3801082</v>
      </c>
      <c r="B1083">
        <v>3</v>
      </c>
      <c r="C1083" t="s">
        <v>50</v>
      </c>
      <c r="D1083" s="2">
        <v>44847</v>
      </c>
      <c r="E1083" s="27">
        <v>2022</v>
      </c>
      <c r="F1083" s="29">
        <v>10</v>
      </c>
      <c r="G1083">
        <v>511115</v>
      </c>
      <c r="H1083" t="s">
        <v>70</v>
      </c>
      <c r="I1083">
        <v>280013</v>
      </c>
      <c r="J1083" t="s">
        <v>14</v>
      </c>
      <c r="K1083">
        <v>250017</v>
      </c>
      <c r="L1083" t="s">
        <v>37</v>
      </c>
      <c r="M1083" t="s">
        <v>39</v>
      </c>
      <c r="N1083" s="5">
        <v>4507</v>
      </c>
    </row>
    <row r="1084" spans="1:14" x14ac:dyDescent="0.25">
      <c r="A1084">
        <v>3801083</v>
      </c>
      <c r="B1084">
        <v>4</v>
      </c>
      <c r="C1084" t="s">
        <v>65</v>
      </c>
      <c r="D1084" s="2">
        <v>44338</v>
      </c>
      <c r="E1084" s="27">
        <v>2021</v>
      </c>
      <c r="F1084" s="29">
        <v>5</v>
      </c>
      <c r="G1084">
        <v>511111</v>
      </c>
      <c r="H1084" t="s">
        <v>29</v>
      </c>
      <c r="I1084">
        <v>280008</v>
      </c>
      <c r="J1084" t="s">
        <v>80</v>
      </c>
      <c r="K1084">
        <v>250012</v>
      </c>
      <c r="L1084" t="s">
        <v>37</v>
      </c>
      <c r="M1084" t="s">
        <v>54</v>
      </c>
      <c r="N1084" s="5">
        <v>4485</v>
      </c>
    </row>
    <row r="1085" spans="1:14" x14ac:dyDescent="0.25">
      <c r="A1085">
        <v>3801084</v>
      </c>
      <c r="B1085">
        <v>4</v>
      </c>
      <c r="C1085" t="s">
        <v>65</v>
      </c>
      <c r="D1085" s="2">
        <v>44990</v>
      </c>
      <c r="E1085" s="27">
        <v>2023</v>
      </c>
      <c r="F1085" s="29">
        <v>3</v>
      </c>
      <c r="G1085">
        <v>511115</v>
      </c>
      <c r="H1085" t="s">
        <v>70</v>
      </c>
      <c r="I1085">
        <v>280018</v>
      </c>
      <c r="J1085" t="s">
        <v>19</v>
      </c>
      <c r="K1085">
        <v>250017</v>
      </c>
      <c r="L1085" t="s">
        <v>37</v>
      </c>
      <c r="M1085" t="s">
        <v>39</v>
      </c>
      <c r="N1085" s="5">
        <v>2089</v>
      </c>
    </row>
    <row r="1086" spans="1:14" x14ac:dyDescent="0.25">
      <c r="A1086">
        <v>3801085</v>
      </c>
      <c r="B1086">
        <v>4</v>
      </c>
      <c r="C1086" t="s">
        <v>65</v>
      </c>
      <c r="D1086" s="2">
        <v>44405</v>
      </c>
      <c r="E1086" s="27">
        <v>2021</v>
      </c>
      <c r="F1086" s="29">
        <v>7</v>
      </c>
      <c r="G1086">
        <v>511114</v>
      </c>
      <c r="H1086" t="s">
        <v>30</v>
      </c>
      <c r="I1086">
        <v>280017</v>
      </c>
      <c r="J1086" t="s">
        <v>18</v>
      </c>
      <c r="K1086">
        <v>250021</v>
      </c>
      <c r="L1086" t="s">
        <v>34</v>
      </c>
      <c r="M1086" t="s">
        <v>40</v>
      </c>
      <c r="N1086" s="5">
        <v>698</v>
      </c>
    </row>
    <row r="1087" spans="1:14" x14ac:dyDescent="0.25">
      <c r="A1087">
        <v>3801086</v>
      </c>
      <c r="B1087">
        <v>2</v>
      </c>
      <c r="C1087" t="s">
        <v>51</v>
      </c>
      <c r="D1087" s="2">
        <v>45103</v>
      </c>
      <c r="E1087" s="27">
        <v>2023</v>
      </c>
      <c r="F1087" s="29">
        <v>6</v>
      </c>
      <c r="G1087">
        <v>511111</v>
      </c>
      <c r="H1087" t="s">
        <v>29</v>
      </c>
      <c r="I1087">
        <v>280010</v>
      </c>
      <c r="J1087" t="s">
        <v>11</v>
      </c>
      <c r="K1087">
        <v>250014</v>
      </c>
      <c r="L1087" t="s">
        <v>37</v>
      </c>
      <c r="M1087" t="s">
        <v>54</v>
      </c>
      <c r="N1087" s="5">
        <v>3873</v>
      </c>
    </row>
    <row r="1088" spans="1:14" x14ac:dyDescent="0.25">
      <c r="A1088">
        <v>3801087</v>
      </c>
      <c r="B1088">
        <v>1</v>
      </c>
      <c r="C1088" t="s">
        <v>64</v>
      </c>
      <c r="D1088" s="2">
        <v>45104</v>
      </c>
      <c r="E1088" s="27">
        <v>2023</v>
      </c>
      <c r="F1088" s="29">
        <v>6</v>
      </c>
      <c r="G1088">
        <v>511112</v>
      </c>
      <c r="H1088" t="s">
        <v>29</v>
      </c>
      <c r="I1088">
        <v>280006</v>
      </c>
      <c r="J1088" t="s">
        <v>78</v>
      </c>
      <c r="K1088">
        <v>250006</v>
      </c>
      <c r="L1088" t="s">
        <v>36</v>
      </c>
      <c r="M1088" t="s">
        <v>53</v>
      </c>
      <c r="N1088" s="5">
        <v>5446</v>
      </c>
    </row>
    <row r="1089" spans="1:14" x14ac:dyDescent="0.25">
      <c r="A1089">
        <v>3801088</v>
      </c>
      <c r="B1089">
        <v>3</v>
      </c>
      <c r="C1089" t="s">
        <v>50</v>
      </c>
      <c r="D1089" s="2">
        <v>45165</v>
      </c>
      <c r="E1089" s="27">
        <v>2023</v>
      </c>
      <c r="F1089" s="29">
        <v>8</v>
      </c>
      <c r="G1089">
        <v>511116</v>
      </c>
      <c r="H1089" t="s">
        <v>31</v>
      </c>
      <c r="I1089">
        <v>280006</v>
      </c>
      <c r="J1089" t="s">
        <v>78</v>
      </c>
      <c r="K1089">
        <v>250002</v>
      </c>
      <c r="L1089" t="s">
        <v>36</v>
      </c>
      <c r="M1089" t="s">
        <v>38</v>
      </c>
      <c r="N1089" s="5">
        <v>4571</v>
      </c>
    </row>
    <row r="1090" spans="1:14" x14ac:dyDescent="0.25">
      <c r="A1090">
        <v>3801089</v>
      </c>
      <c r="B1090">
        <v>4</v>
      </c>
      <c r="C1090" t="s">
        <v>65</v>
      </c>
      <c r="D1090" s="2">
        <v>44626</v>
      </c>
      <c r="E1090" s="27">
        <v>2022</v>
      </c>
      <c r="F1090" s="29">
        <v>3</v>
      </c>
      <c r="G1090">
        <v>511113</v>
      </c>
      <c r="H1090" t="s">
        <v>30</v>
      </c>
      <c r="I1090">
        <v>280011</v>
      </c>
      <c r="J1090" t="s">
        <v>12</v>
      </c>
      <c r="K1090">
        <v>250027</v>
      </c>
      <c r="L1090" t="s">
        <v>35</v>
      </c>
      <c r="M1090" t="s">
        <v>71</v>
      </c>
      <c r="N1090" s="5">
        <v>4946</v>
      </c>
    </row>
    <row r="1091" spans="1:14" x14ac:dyDescent="0.25">
      <c r="A1091">
        <v>3801090</v>
      </c>
      <c r="B1091">
        <v>1</v>
      </c>
      <c r="C1091" t="s">
        <v>64</v>
      </c>
      <c r="D1091" s="2">
        <v>44822</v>
      </c>
      <c r="E1091" s="27">
        <v>2022</v>
      </c>
      <c r="F1091" s="29">
        <v>9</v>
      </c>
      <c r="G1091">
        <v>511111</v>
      </c>
      <c r="H1091" t="s">
        <v>29</v>
      </c>
      <c r="I1091">
        <v>280019</v>
      </c>
      <c r="J1091" t="s">
        <v>20</v>
      </c>
      <c r="K1091">
        <v>250011</v>
      </c>
      <c r="L1091" t="s">
        <v>37</v>
      </c>
      <c r="M1091" t="s">
        <v>54</v>
      </c>
      <c r="N1091" s="5">
        <v>645</v>
      </c>
    </row>
    <row r="1092" spans="1:14" x14ac:dyDescent="0.25">
      <c r="A1092">
        <v>3801091</v>
      </c>
      <c r="B1092">
        <v>4</v>
      </c>
      <c r="C1092" t="s">
        <v>65</v>
      </c>
      <c r="D1092" s="2">
        <v>44685</v>
      </c>
      <c r="E1092" s="27">
        <v>2022</v>
      </c>
      <c r="F1092" s="29">
        <v>5</v>
      </c>
      <c r="G1092">
        <v>511114</v>
      </c>
      <c r="H1092" t="s">
        <v>30</v>
      </c>
      <c r="I1092">
        <v>280004</v>
      </c>
      <c r="J1092" t="s">
        <v>76</v>
      </c>
      <c r="K1092">
        <v>250027</v>
      </c>
      <c r="L1092" t="s">
        <v>35</v>
      </c>
      <c r="M1092" t="s">
        <v>71</v>
      </c>
      <c r="N1092" s="5">
        <v>1973</v>
      </c>
    </row>
    <row r="1093" spans="1:14" x14ac:dyDescent="0.25">
      <c r="A1093">
        <v>3801092</v>
      </c>
      <c r="B1093">
        <v>1</v>
      </c>
      <c r="C1093" t="s">
        <v>64</v>
      </c>
      <c r="D1093" s="2">
        <v>44200</v>
      </c>
      <c r="E1093" s="27">
        <v>2021</v>
      </c>
      <c r="F1093" s="29">
        <v>1</v>
      </c>
      <c r="G1093">
        <v>511116</v>
      </c>
      <c r="H1093" t="s">
        <v>31</v>
      </c>
      <c r="I1093">
        <v>280020</v>
      </c>
      <c r="J1093" t="s">
        <v>21</v>
      </c>
      <c r="K1093">
        <v>250026</v>
      </c>
      <c r="L1093" t="s">
        <v>35</v>
      </c>
      <c r="M1093" t="s">
        <v>71</v>
      </c>
      <c r="N1093" s="5">
        <v>5251</v>
      </c>
    </row>
    <row r="1094" spans="1:14" x14ac:dyDescent="0.25">
      <c r="A1094">
        <v>3801093</v>
      </c>
      <c r="B1094">
        <v>1</v>
      </c>
      <c r="C1094" t="s">
        <v>64</v>
      </c>
      <c r="D1094" s="2">
        <v>45222</v>
      </c>
      <c r="E1094" s="27">
        <v>2023</v>
      </c>
      <c r="F1094" s="29">
        <v>10</v>
      </c>
      <c r="G1094">
        <v>511113</v>
      </c>
      <c r="H1094" t="s">
        <v>30</v>
      </c>
      <c r="I1094">
        <v>280013</v>
      </c>
      <c r="J1094" t="s">
        <v>14</v>
      </c>
      <c r="K1094">
        <v>250019</v>
      </c>
      <c r="L1094" t="s">
        <v>37</v>
      </c>
      <c r="M1094" t="s">
        <v>39</v>
      </c>
      <c r="N1094" s="5">
        <v>5864</v>
      </c>
    </row>
    <row r="1095" spans="1:14" x14ac:dyDescent="0.25">
      <c r="A1095">
        <v>3801094</v>
      </c>
      <c r="B1095">
        <v>3</v>
      </c>
      <c r="C1095" t="s">
        <v>50</v>
      </c>
      <c r="D1095" s="2">
        <v>44219</v>
      </c>
      <c r="E1095" s="27">
        <v>2021</v>
      </c>
      <c r="F1095" s="29">
        <v>1</v>
      </c>
      <c r="G1095">
        <v>511111</v>
      </c>
      <c r="H1095" t="s">
        <v>29</v>
      </c>
      <c r="I1095">
        <v>280012</v>
      </c>
      <c r="J1095" t="s">
        <v>13</v>
      </c>
      <c r="K1095">
        <v>250001</v>
      </c>
      <c r="L1095" t="s">
        <v>36</v>
      </c>
      <c r="M1095" t="s">
        <v>38</v>
      </c>
      <c r="N1095" s="5">
        <v>2388</v>
      </c>
    </row>
    <row r="1096" spans="1:14" x14ac:dyDescent="0.25">
      <c r="A1096">
        <v>3801095</v>
      </c>
      <c r="B1096">
        <v>1</v>
      </c>
      <c r="C1096" t="s">
        <v>64</v>
      </c>
      <c r="D1096" s="2">
        <v>44700</v>
      </c>
      <c r="E1096" s="27">
        <v>2022</v>
      </c>
      <c r="F1096" s="29">
        <v>5</v>
      </c>
      <c r="G1096">
        <v>511117</v>
      </c>
      <c r="H1096" t="s">
        <v>31</v>
      </c>
      <c r="I1096">
        <v>280005</v>
      </c>
      <c r="J1096" t="s">
        <v>77</v>
      </c>
      <c r="K1096">
        <v>250004</v>
      </c>
      <c r="L1096" t="s">
        <v>36</v>
      </c>
      <c r="M1096" t="s">
        <v>38</v>
      </c>
      <c r="N1096" s="5">
        <v>4204</v>
      </c>
    </row>
    <row r="1097" spans="1:14" x14ac:dyDescent="0.25">
      <c r="A1097">
        <v>3801096</v>
      </c>
      <c r="B1097">
        <v>4</v>
      </c>
      <c r="C1097" t="s">
        <v>65</v>
      </c>
      <c r="D1097" s="2">
        <v>45009</v>
      </c>
      <c r="E1097" s="27">
        <v>2023</v>
      </c>
      <c r="F1097" s="29">
        <v>3</v>
      </c>
      <c r="G1097">
        <v>511113</v>
      </c>
      <c r="H1097" t="s">
        <v>30</v>
      </c>
      <c r="I1097">
        <v>280003</v>
      </c>
      <c r="J1097" t="s">
        <v>75</v>
      </c>
      <c r="K1097">
        <v>250021</v>
      </c>
      <c r="L1097" t="s">
        <v>34</v>
      </c>
      <c r="M1097" t="s">
        <v>40</v>
      </c>
      <c r="N1097" s="5">
        <v>1090</v>
      </c>
    </row>
    <row r="1098" spans="1:14" x14ac:dyDescent="0.25">
      <c r="A1098">
        <v>3801097</v>
      </c>
      <c r="B1098">
        <v>4</v>
      </c>
      <c r="C1098" t="s">
        <v>65</v>
      </c>
      <c r="D1098" s="2">
        <v>45248</v>
      </c>
      <c r="E1098" s="27">
        <v>2023</v>
      </c>
      <c r="F1098" s="29">
        <v>11</v>
      </c>
      <c r="G1098">
        <v>511113</v>
      </c>
      <c r="H1098" t="s">
        <v>30</v>
      </c>
      <c r="I1098">
        <v>280007</v>
      </c>
      <c r="J1098" t="s">
        <v>79</v>
      </c>
      <c r="K1098">
        <v>250015</v>
      </c>
      <c r="L1098" t="s">
        <v>37</v>
      </c>
      <c r="M1098" t="s">
        <v>39</v>
      </c>
      <c r="N1098" s="5">
        <v>4106</v>
      </c>
    </row>
    <row r="1099" spans="1:14" x14ac:dyDescent="0.25">
      <c r="A1099">
        <v>3801098</v>
      </c>
      <c r="B1099">
        <v>4</v>
      </c>
      <c r="C1099" t="s">
        <v>65</v>
      </c>
      <c r="D1099" s="2">
        <v>44334</v>
      </c>
      <c r="E1099" s="27">
        <v>2021</v>
      </c>
      <c r="F1099" s="29">
        <v>5</v>
      </c>
      <c r="G1099">
        <v>511116</v>
      </c>
      <c r="H1099" t="s">
        <v>31</v>
      </c>
      <c r="I1099">
        <v>280011</v>
      </c>
      <c r="J1099" t="s">
        <v>12</v>
      </c>
      <c r="K1099">
        <v>250014</v>
      </c>
      <c r="L1099" t="s">
        <v>37</v>
      </c>
      <c r="M1099" t="s">
        <v>54</v>
      </c>
      <c r="N1099" s="5">
        <v>1304</v>
      </c>
    </row>
    <row r="1100" spans="1:14" x14ac:dyDescent="0.25">
      <c r="A1100">
        <v>3801099</v>
      </c>
      <c r="B1100">
        <v>3</v>
      </c>
      <c r="C1100" t="s">
        <v>50</v>
      </c>
      <c r="D1100" s="2">
        <v>44632</v>
      </c>
      <c r="E1100" s="27">
        <v>2022</v>
      </c>
      <c r="F1100" s="29">
        <v>3</v>
      </c>
      <c r="G1100">
        <v>511116</v>
      </c>
      <c r="H1100" t="s">
        <v>31</v>
      </c>
      <c r="I1100">
        <v>280018</v>
      </c>
      <c r="J1100" t="s">
        <v>19</v>
      </c>
      <c r="K1100">
        <v>250003</v>
      </c>
      <c r="L1100" t="s">
        <v>36</v>
      </c>
      <c r="M1100" t="s">
        <v>38</v>
      </c>
      <c r="N1100" s="5">
        <v>628</v>
      </c>
    </row>
    <row r="1101" spans="1:14" x14ac:dyDescent="0.25">
      <c r="A1101">
        <v>3801100</v>
      </c>
      <c r="B1101">
        <v>3</v>
      </c>
      <c r="C1101" t="s">
        <v>50</v>
      </c>
      <c r="D1101" s="2">
        <v>44556</v>
      </c>
      <c r="E1101" s="27">
        <v>2021</v>
      </c>
      <c r="F1101" s="29">
        <v>12</v>
      </c>
      <c r="G1101">
        <v>511116</v>
      </c>
      <c r="H1101" t="s">
        <v>31</v>
      </c>
      <c r="I1101">
        <v>280008</v>
      </c>
      <c r="J1101" t="s">
        <v>80</v>
      </c>
      <c r="K1101">
        <v>250029</v>
      </c>
      <c r="L1101" t="s">
        <v>35</v>
      </c>
      <c r="M1101" t="s">
        <v>55</v>
      </c>
      <c r="N1101" s="5">
        <v>5003</v>
      </c>
    </row>
    <row r="1102" spans="1:14" x14ac:dyDescent="0.25">
      <c r="A1102">
        <v>3801101</v>
      </c>
      <c r="B1102">
        <v>1</v>
      </c>
      <c r="C1102" t="s">
        <v>64</v>
      </c>
      <c r="D1102" s="2">
        <v>44264</v>
      </c>
      <c r="E1102" s="27">
        <v>2021</v>
      </c>
      <c r="F1102" s="29">
        <v>3</v>
      </c>
      <c r="G1102">
        <v>511117</v>
      </c>
      <c r="H1102" t="s">
        <v>31</v>
      </c>
      <c r="I1102">
        <v>280001</v>
      </c>
      <c r="J1102" t="s">
        <v>73</v>
      </c>
      <c r="K1102">
        <v>250020</v>
      </c>
      <c r="L1102" t="s">
        <v>37</v>
      </c>
      <c r="M1102" t="s">
        <v>39</v>
      </c>
      <c r="N1102" s="5">
        <v>1800</v>
      </c>
    </row>
    <row r="1103" spans="1:14" x14ac:dyDescent="0.25">
      <c r="A1103">
        <v>3801102</v>
      </c>
      <c r="B1103">
        <v>2</v>
      </c>
      <c r="C1103" t="s">
        <v>51</v>
      </c>
      <c r="D1103" s="2">
        <v>45256</v>
      </c>
      <c r="E1103" s="27">
        <v>2023</v>
      </c>
      <c r="F1103" s="29">
        <v>11</v>
      </c>
      <c r="G1103">
        <v>511117</v>
      </c>
      <c r="H1103" t="s">
        <v>31</v>
      </c>
      <c r="I1103">
        <v>280003</v>
      </c>
      <c r="J1103" t="s">
        <v>75</v>
      </c>
      <c r="K1103">
        <v>250030</v>
      </c>
      <c r="L1103" t="s">
        <v>35</v>
      </c>
      <c r="M1103" t="s">
        <v>55</v>
      </c>
      <c r="N1103" s="5">
        <v>1615</v>
      </c>
    </row>
    <row r="1104" spans="1:14" x14ac:dyDescent="0.25">
      <c r="A1104">
        <v>3801103</v>
      </c>
      <c r="B1104">
        <v>3</v>
      </c>
      <c r="C1104" t="s">
        <v>50</v>
      </c>
      <c r="D1104" s="2">
        <v>44652</v>
      </c>
      <c r="E1104" s="27">
        <v>2022</v>
      </c>
      <c r="F1104" s="29">
        <v>4</v>
      </c>
      <c r="G1104">
        <v>511117</v>
      </c>
      <c r="H1104" t="s">
        <v>31</v>
      </c>
      <c r="I1104">
        <v>280014</v>
      </c>
      <c r="J1104" t="s">
        <v>15</v>
      </c>
      <c r="K1104">
        <v>250017</v>
      </c>
      <c r="L1104" t="s">
        <v>37</v>
      </c>
      <c r="M1104" t="s">
        <v>39</v>
      </c>
      <c r="N1104" s="5">
        <v>4267</v>
      </c>
    </row>
    <row r="1105" spans="1:14" x14ac:dyDescent="0.25">
      <c r="A1105">
        <v>3801104</v>
      </c>
      <c r="B1105">
        <v>1</v>
      </c>
      <c r="C1105" t="s">
        <v>64</v>
      </c>
      <c r="D1105" s="2">
        <v>44364</v>
      </c>
      <c r="E1105" s="27">
        <v>2021</v>
      </c>
      <c r="F1105" s="29">
        <v>6</v>
      </c>
      <c r="G1105">
        <v>511111</v>
      </c>
      <c r="H1105" t="s">
        <v>29</v>
      </c>
      <c r="I1105">
        <v>280020</v>
      </c>
      <c r="J1105" t="s">
        <v>21</v>
      </c>
      <c r="K1105">
        <v>250019</v>
      </c>
      <c r="L1105" t="s">
        <v>37</v>
      </c>
      <c r="M1105" t="s">
        <v>39</v>
      </c>
      <c r="N1105" s="5">
        <v>3038</v>
      </c>
    </row>
    <row r="1106" spans="1:14" x14ac:dyDescent="0.25">
      <c r="A1106">
        <v>3801105</v>
      </c>
      <c r="B1106">
        <v>3</v>
      </c>
      <c r="C1106" t="s">
        <v>50</v>
      </c>
      <c r="D1106" s="2">
        <v>45193</v>
      </c>
      <c r="E1106" s="27">
        <v>2023</v>
      </c>
      <c r="F1106" s="29">
        <v>9</v>
      </c>
      <c r="G1106">
        <v>511112</v>
      </c>
      <c r="H1106" t="s">
        <v>29</v>
      </c>
      <c r="I1106">
        <v>280010</v>
      </c>
      <c r="J1106" t="s">
        <v>11</v>
      </c>
      <c r="K1106">
        <v>250007</v>
      </c>
      <c r="L1106" t="s">
        <v>36</v>
      </c>
      <c r="M1106" t="s">
        <v>53</v>
      </c>
      <c r="N1106" s="5">
        <v>514</v>
      </c>
    </row>
    <row r="1107" spans="1:14" x14ac:dyDescent="0.25">
      <c r="A1107">
        <v>3801106</v>
      </c>
      <c r="B1107">
        <v>1</v>
      </c>
      <c r="C1107" t="s">
        <v>64</v>
      </c>
      <c r="D1107" s="2">
        <v>45037</v>
      </c>
      <c r="E1107" s="27">
        <v>2023</v>
      </c>
      <c r="F1107" s="29">
        <v>4</v>
      </c>
      <c r="G1107">
        <v>511113</v>
      </c>
      <c r="H1107" t="s">
        <v>30</v>
      </c>
      <c r="I1107">
        <v>280006</v>
      </c>
      <c r="J1107" t="s">
        <v>78</v>
      </c>
      <c r="K1107">
        <v>250005</v>
      </c>
      <c r="L1107" t="s">
        <v>36</v>
      </c>
      <c r="M1107" t="s">
        <v>38</v>
      </c>
      <c r="N1107" s="5">
        <v>1298</v>
      </c>
    </row>
    <row r="1108" spans="1:14" x14ac:dyDescent="0.25">
      <c r="A1108">
        <v>3801107</v>
      </c>
      <c r="B1108">
        <v>1</v>
      </c>
      <c r="C1108" t="s">
        <v>64</v>
      </c>
      <c r="D1108" s="2">
        <v>44675</v>
      </c>
      <c r="E1108" s="27">
        <v>2022</v>
      </c>
      <c r="F1108" s="29">
        <v>4</v>
      </c>
      <c r="G1108">
        <v>511116</v>
      </c>
      <c r="H1108" t="s">
        <v>31</v>
      </c>
      <c r="I1108">
        <v>280013</v>
      </c>
      <c r="J1108" t="s">
        <v>14</v>
      </c>
      <c r="K1108">
        <v>250012</v>
      </c>
      <c r="L1108" t="s">
        <v>37</v>
      </c>
      <c r="M1108" t="s">
        <v>54</v>
      </c>
      <c r="N1108" s="5">
        <v>1744</v>
      </c>
    </row>
    <row r="1109" spans="1:14" x14ac:dyDescent="0.25">
      <c r="A1109">
        <v>3801108</v>
      </c>
      <c r="B1109">
        <v>4</v>
      </c>
      <c r="C1109" t="s">
        <v>65</v>
      </c>
      <c r="D1109" s="2">
        <v>44410</v>
      </c>
      <c r="E1109" s="27">
        <v>2021</v>
      </c>
      <c r="F1109" s="29">
        <v>8</v>
      </c>
      <c r="G1109">
        <v>511113</v>
      </c>
      <c r="H1109" t="s">
        <v>30</v>
      </c>
      <c r="I1109">
        <v>280003</v>
      </c>
      <c r="J1109" t="s">
        <v>75</v>
      </c>
      <c r="K1109">
        <v>250010</v>
      </c>
      <c r="L1109" t="s">
        <v>36</v>
      </c>
      <c r="M1109" t="s">
        <v>53</v>
      </c>
      <c r="N1109" s="5">
        <v>210</v>
      </c>
    </row>
    <row r="1110" spans="1:14" x14ac:dyDescent="0.25">
      <c r="A1110">
        <v>3801109</v>
      </c>
      <c r="B1110">
        <v>3</v>
      </c>
      <c r="C1110" t="s">
        <v>50</v>
      </c>
      <c r="D1110" s="2">
        <v>45275</v>
      </c>
      <c r="E1110" s="27">
        <v>2023</v>
      </c>
      <c r="F1110" s="29">
        <v>12</v>
      </c>
      <c r="G1110">
        <v>511114</v>
      </c>
      <c r="H1110" t="s">
        <v>30</v>
      </c>
      <c r="I1110">
        <v>280014</v>
      </c>
      <c r="J1110" t="s">
        <v>15</v>
      </c>
      <c r="K1110">
        <v>250016</v>
      </c>
      <c r="L1110" t="s">
        <v>37</v>
      </c>
      <c r="M1110" t="s">
        <v>39</v>
      </c>
      <c r="N1110" s="5">
        <v>3458</v>
      </c>
    </row>
    <row r="1111" spans="1:14" x14ac:dyDescent="0.25">
      <c r="A1111">
        <v>3801110</v>
      </c>
      <c r="B1111">
        <v>3</v>
      </c>
      <c r="C1111" t="s">
        <v>50</v>
      </c>
      <c r="D1111" s="2">
        <v>44702</v>
      </c>
      <c r="E1111" s="27">
        <v>2022</v>
      </c>
      <c r="F1111" s="29">
        <v>5</v>
      </c>
      <c r="G1111">
        <v>511115</v>
      </c>
      <c r="H1111" t="s">
        <v>70</v>
      </c>
      <c r="I1111">
        <v>280009</v>
      </c>
      <c r="J1111" t="s">
        <v>81</v>
      </c>
      <c r="K1111">
        <v>250013</v>
      </c>
      <c r="L1111" t="s">
        <v>37</v>
      </c>
      <c r="M1111" t="s">
        <v>54</v>
      </c>
      <c r="N1111" s="5">
        <v>1901</v>
      </c>
    </row>
    <row r="1112" spans="1:14" x14ac:dyDescent="0.25">
      <c r="A1112">
        <v>3801111</v>
      </c>
      <c r="B1112">
        <v>2</v>
      </c>
      <c r="C1112" t="s">
        <v>51</v>
      </c>
      <c r="D1112" s="2">
        <v>44258</v>
      </c>
      <c r="E1112" s="27">
        <v>2021</v>
      </c>
      <c r="F1112" s="29">
        <v>3</v>
      </c>
      <c r="G1112">
        <v>511114</v>
      </c>
      <c r="H1112" t="s">
        <v>30</v>
      </c>
      <c r="I1112">
        <v>280009</v>
      </c>
      <c r="J1112" t="s">
        <v>81</v>
      </c>
      <c r="K1112">
        <v>250012</v>
      </c>
      <c r="L1112" t="s">
        <v>37</v>
      </c>
      <c r="M1112" t="s">
        <v>54</v>
      </c>
      <c r="N1112" s="5">
        <v>4450</v>
      </c>
    </row>
    <row r="1113" spans="1:14" x14ac:dyDescent="0.25">
      <c r="A1113">
        <v>3801112</v>
      </c>
      <c r="B1113">
        <v>4</v>
      </c>
      <c r="C1113" t="s">
        <v>65</v>
      </c>
      <c r="D1113" s="2">
        <v>45023</v>
      </c>
      <c r="E1113" s="27">
        <v>2023</v>
      </c>
      <c r="F1113" s="29">
        <v>4</v>
      </c>
      <c r="G1113">
        <v>511111</v>
      </c>
      <c r="H1113" t="s">
        <v>29</v>
      </c>
      <c r="I1113">
        <v>280011</v>
      </c>
      <c r="J1113" t="s">
        <v>12</v>
      </c>
      <c r="K1113">
        <v>250028</v>
      </c>
      <c r="L1113" t="s">
        <v>35</v>
      </c>
      <c r="M1113" t="s">
        <v>71</v>
      </c>
      <c r="N1113" s="5">
        <v>2436</v>
      </c>
    </row>
    <row r="1114" spans="1:14" x14ac:dyDescent="0.25">
      <c r="A1114">
        <v>3801113</v>
      </c>
      <c r="B1114">
        <v>4</v>
      </c>
      <c r="C1114" t="s">
        <v>65</v>
      </c>
      <c r="D1114" s="2">
        <v>44910</v>
      </c>
      <c r="E1114" s="27">
        <v>2022</v>
      </c>
      <c r="F1114" s="29">
        <v>12</v>
      </c>
      <c r="G1114">
        <v>511114</v>
      </c>
      <c r="H1114" t="s">
        <v>30</v>
      </c>
      <c r="I1114">
        <v>280017</v>
      </c>
      <c r="J1114" t="s">
        <v>18</v>
      </c>
      <c r="K1114">
        <v>250021</v>
      </c>
      <c r="L1114" t="s">
        <v>34</v>
      </c>
      <c r="M1114" t="s">
        <v>40</v>
      </c>
      <c r="N1114" s="5">
        <v>3514</v>
      </c>
    </row>
    <row r="1115" spans="1:14" x14ac:dyDescent="0.25">
      <c r="A1115">
        <v>3801114</v>
      </c>
      <c r="B1115">
        <v>1</v>
      </c>
      <c r="C1115" t="s">
        <v>64</v>
      </c>
      <c r="D1115" s="2">
        <v>45249</v>
      </c>
      <c r="E1115" s="27">
        <v>2023</v>
      </c>
      <c r="F1115" s="29">
        <v>11</v>
      </c>
      <c r="G1115">
        <v>511113</v>
      </c>
      <c r="H1115" t="s">
        <v>30</v>
      </c>
      <c r="I1115">
        <v>280010</v>
      </c>
      <c r="J1115" t="s">
        <v>11</v>
      </c>
      <c r="K1115">
        <v>250023</v>
      </c>
      <c r="L1115" t="s">
        <v>34</v>
      </c>
      <c r="M1115" t="s">
        <v>40</v>
      </c>
      <c r="N1115" s="5">
        <v>2948</v>
      </c>
    </row>
    <row r="1116" spans="1:14" x14ac:dyDescent="0.25">
      <c r="A1116">
        <v>3801115</v>
      </c>
      <c r="B1116">
        <v>1</v>
      </c>
      <c r="C1116" t="s">
        <v>64</v>
      </c>
      <c r="D1116" s="2">
        <v>44553</v>
      </c>
      <c r="E1116" s="27">
        <v>2021</v>
      </c>
      <c r="F1116" s="29">
        <v>12</v>
      </c>
      <c r="G1116">
        <v>511116</v>
      </c>
      <c r="H1116" t="s">
        <v>31</v>
      </c>
      <c r="I1116">
        <v>280010</v>
      </c>
      <c r="J1116" t="s">
        <v>11</v>
      </c>
      <c r="K1116">
        <v>250029</v>
      </c>
      <c r="L1116" t="s">
        <v>35</v>
      </c>
      <c r="M1116" t="s">
        <v>55</v>
      </c>
      <c r="N1116" s="5">
        <v>249</v>
      </c>
    </row>
    <row r="1117" spans="1:14" x14ac:dyDescent="0.25">
      <c r="A1117">
        <v>3801116</v>
      </c>
      <c r="B1117">
        <v>1</v>
      </c>
      <c r="C1117" t="s">
        <v>64</v>
      </c>
      <c r="D1117" s="2">
        <v>44867</v>
      </c>
      <c r="E1117" s="27">
        <v>2022</v>
      </c>
      <c r="F1117" s="29">
        <v>11</v>
      </c>
      <c r="G1117">
        <v>511111</v>
      </c>
      <c r="H1117" t="s">
        <v>29</v>
      </c>
      <c r="I1117">
        <v>280018</v>
      </c>
      <c r="J1117" t="s">
        <v>19</v>
      </c>
      <c r="K1117">
        <v>250024</v>
      </c>
      <c r="L1117" t="s">
        <v>34</v>
      </c>
      <c r="M1117" t="s">
        <v>40</v>
      </c>
      <c r="N1117" s="5">
        <v>461</v>
      </c>
    </row>
    <row r="1118" spans="1:14" x14ac:dyDescent="0.25">
      <c r="A1118">
        <v>3801117</v>
      </c>
      <c r="B1118">
        <v>2</v>
      </c>
      <c r="C1118" t="s">
        <v>51</v>
      </c>
      <c r="D1118" s="2">
        <v>44611</v>
      </c>
      <c r="E1118" s="27">
        <v>2022</v>
      </c>
      <c r="F1118" s="29">
        <v>2</v>
      </c>
      <c r="G1118">
        <v>511111</v>
      </c>
      <c r="H1118" t="s">
        <v>29</v>
      </c>
      <c r="I1118">
        <v>280005</v>
      </c>
      <c r="J1118" t="s">
        <v>77</v>
      </c>
      <c r="K1118">
        <v>250025</v>
      </c>
      <c r="L1118" t="s">
        <v>34</v>
      </c>
      <c r="M1118" t="s">
        <v>40</v>
      </c>
      <c r="N1118" s="5">
        <v>5465</v>
      </c>
    </row>
    <row r="1119" spans="1:14" x14ac:dyDescent="0.25">
      <c r="A1119">
        <v>3801118</v>
      </c>
      <c r="B1119">
        <v>4</v>
      </c>
      <c r="C1119" t="s">
        <v>65</v>
      </c>
      <c r="D1119" s="2">
        <v>44737</v>
      </c>
      <c r="E1119" s="27">
        <v>2022</v>
      </c>
      <c r="F1119" s="29">
        <v>6</v>
      </c>
      <c r="G1119">
        <v>511114</v>
      </c>
      <c r="H1119" t="s">
        <v>30</v>
      </c>
      <c r="I1119">
        <v>280010</v>
      </c>
      <c r="J1119" t="s">
        <v>11</v>
      </c>
      <c r="K1119">
        <v>250008</v>
      </c>
      <c r="L1119" t="s">
        <v>36</v>
      </c>
      <c r="M1119" t="s">
        <v>53</v>
      </c>
      <c r="N1119" s="5">
        <v>4656</v>
      </c>
    </row>
    <row r="1120" spans="1:14" x14ac:dyDescent="0.25">
      <c r="A1120">
        <v>3801119</v>
      </c>
      <c r="B1120">
        <v>3</v>
      </c>
      <c r="C1120" t="s">
        <v>50</v>
      </c>
      <c r="D1120" s="2">
        <v>44580</v>
      </c>
      <c r="E1120" s="27">
        <v>2022</v>
      </c>
      <c r="F1120" s="29">
        <v>1</v>
      </c>
      <c r="G1120">
        <v>511117</v>
      </c>
      <c r="H1120" t="s">
        <v>31</v>
      </c>
      <c r="I1120">
        <v>280011</v>
      </c>
      <c r="J1120" t="s">
        <v>12</v>
      </c>
      <c r="K1120">
        <v>250025</v>
      </c>
      <c r="L1120" t="s">
        <v>34</v>
      </c>
      <c r="M1120" t="s">
        <v>40</v>
      </c>
      <c r="N1120" s="5">
        <v>5405</v>
      </c>
    </row>
    <row r="1121" spans="1:14" x14ac:dyDescent="0.25">
      <c r="A1121">
        <v>3801120</v>
      </c>
      <c r="B1121">
        <v>1</v>
      </c>
      <c r="C1121" t="s">
        <v>64</v>
      </c>
      <c r="D1121" s="2">
        <v>44866</v>
      </c>
      <c r="E1121" s="27">
        <v>2022</v>
      </c>
      <c r="F1121" s="29">
        <v>11</v>
      </c>
      <c r="G1121">
        <v>511114</v>
      </c>
      <c r="H1121" t="s">
        <v>30</v>
      </c>
      <c r="I1121">
        <v>280019</v>
      </c>
      <c r="J1121" t="s">
        <v>20</v>
      </c>
      <c r="K1121">
        <v>250009</v>
      </c>
      <c r="L1121" t="s">
        <v>36</v>
      </c>
      <c r="M1121" t="s">
        <v>53</v>
      </c>
      <c r="N1121" s="5">
        <v>5310</v>
      </c>
    </row>
    <row r="1122" spans="1:14" x14ac:dyDescent="0.25">
      <c r="A1122">
        <v>3801121</v>
      </c>
      <c r="B1122">
        <v>2</v>
      </c>
      <c r="C1122" t="s">
        <v>51</v>
      </c>
      <c r="D1122" s="2">
        <v>45285</v>
      </c>
      <c r="E1122" s="27">
        <v>2023</v>
      </c>
      <c r="F1122" s="29">
        <v>12</v>
      </c>
      <c r="G1122">
        <v>511112</v>
      </c>
      <c r="H1122" t="s">
        <v>29</v>
      </c>
      <c r="I1122">
        <v>280002</v>
      </c>
      <c r="J1122" t="s">
        <v>74</v>
      </c>
      <c r="K1122">
        <v>250016</v>
      </c>
      <c r="L1122" t="s">
        <v>37</v>
      </c>
      <c r="M1122" t="s">
        <v>39</v>
      </c>
      <c r="N1122" s="5">
        <v>4269</v>
      </c>
    </row>
    <row r="1123" spans="1:14" x14ac:dyDescent="0.25">
      <c r="A1123">
        <v>3801122</v>
      </c>
      <c r="B1123">
        <v>1</v>
      </c>
      <c r="C1123" t="s">
        <v>64</v>
      </c>
      <c r="D1123" s="2">
        <v>44723</v>
      </c>
      <c r="E1123" s="27">
        <v>2022</v>
      </c>
      <c r="F1123" s="29">
        <v>6</v>
      </c>
      <c r="G1123">
        <v>511116</v>
      </c>
      <c r="H1123" t="s">
        <v>31</v>
      </c>
      <c r="I1123">
        <v>280003</v>
      </c>
      <c r="J1123" t="s">
        <v>75</v>
      </c>
      <c r="K1123">
        <v>250015</v>
      </c>
      <c r="L1123" t="s">
        <v>37</v>
      </c>
      <c r="M1123" t="s">
        <v>39</v>
      </c>
      <c r="N1123" s="5">
        <v>5585</v>
      </c>
    </row>
    <row r="1124" spans="1:14" x14ac:dyDescent="0.25">
      <c r="A1124">
        <v>3801123</v>
      </c>
      <c r="B1124">
        <v>2</v>
      </c>
      <c r="C1124" t="s">
        <v>51</v>
      </c>
      <c r="D1124" s="2">
        <v>44891</v>
      </c>
      <c r="E1124" s="27">
        <v>2022</v>
      </c>
      <c r="F1124" s="29">
        <v>11</v>
      </c>
      <c r="G1124">
        <v>511111</v>
      </c>
      <c r="H1124" t="s">
        <v>29</v>
      </c>
      <c r="I1124">
        <v>280005</v>
      </c>
      <c r="J1124" t="s">
        <v>77</v>
      </c>
      <c r="K1124">
        <v>250011</v>
      </c>
      <c r="L1124" t="s">
        <v>37</v>
      </c>
      <c r="M1124" t="s">
        <v>54</v>
      </c>
      <c r="N1124" s="5">
        <v>699</v>
      </c>
    </row>
    <row r="1125" spans="1:14" x14ac:dyDescent="0.25">
      <c r="A1125">
        <v>3801124</v>
      </c>
      <c r="B1125">
        <v>3</v>
      </c>
      <c r="C1125" t="s">
        <v>50</v>
      </c>
      <c r="D1125" s="2">
        <v>45235</v>
      </c>
      <c r="E1125" s="27">
        <v>2023</v>
      </c>
      <c r="F1125" s="29">
        <v>11</v>
      </c>
      <c r="G1125">
        <v>511117</v>
      </c>
      <c r="H1125" t="s">
        <v>31</v>
      </c>
      <c r="I1125">
        <v>280010</v>
      </c>
      <c r="J1125" t="s">
        <v>11</v>
      </c>
      <c r="K1125">
        <v>250003</v>
      </c>
      <c r="L1125" t="s">
        <v>36</v>
      </c>
      <c r="M1125" t="s">
        <v>38</v>
      </c>
      <c r="N1125" s="5">
        <v>295</v>
      </c>
    </row>
    <row r="1126" spans="1:14" x14ac:dyDescent="0.25">
      <c r="A1126">
        <v>3801125</v>
      </c>
      <c r="B1126">
        <v>2</v>
      </c>
      <c r="C1126" t="s">
        <v>51</v>
      </c>
      <c r="D1126" s="2">
        <v>45051</v>
      </c>
      <c r="E1126" s="27">
        <v>2023</v>
      </c>
      <c r="F1126" s="29">
        <v>5</v>
      </c>
      <c r="G1126">
        <v>511116</v>
      </c>
      <c r="H1126" t="s">
        <v>31</v>
      </c>
      <c r="I1126">
        <v>280006</v>
      </c>
      <c r="J1126" t="s">
        <v>78</v>
      </c>
      <c r="K1126">
        <v>250001</v>
      </c>
      <c r="L1126" t="s">
        <v>36</v>
      </c>
      <c r="M1126" t="s">
        <v>38</v>
      </c>
      <c r="N1126" s="5">
        <v>1304</v>
      </c>
    </row>
    <row r="1127" spans="1:14" x14ac:dyDescent="0.25">
      <c r="A1127">
        <v>3801126</v>
      </c>
      <c r="B1127">
        <v>4</v>
      </c>
      <c r="C1127" t="s">
        <v>65</v>
      </c>
      <c r="D1127" s="2">
        <v>44202</v>
      </c>
      <c r="E1127" s="27">
        <v>2021</v>
      </c>
      <c r="F1127" s="29">
        <v>1</v>
      </c>
      <c r="G1127">
        <v>511114</v>
      </c>
      <c r="H1127" t="s">
        <v>30</v>
      </c>
      <c r="I1127">
        <v>280001</v>
      </c>
      <c r="J1127" t="s">
        <v>73</v>
      </c>
      <c r="K1127">
        <v>250029</v>
      </c>
      <c r="L1127" t="s">
        <v>35</v>
      </c>
      <c r="M1127" t="s">
        <v>55</v>
      </c>
      <c r="N1127" s="5">
        <v>1723</v>
      </c>
    </row>
    <row r="1128" spans="1:14" x14ac:dyDescent="0.25">
      <c r="A1128">
        <v>3801127</v>
      </c>
      <c r="B1128">
        <v>1</v>
      </c>
      <c r="C1128" t="s">
        <v>64</v>
      </c>
      <c r="D1128" s="2">
        <v>44721</v>
      </c>
      <c r="E1128" s="27">
        <v>2022</v>
      </c>
      <c r="F1128" s="29">
        <v>6</v>
      </c>
      <c r="G1128">
        <v>511112</v>
      </c>
      <c r="H1128" t="s">
        <v>29</v>
      </c>
      <c r="I1128">
        <v>280002</v>
      </c>
      <c r="J1128" t="s">
        <v>74</v>
      </c>
      <c r="K1128">
        <v>250027</v>
      </c>
      <c r="L1128" t="s">
        <v>35</v>
      </c>
      <c r="M1128" t="s">
        <v>71</v>
      </c>
      <c r="N1128" s="5">
        <v>759</v>
      </c>
    </row>
    <row r="1129" spans="1:14" x14ac:dyDescent="0.25">
      <c r="A1129">
        <v>3801128</v>
      </c>
      <c r="B1129">
        <v>1</v>
      </c>
      <c r="C1129" t="s">
        <v>64</v>
      </c>
      <c r="D1129" s="2">
        <v>44634</v>
      </c>
      <c r="E1129" s="27">
        <v>2022</v>
      </c>
      <c r="F1129" s="29">
        <v>3</v>
      </c>
      <c r="G1129">
        <v>511116</v>
      </c>
      <c r="H1129" t="s">
        <v>31</v>
      </c>
      <c r="I1129">
        <v>280014</v>
      </c>
      <c r="J1129" t="s">
        <v>15</v>
      </c>
      <c r="K1129">
        <v>250024</v>
      </c>
      <c r="L1129" t="s">
        <v>34</v>
      </c>
      <c r="M1129" t="s">
        <v>40</v>
      </c>
      <c r="N1129" s="5">
        <v>1855</v>
      </c>
    </row>
    <row r="1130" spans="1:14" x14ac:dyDescent="0.25">
      <c r="A1130">
        <v>3801129</v>
      </c>
      <c r="B1130">
        <v>4</v>
      </c>
      <c r="C1130" t="s">
        <v>65</v>
      </c>
      <c r="D1130" s="2">
        <v>44893</v>
      </c>
      <c r="E1130" s="27">
        <v>2022</v>
      </c>
      <c r="F1130" s="29">
        <v>11</v>
      </c>
      <c r="G1130">
        <v>511117</v>
      </c>
      <c r="H1130" t="s">
        <v>31</v>
      </c>
      <c r="I1130">
        <v>280004</v>
      </c>
      <c r="J1130" t="s">
        <v>76</v>
      </c>
      <c r="K1130">
        <v>250006</v>
      </c>
      <c r="L1130" t="s">
        <v>36</v>
      </c>
      <c r="M1130" t="s">
        <v>53</v>
      </c>
      <c r="N1130" s="5">
        <v>1860</v>
      </c>
    </row>
    <row r="1131" spans="1:14" x14ac:dyDescent="0.25">
      <c r="A1131">
        <v>3801130</v>
      </c>
      <c r="B1131">
        <v>3</v>
      </c>
      <c r="C1131" t="s">
        <v>50</v>
      </c>
      <c r="D1131" s="2">
        <v>45226</v>
      </c>
      <c r="E1131" s="27">
        <v>2023</v>
      </c>
      <c r="F1131" s="29">
        <v>10</v>
      </c>
      <c r="G1131">
        <v>511116</v>
      </c>
      <c r="H1131" t="s">
        <v>31</v>
      </c>
      <c r="I1131">
        <v>280001</v>
      </c>
      <c r="J1131" t="s">
        <v>73</v>
      </c>
      <c r="K1131">
        <v>250025</v>
      </c>
      <c r="L1131" t="s">
        <v>34</v>
      </c>
      <c r="M1131" t="s">
        <v>40</v>
      </c>
      <c r="N1131" s="5">
        <v>3055</v>
      </c>
    </row>
    <row r="1132" spans="1:14" x14ac:dyDescent="0.25">
      <c r="A1132">
        <v>3801131</v>
      </c>
      <c r="B1132">
        <v>4</v>
      </c>
      <c r="C1132" t="s">
        <v>65</v>
      </c>
      <c r="D1132" s="2">
        <v>45238</v>
      </c>
      <c r="E1132" s="27">
        <v>2023</v>
      </c>
      <c r="F1132" s="29">
        <v>11</v>
      </c>
      <c r="G1132">
        <v>511111</v>
      </c>
      <c r="H1132" t="s">
        <v>29</v>
      </c>
      <c r="I1132">
        <v>280016</v>
      </c>
      <c r="J1132" t="s">
        <v>17</v>
      </c>
      <c r="K1132">
        <v>250001</v>
      </c>
      <c r="L1132" t="s">
        <v>36</v>
      </c>
      <c r="M1132" t="s">
        <v>38</v>
      </c>
      <c r="N1132" s="5">
        <v>3194</v>
      </c>
    </row>
    <row r="1133" spans="1:14" x14ac:dyDescent="0.25">
      <c r="A1133">
        <v>3801132</v>
      </c>
      <c r="B1133">
        <v>2</v>
      </c>
      <c r="C1133" t="s">
        <v>51</v>
      </c>
      <c r="D1133" s="2">
        <v>45029</v>
      </c>
      <c r="E1133" s="27">
        <v>2023</v>
      </c>
      <c r="F1133" s="29">
        <v>4</v>
      </c>
      <c r="G1133">
        <v>511114</v>
      </c>
      <c r="H1133" t="s">
        <v>30</v>
      </c>
      <c r="I1133">
        <v>280015</v>
      </c>
      <c r="J1133" t="s">
        <v>16</v>
      </c>
      <c r="K1133">
        <v>250027</v>
      </c>
      <c r="L1133" t="s">
        <v>35</v>
      </c>
      <c r="M1133" t="s">
        <v>71</v>
      </c>
      <c r="N1133" s="5">
        <v>969</v>
      </c>
    </row>
    <row r="1134" spans="1:14" x14ac:dyDescent="0.25">
      <c r="A1134">
        <v>3801133</v>
      </c>
      <c r="B1134">
        <v>4</v>
      </c>
      <c r="C1134" t="s">
        <v>65</v>
      </c>
      <c r="D1134" s="2">
        <v>44353</v>
      </c>
      <c r="E1134" s="27">
        <v>2021</v>
      </c>
      <c r="F1134" s="29">
        <v>6</v>
      </c>
      <c r="G1134">
        <v>511116</v>
      </c>
      <c r="H1134" t="s">
        <v>31</v>
      </c>
      <c r="I1134">
        <v>280010</v>
      </c>
      <c r="J1134" t="s">
        <v>11</v>
      </c>
      <c r="K1134">
        <v>250003</v>
      </c>
      <c r="L1134" t="s">
        <v>36</v>
      </c>
      <c r="M1134" t="s">
        <v>38</v>
      </c>
      <c r="N1134" s="5">
        <v>4194</v>
      </c>
    </row>
    <row r="1135" spans="1:14" x14ac:dyDescent="0.25">
      <c r="A1135">
        <v>3801134</v>
      </c>
      <c r="B1135">
        <v>4</v>
      </c>
      <c r="C1135" t="s">
        <v>65</v>
      </c>
      <c r="D1135" s="2">
        <v>44276</v>
      </c>
      <c r="E1135" s="27">
        <v>2021</v>
      </c>
      <c r="F1135" s="29">
        <v>3</v>
      </c>
      <c r="G1135">
        <v>511117</v>
      </c>
      <c r="H1135" t="s">
        <v>31</v>
      </c>
      <c r="I1135">
        <v>280020</v>
      </c>
      <c r="J1135" t="s">
        <v>21</v>
      </c>
      <c r="K1135">
        <v>250004</v>
      </c>
      <c r="L1135" t="s">
        <v>36</v>
      </c>
      <c r="M1135" t="s">
        <v>38</v>
      </c>
      <c r="N1135" s="5">
        <v>3298</v>
      </c>
    </row>
    <row r="1136" spans="1:14" x14ac:dyDescent="0.25">
      <c r="A1136">
        <v>3801135</v>
      </c>
      <c r="B1136">
        <v>3</v>
      </c>
      <c r="C1136" t="s">
        <v>50</v>
      </c>
      <c r="D1136" s="2">
        <v>44473</v>
      </c>
      <c r="E1136" s="27">
        <v>2021</v>
      </c>
      <c r="F1136" s="29">
        <v>10</v>
      </c>
      <c r="G1136">
        <v>511113</v>
      </c>
      <c r="H1136" t="s">
        <v>30</v>
      </c>
      <c r="I1136">
        <v>280001</v>
      </c>
      <c r="J1136" t="s">
        <v>73</v>
      </c>
      <c r="K1136">
        <v>250023</v>
      </c>
      <c r="L1136" t="s">
        <v>34</v>
      </c>
      <c r="M1136" t="s">
        <v>40</v>
      </c>
      <c r="N1136" s="5">
        <v>4401</v>
      </c>
    </row>
    <row r="1137" spans="1:14" x14ac:dyDescent="0.25">
      <c r="A1137">
        <v>3801136</v>
      </c>
      <c r="B1137">
        <v>3</v>
      </c>
      <c r="C1137" t="s">
        <v>50</v>
      </c>
      <c r="D1137" s="2">
        <v>44959</v>
      </c>
      <c r="E1137" s="27">
        <v>2023</v>
      </c>
      <c r="F1137" s="29">
        <v>2</v>
      </c>
      <c r="G1137">
        <v>511112</v>
      </c>
      <c r="H1137" t="s">
        <v>29</v>
      </c>
      <c r="I1137">
        <v>280003</v>
      </c>
      <c r="J1137" t="s">
        <v>75</v>
      </c>
      <c r="K1137">
        <v>250024</v>
      </c>
      <c r="L1137" t="s">
        <v>34</v>
      </c>
      <c r="M1137" t="s">
        <v>40</v>
      </c>
      <c r="N1137" s="5">
        <v>1172</v>
      </c>
    </row>
    <row r="1138" spans="1:14" x14ac:dyDescent="0.25">
      <c r="A1138">
        <v>3801137</v>
      </c>
      <c r="B1138">
        <v>3</v>
      </c>
      <c r="C1138" t="s">
        <v>50</v>
      </c>
      <c r="D1138" s="2">
        <v>44312</v>
      </c>
      <c r="E1138" s="27">
        <v>2021</v>
      </c>
      <c r="F1138" s="29">
        <v>4</v>
      </c>
      <c r="G1138">
        <v>511113</v>
      </c>
      <c r="H1138" t="s">
        <v>30</v>
      </c>
      <c r="I1138">
        <v>280003</v>
      </c>
      <c r="J1138" t="s">
        <v>75</v>
      </c>
      <c r="K1138">
        <v>250014</v>
      </c>
      <c r="L1138" t="s">
        <v>37</v>
      </c>
      <c r="M1138" t="s">
        <v>54</v>
      </c>
      <c r="N1138" s="5">
        <v>513</v>
      </c>
    </row>
    <row r="1139" spans="1:14" x14ac:dyDescent="0.25">
      <c r="A1139">
        <v>3801138</v>
      </c>
      <c r="B1139">
        <v>1</v>
      </c>
      <c r="C1139" t="s">
        <v>64</v>
      </c>
      <c r="D1139" s="2">
        <v>45135</v>
      </c>
      <c r="E1139" s="27">
        <v>2023</v>
      </c>
      <c r="F1139" s="29">
        <v>7</v>
      </c>
      <c r="G1139">
        <v>511117</v>
      </c>
      <c r="H1139" t="s">
        <v>31</v>
      </c>
      <c r="I1139">
        <v>280012</v>
      </c>
      <c r="J1139" t="s">
        <v>13</v>
      </c>
      <c r="K1139">
        <v>250007</v>
      </c>
      <c r="L1139" t="s">
        <v>36</v>
      </c>
      <c r="M1139" t="s">
        <v>53</v>
      </c>
      <c r="N1139" s="5">
        <v>3117</v>
      </c>
    </row>
    <row r="1140" spans="1:14" x14ac:dyDescent="0.25">
      <c r="A1140">
        <v>3801139</v>
      </c>
      <c r="B1140">
        <v>3</v>
      </c>
      <c r="C1140" t="s">
        <v>50</v>
      </c>
      <c r="D1140" s="2">
        <v>44846</v>
      </c>
      <c r="E1140" s="27">
        <v>2022</v>
      </c>
      <c r="F1140" s="29">
        <v>10</v>
      </c>
      <c r="G1140">
        <v>511112</v>
      </c>
      <c r="H1140" t="s">
        <v>29</v>
      </c>
      <c r="I1140">
        <v>280011</v>
      </c>
      <c r="J1140" t="s">
        <v>12</v>
      </c>
      <c r="K1140">
        <v>250028</v>
      </c>
      <c r="L1140" t="s">
        <v>35</v>
      </c>
      <c r="M1140" t="s">
        <v>71</v>
      </c>
      <c r="N1140" s="5">
        <v>3988</v>
      </c>
    </row>
    <row r="1141" spans="1:14" x14ac:dyDescent="0.25">
      <c r="A1141">
        <v>3801140</v>
      </c>
      <c r="B1141">
        <v>2</v>
      </c>
      <c r="C1141" t="s">
        <v>51</v>
      </c>
      <c r="D1141" s="2">
        <v>44476</v>
      </c>
      <c r="E1141" s="27">
        <v>2021</v>
      </c>
      <c r="F1141" s="29">
        <v>10</v>
      </c>
      <c r="G1141">
        <v>511115</v>
      </c>
      <c r="H1141" t="s">
        <v>70</v>
      </c>
      <c r="I1141">
        <v>280009</v>
      </c>
      <c r="J1141" t="s">
        <v>81</v>
      </c>
      <c r="K1141">
        <v>250030</v>
      </c>
      <c r="L1141" t="s">
        <v>35</v>
      </c>
      <c r="M1141" t="s">
        <v>55</v>
      </c>
      <c r="N1141" s="5">
        <v>2526</v>
      </c>
    </row>
    <row r="1142" spans="1:14" x14ac:dyDescent="0.25">
      <c r="A1142">
        <v>3801141</v>
      </c>
      <c r="B1142">
        <v>2</v>
      </c>
      <c r="C1142" t="s">
        <v>51</v>
      </c>
      <c r="D1142" s="2">
        <v>45148</v>
      </c>
      <c r="E1142" s="27">
        <v>2023</v>
      </c>
      <c r="F1142" s="29">
        <v>8</v>
      </c>
      <c r="G1142">
        <v>511113</v>
      </c>
      <c r="H1142" t="s">
        <v>30</v>
      </c>
      <c r="I1142">
        <v>280017</v>
      </c>
      <c r="J1142" t="s">
        <v>18</v>
      </c>
      <c r="K1142">
        <v>250015</v>
      </c>
      <c r="L1142" t="s">
        <v>37</v>
      </c>
      <c r="M1142" t="s">
        <v>39</v>
      </c>
      <c r="N1142" s="5">
        <v>3200</v>
      </c>
    </row>
    <row r="1143" spans="1:14" x14ac:dyDescent="0.25">
      <c r="A1143">
        <v>3801142</v>
      </c>
      <c r="B1143">
        <v>2</v>
      </c>
      <c r="C1143" t="s">
        <v>51</v>
      </c>
      <c r="D1143" s="2">
        <v>45018</v>
      </c>
      <c r="E1143" s="27">
        <v>2023</v>
      </c>
      <c r="F1143" s="29">
        <v>4</v>
      </c>
      <c r="G1143">
        <v>511111</v>
      </c>
      <c r="H1143" t="s">
        <v>29</v>
      </c>
      <c r="I1143">
        <v>280010</v>
      </c>
      <c r="J1143" t="s">
        <v>11</v>
      </c>
      <c r="K1143">
        <v>250022</v>
      </c>
      <c r="L1143" t="s">
        <v>34</v>
      </c>
      <c r="M1143" t="s">
        <v>40</v>
      </c>
      <c r="N1143" s="5">
        <v>4639</v>
      </c>
    </row>
    <row r="1144" spans="1:14" x14ac:dyDescent="0.25">
      <c r="A1144">
        <v>3801143</v>
      </c>
      <c r="B1144">
        <v>2</v>
      </c>
      <c r="C1144" t="s">
        <v>51</v>
      </c>
      <c r="D1144" s="2">
        <v>44329</v>
      </c>
      <c r="E1144" s="27">
        <v>2021</v>
      </c>
      <c r="F1144" s="29">
        <v>5</v>
      </c>
      <c r="G1144">
        <v>511117</v>
      </c>
      <c r="H1144" t="s">
        <v>31</v>
      </c>
      <c r="I1144">
        <v>280017</v>
      </c>
      <c r="J1144" t="s">
        <v>18</v>
      </c>
      <c r="K1144">
        <v>250030</v>
      </c>
      <c r="L1144" t="s">
        <v>35</v>
      </c>
      <c r="M1144" t="s">
        <v>55</v>
      </c>
      <c r="N1144" s="5">
        <v>5677</v>
      </c>
    </row>
    <row r="1145" spans="1:14" x14ac:dyDescent="0.25">
      <c r="A1145">
        <v>3801144</v>
      </c>
      <c r="B1145">
        <v>3</v>
      </c>
      <c r="C1145" t="s">
        <v>50</v>
      </c>
      <c r="D1145" s="2">
        <v>44654</v>
      </c>
      <c r="E1145" s="27">
        <v>2022</v>
      </c>
      <c r="F1145" s="29">
        <v>4</v>
      </c>
      <c r="G1145">
        <v>511115</v>
      </c>
      <c r="H1145" t="s">
        <v>70</v>
      </c>
      <c r="I1145">
        <v>280016</v>
      </c>
      <c r="J1145" t="s">
        <v>17</v>
      </c>
      <c r="K1145">
        <v>250013</v>
      </c>
      <c r="L1145" t="s">
        <v>37</v>
      </c>
      <c r="M1145" t="s">
        <v>54</v>
      </c>
      <c r="N1145" s="5">
        <v>5488</v>
      </c>
    </row>
    <row r="1146" spans="1:14" x14ac:dyDescent="0.25">
      <c r="A1146">
        <v>3801145</v>
      </c>
      <c r="B1146">
        <v>4</v>
      </c>
      <c r="C1146" t="s">
        <v>65</v>
      </c>
      <c r="D1146" s="2">
        <v>44563</v>
      </c>
      <c r="E1146" s="27">
        <v>2022</v>
      </c>
      <c r="F1146" s="29">
        <v>1</v>
      </c>
      <c r="G1146">
        <v>511112</v>
      </c>
      <c r="H1146" t="s">
        <v>29</v>
      </c>
      <c r="I1146">
        <v>280009</v>
      </c>
      <c r="J1146" t="s">
        <v>81</v>
      </c>
      <c r="K1146">
        <v>250023</v>
      </c>
      <c r="L1146" t="s">
        <v>34</v>
      </c>
      <c r="M1146" t="s">
        <v>40</v>
      </c>
      <c r="N1146" s="5">
        <v>2375</v>
      </c>
    </row>
    <row r="1147" spans="1:14" x14ac:dyDescent="0.25">
      <c r="A1147">
        <v>3801146</v>
      </c>
      <c r="B1147">
        <v>4</v>
      </c>
      <c r="C1147" t="s">
        <v>65</v>
      </c>
      <c r="D1147" s="2">
        <v>45181</v>
      </c>
      <c r="E1147" s="27">
        <v>2023</v>
      </c>
      <c r="F1147" s="29">
        <v>9</v>
      </c>
      <c r="G1147">
        <v>511117</v>
      </c>
      <c r="H1147" t="s">
        <v>31</v>
      </c>
      <c r="I1147">
        <v>280014</v>
      </c>
      <c r="J1147" t="s">
        <v>15</v>
      </c>
      <c r="K1147">
        <v>250029</v>
      </c>
      <c r="L1147" t="s">
        <v>35</v>
      </c>
      <c r="M1147" t="s">
        <v>55</v>
      </c>
      <c r="N1147" s="5">
        <v>1871</v>
      </c>
    </row>
    <row r="1148" spans="1:14" x14ac:dyDescent="0.25">
      <c r="A1148">
        <v>3801147</v>
      </c>
      <c r="B1148">
        <v>3</v>
      </c>
      <c r="C1148" t="s">
        <v>50</v>
      </c>
      <c r="D1148" s="2">
        <v>44998</v>
      </c>
      <c r="E1148" s="27">
        <v>2023</v>
      </c>
      <c r="F1148" s="29">
        <v>3</v>
      </c>
      <c r="G1148">
        <v>511112</v>
      </c>
      <c r="H1148" t="s">
        <v>29</v>
      </c>
      <c r="I1148">
        <v>280008</v>
      </c>
      <c r="J1148" t="s">
        <v>80</v>
      </c>
      <c r="K1148">
        <v>250017</v>
      </c>
      <c r="L1148" t="s">
        <v>37</v>
      </c>
      <c r="M1148" t="s">
        <v>39</v>
      </c>
      <c r="N1148" s="5">
        <v>5757</v>
      </c>
    </row>
    <row r="1149" spans="1:14" x14ac:dyDescent="0.25">
      <c r="A1149">
        <v>3801148</v>
      </c>
      <c r="B1149">
        <v>3</v>
      </c>
      <c r="C1149" t="s">
        <v>50</v>
      </c>
      <c r="D1149" s="2">
        <v>44307</v>
      </c>
      <c r="E1149" s="27">
        <v>2021</v>
      </c>
      <c r="F1149" s="29">
        <v>4</v>
      </c>
      <c r="G1149">
        <v>511113</v>
      </c>
      <c r="H1149" t="s">
        <v>30</v>
      </c>
      <c r="I1149">
        <v>280012</v>
      </c>
      <c r="J1149" t="s">
        <v>13</v>
      </c>
      <c r="K1149">
        <v>250010</v>
      </c>
      <c r="L1149" t="s">
        <v>36</v>
      </c>
      <c r="M1149" t="s">
        <v>53</v>
      </c>
      <c r="N1149" s="5">
        <v>5604</v>
      </c>
    </row>
    <row r="1150" spans="1:14" x14ac:dyDescent="0.25">
      <c r="A1150">
        <v>3801149</v>
      </c>
      <c r="B1150">
        <v>4</v>
      </c>
      <c r="C1150" t="s">
        <v>65</v>
      </c>
      <c r="D1150" s="2">
        <v>45070</v>
      </c>
      <c r="E1150" s="27">
        <v>2023</v>
      </c>
      <c r="F1150" s="29">
        <v>5</v>
      </c>
      <c r="G1150">
        <v>511113</v>
      </c>
      <c r="H1150" t="s">
        <v>30</v>
      </c>
      <c r="I1150">
        <v>280013</v>
      </c>
      <c r="J1150" t="s">
        <v>14</v>
      </c>
      <c r="K1150">
        <v>250002</v>
      </c>
      <c r="L1150" t="s">
        <v>36</v>
      </c>
      <c r="M1150" t="s">
        <v>38</v>
      </c>
      <c r="N1150" s="5">
        <v>3139</v>
      </c>
    </row>
    <row r="1151" spans="1:14" x14ac:dyDescent="0.25">
      <c r="A1151">
        <v>3801150</v>
      </c>
      <c r="B1151">
        <v>3</v>
      </c>
      <c r="C1151" t="s">
        <v>50</v>
      </c>
      <c r="D1151" s="2">
        <v>44879</v>
      </c>
      <c r="E1151" s="27">
        <v>2022</v>
      </c>
      <c r="F1151" s="29">
        <v>11</v>
      </c>
      <c r="G1151">
        <v>511116</v>
      </c>
      <c r="H1151" t="s">
        <v>31</v>
      </c>
      <c r="I1151">
        <v>280006</v>
      </c>
      <c r="J1151" t="s">
        <v>78</v>
      </c>
      <c r="K1151">
        <v>250002</v>
      </c>
      <c r="L1151" t="s">
        <v>36</v>
      </c>
      <c r="M1151" t="s">
        <v>38</v>
      </c>
      <c r="N1151" s="5">
        <v>4358</v>
      </c>
    </row>
    <row r="1152" spans="1:14" x14ac:dyDescent="0.25">
      <c r="A1152">
        <v>3801151</v>
      </c>
      <c r="B1152">
        <v>2</v>
      </c>
      <c r="C1152" t="s">
        <v>51</v>
      </c>
      <c r="D1152" s="2">
        <v>44392</v>
      </c>
      <c r="E1152" s="27">
        <v>2021</v>
      </c>
      <c r="F1152" s="29">
        <v>7</v>
      </c>
      <c r="G1152">
        <v>511112</v>
      </c>
      <c r="H1152" t="s">
        <v>29</v>
      </c>
      <c r="I1152">
        <v>280018</v>
      </c>
      <c r="J1152" t="s">
        <v>19</v>
      </c>
      <c r="K1152">
        <v>250005</v>
      </c>
      <c r="L1152" t="s">
        <v>36</v>
      </c>
      <c r="M1152" t="s">
        <v>38</v>
      </c>
      <c r="N1152" s="5">
        <v>3062</v>
      </c>
    </row>
    <row r="1153" spans="1:14" x14ac:dyDescent="0.25">
      <c r="A1153">
        <v>3801152</v>
      </c>
      <c r="B1153">
        <v>3</v>
      </c>
      <c r="C1153" t="s">
        <v>50</v>
      </c>
      <c r="D1153" s="2">
        <v>44495</v>
      </c>
      <c r="E1153" s="27">
        <v>2021</v>
      </c>
      <c r="F1153" s="29">
        <v>10</v>
      </c>
      <c r="G1153">
        <v>511115</v>
      </c>
      <c r="H1153" t="s">
        <v>70</v>
      </c>
      <c r="I1153">
        <v>280019</v>
      </c>
      <c r="J1153" t="s">
        <v>20</v>
      </c>
      <c r="K1153">
        <v>250002</v>
      </c>
      <c r="L1153" t="s">
        <v>36</v>
      </c>
      <c r="M1153" t="s">
        <v>38</v>
      </c>
      <c r="N1153" s="5">
        <v>1559</v>
      </c>
    </row>
    <row r="1154" spans="1:14" x14ac:dyDescent="0.25">
      <c r="A1154">
        <v>3801153</v>
      </c>
      <c r="B1154">
        <v>2</v>
      </c>
      <c r="C1154" t="s">
        <v>51</v>
      </c>
      <c r="D1154" s="2">
        <v>44873</v>
      </c>
      <c r="E1154" s="27">
        <v>2022</v>
      </c>
      <c r="F1154" s="29">
        <v>11</v>
      </c>
      <c r="G1154">
        <v>511114</v>
      </c>
      <c r="H1154" t="s">
        <v>30</v>
      </c>
      <c r="I1154">
        <v>280017</v>
      </c>
      <c r="J1154" t="s">
        <v>18</v>
      </c>
      <c r="K1154">
        <v>250003</v>
      </c>
      <c r="L1154" t="s">
        <v>36</v>
      </c>
      <c r="M1154" t="s">
        <v>38</v>
      </c>
      <c r="N1154" s="5">
        <v>4892</v>
      </c>
    </row>
    <row r="1155" spans="1:14" x14ac:dyDescent="0.25">
      <c r="A1155">
        <v>3801154</v>
      </c>
      <c r="B1155">
        <v>1</v>
      </c>
      <c r="C1155" t="s">
        <v>64</v>
      </c>
      <c r="D1155" s="2">
        <v>44855</v>
      </c>
      <c r="E1155" s="27">
        <v>2022</v>
      </c>
      <c r="F1155" s="29">
        <v>10</v>
      </c>
      <c r="G1155">
        <v>511115</v>
      </c>
      <c r="H1155" t="s">
        <v>70</v>
      </c>
      <c r="I1155">
        <v>280003</v>
      </c>
      <c r="J1155" t="s">
        <v>75</v>
      </c>
      <c r="K1155">
        <v>250029</v>
      </c>
      <c r="L1155" t="s">
        <v>35</v>
      </c>
      <c r="M1155" t="s">
        <v>55</v>
      </c>
      <c r="N1155" s="5">
        <v>4553</v>
      </c>
    </row>
    <row r="1156" spans="1:14" x14ac:dyDescent="0.25">
      <c r="A1156">
        <v>3801155</v>
      </c>
      <c r="B1156">
        <v>3</v>
      </c>
      <c r="C1156" t="s">
        <v>50</v>
      </c>
      <c r="D1156" s="2">
        <v>44372</v>
      </c>
      <c r="E1156" s="27">
        <v>2021</v>
      </c>
      <c r="F1156" s="29">
        <v>6</v>
      </c>
      <c r="G1156">
        <v>511115</v>
      </c>
      <c r="H1156" t="s">
        <v>70</v>
      </c>
      <c r="I1156">
        <v>280003</v>
      </c>
      <c r="J1156" t="s">
        <v>75</v>
      </c>
      <c r="K1156">
        <v>250010</v>
      </c>
      <c r="L1156" t="s">
        <v>36</v>
      </c>
      <c r="M1156" t="s">
        <v>53</v>
      </c>
      <c r="N1156" s="5">
        <v>483</v>
      </c>
    </row>
    <row r="1157" spans="1:14" x14ac:dyDescent="0.25">
      <c r="A1157">
        <v>3801156</v>
      </c>
      <c r="B1157">
        <v>1</v>
      </c>
      <c r="C1157" t="s">
        <v>64</v>
      </c>
      <c r="D1157" s="2">
        <v>44197</v>
      </c>
      <c r="E1157" s="27">
        <v>2021</v>
      </c>
      <c r="F1157" s="29">
        <v>1</v>
      </c>
      <c r="G1157">
        <v>511117</v>
      </c>
      <c r="H1157" t="s">
        <v>31</v>
      </c>
      <c r="I1157">
        <v>280009</v>
      </c>
      <c r="J1157" t="s">
        <v>81</v>
      </c>
      <c r="K1157">
        <v>250025</v>
      </c>
      <c r="L1157" t="s">
        <v>34</v>
      </c>
      <c r="M1157" t="s">
        <v>40</v>
      </c>
      <c r="N1157" s="5">
        <v>3684</v>
      </c>
    </row>
    <row r="1158" spans="1:14" x14ac:dyDescent="0.25">
      <c r="A1158">
        <v>3801157</v>
      </c>
      <c r="B1158">
        <v>1</v>
      </c>
      <c r="C1158" t="s">
        <v>64</v>
      </c>
      <c r="D1158" s="2">
        <v>45074</v>
      </c>
      <c r="E1158" s="27">
        <v>2023</v>
      </c>
      <c r="F1158" s="29">
        <v>5</v>
      </c>
      <c r="G1158">
        <v>511115</v>
      </c>
      <c r="H1158" t="s">
        <v>70</v>
      </c>
      <c r="I1158">
        <v>280009</v>
      </c>
      <c r="J1158" t="s">
        <v>81</v>
      </c>
      <c r="K1158">
        <v>250028</v>
      </c>
      <c r="L1158" t="s">
        <v>35</v>
      </c>
      <c r="M1158" t="s">
        <v>71</v>
      </c>
      <c r="N1158" s="5">
        <v>423</v>
      </c>
    </row>
    <row r="1159" spans="1:14" x14ac:dyDescent="0.25">
      <c r="A1159">
        <v>3801158</v>
      </c>
      <c r="B1159">
        <v>2</v>
      </c>
      <c r="C1159" t="s">
        <v>51</v>
      </c>
      <c r="D1159" s="2">
        <v>44442</v>
      </c>
      <c r="E1159" s="27">
        <v>2021</v>
      </c>
      <c r="F1159" s="29">
        <v>9</v>
      </c>
      <c r="G1159">
        <v>511113</v>
      </c>
      <c r="H1159" t="s">
        <v>30</v>
      </c>
      <c r="I1159">
        <v>280011</v>
      </c>
      <c r="J1159" t="s">
        <v>12</v>
      </c>
      <c r="K1159">
        <v>250024</v>
      </c>
      <c r="L1159" t="s">
        <v>34</v>
      </c>
      <c r="M1159" t="s">
        <v>40</v>
      </c>
      <c r="N1159" s="5">
        <v>4409</v>
      </c>
    </row>
    <row r="1160" spans="1:14" x14ac:dyDescent="0.25">
      <c r="A1160">
        <v>3801159</v>
      </c>
      <c r="B1160">
        <v>4</v>
      </c>
      <c r="C1160" t="s">
        <v>65</v>
      </c>
      <c r="D1160" s="2">
        <v>44759</v>
      </c>
      <c r="E1160" s="27">
        <v>2022</v>
      </c>
      <c r="F1160" s="29">
        <v>7</v>
      </c>
      <c r="G1160">
        <v>511116</v>
      </c>
      <c r="H1160" t="s">
        <v>31</v>
      </c>
      <c r="I1160">
        <v>280012</v>
      </c>
      <c r="J1160" t="s">
        <v>13</v>
      </c>
      <c r="K1160">
        <v>250002</v>
      </c>
      <c r="L1160" t="s">
        <v>36</v>
      </c>
      <c r="M1160" t="s">
        <v>38</v>
      </c>
      <c r="N1160" s="5">
        <v>3686</v>
      </c>
    </row>
    <row r="1161" spans="1:14" x14ac:dyDescent="0.25">
      <c r="A1161">
        <v>3801160</v>
      </c>
      <c r="B1161">
        <v>4</v>
      </c>
      <c r="C1161" t="s">
        <v>65</v>
      </c>
      <c r="D1161" s="2">
        <v>44324</v>
      </c>
      <c r="E1161" s="27">
        <v>2021</v>
      </c>
      <c r="F1161" s="29">
        <v>5</v>
      </c>
      <c r="G1161">
        <v>511112</v>
      </c>
      <c r="H1161" t="s">
        <v>29</v>
      </c>
      <c r="I1161">
        <v>280020</v>
      </c>
      <c r="J1161" t="s">
        <v>21</v>
      </c>
      <c r="K1161">
        <v>250027</v>
      </c>
      <c r="L1161" t="s">
        <v>35</v>
      </c>
      <c r="M1161" t="s">
        <v>71</v>
      </c>
      <c r="N1161" s="5">
        <v>2825</v>
      </c>
    </row>
    <row r="1162" spans="1:14" x14ac:dyDescent="0.25">
      <c r="A1162">
        <v>3801161</v>
      </c>
      <c r="B1162">
        <v>4</v>
      </c>
      <c r="C1162" t="s">
        <v>65</v>
      </c>
      <c r="D1162" s="2">
        <v>44528</v>
      </c>
      <c r="E1162" s="27">
        <v>2021</v>
      </c>
      <c r="F1162" s="29">
        <v>11</v>
      </c>
      <c r="G1162">
        <v>511111</v>
      </c>
      <c r="H1162" t="s">
        <v>29</v>
      </c>
      <c r="I1162">
        <v>280011</v>
      </c>
      <c r="J1162" t="s">
        <v>12</v>
      </c>
      <c r="K1162">
        <v>250027</v>
      </c>
      <c r="L1162" t="s">
        <v>35</v>
      </c>
      <c r="M1162" t="s">
        <v>71</v>
      </c>
      <c r="N1162" s="5">
        <v>3923</v>
      </c>
    </row>
    <row r="1163" spans="1:14" x14ac:dyDescent="0.25">
      <c r="A1163">
        <v>3801162</v>
      </c>
      <c r="B1163">
        <v>2</v>
      </c>
      <c r="C1163" t="s">
        <v>51</v>
      </c>
      <c r="D1163" s="2">
        <v>44738</v>
      </c>
      <c r="E1163" s="27">
        <v>2022</v>
      </c>
      <c r="F1163" s="29">
        <v>6</v>
      </c>
      <c r="G1163">
        <v>511113</v>
      </c>
      <c r="H1163" t="s">
        <v>30</v>
      </c>
      <c r="I1163">
        <v>280001</v>
      </c>
      <c r="J1163" t="s">
        <v>73</v>
      </c>
      <c r="K1163">
        <v>250004</v>
      </c>
      <c r="L1163" t="s">
        <v>36</v>
      </c>
      <c r="M1163" t="s">
        <v>38</v>
      </c>
      <c r="N1163" s="5">
        <v>5895</v>
      </c>
    </row>
    <row r="1164" spans="1:14" x14ac:dyDescent="0.25">
      <c r="A1164">
        <v>3801163</v>
      </c>
      <c r="B1164">
        <v>3</v>
      </c>
      <c r="C1164" t="s">
        <v>50</v>
      </c>
      <c r="D1164" s="2">
        <v>44907</v>
      </c>
      <c r="E1164" s="27">
        <v>2022</v>
      </c>
      <c r="F1164" s="29">
        <v>12</v>
      </c>
      <c r="G1164">
        <v>511111</v>
      </c>
      <c r="H1164" t="s">
        <v>29</v>
      </c>
      <c r="I1164">
        <v>280019</v>
      </c>
      <c r="J1164" t="s">
        <v>20</v>
      </c>
      <c r="K1164">
        <v>250015</v>
      </c>
      <c r="L1164" t="s">
        <v>37</v>
      </c>
      <c r="M1164" t="s">
        <v>39</v>
      </c>
      <c r="N1164" s="5">
        <v>418</v>
      </c>
    </row>
    <row r="1165" spans="1:14" x14ac:dyDescent="0.25">
      <c r="A1165">
        <v>3801164</v>
      </c>
      <c r="B1165">
        <v>2</v>
      </c>
      <c r="C1165" t="s">
        <v>51</v>
      </c>
      <c r="D1165" s="2">
        <v>44670</v>
      </c>
      <c r="E1165" s="27">
        <v>2022</v>
      </c>
      <c r="F1165" s="29">
        <v>4</v>
      </c>
      <c r="G1165">
        <v>511113</v>
      </c>
      <c r="H1165" t="s">
        <v>30</v>
      </c>
      <c r="I1165">
        <v>280016</v>
      </c>
      <c r="J1165" t="s">
        <v>17</v>
      </c>
      <c r="K1165">
        <v>250009</v>
      </c>
      <c r="L1165" t="s">
        <v>36</v>
      </c>
      <c r="M1165" t="s">
        <v>53</v>
      </c>
      <c r="N1165" s="5">
        <v>3047</v>
      </c>
    </row>
    <row r="1166" spans="1:14" x14ac:dyDescent="0.25">
      <c r="A1166">
        <v>3801165</v>
      </c>
      <c r="B1166">
        <v>3</v>
      </c>
      <c r="C1166" t="s">
        <v>50</v>
      </c>
      <c r="D1166" s="2">
        <v>44783</v>
      </c>
      <c r="E1166" s="27">
        <v>2022</v>
      </c>
      <c r="F1166" s="29">
        <v>8</v>
      </c>
      <c r="G1166">
        <v>511116</v>
      </c>
      <c r="H1166" t="s">
        <v>31</v>
      </c>
      <c r="I1166">
        <v>280020</v>
      </c>
      <c r="J1166" t="s">
        <v>21</v>
      </c>
      <c r="K1166">
        <v>250022</v>
      </c>
      <c r="L1166" t="s">
        <v>34</v>
      </c>
      <c r="M1166" t="s">
        <v>40</v>
      </c>
      <c r="N1166" s="5">
        <v>5543</v>
      </c>
    </row>
    <row r="1167" spans="1:14" x14ac:dyDescent="0.25">
      <c r="A1167">
        <v>3801166</v>
      </c>
      <c r="B1167">
        <v>1</v>
      </c>
      <c r="C1167" t="s">
        <v>64</v>
      </c>
      <c r="D1167" s="2">
        <v>44263</v>
      </c>
      <c r="E1167" s="27">
        <v>2021</v>
      </c>
      <c r="F1167" s="29">
        <v>3</v>
      </c>
      <c r="G1167">
        <v>511111</v>
      </c>
      <c r="H1167" t="s">
        <v>29</v>
      </c>
      <c r="I1167">
        <v>280009</v>
      </c>
      <c r="J1167" t="s">
        <v>81</v>
      </c>
      <c r="K1167">
        <v>250006</v>
      </c>
      <c r="L1167" t="s">
        <v>36</v>
      </c>
      <c r="M1167" t="s">
        <v>53</v>
      </c>
      <c r="N1167" s="5">
        <v>5548</v>
      </c>
    </row>
    <row r="1168" spans="1:14" x14ac:dyDescent="0.25">
      <c r="A1168">
        <v>3801167</v>
      </c>
      <c r="B1168">
        <v>1</v>
      </c>
      <c r="C1168" t="s">
        <v>64</v>
      </c>
      <c r="D1168" s="2">
        <v>45247</v>
      </c>
      <c r="E1168" s="27">
        <v>2023</v>
      </c>
      <c r="F1168" s="29">
        <v>11</v>
      </c>
      <c r="G1168">
        <v>511117</v>
      </c>
      <c r="H1168" t="s">
        <v>31</v>
      </c>
      <c r="I1168">
        <v>280001</v>
      </c>
      <c r="J1168" t="s">
        <v>73</v>
      </c>
      <c r="K1168">
        <v>250024</v>
      </c>
      <c r="L1168" t="s">
        <v>34</v>
      </c>
      <c r="M1168" t="s">
        <v>40</v>
      </c>
      <c r="N1168" s="5">
        <v>5620</v>
      </c>
    </row>
    <row r="1169" spans="1:14" x14ac:dyDescent="0.25">
      <c r="A1169">
        <v>3801168</v>
      </c>
      <c r="B1169">
        <v>3</v>
      </c>
      <c r="C1169" t="s">
        <v>50</v>
      </c>
      <c r="D1169" s="2">
        <v>44886</v>
      </c>
      <c r="E1169" s="27">
        <v>2022</v>
      </c>
      <c r="F1169" s="29">
        <v>11</v>
      </c>
      <c r="G1169">
        <v>511111</v>
      </c>
      <c r="H1169" t="s">
        <v>29</v>
      </c>
      <c r="I1169">
        <v>280013</v>
      </c>
      <c r="J1169" t="s">
        <v>14</v>
      </c>
      <c r="K1169">
        <v>250018</v>
      </c>
      <c r="L1169" t="s">
        <v>37</v>
      </c>
      <c r="M1169" t="s">
        <v>39</v>
      </c>
      <c r="N1169" s="5">
        <v>5625</v>
      </c>
    </row>
    <row r="1170" spans="1:14" x14ac:dyDescent="0.25">
      <c r="A1170">
        <v>3801169</v>
      </c>
      <c r="B1170">
        <v>2</v>
      </c>
      <c r="C1170" t="s">
        <v>51</v>
      </c>
      <c r="D1170" s="2">
        <v>44298</v>
      </c>
      <c r="E1170" s="27">
        <v>2021</v>
      </c>
      <c r="F1170" s="29">
        <v>4</v>
      </c>
      <c r="G1170">
        <v>511116</v>
      </c>
      <c r="H1170" t="s">
        <v>31</v>
      </c>
      <c r="I1170">
        <v>280017</v>
      </c>
      <c r="J1170" t="s">
        <v>18</v>
      </c>
      <c r="K1170">
        <v>250002</v>
      </c>
      <c r="L1170" t="s">
        <v>36</v>
      </c>
      <c r="M1170" t="s">
        <v>38</v>
      </c>
      <c r="N1170" s="5">
        <v>3213</v>
      </c>
    </row>
    <row r="1171" spans="1:14" x14ac:dyDescent="0.25">
      <c r="A1171">
        <v>3801170</v>
      </c>
      <c r="B1171">
        <v>2</v>
      </c>
      <c r="C1171" t="s">
        <v>51</v>
      </c>
      <c r="D1171" s="2">
        <v>44357</v>
      </c>
      <c r="E1171" s="27">
        <v>2021</v>
      </c>
      <c r="F1171" s="29">
        <v>6</v>
      </c>
      <c r="G1171">
        <v>511112</v>
      </c>
      <c r="H1171" t="s">
        <v>29</v>
      </c>
      <c r="I1171">
        <v>280017</v>
      </c>
      <c r="J1171" t="s">
        <v>18</v>
      </c>
      <c r="K1171">
        <v>250013</v>
      </c>
      <c r="L1171" t="s">
        <v>37</v>
      </c>
      <c r="M1171" t="s">
        <v>54</v>
      </c>
      <c r="N1171" s="5">
        <v>4738</v>
      </c>
    </row>
    <row r="1172" spans="1:14" x14ac:dyDescent="0.25">
      <c r="A1172">
        <v>3801171</v>
      </c>
      <c r="B1172">
        <v>2</v>
      </c>
      <c r="C1172" t="s">
        <v>51</v>
      </c>
      <c r="D1172" s="2">
        <v>44928</v>
      </c>
      <c r="E1172" s="27">
        <v>2023</v>
      </c>
      <c r="F1172" s="29">
        <v>1</v>
      </c>
      <c r="G1172">
        <v>511112</v>
      </c>
      <c r="H1172" t="s">
        <v>29</v>
      </c>
      <c r="I1172">
        <v>280001</v>
      </c>
      <c r="J1172" t="s">
        <v>73</v>
      </c>
      <c r="K1172">
        <v>250020</v>
      </c>
      <c r="L1172" t="s">
        <v>37</v>
      </c>
      <c r="M1172" t="s">
        <v>39</v>
      </c>
      <c r="N1172" s="5">
        <v>1904</v>
      </c>
    </row>
    <row r="1173" spans="1:14" x14ac:dyDescent="0.25">
      <c r="A1173">
        <v>3801172</v>
      </c>
      <c r="B1173">
        <v>3</v>
      </c>
      <c r="C1173" t="s">
        <v>50</v>
      </c>
      <c r="D1173" s="2">
        <v>45217</v>
      </c>
      <c r="E1173" s="27">
        <v>2023</v>
      </c>
      <c r="F1173" s="29">
        <v>10</v>
      </c>
      <c r="G1173">
        <v>511116</v>
      </c>
      <c r="H1173" t="s">
        <v>31</v>
      </c>
      <c r="I1173">
        <v>280011</v>
      </c>
      <c r="J1173" t="s">
        <v>12</v>
      </c>
      <c r="K1173">
        <v>250022</v>
      </c>
      <c r="L1173" t="s">
        <v>34</v>
      </c>
      <c r="M1173" t="s">
        <v>40</v>
      </c>
      <c r="N1173" s="5">
        <v>4386</v>
      </c>
    </row>
    <row r="1174" spans="1:14" x14ac:dyDescent="0.25">
      <c r="A1174">
        <v>3801173</v>
      </c>
      <c r="B1174">
        <v>3</v>
      </c>
      <c r="C1174" t="s">
        <v>50</v>
      </c>
      <c r="D1174" s="2">
        <v>44685</v>
      </c>
      <c r="E1174" s="27">
        <v>2022</v>
      </c>
      <c r="F1174" s="29">
        <v>5</v>
      </c>
      <c r="G1174">
        <v>511111</v>
      </c>
      <c r="H1174" t="s">
        <v>29</v>
      </c>
      <c r="I1174">
        <v>280010</v>
      </c>
      <c r="J1174" t="s">
        <v>11</v>
      </c>
      <c r="K1174">
        <v>250015</v>
      </c>
      <c r="L1174" t="s">
        <v>37</v>
      </c>
      <c r="M1174" t="s">
        <v>39</v>
      </c>
      <c r="N1174" s="5">
        <v>1952</v>
      </c>
    </row>
    <row r="1175" spans="1:14" x14ac:dyDescent="0.25">
      <c r="A1175">
        <v>3801174</v>
      </c>
      <c r="B1175">
        <v>3</v>
      </c>
      <c r="C1175" t="s">
        <v>50</v>
      </c>
      <c r="D1175" s="2">
        <v>44370</v>
      </c>
      <c r="E1175" s="27">
        <v>2021</v>
      </c>
      <c r="F1175" s="29">
        <v>6</v>
      </c>
      <c r="G1175">
        <v>511117</v>
      </c>
      <c r="H1175" t="s">
        <v>31</v>
      </c>
      <c r="I1175">
        <v>280013</v>
      </c>
      <c r="J1175" t="s">
        <v>14</v>
      </c>
      <c r="K1175">
        <v>250026</v>
      </c>
      <c r="L1175" t="s">
        <v>35</v>
      </c>
      <c r="M1175" t="s">
        <v>71</v>
      </c>
      <c r="N1175" s="5">
        <v>5112</v>
      </c>
    </row>
    <row r="1176" spans="1:14" x14ac:dyDescent="0.25">
      <c r="A1176">
        <v>3801175</v>
      </c>
      <c r="B1176">
        <v>1</v>
      </c>
      <c r="C1176" t="s">
        <v>64</v>
      </c>
      <c r="D1176" s="2">
        <v>45032</v>
      </c>
      <c r="E1176" s="27">
        <v>2023</v>
      </c>
      <c r="F1176" s="29">
        <v>4</v>
      </c>
      <c r="G1176">
        <v>511116</v>
      </c>
      <c r="H1176" t="s">
        <v>31</v>
      </c>
      <c r="I1176">
        <v>280007</v>
      </c>
      <c r="J1176" t="s">
        <v>79</v>
      </c>
      <c r="K1176">
        <v>250011</v>
      </c>
      <c r="L1176" t="s">
        <v>37</v>
      </c>
      <c r="M1176" t="s">
        <v>54</v>
      </c>
      <c r="N1176" s="5">
        <v>200</v>
      </c>
    </row>
    <row r="1177" spans="1:14" x14ac:dyDescent="0.25">
      <c r="A1177">
        <v>3801176</v>
      </c>
      <c r="B1177">
        <v>4</v>
      </c>
      <c r="C1177" t="s">
        <v>65</v>
      </c>
      <c r="D1177" s="2">
        <v>45096</v>
      </c>
      <c r="E1177" s="27">
        <v>2023</v>
      </c>
      <c r="F1177" s="29">
        <v>6</v>
      </c>
      <c r="G1177">
        <v>511113</v>
      </c>
      <c r="H1177" t="s">
        <v>30</v>
      </c>
      <c r="I1177">
        <v>280002</v>
      </c>
      <c r="J1177" t="s">
        <v>74</v>
      </c>
      <c r="K1177">
        <v>250025</v>
      </c>
      <c r="L1177" t="s">
        <v>34</v>
      </c>
      <c r="M1177" t="s">
        <v>40</v>
      </c>
      <c r="N1177" s="5">
        <v>2859</v>
      </c>
    </row>
    <row r="1178" spans="1:14" x14ac:dyDescent="0.25">
      <c r="A1178">
        <v>3801177</v>
      </c>
      <c r="B1178">
        <v>4</v>
      </c>
      <c r="C1178" t="s">
        <v>65</v>
      </c>
      <c r="D1178" s="2">
        <v>44335</v>
      </c>
      <c r="E1178" s="27">
        <v>2021</v>
      </c>
      <c r="F1178" s="29">
        <v>5</v>
      </c>
      <c r="G1178">
        <v>511115</v>
      </c>
      <c r="H1178" t="s">
        <v>70</v>
      </c>
      <c r="I1178">
        <v>280005</v>
      </c>
      <c r="J1178" t="s">
        <v>77</v>
      </c>
      <c r="K1178">
        <v>250004</v>
      </c>
      <c r="L1178" t="s">
        <v>36</v>
      </c>
      <c r="M1178" t="s">
        <v>38</v>
      </c>
      <c r="N1178" s="5">
        <v>4000</v>
      </c>
    </row>
    <row r="1179" spans="1:14" x14ac:dyDescent="0.25">
      <c r="A1179">
        <v>3801178</v>
      </c>
      <c r="B1179">
        <v>1</v>
      </c>
      <c r="C1179" t="s">
        <v>64</v>
      </c>
      <c r="D1179" s="2">
        <v>44960</v>
      </c>
      <c r="E1179" s="27">
        <v>2023</v>
      </c>
      <c r="F1179" s="29">
        <v>2</v>
      </c>
      <c r="G1179">
        <v>511115</v>
      </c>
      <c r="H1179" t="s">
        <v>70</v>
      </c>
      <c r="I1179">
        <v>280008</v>
      </c>
      <c r="J1179" t="s">
        <v>80</v>
      </c>
      <c r="K1179">
        <v>250022</v>
      </c>
      <c r="L1179" t="s">
        <v>34</v>
      </c>
      <c r="M1179" t="s">
        <v>40</v>
      </c>
      <c r="N1179" s="5">
        <v>2291</v>
      </c>
    </row>
    <row r="1180" spans="1:14" x14ac:dyDescent="0.25">
      <c r="A1180">
        <v>3801179</v>
      </c>
      <c r="B1180">
        <v>1</v>
      </c>
      <c r="C1180" t="s">
        <v>64</v>
      </c>
      <c r="D1180" s="2">
        <v>44394</v>
      </c>
      <c r="E1180" s="27">
        <v>2021</v>
      </c>
      <c r="F1180" s="29">
        <v>7</v>
      </c>
      <c r="G1180">
        <v>511111</v>
      </c>
      <c r="H1180" t="s">
        <v>29</v>
      </c>
      <c r="I1180">
        <v>280004</v>
      </c>
      <c r="J1180" t="s">
        <v>76</v>
      </c>
      <c r="K1180">
        <v>250027</v>
      </c>
      <c r="L1180" t="s">
        <v>35</v>
      </c>
      <c r="M1180" t="s">
        <v>71</v>
      </c>
      <c r="N1180" s="5">
        <v>453</v>
      </c>
    </row>
    <row r="1181" spans="1:14" x14ac:dyDescent="0.25">
      <c r="A1181">
        <v>3801180</v>
      </c>
      <c r="B1181">
        <v>1</v>
      </c>
      <c r="C1181" t="s">
        <v>64</v>
      </c>
      <c r="D1181" s="2">
        <v>44986</v>
      </c>
      <c r="E1181" s="27">
        <v>2023</v>
      </c>
      <c r="F1181" s="29">
        <v>3</v>
      </c>
      <c r="G1181">
        <v>511117</v>
      </c>
      <c r="H1181" t="s">
        <v>31</v>
      </c>
      <c r="I1181">
        <v>280014</v>
      </c>
      <c r="J1181" t="s">
        <v>15</v>
      </c>
      <c r="K1181">
        <v>250024</v>
      </c>
      <c r="L1181" t="s">
        <v>34</v>
      </c>
      <c r="M1181" t="s">
        <v>40</v>
      </c>
      <c r="N1181" s="5">
        <v>4293</v>
      </c>
    </row>
    <row r="1182" spans="1:14" x14ac:dyDescent="0.25">
      <c r="A1182">
        <v>3801181</v>
      </c>
      <c r="B1182">
        <v>4</v>
      </c>
      <c r="C1182" t="s">
        <v>65</v>
      </c>
      <c r="D1182" s="2">
        <v>45036</v>
      </c>
      <c r="E1182" s="27">
        <v>2023</v>
      </c>
      <c r="F1182" s="29">
        <v>4</v>
      </c>
      <c r="G1182">
        <v>511113</v>
      </c>
      <c r="H1182" t="s">
        <v>30</v>
      </c>
      <c r="I1182">
        <v>280020</v>
      </c>
      <c r="J1182" t="s">
        <v>21</v>
      </c>
      <c r="K1182">
        <v>250011</v>
      </c>
      <c r="L1182" t="s">
        <v>37</v>
      </c>
      <c r="M1182" t="s">
        <v>54</v>
      </c>
      <c r="N1182" s="5">
        <v>3843</v>
      </c>
    </row>
    <row r="1183" spans="1:14" x14ac:dyDescent="0.25">
      <c r="A1183">
        <v>3801182</v>
      </c>
      <c r="B1183">
        <v>3</v>
      </c>
      <c r="C1183" t="s">
        <v>50</v>
      </c>
      <c r="D1183" s="2">
        <v>44717</v>
      </c>
      <c r="E1183" s="27">
        <v>2022</v>
      </c>
      <c r="F1183" s="29">
        <v>6</v>
      </c>
      <c r="G1183">
        <v>511117</v>
      </c>
      <c r="H1183" t="s">
        <v>31</v>
      </c>
      <c r="I1183">
        <v>280020</v>
      </c>
      <c r="J1183" t="s">
        <v>21</v>
      </c>
      <c r="K1183">
        <v>250007</v>
      </c>
      <c r="L1183" t="s">
        <v>36</v>
      </c>
      <c r="M1183" t="s">
        <v>53</v>
      </c>
      <c r="N1183" s="5">
        <v>4954</v>
      </c>
    </row>
    <row r="1184" spans="1:14" x14ac:dyDescent="0.25">
      <c r="A1184">
        <v>3801183</v>
      </c>
      <c r="B1184">
        <v>4</v>
      </c>
      <c r="C1184" t="s">
        <v>65</v>
      </c>
      <c r="D1184" s="2">
        <v>45186</v>
      </c>
      <c r="E1184" s="27">
        <v>2023</v>
      </c>
      <c r="F1184" s="29">
        <v>9</v>
      </c>
      <c r="G1184">
        <v>511112</v>
      </c>
      <c r="H1184" t="s">
        <v>29</v>
      </c>
      <c r="I1184">
        <v>280003</v>
      </c>
      <c r="J1184" t="s">
        <v>75</v>
      </c>
      <c r="K1184">
        <v>250021</v>
      </c>
      <c r="L1184" t="s">
        <v>34</v>
      </c>
      <c r="M1184" t="s">
        <v>40</v>
      </c>
      <c r="N1184" s="5">
        <v>5887</v>
      </c>
    </row>
    <row r="1185" spans="1:14" x14ac:dyDescent="0.25">
      <c r="A1185">
        <v>3801184</v>
      </c>
      <c r="B1185">
        <v>2</v>
      </c>
      <c r="C1185" t="s">
        <v>51</v>
      </c>
      <c r="D1185" s="2">
        <v>45021</v>
      </c>
      <c r="E1185" s="27">
        <v>2023</v>
      </c>
      <c r="F1185" s="29">
        <v>4</v>
      </c>
      <c r="G1185">
        <v>511113</v>
      </c>
      <c r="H1185" t="s">
        <v>30</v>
      </c>
      <c r="I1185">
        <v>280012</v>
      </c>
      <c r="J1185" t="s">
        <v>13</v>
      </c>
      <c r="K1185">
        <v>250008</v>
      </c>
      <c r="L1185" t="s">
        <v>36</v>
      </c>
      <c r="M1185" t="s">
        <v>53</v>
      </c>
      <c r="N1185" s="5">
        <v>4508</v>
      </c>
    </row>
    <row r="1186" spans="1:14" x14ac:dyDescent="0.25">
      <c r="A1186">
        <v>3801185</v>
      </c>
      <c r="B1186">
        <v>4</v>
      </c>
      <c r="C1186" t="s">
        <v>65</v>
      </c>
      <c r="D1186" s="2">
        <v>45082</v>
      </c>
      <c r="E1186" s="27">
        <v>2023</v>
      </c>
      <c r="F1186" s="29">
        <v>6</v>
      </c>
      <c r="G1186">
        <v>511115</v>
      </c>
      <c r="H1186" t="s">
        <v>70</v>
      </c>
      <c r="I1186">
        <v>280012</v>
      </c>
      <c r="J1186" t="s">
        <v>13</v>
      </c>
      <c r="K1186">
        <v>250021</v>
      </c>
      <c r="L1186" t="s">
        <v>34</v>
      </c>
      <c r="M1186" t="s">
        <v>40</v>
      </c>
      <c r="N1186" s="5">
        <v>295</v>
      </c>
    </row>
    <row r="1187" spans="1:14" x14ac:dyDescent="0.25">
      <c r="A1187">
        <v>3801186</v>
      </c>
      <c r="B1187">
        <v>3</v>
      </c>
      <c r="C1187" t="s">
        <v>50</v>
      </c>
      <c r="D1187" s="2">
        <v>44622</v>
      </c>
      <c r="E1187" s="27">
        <v>2022</v>
      </c>
      <c r="F1187" s="29">
        <v>3</v>
      </c>
      <c r="G1187">
        <v>511116</v>
      </c>
      <c r="H1187" t="s">
        <v>31</v>
      </c>
      <c r="I1187">
        <v>280012</v>
      </c>
      <c r="J1187" t="s">
        <v>13</v>
      </c>
      <c r="K1187">
        <v>250006</v>
      </c>
      <c r="L1187" t="s">
        <v>36</v>
      </c>
      <c r="M1187" t="s">
        <v>53</v>
      </c>
      <c r="N1187" s="5">
        <v>3358</v>
      </c>
    </row>
    <row r="1188" spans="1:14" x14ac:dyDescent="0.25">
      <c r="A1188">
        <v>3801187</v>
      </c>
      <c r="B1188">
        <v>3</v>
      </c>
      <c r="C1188" t="s">
        <v>50</v>
      </c>
      <c r="D1188" s="2">
        <v>45205</v>
      </c>
      <c r="E1188" s="27">
        <v>2023</v>
      </c>
      <c r="F1188" s="29">
        <v>10</v>
      </c>
      <c r="G1188">
        <v>511111</v>
      </c>
      <c r="H1188" t="s">
        <v>29</v>
      </c>
      <c r="I1188">
        <v>280003</v>
      </c>
      <c r="J1188" t="s">
        <v>75</v>
      </c>
      <c r="K1188">
        <v>250001</v>
      </c>
      <c r="L1188" t="s">
        <v>36</v>
      </c>
      <c r="M1188" t="s">
        <v>38</v>
      </c>
      <c r="N1188" s="5">
        <v>3143</v>
      </c>
    </row>
    <row r="1189" spans="1:14" x14ac:dyDescent="0.25">
      <c r="A1189">
        <v>3801188</v>
      </c>
      <c r="B1189">
        <v>2</v>
      </c>
      <c r="C1189" t="s">
        <v>51</v>
      </c>
      <c r="D1189" s="2">
        <v>44842</v>
      </c>
      <c r="E1189" s="27">
        <v>2022</v>
      </c>
      <c r="F1189" s="29">
        <v>10</v>
      </c>
      <c r="G1189">
        <v>511115</v>
      </c>
      <c r="H1189" t="s">
        <v>70</v>
      </c>
      <c r="I1189">
        <v>280017</v>
      </c>
      <c r="J1189" t="s">
        <v>18</v>
      </c>
      <c r="K1189">
        <v>250022</v>
      </c>
      <c r="L1189" t="s">
        <v>34</v>
      </c>
      <c r="M1189" t="s">
        <v>40</v>
      </c>
      <c r="N1189" s="5">
        <v>1013</v>
      </c>
    </row>
    <row r="1190" spans="1:14" x14ac:dyDescent="0.25">
      <c r="A1190">
        <v>3801189</v>
      </c>
      <c r="B1190">
        <v>2</v>
      </c>
      <c r="C1190" t="s">
        <v>51</v>
      </c>
      <c r="D1190" s="2">
        <v>44607</v>
      </c>
      <c r="E1190" s="27">
        <v>2022</v>
      </c>
      <c r="F1190" s="29">
        <v>2</v>
      </c>
      <c r="G1190">
        <v>511116</v>
      </c>
      <c r="H1190" t="s">
        <v>31</v>
      </c>
      <c r="I1190">
        <v>280012</v>
      </c>
      <c r="J1190" t="s">
        <v>13</v>
      </c>
      <c r="K1190">
        <v>250008</v>
      </c>
      <c r="L1190" t="s">
        <v>36</v>
      </c>
      <c r="M1190" t="s">
        <v>53</v>
      </c>
      <c r="N1190" s="5">
        <v>3508</v>
      </c>
    </row>
    <row r="1191" spans="1:14" x14ac:dyDescent="0.25">
      <c r="A1191">
        <v>3801190</v>
      </c>
      <c r="B1191">
        <v>4</v>
      </c>
      <c r="C1191" t="s">
        <v>65</v>
      </c>
      <c r="D1191" s="2">
        <v>44871</v>
      </c>
      <c r="E1191" s="27">
        <v>2022</v>
      </c>
      <c r="F1191" s="29">
        <v>11</v>
      </c>
      <c r="G1191">
        <v>511116</v>
      </c>
      <c r="H1191" t="s">
        <v>31</v>
      </c>
      <c r="I1191">
        <v>280010</v>
      </c>
      <c r="J1191" t="s">
        <v>11</v>
      </c>
      <c r="K1191">
        <v>250008</v>
      </c>
      <c r="L1191" t="s">
        <v>36</v>
      </c>
      <c r="M1191" t="s">
        <v>53</v>
      </c>
      <c r="N1191" s="5">
        <v>5175</v>
      </c>
    </row>
    <row r="1192" spans="1:14" x14ac:dyDescent="0.25">
      <c r="A1192">
        <v>3801191</v>
      </c>
      <c r="B1192">
        <v>2</v>
      </c>
      <c r="C1192" t="s">
        <v>51</v>
      </c>
      <c r="D1192" s="2">
        <v>44420</v>
      </c>
      <c r="E1192" s="27">
        <v>2021</v>
      </c>
      <c r="F1192" s="29">
        <v>8</v>
      </c>
      <c r="G1192">
        <v>511115</v>
      </c>
      <c r="H1192" t="s">
        <v>70</v>
      </c>
      <c r="I1192">
        <v>280004</v>
      </c>
      <c r="J1192" t="s">
        <v>76</v>
      </c>
      <c r="K1192">
        <v>250030</v>
      </c>
      <c r="L1192" t="s">
        <v>35</v>
      </c>
      <c r="M1192" t="s">
        <v>55</v>
      </c>
      <c r="N1192" s="5">
        <v>1623</v>
      </c>
    </row>
    <row r="1193" spans="1:14" x14ac:dyDescent="0.25">
      <c r="A1193">
        <v>3801192</v>
      </c>
      <c r="B1193">
        <v>4</v>
      </c>
      <c r="C1193" t="s">
        <v>65</v>
      </c>
      <c r="D1193" s="2">
        <v>44735</v>
      </c>
      <c r="E1193" s="27">
        <v>2022</v>
      </c>
      <c r="F1193" s="29">
        <v>6</v>
      </c>
      <c r="G1193">
        <v>511115</v>
      </c>
      <c r="H1193" t="s">
        <v>70</v>
      </c>
      <c r="I1193">
        <v>280002</v>
      </c>
      <c r="J1193" t="s">
        <v>74</v>
      </c>
      <c r="K1193">
        <v>250030</v>
      </c>
      <c r="L1193" t="s">
        <v>35</v>
      </c>
      <c r="M1193" t="s">
        <v>55</v>
      </c>
      <c r="N1193" s="5">
        <v>1264</v>
      </c>
    </row>
    <row r="1194" spans="1:14" x14ac:dyDescent="0.25">
      <c r="A1194">
        <v>3801193</v>
      </c>
      <c r="B1194">
        <v>4</v>
      </c>
      <c r="C1194" t="s">
        <v>65</v>
      </c>
      <c r="D1194" s="2">
        <v>44283</v>
      </c>
      <c r="E1194" s="27">
        <v>2021</v>
      </c>
      <c r="F1194" s="29">
        <v>3</v>
      </c>
      <c r="G1194">
        <v>511117</v>
      </c>
      <c r="H1194" t="s">
        <v>31</v>
      </c>
      <c r="I1194">
        <v>280018</v>
      </c>
      <c r="J1194" t="s">
        <v>19</v>
      </c>
      <c r="K1194">
        <v>250017</v>
      </c>
      <c r="L1194" t="s">
        <v>37</v>
      </c>
      <c r="M1194" t="s">
        <v>39</v>
      </c>
      <c r="N1194" s="5">
        <v>2719</v>
      </c>
    </row>
    <row r="1195" spans="1:14" x14ac:dyDescent="0.25">
      <c r="A1195">
        <v>3801194</v>
      </c>
      <c r="B1195">
        <v>1</v>
      </c>
      <c r="C1195" t="s">
        <v>64</v>
      </c>
      <c r="D1195" s="2">
        <v>44813</v>
      </c>
      <c r="E1195" s="27">
        <v>2022</v>
      </c>
      <c r="F1195" s="29">
        <v>9</v>
      </c>
      <c r="G1195">
        <v>511115</v>
      </c>
      <c r="H1195" t="s">
        <v>70</v>
      </c>
      <c r="I1195">
        <v>280019</v>
      </c>
      <c r="J1195" t="s">
        <v>20</v>
      </c>
      <c r="K1195">
        <v>250025</v>
      </c>
      <c r="L1195" t="s">
        <v>34</v>
      </c>
      <c r="M1195" t="s">
        <v>40</v>
      </c>
      <c r="N1195" s="5">
        <v>3743</v>
      </c>
    </row>
    <row r="1196" spans="1:14" x14ac:dyDescent="0.25">
      <c r="A1196">
        <v>3801195</v>
      </c>
      <c r="B1196">
        <v>1</v>
      </c>
      <c r="C1196" t="s">
        <v>64</v>
      </c>
      <c r="D1196" s="2">
        <v>44853</v>
      </c>
      <c r="E1196" s="27">
        <v>2022</v>
      </c>
      <c r="F1196" s="29">
        <v>10</v>
      </c>
      <c r="G1196">
        <v>511113</v>
      </c>
      <c r="H1196" t="s">
        <v>30</v>
      </c>
      <c r="I1196">
        <v>280007</v>
      </c>
      <c r="J1196" t="s">
        <v>79</v>
      </c>
      <c r="K1196">
        <v>250003</v>
      </c>
      <c r="L1196" t="s">
        <v>36</v>
      </c>
      <c r="M1196" t="s">
        <v>38</v>
      </c>
      <c r="N1196" s="5">
        <v>4270</v>
      </c>
    </row>
    <row r="1197" spans="1:14" x14ac:dyDescent="0.25">
      <c r="A1197">
        <v>3801196</v>
      </c>
      <c r="B1197">
        <v>3</v>
      </c>
      <c r="C1197" t="s">
        <v>50</v>
      </c>
      <c r="D1197" s="2">
        <v>44532</v>
      </c>
      <c r="E1197" s="27">
        <v>2021</v>
      </c>
      <c r="F1197" s="29">
        <v>12</v>
      </c>
      <c r="G1197">
        <v>511116</v>
      </c>
      <c r="H1197" t="s">
        <v>31</v>
      </c>
      <c r="I1197">
        <v>280003</v>
      </c>
      <c r="J1197" t="s">
        <v>75</v>
      </c>
      <c r="K1197">
        <v>250029</v>
      </c>
      <c r="L1197" t="s">
        <v>35</v>
      </c>
      <c r="M1197" t="s">
        <v>55</v>
      </c>
      <c r="N1197" s="5">
        <v>901</v>
      </c>
    </row>
    <row r="1198" spans="1:14" x14ac:dyDescent="0.25">
      <c r="A1198">
        <v>3801197</v>
      </c>
      <c r="B1198">
        <v>2</v>
      </c>
      <c r="C1198" t="s">
        <v>51</v>
      </c>
      <c r="D1198" s="2">
        <v>44324</v>
      </c>
      <c r="E1198" s="27">
        <v>2021</v>
      </c>
      <c r="F1198" s="29">
        <v>5</v>
      </c>
      <c r="G1198">
        <v>511116</v>
      </c>
      <c r="H1198" t="s">
        <v>31</v>
      </c>
      <c r="I1198">
        <v>280007</v>
      </c>
      <c r="J1198" t="s">
        <v>79</v>
      </c>
      <c r="K1198">
        <v>250024</v>
      </c>
      <c r="L1198" t="s">
        <v>34</v>
      </c>
      <c r="M1198" t="s">
        <v>40</v>
      </c>
      <c r="N1198" s="5">
        <v>5265</v>
      </c>
    </row>
    <row r="1199" spans="1:14" x14ac:dyDescent="0.25">
      <c r="A1199">
        <v>3801198</v>
      </c>
      <c r="B1199">
        <v>4</v>
      </c>
      <c r="C1199" t="s">
        <v>65</v>
      </c>
      <c r="D1199" s="2">
        <v>45204</v>
      </c>
      <c r="E1199" s="27">
        <v>2023</v>
      </c>
      <c r="F1199" s="29">
        <v>10</v>
      </c>
      <c r="G1199">
        <v>511117</v>
      </c>
      <c r="H1199" t="s">
        <v>31</v>
      </c>
      <c r="I1199">
        <v>280012</v>
      </c>
      <c r="J1199" t="s">
        <v>13</v>
      </c>
      <c r="K1199">
        <v>250020</v>
      </c>
      <c r="L1199" t="s">
        <v>37</v>
      </c>
      <c r="M1199" t="s">
        <v>39</v>
      </c>
      <c r="N1199" s="5">
        <v>427</v>
      </c>
    </row>
    <row r="1200" spans="1:14" x14ac:dyDescent="0.25">
      <c r="A1200">
        <v>3801199</v>
      </c>
      <c r="B1200">
        <v>2</v>
      </c>
      <c r="C1200" t="s">
        <v>51</v>
      </c>
      <c r="D1200" s="2">
        <v>45063</v>
      </c>
      <c r="E1200" s="27">
        <v>2023</v>
      </c>
      <c r="F1200" s="29">
        <v>5</v>
      </c>
      <c r="G1200">
        <v>511112</v>
      </c>
      <c r="H1200" t="s">
        <v>29</v>
      </c>
      <c r="I1200">
        <v>280012</v>
      </c>
      <c r="J1200" t="s">
        <v>13</v>
      </c>
      <c r="K1200">
        <v>250025</v>
      </c>
      <c r="L1200" t="s">
        <v>34</v>
      </c>
      <c r="M1200" t="s">
        <v>40</v>
      </c>
      <c r="N1200" s="5">
        <v>244</v>
      </c>
    </row>
    <row r="1201" spans="1:14" x14ac:dyDescent="0.25">
      <c r="A1201">
        <v>3801200</v>
      </c>
      <c r="B1201">
        <v>2</v>
      </c>
      <c r="C1201" t="s">
        <v>51</v>
      </c>
      <c r="D1201" s="2">
        <v>44597</v>
      </c>
      <c r="E1201" s="27">
        <v>2022</v>
      </c>
      <c r="F1201" s="29">
        <v>2</v>
      </c>
      <c r="G1201">
        <v>511113</v>
      </c>
      <c r="H1201" t="s">
        <v>30</v>
      </c>
      <c r="I1201">
        <v>280019</v>
      </c>
      <c r="J1201" t="s">
        <v>20</v>
      </c>
      <c r="K1201">
        <v>250015</v>
      </c>
      <c r="L1201" t="s">
        <v>37</v>
      </c>
      <c r="M1201" t="s">
        <v>39</v>
      </c>
      <c r="N1201" s="5">
        <v>446</v>
      </c>
    </row>
    <row r="1202" spans="1:14" x14ac:dyDescent="0.25">
      <c r="A1202">
        <v>3801201</v>
      </c>
      <c r="B1202">
        <v>4</v>
      </c>
      <c r="C1202" t="s">
        <v>65</v>
      </c>
      <c r="D1202" s="2">
        <v>44596</v>
      </c>
      <c r="E1202" s="27">
        <v>2022</v>
      </c>
      <c r="F1202" s="29">
        <v>2</v>
      </c>
      <c r="G1202">
        <v>511117</v>
      </c>
      <c r="H1202" t="s">
        <v>31</v>
      </c>
      <c r="I1202">
        <v>280018</v>
      </c>
      <c r="J1202" t="s">
        <v>19</v>
      </c>
      <c r="K1202">
        <v>250018</v>
      </c>
      <c r="L1202" t="s">
        <v>37</v>
      </c>
      <c r="M1202" t="s">
        <v>39</v>
      </c>
      <c r="N1202" s="5">
        <v>215</v>
      </c>
    </row>
    <row r="1203" spans="1:14" x14ac:dyDescent="0.25">
      <c r="A1203">
        <v>3801202</v>
      </c>
      <c r="B1203">
        <v>1</v>
      </c>
      <c r="C1203" t="s">
        <v>64</v>
      </c>
      <c r="D1203" s="2">
        <v>44582</v>
      </c>
      <c r="E1203" s="27">
        <v>2022</v>
      </c>
      <c r="F1203" s="29">
        <v>1</v>
      </c>
      <c r="G1203">
        <v>511115</v>
      </c>
      <c r="H1203" t="s">
        <v>70</v>
      </c>
      <c r="I1203">
        <v>280014</v>
      </c>
      <c r="J1203" t="s">
        <v>15</v>
      </c>
      <c r="K1203">
        <v>250009</v>
      </c>
      <c r="L1203" t="s">
        <v>36</v>
      </c>
      <c r="M1203" t="s">
        <v>53</v>
      </c>
      <c r="N1203" s="5">
        <v>2251</v>
      </c>
    </row>
    <row r="1204" spans="1:14" x14ac:dyDescent="0.25">
      <c r="A1204">
        <v>3801203</v>
      </c>
      <c r="B1204">
        <v>2</v>
      </c>
      <c r="C1204" t="s">
        <v>51</v>
      </c>
      <c r="D1204" s="2">
        <v>44424</v>
      </c>
      <c r="E1204" s="27">
        <v>2021</v>
      </c>
      <c r="F1204" s="29">
        <v>8</v>
      </c>
      <c r="G1204">
        <v>511115</v>
      </c>
      <c r="H1204" t="s">
        <v>70</v>
      </c>
      <c r="I1204">
        <v>280005</v>
      </c>
      <c r="J1204" t="s">
        <v>77</v>
      </c>
      <c r="K1204">
        <v>250025</v>
      </c>
      <c r="L1204" t="s">
        <v>34</v>
      </c>
      <c r="M1204" t="s">
        <v>40</v>
      </c>
      <c r="N1204" s="5">
        <v>4149</v>
      </c>
    </row>
    <row r="1205" spans="1:14" x14ac:dyDescent="0.25">
      <c r="A1205">
        <v>3801204</v>
      </c>
      <c r="B1205">
        <v>1</v>
      </c>
      <c r="C1205" t="s">
        <v>64</v>
      </c>
      <c r="D1205" s="2">
        <v>44665</v>
      </c>
      <c r="E1205" s="27">
        <v>2022</v>
      </c>
      <c r="F1205" s="29">
        <v>4</v>
      </c>
      <c r="G1205">
        <v>511114</v>
      </c>
      <c r="H1205" t="s">
        <v>30</v>
      </c>
      <c r="I1205">
        <v>280012</v>
      </c>
      <c r="J1205" t="s">
        <v>13</v>
      </c>
      <c r="K1205">
        <v>250029</v>
      </c>
      <c r="L1205" t="s">
        <v>35</v>
      </c>
      <c r="M1205" t="s">
        <v>55</v>
      </c>
      <c r="N1205" s="5">
        <v>4304</v>
      </c>
    </row>
    <row r="1206" spans="1:14" x14ac:dyDescent="0.25">
      <c r="A1206">
        <v>3801205</v>
      </c>
      <c r="B1206">
        <v>1</v>
      </c>
      <c r="C1206" t="s">
        <v>64</v>
      </c>
      <c r="D1206" s="2">
        <v>44985</v>
      </c>
      <c r="E1206" s="27">
        <v>2023</v>
      </c>
      <c r="F1206" s="29">
        <v>2</v>
      </c>
      <c r="G1206">
        <v>511115</v>
      </c>
      <c r="H1206" t="s">
        <v>70</v>
      </c>
      <c r="I1206">
        <v>280019</v>
      </c>
      <c r="J1206" t="s">
        <v>20</v>
      </c>
      <c r="K1206">
        <v>250012</v>
      </c>
      <c r="L1206" t="s">
        <v>37</v>
      </c>
      <c r="M1206" t="s">
        <v>54</v>
      </c>
      <c r="N1206" s="5">
        <v>5278</v>
      </c>
    </row>
    <row r="1207" spans="1:14" x14ac:dyDescent="0.25">
      <c r="A1207">
        <v>3801206</v>
      </c>
      <c r="B1207">
        <v>3</v>
      </c>
      <c r="C1207" t="s">
        <v>50</v>
      </c>
      <c r="D1207" s="2">
        <v>44623</v>
      </c>
      <c r="E1207" s="27">
        <v>2022</v>
      </c>
      <c r="F1207" s="29">
        <v>3</v>
      </c>
      <c r="G1207">
        <v>511113</v>
      </c>
      <c r="H1207" t="s">
        <v>30</v>
      </c>
      <c r="I1207">
        <v>280010</v>
      </c>
      <c r="J1207" t="s">
        <v>11</v>
      </c>
      <c r="K1207">
        <v>250011</v>
      </c>
      <c r="L1207" t="s">
        <v>37</v>
      </c>
      <c r="M1207" t="s">
        <v>54</v>
      </c>
      <c r="N1207" s="5">
        <v>2491</v>
      </c>
    </row>
    <row r="1208" spans="1:14" x14ac:dyDescent="0.25">
      <c r="A1208">
        <v>3801207</v>
      </c>
      <c r="B1208">
        <v>1</v>
      </c>
      <c r="C1208" t="s">
        <v>64</v>
      </c>
      <c r="D1208" s="2">
        <v>45248</v>
      </c>
      <c r="E1208" s="27">
        <v>2023</v>
      </c>
      <c r="F1208" s="29">
        <v>11</v>
      </c>
      <c r="G1208">
        <v>511115</v>
      </c>
      <c r="H1208" t="s">
        <v>70</v>
      </c>
      <c r="I1208">
        <v>280011</v>
      </c>
      <c r="J1208" t="s">
        <v>12</v>
      </c>
      <c r="K1208">
        <v>250020</v>
      </c>
      <c r="L1208" t="s">
        <v>37</v>
      </c>
      <c r="M1208" t="s">
        <v>39</v>
      </c>
      <c r="N1208" s="5">
        <v>962</v>
      </c>
    </row>
    <row r="1209" spans="1:14" x14ac:dyDescent="0.25">
      <c r="A1209">
        <v>3801208</v>
      </c>
      <c r="B1209">
        <v>3</v>
      </c>
      <c r="C1209" t="s">
        <v>50</v>
      </c>
      <c r="D1209" s="2">
        <v>44551</v>
      </c>
      <c r="E1209" s="27">
        <v>2021</v>
      </c>
      <c r="F1209" s="29">
        <v>12</v>
      </c>
      <c r="G1209">
        <v>511115</v>
      </c>
      <c r="H1209" t="s">
        <v>70</v>
      </c>
      <c r="I1209">
        <v>280018</v>
      </c>
      <c r="J1209" t="s">
        <v>19</v>
      </c>
      <c r="K1209">
        <v>250018</v>
      </c>
      <c r="L1209" t="s">
        <v>37</v>
      </c>
      <c r="M1209" t="s">
        <v>39</v>
      </c>
      <c r="N1209" s="5">
        <v>5841</v>
      </c>
    </row>
    <row r="1210" spans="1:14" x14ac:dyDescent="0.25">
      <c r="A1210">
        <v>3801209</v>
      </c>
      <c r="B1210">
        <v>3</v>
      </c>
      <c r="C1210" t="s">
        <v>50</v>
      </c>
      <c r="D1210" s="2">
        <v>44740</v>
      </c>
      <c r="E1210" s="27">
        <v>2022</v>
      </c>
      <c r="F1210" s="29">
        <v>6</v>
      </c>
      <c r="G1210">
        <v>511115</v>
      </c>
      <c r="H1210" t="s">
        <v>70</v>
      </c>
      <c r="I1210">
        <v>280005</v>
      </c>
      <c r="J1210" t="s">
        <v>77</v>
      </c>
      <c r="K1210">
        <v>250007</v>
      </c>
      <c r="L1210" t="s">
        <v>36</v>
      </c>
      <c r="M1210" t="s">
        <v>53</v>
      </c>
      <c r="N1210" s="5">
        <v>4190</v>
      </c>
    </row>
    <row r="1211" spans="1:14" x14ac:dyDescent="0.25">
      <c r="A1211">
        <v>3801210</v>
      </c>
      <c r="B1211">
        <v>4</v>
      </c>
      <c r="C1211" t="s">
        <v>65</v>
      </c>
      <c r="D1211" s="2">
        <v>44456</v>
      </c>
      <c r="E1211" s="27">
        <v>2021</v>
      </c>
      <c r="F1211" s="29">
        <v>9</v>
      </c>
      <c r="G1211">
        <v>511111</v>
      </c>
      <c r="H1211" t="s">
        <v>29</v>
      </c>
      <c r="I1211">
        <v>280019</v>
      </c>
      <c r="J1211" t="s">
        <v>20</v>
      </c>
      <c r="K1211">
        <v>250018</v>
      </c>
      <c r="L1211" t="s">
        <v>37</v>
      </c>
      <c r="M1211" t="s">
        <v>39</v>
      </c>
      <c r="N1211" s="5">
        <v>913</v>
      </c>
    </row>
    <row r="1212" spans="1:14" x14ac:dyDescent="0.25">
      <c r="A1212">
        <v>3801211</v>
      </c>
      <c r="B1212">
        <v>4</v>
      </c>
      <c r="C1212" t="s">
        <v>65</v>
      </c>
      <c r="D1212" s="2">
        <v>44417</v>
      </c>
      <c r="E1212" s="27">
        <v>2021</v>
      </c>
      <c r="F1212" s="29">
        <v>8</v>
      </c>
      <c r="G1212">
        <v>511117</v>
      </c>
      <c r="H1212" t="s">
        <v>31</v>
      </c>
      <c r="I1212">
        <v>280008</v>
      </c>
      <c r="J1212" t="s">
        <v>80</v>
      </c>
      <c r="K1212">
        <v>250009</v>
      </c>
      <c r="L1212" t="s">
        <v>36</v>
      </c>
      <c r="M1212" t="s">
        <v>53</v>
      </c>
      <c r="N1212" s="5">
        <v>3262</v>
      </c>
    </row>
    <row r="1213" spans="1:14" x14ac:dyDescent="0.25">
      <c r="A1213">
        <v>3801212</v>
      </c>
      <c r="B1213">
        <v>1</v>
      </c>
      <c r="C1213" t="s">
        <v>64</v>
      </c>
      <c r="D1213" s="2">
        <v>45165</v>
      </c>
      <c r="E1213" s="27">
        <v>2023</v>
      </c>
      <c r="F1213" s="29">
        <v>8</v>
      </c>
      <c r="G1213">
        <v>511116</v>
      </c>
      <c r="H1213" t="s">
        <v>31</v>
      </c>
      <c r="I1213">
        <v>280020</v>
      </c>
      <c r="J1213" t="s">
        <v>21</v>
      </c>
      <c r="K1213">
        <v>250027</v>
      </c>
      <c r="L1213" t="s">
        <v>35</v>
      </c>
      <c r="M1213" t="s">
        <v>71</v>
      </c>
      <c r="N1213" s="5">
        <v>3480</v>
      </c>
    </row>
    <row r="1214" spans="1:14" x14ac:dyDescent="0.25">
      <c r="A1214">
        <v>3801213</v>
      </c>
      <c r="B1214">
        <v>2</v>
      </c>
      <c r="C1214" t="s">
        <v>51</v>
      </c>
      <c r="D1214" s="2">
        <v>45071</v>
      </c>
      <c r="E1214" s="27">
        <v>2023</v>
      </c>
      <c r="F1214" s="29">
        <v>5</v>
      </c>
      <c r="G1214">
        <v>511112</v>
      </c>
      <c r="H1214" t="s">
        <v>29</v>
      </c>
      <c r="I1214">
        <v>280007</v>
      </c>
      <c r="J1214" t="s">
        <v>79</v>
      </c>
      <c r="K1214">
        <v>250008</v>
      </c>
      <c r="L1214" t="s">
        <v>36</v>
      </c>
      <c r="M1214" t="s">
        <v>53</v>
      </c>
      <c r="N1214" s="5">
        <v>2359</v>
      </c>
    </row>
    <row r="1215" spans="1:14" x14ac:dyDescent="0.25">
      <c r="A1215">
        <v>3801214</v>
      </c>
      <c r="B1215">
        <v>2</v>
      </c>
      <c r="C1215" t="s">
        <v>51</v>
      </c>
      <c r="D1215" s="2">
        <v>44790</v>
      </c>
      <c r="E1215" s="27">
        <v>2022</v>
      </c>
      <c r="F1215" s="29">
        <v>8</v>
      </c>
      <c r="G1215">
        <v>511114</v>
      </c>
      <c r="H1215" t="s">
        <v>30</v>
      </c>
      <c r="I1215">
        <v>280014</v>
      </c>
      <c r="J1215" t="s">
        <v>15</v>
      </c>
      <c r="K1215">
        <v>250004</v>
      </c>
      <c r="L1215" t="s">
        <v>36</v>
      </c>
      <c r="M1215" t="s">
        <v>38</v>
      </c>
      <c r="N1215" s="5">
        <v>4008</v>
      </c>
    </row>
    <row r="1216" spans="1:14" x14ac:dyDescent="0.25">
      <c r="A1216">
        <v>3801215</v>
      </c>
      <c r="B1216">
        <v>2</v>
      </c>
      <c r="C1216" t="s">
        <v>51</v>
      </c>
      <c r="D1216" s="2">
        <v>44903</v>
      </c>
      <c r="E1216" s="27">
        <v>2022</v>
      </c>
      <c r="F1216" s="29">
        <v>12</v>
      </c>
      <c r="G1216">
        <v>511114</v>
      </c>
      <c r="H1216" t="s">
        <v>30</v>
      </c>
      <c r="I1216">
        <v>280009</v>
      </c>
      <c r="J1216" t="s">
        <v>81</v>
      </c>
      <c r="K1216">
        <v>250018</v>
      </c>
      <c r="L1216" t="s">
        <v>37</v>
      </c>
      <c r="M1216" t="s">
        <v>39</v>
      </c>
      <c r="N1216" s="5">
        <v>659</v>
      </c>
    </row>
    <row r="1217" spans="1:14" x14ac:dyDescent="0.25">
      <c r="A1217">
        <v>3801216</v>
      </c>
      <c r="B1217">
        <v>2</v>
      </c>
      <c r="C1217" t="s">
        <v>51</v>
      </c>
      <c r="D1217" s="2">
        <v>45244</v>
      </c>
      <c r="E1217" s="27">
        <v>2023</v>
      </c>
      <c r="F1217" s="29">
        <v>11</v>
      </c>
      <c r="G1217">
        <v>511113</v>
      </c>
      <c r="H1217" t="s">
        <v>30</v>
      </c>
      <c r="I1217">
        <v>280020</v>
      </c>
      <c r="J1217" t="s">
        <v>21</v>
      </c>
      <c r="K1217">
        <v>250018</v>
      </c>
      <c r="L1217" t="s">
        <v>37</v>
      </c>
      <c r="M1217" t="s">
        <v>39</v>
      </c>
      <c r="N1217" s="5">
        <v>5823</v>
      </c>
    </row>
    <row r="1218" spans="1:14" x14ac:dyDescent="0.25">
      <c r="A1218">
        <v>3801217</v>
      </c>
      <c r="B1218">
        <v>2</v>
      </c>
      <c r="C1218" t="s">
        <v>51</v>
      </c>
      <c r="D1218" s="2">
        <v>45249</v>
      </c>
      <c r="E1218" s="27">
        <v>2023</v>
      </c>
      <c r="F1218" s="29">
        <v>11</v>
      </c>
      <c r="G1218">
        <v>511114</v>
      </c>
      <c r="H1218" t="s">
        <v>30</v>
      </c>
      <c r="I1218">
        <v>280005</v>
      </c>
      <c r="J1218" t="s">
        <v>77</v>
      </c>
      <c r="K1218">
        <v>250017</v>
      </c>
      <c r="L1218" t="s">
        <v>37</v>
      </c>
      <c r="M1218" t="s">
        <v>39</v>
      </c>
      <c r="N1218" s="5">
        <v>3358</v>
      </c>
    </row>
    <row r="1219" spans="1:14" x14ac:dyDescent="0.25">
      <c r="A1219">
        <v>3801218</v>
      </c>
      <c r="B1219">
        <v>1</v>
      </c>
      <c r="C1219" t="s">
        <v>64</v>
      </c>
      <c r="D1219" s="2">
        <v>45111</v>
      </c>
      <c r="E1219" s="27">
        <v>2023</v>
      </c>
      <c r="F1219" s="29">
        <v>7</v>
      </c>
      <c r="G1219">
        <v>511116</v>
      </c>
      <c r="H1219" t="s">
        <v>31</v>
      </c>
      <c r="I1219">
        <v>280019</v>
      </c>
      <c r="J1219" t="s">
        <v>20</v>
      </c>
      <c r="K1219">
        <v>250023</v>
      </c>
      <c r="L1219" t="s">
        <v>34</v>
      </c>
      <c r="M1219" t="s">
        <v>40</v>
      </c>
      <c r="N1219" s="5">
        <v>5979</v>
      </c>
    </row>
    <row r="1220" spans="1:14" x14ac:dyDescent="0.25">
      <c r="A1220">
        <v>3801219</v>
      </c>
      <c r="B1220">
        <v>4</v>
      </c>
      <c r="C1220" t="s">
        <v>65</v>
      </c>
      <c r="D1220" s="2">
        <v>44633</v>
      </c>
      <c r="E1220" s="27">
        <v>2022</v>
      </c>
      <c r="F1220" s="29">
        <v>3</v>
      </c>
      <c r="G1220">
        <v>511113</v>
      </c>
      <c r="H1220" t="s">
        <v>30</v>
      </c>
      <c r="I1220">
        <v>280009</v>
      </c>
      <c r="J1220" t="s">
        <v>81</v>
      </c>
      <c r="K1220">
        <v>250006</v>
      </c>
      <c r="L1220" t="s">
        <v>36</v>
      </c>
      <c r="M1220" t="s">
        <v>53</v>
      </c>
      <c r="N1220" s="5">
        <v>1636</v>
      </c>
    </row>
    <row r="1221" spans="1:14" x14ac:dyDescent="0.25">
      <c r="A1221">
        <v>3801220</v>
      </c>
      <c r="B1221">
        <v>2</v>
      </c>
      <c r="C1221" t="s">
        <v>51</v>
      </c>
      <c r="D1221" s="2">
        <v>44358</v>
      </c>
      <c r="E1221" s="27">
        <v>2021</v>
      </c>
      <c r="F1221" s="29">
        <v>6</v>
      </c>
      <c r="G1221">
        <v>511115</v>
      </c>
      <c r="H1221" t="s">
        <v>70</v>
      </c>
      <c r="I1221">
        <v>280010</v>
      </c>
      <c r="J1221" t="s">
        <v>11</v>
      </c>
      <c r="K1221">
        <v>250002</v>
      </c>
      <c r="L1221" t="s">
        <v>36</v>
      </c>
      <c r="M1221" t="s">
        <v>38</v>
      </c>
      <c r="N1221" s="5">
        <v>3273</v>
      </c>
    </row>
    <row r="1222" spans="1:14" x14ac:dyDescent="0.25">
      <c r="A1222">
        <v>3801221</v>
      </c>
      <c r="B1222">
        <v>4</v>
      </c>
      <c r="C1222" t="s">
        <v>65</v>
      </c>
      <c r="D1222" s="2">
        <v>44354</v>
      </c>
      <c r="E1222" s="27">
        <v>2021</v>
      </c>
      <c r="F1222" s="29">
        <v>6</v>
      </c>
      <c r="G1222">
        <v>511112</v>
      </c>
      <c r="H1222" t="s">
        <v>29</v>
      </c>
      <c r="I1222">
        <v>280017</v>
      </c>
      <c r="J1222" t="s">
        <v>18</v>
      </c>
      <c r="K1222">
        <v>250014</v>
      </c>
      <c r="L1222" t="s">
        <v>37</v>
      </c>
      <c r="M1222" t="s">
        <v>54</v>
      </c>
      <c r="N1222" s="5">
        <v>1890</v>
      </c>
    </row>
    <row r="1223" spans="1:14" x14ac:dyDescent="0.25">
      <c r="A1223">
        <v>3801222</v>
      </c>
      <c r="B1223">
        <v>2</v>
      </c>
      <c r="C1223" t="s">
        <v>51</v>
      </c>
      <c r="D1223" s="2">
        <v>44242</v>
      </c>
      <c r="E1223" s="27">
        <v>2021</v>
      </c>
      <c r="F1223" s="29">
        <v>2</v>
      </c>
      <c r="G1223">
        <v>511117</v>
      </c>
      <c r="H1223" t="s">
        <v>31</v>
      </c>
      <c r="I1223">
        <v>280003</v>
      </c>
      <c r="J1223" t="s">
        <v>75</v>
      </c>
      <c r="K1223">
        <v>250016</v>
      </c>
      <c r="L1223" t="s">
        <v>37</v>
      </c>
      <c r="M1223" t="s">
        <v>39</v>
      </c>
      <c r="N1223" s="5">
        <v>1572</v>
      </c>
    </row>
    <row r="1224" spans="1:14" x14ac:dyDescent="0.25">
      <c r="A1224">
        <v>3801223</v>
      </c>
      <c r="B1224">
        <v>4</v>
      </c>
      <c r="C1224" t="s">
        <v>65</v>
      </c>
      <c r="D1224" s="2">
        <v>44307</v>
      </c>
      <c r="E1224" s="27">
        <v>2021</v>
      </c>
      <c r="F1224" s="29">
        <v>4</v>
      </c>
      <c r="G1224">
        <v>511114</v>
      </c>
      <c r="H1224" t="s">
        <v>30</v>
      </c>
      <c r="I1224">
        <v>280018</v>
      </c>
      <c r="J1224" t="s">
        <v>19</v>
      </c>
      <c r="K1224">
        <v>250025</v>
      </c>
      <c r="L1224" t="s">
        <v>34</v>
      </c>
      <c r="M1224" t="s">
        <v>40</v>
      </c>
      <c r="N1224" s="5">
        <v>4760</v>
      </c>
    </row>
    <row r="1225" spans="1:14" x14ac:dyDescent="0.25">
      <c r="A1225">
        <v>3801224</v>
      </c>
      <c r="B1225">
        <v>4</v>
      </c>
      <c r="C1225" t="s">
        <v>65</v>
      </c>
      <c r="D1225" s="2">
        <v>44323</v>
      </c>
      <c r="E1225" s="27">
        <v>2021</v>
      </c>
      <c r="F1225" s="29">
        <v>5</v>
      </c>
      <c r="G1225">
        <v>511116</v>
      </c>
      <c r="H1225" t="s">
        <v>31</v>
      </c>
      <c r="I1225">
        <v>280014</v>
      </c>
      <c r="J1225" t="s">
        <v>15</v>
      </c>
      <c r="K1225">
        <v>250009</v>
      </c>
      <c r="L1225" t="s">
        <v>36</v>
      </c>
      <c r="M1225" t="s">
        <v>53</v>
      </c>
      <c r="N1225" s="5">
        <v>2460</v>
      </c>
    </row>
    <row r="1226" spans="1:14" x14ac:dyDescent="0.25">
      <c r="A1226">
        <v>3801225</v>
      </c>
      <c r="B1226">
        <v>2</v>
      </c>
      <c r="C1226" t="s">
        <v>51</v>
      </c>
      <c r="D1226" s="2">
        <v>45145</v>
      </c>
      <c r="E1226" s="27">
        <v>2023</v>
      </c>
      <c r="F1226" s="29">
        <v>8</v>
      </c>
      <c r="G1226">
        <v>511116</v>
      </c>
      <c r="H1226" t="s">
        <v>31</v>
      </c>
      <c r="I1226">
        <v>280001</v>
      </c>
      <c r="J1226" t="s">
        <v>73</v>
      </c>
      <c r="K1226">
        <v>250017</v>
      </c>
      <c r="L1226" t="s">
        <v>37</v>
      </c>
      <c r="M1226" t="s">
        <v>39</v>
      </c>
      <c r="N1226" s="5">
        <v>214</v>
      </c>
    </row>
    <row r="1227" spans="1:14" x14ac:dyDescent="0.25">
      <c r="A1227">
        <v>3801226</v>
      </c>
      <c r="B1227">
        <v>1</v>
      </c>
      <c r="C1227" t="s">
        <v>64</v>
      </c>
      <c r="D1227" s="2">
        <v>44310</v>
      </c>
      <c r="E1227" s="27">
        <v>2021</v>
      </c>
      <c r="F1227" s="29">
        <v>4</v>
      </c>
      <c r="G1227">
        <v>511117</v>
      </c>
      <c r="H1227" t="s">
        <v>31</v>
      </c>
      <c r="I1227">
        <v>280015</v>
      </c>
      <c r="J1227" t="s">
        <v>16</v>
      </c>
      <c r="K1227">
        <v>250006</v>
      </c>
      <c r="L1227" t="s">
        <v>36</v>
      </c>
      <c r="M1227" t="s">
        <v>53</v>
      </c>
      <c r="N1227" s="5">
        <v>3709</v>
      </c>
    </row>
    <row r="1228" spans="1:14" x14ac:dyDescent="0.25">
      <c r="A1228">
        <v>3801227</v>
      </c>
      <c r="B1228">
        <v>2</v>
      </c>
      <c r="C1228" t="s">
        <v>51</v>
      </c>
      <c r="D1228" s="2">
        <v>44724</v>
      </c>
      <c r="E1228" s="27">
        <v>2022</v>
      </c>
      <c r="F1228" s="29">
        <v>6</v>
      </c>
      <c r="G1228">
        <v>511114</v>
      </c>
      <c r="H1228" t="s">
        <v>30</v>
      </c>
      <c r="I1228">
        <v>280010</v>
      </c>
      <c r="J1228" t="s">
        <v>11</v>
      </c>
      <c r="K1228">
        <v>250030</v>
      </c>
      <c r="L1228" t="s">
        <v>35</v>
      </c>
      <c r="M1228" t="s">
        <v>55</v>
      </c>
      <c r="N1228" s="5">
        <v>1204</v>
      </c>
    </row>
    <row r="1229" spans="1:14" x14ac:dyDescent="0.25">
      <c r="A1229">
        <v>3801228</v>
      </c>
      <c r="B1229">
        <v>4</v>
      </c>
      <c r="C1229" t="s">
        <v>65</v>
      </c>
      <c r="D1229" s="2">
        <v>44236</v>
      </c>
      <c r="E1229" s="27">
        <v>2021</v>
      </c>
      <c r="F1229" s="29">
        <v>2</v>
      </c>
      <c r="G1229">
        <v>511114</v>
      </c>
      <c r="H1229" t="s">
        <v>30</v>
      </c>
      <c r="I1229">
        <v>280006</v>
      </c>
      <c r="J1229" t="s">
        <v>78</v>
      </c>
      <c r="K1229">
        <v>250029</v>
      </c>
      <c r="L1229" t="s">
        <v>35</v>
      </c>
      <c r="M1229" t="s">
        <v>55</v>
      </c>
      <c r="N1229" s="5">
        <v>4973</v>
      </c>
    </row>
    <row r="1230" spans="1:14" x14ac:dyDescent="0.25">
      <c r="A1230">
        <v>3801229</v>
      </c>
      <c r="B1230">
        <v>2</v>
      </c>
      <c r="C1230" t="s">
        <v>51</v>
      </c>
      <c r="D1230" s="2">
        <v>44851</v>
      </c>
      <c r="E1230" s="27">
        <v>2022</v>
      </c>
      <c r="F1230" s="29">
        <v>10</v>
      </c>
      <c r="G1230">
        <v>511117</v>
      </c>
      <c r="H1230" t="s">
        <v>31</v>
      </c>
      <c r="I1230">
        <v>280013</v>
      </c>
      <c r="J1230" t="s">
        <v>14</v>
      </c>
      <c r="K1230">
        <v>250009</v>
      </c>
      <c r="L1230" t="s">
        <v>36</v>
      </c>
      <c r="M1230" t="s">
        <v>53</v>
      </c>
      <c r="N1230" s="5">
        <v>2940</v>
      </c>
    </row>
    <row r="1231" spans="1:14" x14ac:dyDescent="0.25">
      <c r="A1231">
        <v>3801230</v>
      </c>
      <c r="B1231">
        <v>1</v>
      </c>
      <c r="C1231" t="s">
        <v>64</v>
      </c>
      <c r="D1231" s="2">
        <v>45223</v>
      </c>
      <c r="E1231" s="27">
        <v>2023</v>
      </c>
      <c r="F1231" s="29">
        <v>10</v>
      </c>
      <c r="G1231">
        <v>511116</v>
      </c>
      <c r="H1231" t="s">
        <v>31</v>
      </c>
      <c r="I1231">
        <v>280002</v>
      </c>
      <c r="J1231" t="s">
        <v>74</v>
      </c>
      <c r="K1231">
        <v>250025</v>
      </c>
      <c r="L1231" t="s">
        <v>34</v>
      </c>
      <c r="M1231" t="s">
        <v>40</v>
      </c>
      <c r="N1231" s="5">
        <v>2190</v>
      </c>
    </row>
    <row r="1232" spans="1:14" x14ac:dyDescent="0.25">
      <c r="A1232">
        <v>3801231</v>
      </c>
      <c r="B1232">
        <v>4</v>
      </c>
      <c r="C1232" t="s">
        <v>65</v>
      </c>
      <c r="D1232" s="2">
        <v>44461</v>
      </c>
      <c r="E1232" s="27">
        <v>2021</v>
      </c>
      <c r="F1232" s="29">
        <v>9</v>
      </c>
      <c r="G1232">
        <v>511117</v>
      </c>
      <c r="H1232" t="s">
        <v>31</v>
      </c>
      <c r="I1232">
        <v>280018</v>
      </c>
      <c r="J1232" t="s">
        <v>19</v>
      </c>
      <c r="K1232">
        <v>250007</v>
      </c>
      <c r="L1232" t="s">
        <v>36</v>
      </c>
      <c r="M1232" t="s">
        <v>53</v>
      </c>
      <c r="N1232" s="5">
        <v>3992</v>
      </c>
    </row>
    <row r="1233" spans="1:14" x14ac:dyDescent="0.25">
      <c r="A1233">
        <v>3801232</v>
      </c>
      <c r="B1233">
        <v>3</v>
      </c>
      <c r="C1233" t="s">
        <v>50</v>
      </c>
      <c r="D1233" s="2">
        <v>45073</v>
      </c>
      <c r="E1233" s="27">
        <v>2023</v>
      </c>
      <c r="F1233" s="29">
        <v>5</v>
      </c>
      <c r="G1233">
        <v>511112</v>
      </c>
      <c r="H1233" t="s">
        <v>29</v>
      </c>
      <c r="I1233">
        <v>280006</v>
      </c>
      <c r="J1233" t="s">
        <v>78</v>
      </c>
      <c r="K1233">
        <v>250022</v>
      </c>
      <c r="L1233" t="s">
        <v>34</v>
      </c>
      <c r="M1233" t="s">
        <v>40</v>
      </c>
      <c r="N1233" s="5">
        <v>5506</v>
      </c>
    </row>
    <row r="1234" spans="1:14" x14ac:dyDescent="0.25">
      <c r="A1234">
        <v>3801233</v>
      </c>
      <c r="B1234">
        <v>3</v>
      </c>
      <c r="C1234" t="s">
        <v>50</v>
      </c>
      <c r="D1234" s="2">
        <v>44841</v>
      </c>
      <c r="E1234" s="27">
        <v>2022</v>
      </c>
      <c r="F1234" s="29">
        <v>10</v>
      </c>
      <c r="G1234">
        <v>511112</v>
      </c>
      <c r="H1234" t="s">
        <v>29</v>
      </c>
      <c r="I1234">
        <v>280016</v>
      </c>
      <c r="J1234" t="s">
        <v>17</v>
      </c>
      <c r="K1234">
        <v>250008</v>
      </c>
      <c r="L1234" t="s">
        <v>36</v>
      </c>
      <c r="M1234" t="s">
        <v>53</v>
      </c>
      <c r="N1234" s="5">
        <v>5710</v>
      </c>
    </row>
    <row r="1235" spans="1:14" x14ac:dyDescent="0.25">
      <c r="A1235">
        <v>3801234</v>
      </c>
      <c r="B1235">
        <v>3</v>
      </c>
      <c r="C1235" t="s">
        <v>50</v>
      </c>
      <c r="D1235" s="2">
        <v>44396</v>
      </c>
      <c r="E1235" s="27">
        <v>2021</v>
      </c>
      <c r="F1235" s="29">
        <v>7</v>
      </c>
      <c r="G1235">
        <v>511113</v>
      </c>
      <c r="H1235" t="s">
        <v>30</v>
      </c>
      <c r="I1235">
        <v>280007</v>
      </c>
      <c r="J1235" t="s">
        <v>79</v>
      </c>
      <c r="K1235">
        <v>250009</v>
      </c>
      <c r="L1235" t="s">
        <v>36</v>
      </c>
      <c r="M1235" t="s">
        <v>53</v>
      </c>
      <c r="N1235" s="5">
        <v>5242</v>
      </c>
    </row>
    <row r="1236" spans="1:14" x14ac:dyDescent="0.25">
      <c r="A1236">
        <v>3801235</v>
      </c>
      <c r="B1236">
        <v>2</v>
      </c>
      <c r="C1236" t="s">
        <v>51</v>
      </c>
      <c r="D1236" s="2">
        <v>44371</v>
      </c>
      <c r="E1236" s="27">
        <v>2021</v>
      </c>
      <c r="F1236" s="29">
        <v>6</v>
      </c>
      <c r="G1236">
        <v>511116</v>
      </c>
      <c r="H1236" t="s">
        <v>31</v>
      </c>
      <c r="I1236">
        <v>280005</v>
      </c>
      <c r="J1236" t="s">
        <v>77</v>
      </c>
      <c r="K1236">
        <v>250009</v>
      </c>
      <c r="L1236" t="s">
        <v>36</v>
      </c>
      <c r="M1236" t="s">
        <v>53</v>
      </c>
      <c r="N1236" s="5">
        <v>4125</v>
      </c>
    </row>
    <row r="1237" spans="1:14" x14ac:dyDescent="0.25">
      <c r="A1237">
        <v>3801236</v>
      </c>
      <c r="B1237">
        <v>2</v>
      </c>
      <c r="C1237" t="s">
        <v>51</v>
      </c>
      <c r="D1237" s="2">
        <v>45218</v>
      </c>
      <c r="E1237" s="27">
        <v>2023</v>
      </c>
      <c r="F1237" s="29">
        <v>10</v>
      </c>
      <c r="G1237">
        <v>511111</v>
      </c>
      <c r="H1237" t="s">
        <v>29</v>
      </c>
      <c r="I1237">
        <v>280001</v>
      </c>
      <c r="J1237" t="s">
        <v>73</v>
      </c>
      <c r="K1237">
        <v>250024</v>
      </c>
      <c r="L1237" t="s">
        <v>34</v>
      </c>
      <c r="M1237" t="s">
        <v>40</v>
      </c>
      <c r="N1237" s="5">
        <v>3625</v>
      </c>
    </row>
    <row r="1238" spans="1:14" x14ac:dyDescent="0.25">
      <c r="A1238">
        <v>3801237</v>
      </c>
      <c r="B1238">
        <v>4</v>
      </c>
      <c r="C1238" t="s">
        <v>65</v>
      </c>
      <c r="D1238" s="2">
        <v>44472</v>
      </c>
      <c r="E1238" s="27">
        <v>2021</v>
      </c>
      <c r="F1238" s="29">
        <v>10</v>
      </c>
      <c r="G1238">
        <v>511112</v>
      </c>
      <c r="H1238" t="s">
        <v>29</v>
      </c>
      <c r="I1238">
        <v>280010</v>
      </c>
      <c r="J1238" t="s">
        <v>11</v>
      </c>
      <c r="K1238">
        <v>250024</v>
      </c>
      <c r="L1238" t="s">
        <v>34</v>
      </c>
      <c r="M1238" t="s">
        <v>40</v>
      </c>
      <c r="N1238" s="5">
        <v>3367</v>
      </c>
    </row>
    <row r="1239" spans="1:14" x14ac:dyDescent="0.25">
      <c r="A1239">
        <v>3801238</v>
      </c>
      <c r="B1239">
        <v>1</v>
      </c>
      <c r="C1239" t="s">
        <v>64</v>
      </c>
      <c r="D1239" s="2">
        <v>44211</v>
      </c>
      <c r="E1239" s="27">
        <v>2021</v>
      </c>
      <c r="F1239" s="29">
        <v>1</v>
      </c>
      <c r="G1239">
        <v>511113</v>
      </c>
      <c r="H1239" t="s">
        <v>30</v>
      </c>
      <c r="I1239">
        <v>280017</v>
      </c>
      <c r="J1239" t="s">
        <v>18</v>
      </c>
      <c r="K1239">
        <v>250010</v>
      </c>
      <c r="L1239" t="s">
        <v>36</v>
      </c>
      <c r="M1239" t="s">
        <v>53</v>
      </c>
      <c r="N1239" s="5">
        <v>904</v>
      </c>
    </row>
    <row r="1240" spans="1:14" x14ac:dyDescent="0.25">
      <c r="A1240">
        <v>3801239</v>
      </c>
      <c r="B1240">
        <v>2</v>
      </c>
      <c r="C1240" t="s">
        <v>51</v>
      </c>
      <c r="D1240" s="2">
        <v>44689</v>
      </c>
      <c r="E1240" s="27">
        <v>2022</v>
      </c>
      <c r="F1240" s="29">
        <v>5</v>
      </c>
      <c r="G1240">
        <v>511115</v>
      </c>
      <c r="H1240" t="s">
        <v>70</v>
      </c>
      <c r="I1240">
        <v>280006</v>
      </c>
      <c r="J1240" t="s">
        <v>78</v>
      </c>
      <c r="K1240">
        <v>250005</v>
      </c>
      <c r="L1240" t="s">
        <v>36</v>
      </c>
      <c r="M1240" t="s">
        <v>38</v>
      </c>
      <c r="N1240" s="5">
        <v>5726</v>
      </c>
    </row>
    <row r="1241" spans="1:14" x14ac:dyDescent="0.25">
      <c r="A1241">
        <v>3801240</v>
      </c>
      <c r="B1241">
        <v>3</v>
      </c>
      <c r="C1241" t="s">
        <v>50</v>
      </c>
      <c r="D1241" s="2">
        <v>44269</v>
      </c>
      <c r="E1241" s="27">
        <v>2021</v>
      </c>
      <c r="F1241" s="29">
        <v>3</v>
      </c>
      <c r="G1241">
        <v>511111</v>
      </c>
      <c r="H1241" t="s">
        <v>29</v>
      </c>
      <c r="I1241">
        <v>280015</v>
      </c>
      <c r="J1241" t="s">
        <v>16</v>
      </c>
      <c r="K1241">
        <v>250029</v>
      </c>
      <c r="L1241" t="s">
        <v>35</v>
      </c>
      <c r="M1241" t="s">
        <v>55</v>
      </c>
      <c r="N1241" s="5">
        <v>2007</v>
      </c>
    </row>
    <row r="1242" spans="1:14" x14ac:dyDescent="0.25">
      <c r="A1242">
        <v>3801241</v>
      </c>
      <c r="B1242">
        <v>1</v>
      </c>
      <c r="C1242" t="s">
        <v>64</v>
      </c>
      <c r="D1242" s="2">
        <v>44357</v>
      </c>
      <c r="E1242" s="27">
        <v>2021</v>
      </c>
      <c r="F1242" s="29">
        <v>6</v>
      </c>
      <c r="G1242">
        <v>511115</v>
      </c>
      <c r="H1242" t="s">
        <v>70</v>
      </c>
      <c r="I1242">
        <v>280005</v>
      </c>
      <c r="J1242" t="s">
        <v>77</v>
      </c>
      <c r="K1242">
        <v>250020</v>
      </c>
      <c r="L1242" t="s">
        <v>37</v>
      </c>
      <c r="M1242" t="s">
        <v>39</v>
      </c>
      <c r="N1242" s="5">
        <v>1958</v>
      </c>
    </row>
    <row r="1243" spans="1:14" x14ac:dyDescent="0.25">
      <c r="A1243">
        <v>3801242</v>
      </c>
      <c r="B1243">
        <v>2</v>
      </c>
      <c r="C1243" t="s">
        <v>51</v>
      </c>
      <c r="D1243" s="2">
        <v>45217</v>
      </c>
      <c r="E1243" s="27">
        <v>2023</v>
      </c>
      <c r="F1243" s="29">
        <v>10</v>
      </c>
      <c r="G1243">
        <v>511117</v>
      </c>
      <c r="H1243" t="s">
        <v>31</v>
      </c>
      <c r="I1243">
        <v>280011</v>
      </c>
      <c r="J1243" t="s">
        <v>12</v>
      </c>
      <c r="K1243">
        <v>250004</v>
      </c>
      <c r="L1243" t="s">
        <v>36</v>
      </c>
      <c r="M1243" t="s">
        <v>38</v>
      </c>
      <c r="N1243" s="5">
        <v>331</v>
      </c>
    </row>
    <row r="1244" spans="1:14" x14ac:dyDescent="0.25">
      <c r="A1244">
        <v>3801243</v>
      </c>
      <c r="B1244">
        <v>4</v>
      </c>
      <c r="C1244" t="s">
        <v>65</v>
      </c>
      <c r="D1244" s="2">
        <v>44997</v>
      </c>
      <c r="E1244" s="27">
        <v>2023</v>
      </c>
      <c r="F1244" s="29">
        <v>3</v>
      </c>
      <c r="G1244">
        <v>511113</v>
      </c>
      <c r="H1244" t="s">
        <v>30</v>
      </c>
      <c r="I1244">
        <v>280006</v>
      </c>
      <c r="J1244" t="s">
        <v>78</v>
      </c>
      <c r="K1244">
        <v>250010</v>
      </c>
      <c r="L1244" t="s">
        <v>36</v>
      </c>
      <c r="M1244" t="s">
        <v>53</v>
      </c>
      <c r="N1244" s="5">
        <v>3008</v>
      </c>
    </row>
    <row r="1245" spans="1:14" x14ac:dyDescent="0.25">
      <c r="A1245">
        <v>3801244</v>
      </c>
      <c r="B1245">
        <v>4</v>
      </c>
      <c r="C1245" t="s">
        <v>65</v>
      </c>
      <c r="D1245" s="2">
        <v>44998</v>
      </c>
      <c r="E1245" s="27">
        <v>2023</v>
      </c>
      <c r="F1245" s="29">
        <v>3</v>
      </c>
      <c r="G1245">
        <v>511112</v>
      </c>
      <c r="H1245" t="s">
        <v>29</v>
      </c>
      <c r="I1245">
        <v>280018</v>
      </c>
      <c r="J1245" t="s">
        <v>19</v>
      </c>
      <c r="K1245">
        <v>250023</v>
      </c>
      <c r="L1245" t="s">
        <v>34</v>
      </c>
      <c r="M1245" t="s">
        <v>40</v>
      </c>
      <c r="N1245" s="5">
        <v>789</v>
      </c>
    </row>
    <row r="1246" spans="1:14" x14ac:dyDescent="0.25">
      <c r="A1246">
        <v>3801245</v>
      </c>
      <c r="B1246">
        <v>4</v>
      </c>
      <c r="C1246" t="s">
        <v>65</v>
      </c>
      <c r="D1246" s="2">
        <v>44368</v>
      </c>
      <c r="E1246" s="27">
        <v>2021</v>
      </c>
      <c r="F1246" s="29">
        <v>6</v>
      </c>
      <c r="G1246">
        <v>511115</v>
      </c>
      <c r="H1246" t="s">
        <v>70</v>
      </c>
      <c r="I1246">
        <v>280003</v>
      </c>
      <c r="J1246" t="s">
        <v>75</v>
      </c>
      <c r="K1246">
        <v>250022</v>
      </c>
      <c r="L1246" t="s">
        <v>34</v>
      </c>
      <c r="M1246" t="s">
        <v>40</v>
      </c>
      <c r="N1246" s="5">
        <v>1829</v>
      </c>
    </row>
    <row r="1247" spans="1:14" x14ac:dyDescent="0.25">
      <c r="A1247">
        <v>3801246</v>
      </c>
      <c r="B1247">
        <v>2</v>
      </c>
      <c r="C1247" t="s">
        <v>51</v>
      </c>
      <c r="D1247" s="2">
        <v>44281</v>
      </c>
      <c r="E1247" s="27">
        <v>2021</v>
      </c>
      <c r="F1247" s="29">
        <v>3</v>
      </c>
      <c r="G1247">
        <v>511116</v>
      </c>
      <c r="H1247" t="s">
        <v>31</v>
      </c>
      <c r="I1247">
        <v>280005</v>
      </c>
      <c r="J1247" t="s">
        <v>77</v>
      </c>
      <c r="K1247">
        <v>250014</v>
      </c>
      <c r="L1247" t="s">
        <v>37</v>
      </c>
      <c r="M1247" t="s">
        <v>54</v>
      </c>
      <c r="N1247" s="5">
        <v>4367</v>
      </c>
    </row>
    <row r="1248" spans="1:14" x14ac:dyDescent="0.25">
      <c r="A1248">
        <v>3801247</v>
      </c>
      <c r="B1248">
        <v>4</v>
      </c>
      <c r="C1248" t="s">
        <v>65</v>
      </c>
      <c r="D1248" s="2">
        <v>45123</v>
      </c>
      <c r="E1248" s="27">
        <v>2023</v>
      </c>
      <c r="F1248" s="29">
        <v>7</v>
      </c>
      <c r="G1248">
        <v>511112</v>
      </c>
      <c r="H1248" t="s">
        <v>29</v>
      </c>
      <c r="I1248">
        <v>280004</v>
      </c>
      <c r="J1248" t="s">
        <v>76</v>
      </c>
      <c r="K1248">
        <v>250011</v>
      </c>
      <c r="L1248" t="s">
        <v>37</v>
      </c>
      <c r="M1248" t="s">
        <v>54</v>
      </c>
      <c r="N1248" s="5">
        <v>5120</v>
      </c>
    </row>
    <row r="1249" spans="1:14" x14ac:dyDescent="0.25">
      <c r="A1249">
        <v>3801248</v>
      </c>
      <c r="B1249">
        <v>4</v>
      </c>
      <c r="C1249" t="s">
        <v>65</v>
      </c>
      <c r="D1249" s="2">
        <v>44958</v>
      </c>
      <c r="E1249" s="27">
        <v>2023</v>
      </c>
      <c r="F1249" s="29">
        <v>2</v>
      </c>
      <c r="G1249">
        <v>511112</v>
      </c>
      <c r="H1249" t="s">
        <v>29</v>
      </c>
      <c r="I1249">
        <v>280006</v>
      </c>
      <c r="J1249" t="s">
        <v>78</v>
      </c>
      <c r="K1249">
        <v>250030</v>
      </c>
      <c r="L1249" t="s">
        <v>35</v>
      </c>
      <c r="M1249" t="s">
        <v>55</v>
      </c>
      <c r="N1249" s="5">
        <v>3603</v>
      </c>
    </row>
    <row r="1250" spans="1:14" x14ac:dyDescent="0.25">
      <c r="A1250">
        <v>3801249</v>
      </c>
      <c r="B1250">
        <v>4</v>
      </c>
      <c r="C1250" t="s">
        <v>65</v>
      </c>
      <c r="D1250" s="2">
        <v>45068</v>
      </c>
      <c r="E1250" s="27">
        <v>2023</v>
      </c>
      <c r="F1250" s="29">
        <v>5</v>
      </c>
      <c r="G1250">
        <v>511114</v>
      </c>
      <c r="H1250" t="s">
        <v>30</v>
      </c>
      <c r="I1250">
        <v>280015</v>
      </c>
      <c r="J1250" t="s">
        <v>16</v>
      </c>
      <c r="K1250">
        <v>250018</v>
      </c>
      <c r="L1250" t="s">
        <v>37</v>
      </c>
      <c r="M1250" t="s">
        <v>39</v>
      </c>
      <c r="N1250" s="5">
        <v>3560</v>
      </c>
    </row>
    <row r="1251" spans="1:14" x14ac:dyDescent="0.25">
      <c r="A1251">
        <v>3801250</v>
      </c>
      <c r="B1251">
        <v>1</v>
      </c>
      <c r="C1251" t="s">
        <v>64</v>
      </c>
      <c r="D1251" s="2">
        <v>44363</v>
      </c>
      <c r="E1251" s="27">
        <v>2021</v>
      </c>
      <c r="F1251" s="29">
        <v>6</v>
      </c>
      <c r="G1251">
        <v>511116</v>
      </c>
      <c r="H1251" t="s">
        <v>31</v>
      </c>
      <c r="I1251">
        <v>280008</v>
      </c>
      <c r="J1251" t="s">
        <v>80</v>
      </c>
      <c r="K1251">
        <v>250017</v>
      </c>
      <c r="L1251" t="s">
        <v>37</v>
      </c>
      <c r="M1251" t="s">
        <v>39</v>
      </c>
      <c r="N1251" s="5">
        <v>5216</v>
      </c>
    </row>
    <row r="1252" spans="1:14" x14ac:dyDescent="0.25">
      <c r="A1252">
        <v>3801251</v>
      </c>
      <c r="B1252">
        <v>3</v>
      </c>
      <c r="C1252" t="s">
        <v>50</v>
      </c>
      <c r="D1252" s="2">
        <v>44265</v>
      </c>
      <c r="E1252" s="27">
        <v>2021</v>
      </c>
      <c r="F1252" s="29">
        <v>3</v>
      </c>
      <c r="G1252">
        <v>511113</v>
      </c>
      <c r="H1252" t="s">
        <v>30</v>
      </c>
      <c r="I1252">
        <v>280016</v>
      </c>
      <c r="J1252" t="s">
        <v>17</v>
      </c>
      <c r="K1252">
        <v>250001</v>
      </c>
      <c r="L1252" t="s">
        <v>36</v>
      </c>
      <c r="M1252" t="s">
        <v>38</v>
      </c>
      <c r="N1252" s="5">
        <v>894</v>
      </c>
    </row>
    <row r="1253" spans="1:14" x14ac:dyDescent="0.25">
      <c r="A1253">
        <v>3801252</v>
      </c>
      <c r="B1253">
        <v>4</v>
      </c>
      <c r="C1253" t="s">
        <v>65</v>
      </c>
      <c r="D1253" s="2">
        <v>44850</v>
      </c>
      <c r="E1253" s="27">
        <v>2022</v>
      </c>
      <c r="F1253" s="29">
        <v>10</v>
      </c>
      <c r="G1253">
        <v>511115</v>
      </c>
      <c r="H1253" t="s">
        <v>70</v>
      </c>
      <c r="I1253">
        <v>280002</v>
      </c>
      <c r="J1253" t="s">
        <v>74</v>
      </c>
      <c r="K1253">
        <v>250019</v>
      </c>
      <c r="L1253" t="s">
        <v>37</v>
      </c>
      <c r="M1253" t="s">
        <v>39</v>
      </c>
      <c r="N1253" s="5">
        <v>3236</v>
      </c>
    </row>
    <row r="1254" spans="1:14" x14ac:dyDescent="0.25">
      <c r="A1254">
        <v>3801253</v>
      </c>
      <c r="B1254">
        <v>1</v>
      </c>
      <c r="C1254" t="s">
        <v>64</v>
      </c>
      <c r="D1254" s="2">
        <v>44882</v>
      </c>
      <c r="E1254" s="27">
        <v>2022</v>
      </c>
      <c r="F1254" s="29">
        <v>11</v>
      </c>
      <c r="G1254">
        <v>511117</v>
      </c>
      <c r="H1254" t="s">
        <v>31</v>
      </c>
      <c r="I1254">
        <v>280001</v>
      </c>
      <c r="J1254" t="s">
        <v>73</v>
      </c>
      <c r="K1254">
        <v>250013</v>
      </c>
      <c r="L1254" t="s">
        <v>37</v>
      </c>
      <c r="M1254" t="s">
        <v>54</v>
      </c>
      <c r="N1254" s="5">
        <v>1493</v>
      </c>
    </row>
    <row r="1255" spans="1:14" x14ac:dyDescent="0.25">
      <c r="A1255">
        <v>3801254</v>
      </c>
      <c r="B1255">
        <v>2</v>
      </c>
      <c r="C1255" t="s">
        <v>51</v>
      </c>
      <c r="D1255" s="2">
        <v>45037</v>
      </c>
      <c r="E1255" s="27">
        <v>2023</v>
      </c>
      <c r="F1255" s="29">
        <v>4</v>
      </c>
      <c r="G1255">
        <v>511113</v>
      </c>
      <c r="H1255" t="s">
        <v>30</v>
      </c>
      <c r="I1255">
        <v>280018</v>
      </c>
      <c r="J1255" t="s">
        <v>19</v>
      </c>
      <c r="K1255">
        <v>250018</v>
      </c>
      <c r="L1255" t="s">
        <v>37</v>
      </c>
      <c r="M1255" t="s">
        <v>39</v>
      </c>
      <c r="N1255" s="5">
        <v>3936</v>
      </c>
    </row>
    <row r="1256" spans="1:14" x14ac:dyDescent="0.25">
      <c r="A1256">
        <v>3801255</v>
      </c>
      <c r="B1256">
        <v>4</v>
      </c>
      <c r="C1256" t="s">
        <v>65</v>
      </c>
      <c r="D1256" s="2">
        <v>44539</v>
      </c>
      <c r="E1256" s="27">
        <v>2021</v>
      </c>
      <c r="F1256" s="29">
        <v>12</v>
      </c>
      <c r="G1256">
        <v>511115</v>
      </c>
      <c r="H1256" t="s">
        <v>70</v>
      </c>
      <c r="I1256">
        <v>280001</v>
      </c>
      <c r="J1256" t="s">
        <v>73</v>
      </c>
      <c r="K1256">
        <v>250025</v>
      </c>
      <c r="L1256" t="s">
        <v>34</v>
      </c>
      <c r="M1256" t="s">
        <v>40</v>
      </c>
      <c r="N1256" s="5">
        <v>2633</v>
      </c>
    </row>
    <row r="1257" spans="1:14" x14ac:dyDescent="0.25">
      <c r="A1257">
        <v>3801256</v>
      </c>
      <c r="B1257">
        <v>4</v>
      </c>
      <c r="C1257" t="s">
        <v>65</v>
      </c>
      <c r="D1257" s="2">
        <v>44879</v>
      </c>
      <c r="E1257" s="27">
        <v>2022</v>
      </c>
      <c r="F1257" s="29">
        <v>11</v>
      </c>
      <c r="G1257">
        <v>511115</v>
      </c>
      <c r="H1257" t="s">
        <v>70</v>
      </c>
      <c r="I1257">
        <v>280012</v>
      </c>
      <c r="J1257" t="s">
        <v>13</v>
      </c>
      <c r="K1257">
        <v>250001</v>
      </c>
      <c r="L1257" t="s">
        <v>36</v>
      </c>
      <c r="M1257" t="s">
        <v>38</v>
      </c>
      <c r="N1257" s="5">
        <v>5064</v>
      </c>
    </row>
    <row r="1258" spans="1:14" x14ac:dyDescent="0.25">
      <c r="A1258">
        <v>3801257</v>
      </c>
      <c r="B1258">
        <v>4</v>
      </c>
      <c r="C1258" t="s">
        <v>65</v>
      </c>
      <c r="D1258" s="2">
        <v>44676</v>
      </c>
      <c r="E1258" s="27">
        <v>2022</v>
      </c>
      <c r="F1258" s="29">
        <v>4</v>
      </c>
      <c r="G1258">
        <v>511115</v>
      </c>
      <c r="H1258" t="s">
        <v>70</v>
      </c>
      <c r="I1258">
        <v>280011</v>
      </c>
      <c r="J1258" t="s">
        <v>12</v>
      </c>
      <c r="K1258">
        <v>250015</v>
      </c>
      <c r="L1258" t="s">
        <v>37</v>
      </c>
      <c r="M1258" t="s">
        <v>39</v>
      </c>
      <c r="N1258" s="5">
        <v>3884</v>
      </c>
    </row>
    <row r="1259" spans="1:14" x14ac:dyDescent="0.25">
      <c r="A1259">
        <v>3801258</v>
      </c>
      <c r="B1259">
        <v>4</v>
      </c>
      <c r="C1259" t="s">
        <v>65</v>
      </c>
      <c r="D1259" s="2">
        <v>44793</v>
      </c>
      <c r="E1259" s="27">
        <v>2022</v>
      </c>
      <c r="F1259" s="29">
        <v>8</v>
      </c>
      <c r="G1259">
        <v>511112</v>
      </c>
      <c r="H1259" t="s">
        <v>29</v>
      </c>
      <c r="I1259">
        <v>280002</v>
      </c>
      <c r="J1259" t="s">
        <v>74</v>
      </c>
      <c r="K1259">
        <v>250010</v>
      </c>
      <c r="L1259" t="s">
        <v>36</v>
      </c>
      <c r="M1259" t="s">
        <v>53</v>
      </c>
      <c r="N1259" s="5">
        <v>5157</v>
      </c>
    </row>
    <row r="1260" spans="1:14" x14ac:dyDescent="0.25">
      <c r="A1260">
        <v>3801259</v>
      </c>
      <c r="B1260">
        <v>2</v>
      </c>
      <c r="C1260" t="s">
        <v>51</v>
      </c>
      <c r="D1260" s="2">
        <v>44528</v>
      </c>
      <c r="E1260" s="27">
        <v>2021</v>
      </c>
      <c r="F1260" s="29">
        <v>11</v>
      </c>
      <c r="G1260">
        <v>511112</v>
      </c>
      <c r="H1260" t="s">
        <v>29</v>
      </c>
      <c r="I1260">
        <v>280015</v>
      </c>
      <c r="J1260" t="s">
        <v>16</v>
      </c>
      <c r="K1260">
        <v>250021</v>
      </c>
      <c r="L1260" t="s">
        <v>34</v>
      </c>
      <c r="M1260" t="s">
        <v>40</v>
      </c>
      <c r="N1260" s="5">
        <v>4513</v>
      </c>
    </row>
    <row r="1261" spans="1:14" x14ac:dyDescent="0.25">
      <c r="A1261">
        <v>3801260</v>
      </c>
      <c r="B1261">
        <v>3</v>
      </c>
      <c r="C1261" t="s">
        <v>50</v>
      </c>
      <c r="D1261" s="2">
        <v>44369</v>
      </c>
      <c r="E1261" s="27">
        <v>2021</v>
      </c>
      <c r="F1261" s="29">
        <v>6</v>
      </c>
      <c r="G1261">
        <v>511115</v>
      </c>
      <c r="H1261" t="s">
        <v>70</v>
      </c>
      <c r="I1261">
        <v>280020</v>
      </c>
      <c r="J1261" t="s">
        <v>21</v>
      </c>
      <c r="K1261">
        <v>250020</v>
      </c>
      <c r="L1261" t="s">
        <v>37</v>
      </c>
      <c r="M1261" t="s">
        <v>39</v>
      </c>
      <c r="N1261" s="5">
        <v>3954</v>
      </c>
    </row>
    <row r="1262" spans="1:14" x14ac:dyDescent="0.25">
      <c r="A1262">
        <v>3801261</v>
      </c>
      <c r="B1262">
        <v>4</v>
      </c>
      <c r="C1262" t="s">
        <v>65</v>
      </c>
      <c r="D1262" s="2">
        <v>45246</v>
      </c>
      <c r="E1262" s="27">
        <v>2023</v>
      </c>
      <c r="F1262" s="29">
        <v>11</v>
      </c>
      <c r="G1262">
        <v>511113</v>
      </c>
      <c r="H1262" t="s">
        <v>30</v>
      </c>
      <c r="I1262">
        <v>280002</v>
      </c>
      <c r="J1262" t="s">
        <v>74</v>
      </c>
      <c r="K1262">
        <v>250008</v>
      </c>
      <c r="L1262" t="s">
        <v>36</v>
      </c>
      <c r="M1262" t="s">
        <v>53</v>
      </c>
      <c r="N1262" s="5">
        <v>5658</v>
      </c>
    </row>
    <row r="1263" spans="1:14" x14ac:dyDescent="0.25">
      <c r="A1263">
        <v>3801262</v>
      </c>
      <c r="B1263">
        <v>3</v>
      </c>
      <c r="C1263" t="s">
        <v>50</v>
      </c>
      <c r="D1263" s="2">
        <v>44595</v>
      </c>
      <c r="E1263" s="27">
        <v>2022</v>
      </c>
      <c r="F1263" s="29">
        <v>2</v>
      </c>
      <c r="G1263">
        <v>511116</v>
      </c>
      <c r="H1263" t="s">
        <v>31</v>
      </c>
      <c r="I1263">
        <v>280016</v>
      </c>
      <c r="J1263" t="s">
        <v>17</v>
      </c>
      <c r="K1263">
        <v>250002</v>
      </c>
      <c r="L1263" t="s">
        <v>36</v>
      </c>
      <c r="M1263" t="s">
        <v>38</v>
      </c>
      <c r="N1263" s="5">
        <v>1970</v>
      </c>
    </row>
    <row r="1264" spans="1:14" x14ac:dyDescent="0.25">
      <c r="A1264">
        <v>3801263</v>
      </c>
      <c r="B1264">
        <v>2</v>
      </c>
      <c r="C1264" t="s">
        <v>51</v>
      </c>
      <c r="D1264" s="2">
        <v>45205</v>
      </c>
      <c r="E1264" s="27">
        <v>2023</v>
      </c>
      <c r="F1264" s="29">
        <v>10</v>
      </c>
      <c r="G1264">
        <v>511111</v>
      </c>
      <c r="H1264" t="s">
        <v>29</v>
      </c>
      <c r="I1264">
        <v>280004</v>
      </c>
      <c r="J1264" t="s">
        <v>76</v>
      </c>
      <c r="K1264">
        <v>250001</v>
      </c>
      <c r="L1264" t="s">
        <v>36</v>
      </c>
      <c r="M1264" t="s">
        <v>38</v>
      </c>
      <c r="N1264" s="5">
        <v>2058</v>
      </c>
    </row>
    <row r="1265" spans="1:14" x14ac:dyDescent="0.25">
      <c r="A1265">
        <v>3801264</v>
      </c>
      <c r="B1265">
        <v>2</v>
      </c>
      <c r="C1265" t="s">
        <v>51</v>
      </c>
      <c r="D1265" s="2">
        <v>44554</v>
      </c>
      <c r="E1265" s="27">
        <v>2021</v>
      </c>
      <c r="F1265" s="29">
        <v>12</v>
      </c>
      <c r="G1265">
        <v>511114</v>
      </c>
      <c r="H1265" t="s">
        <v>30</v>
      </c>
      <c r="I1265">
        <v>280013</v>
      </c>
      <c r="J1265" t="s">
        <v>14</v>
      </c>
      <c r="K1265">
        <v>250022</v>
      </c>
      <c r="L1265" t="s">
        <v>34</v>
      </c>
      <c r="M1265" t="s">
        <v>40</v>
      </c>
      <c r="N1265" s="5">
        <v>1508</v>
      </c>
    </row>
    <row r="1266" spans="1:14" x14ac:dyDescent="0.25">
      <c r="A1266">
        <v>3801265</v>
      </c>
      <c r="B1266">
        <v>3</v>
      </c>
      <c r="C1266" t="s">
        <v>50</v>
      </c>
      <c r="D1266" s="2">
        <v>44340</v>
      </c>
      <c r="E1266" s="27">
        <v>2021</v>
      </c>
      <c r="F1266" s="29">
        <v>5</v>
      </c>
      <c r="G1266">
        <v>511112</v>
      </c>
      <c r="H1266" t="s">
        <v>29</v>
      </c>
      <c r="I1266">
        <v>280019</v>
      </c>
      <c r="J1266" t="s">
        <v>20</v>
      </c>
      <c r="K1266">
        <v>250018</v>
      </c>
      <c r="L1266" t="s">
        <v>37</v>
      </c>
      <c r="M1266" t="s">
        <v>39</v>
      </c>
      <c r="N1266" s="5">
        <v>1820</v>
      </c>
    </row>
    <row r="1267" spans="1:14" x14ac:dyDescent="0.25">
      <c r="A1267">
        <v>3801266</v>
      </c>
      <c r="B1267">
        <v>4</v>
      </c>
      <c r="C1267" t="s">
        <v>65</v>
      </c>
      <c r="D1267" s="2">
        <v>45263</v>
      </c>
      <c r="E1267" s="27">
        <v>2023</v>
      </c>
      <c r="F1267" s="29">
        <v>12</v>
      </c>
      <c r="G1267">
        <v>511111</v>
      </c>
      <c r="H1267" t="s">
        <v>29</v>
      </c>
      <c r="I1267">
        <v>280020</v>
      </c>
      <c r="J1267" t="s">
        <v>21</v>
      </c>
      <c r="K1267">
        <v>250011</v>
      </c>
      <c r="L1267" t="s">
        <v>37</v>
      </c>
      <c r="M1267" t="s">
        <v>54</v>
      </c>
      <c r="N1267" s="5">
        <v>4275</v>
      </c>
    </row>
    <row r="1268" spans="1:14" x14ac:dyDescent="0.25">
      <c r="A1268">
        <v>3801267</v>
      </c>
      <c r="B1268">
        <v>3</v>
      </c>
      <c r="C1268" t="s">
        <v>50</v>
      </c>
      <c r="D1268" s="2">
        <v>44557</v>
      </c>
      <c r="E1268" s="27">
        <v>2021</v>
      </c>
      <c r="F1268" s="29">
        <v>12</v>
      </c>
      <c r="G1268">
        <v>511112</v>
      </c>
      <c r="H1268" t="s">
        <v>29</v>
      </c>
      <c r="I1268">
        <v>280009</v>
      </c>
      <c r="J1268" t="s">
        <v>81</v>
      </c>
      <c r="K1268">
        <v>250009</v>
      </c>
      <c r="L1268" t="s">
        <v>36</v>
      </c>
      <c r="M1268" t="s">
        <v>53</v>
      </c>
      <c r="N1268" s="5">
        <v>4263</v>
      </c>
    </row>
    <row r="1269" spans="1:14" x14ac:dyDescent="0.25">
      <c r="A1269">
        <v>3801268</v>
      </c>
      <c r="B1269">
        <v>1</v>
      </c>
      <c r="C1269" t="s">
        <v>64</v>
      </c>
      <c r="D1269" s="2">
        <v>44504</v>
      </c>
      <c r="E1269" s="27">
        <v>2021</v>
      </c>
      <c r="F1269" s="29">
        <v>11</v>
      </c>
      <c r="G1269">
        <v>511112</v>
      </c>
      <c r="H1269" t="s">
        <v>29</v>
      </c>
      <c r="I1269">
        <v>280015</v>
      </c>
      <c r="J1269" t="s">
        <v>16</v>
      </c>
      <c r="K1269">
        <v>250019</v>
      </c>
      <c r="L1269" t="s">
        <v>37</v>
      </c>
      <c r="M1269" t="s">
        <v>39</v>
      </c>
      <c r="N1269" s="5">
        <v>2439</v>
      </c>
    </row>
    <row r="1270" spans="1:14" x14ac:dyDescent="0.25">
      <c r="A1270">
        <v>3801269</v>
      </c>
      <c r="B1270">
        <v>4</v>
      </c>
      <c r="C1270" t="s">
        <v>65</v>
      </c>
      <c r="D1270" s="2">
        <v>44664</v>
      </c>
      <c r="E1270" s="27">
        <v>2022</v>
      </c>
      <c r="F1270" s="29">
        <v>4</v>
      </c>
      <c r="G1270">
        <v>511113</v>
      </c>
      <c r="H1270" t="s">
        <v>30</v>
      </c>
      <c r="I1270">
        <v>280017</v>
      </c>
      <c r="J1270" t="s">
        <v>18</v>
      </c>
      <c r="K1270">
        <v>250028</v>
      </c>
      <c r="L1270" t="s">
        <v>35</v>
      </c>
      <c r="M1270" t="s">
        <v>71</v>
      </c>
      <c r="N1270" s="5">
        <v>2356</v>
      </c>
    </row>
    <row r="1271" spans="1:14" x14ac:dyDescent="0.25">
      <c r="A1271">
        <v>3801270</v>
      </c>
      <c r="B1271">
        <v>4</v>
      </c>
      <c r="C1271" t="s">
        <v>65</v>
      </c>
      <c r="D1271" s="2">
        <v>44325</v>
      </c>
      <c r="E1271" s="27">
        <v>2021</v>
      </c>
      <c r="F1271" s="29">
        <v>5</v>
      </c>
      <c r="G1271">
        <v>511111</v>
      </c>
      <c r="H1271" t="s">
        <v>29</v>
      </c>
      <c r="I1271">
        <v>280003</v>
      </c>
      <c r="J1271" t="s">
        <v>75</v>
      </c>
      <c r="K1271">
        <v>250012</v>
      </c>
      <c r="L1271" t="s">
        <v>37</v>
      </c>
      <c r="M1271" t="s">
        <v>54</v>
      </c>
      <c r="N1271" s="5">
        <v>4108</v>
      </c>
    </row>
    <row r="1272" spans="1:14" x14ac:dyDescent="0.25">
      <c r="A1272">
        <v>3801271</v>
      </c>
      <c r="B1272">
        <v>3</v>
      </c>
      <c r="C1272" t="s">
        <v>50</v>
      </c>
      <c r="D1272" s="2">
        <v>44594</v>
      </c>
      <c r="E1272" s="27">
        <v>2022</v>
      </c>
      <c r="F1272" s="29">
        <v>2</v>
      </c>
      <c r="G1272">
        <v>511112</v>
      </c>
      <c r="H1272" t="s">
        <v>29</v>
      </c>
      <c r="I1272">
        <v>280018</v>
      </c>
      <c r="J1272" t="s">
        <v>19</v>
      </c>
      <c r="K1272">
        <v>250005</v>
      </c>
      <c r="L1272" t="s">
        <v>36</v>
      </c>
      <c r="M1272" t="s">
        <v>38</v>
      </c>
      <c r="N1272" s="5">
        <v>5686</v>
      </c>
    </row>
    <row r="1273" spans="1:14" x14ac:dyDescent="0.25">
      <c r="A1273">
        <v>3801272</v>
      </c>
      <c r="B1273">
        <v>4</v>
      </c>
      <c r="C1273" t="s">
        <v>65</v>
      </c>
      <c r="D1273" s="2">
        <v>44513</v>
      </c>
      <c r="E1273" s="27">
        <v>2021</v>
      </c>
      <c r="F1273" s="29">
        <v>11</v>
      </c>
      <c r="G1273">
        <v>511117</v>
      </c>
      <c r="H1273" t="s">
        <v>31</v>
      </c>
      <c r="I1273">
        <v>280014</v>
      </c>
      <c r="J1273" t="s">
        <v>15</v>
      </c>
      <c r="K1273">
        <v>250027</v>
      </c>
      <c r="L1273" t="s">
        <v>35</v>
      </c>
      <c r="M1273" t="s">
        <v>71</v>
      </c>
      <c r="N1273" s="5">
        <v>2218</v>
      </c>
    </row>
    <row r="1274" spans="1:14" x14ac:dyDescent="0.25">
      <c r="A1274">
        <v>3801273</v>
      </c>
      <c r="B1274">
        <v>3</v>
      </c>
      <c r="C1274" t="s">
        <v>50</v>
      </c>
      <c r="D1274" s="2">
        <v>44479</v>
      </c>
      <c r="E1274" s="27">
        <v>2021</v>
      </c>
      <c r="F1274" s="29">
        <v>10</v>
      </c>
      <c r="G1274">
        <v>511111</v>
      </c>
      <c r="H1274" t="s">
        <v>29</v>
      </c>
      <c r="I1274">
        <v>280005</v>
      </c>
      <c r="J1274" t="s">
        <v>77</v>
      </c>
      <c r="K1274">
        <v>250018</v>
      </c>
      <c r="L1274" t="s">
        <v>37</v>
      </c>
      <c r="M1274" t="s">
        <v>39</v>
      </c>
      <c r="N1274" s="5">
        <v>4081</v>
      </c>
    </row>
    <row r="1275" spans="1:14" x14ac:dyDescent="0.25">
      <c r="A1275">
        <v>3801274</v>
      </c>
      <c r="B1275">
        <v>3</v>
      </c>
      <c r="C1275" t="s">
        <v>50</v>
      </c>
      <c r="D1275" s="2">
        <v>44326</v>
      </c>
      <c r="E1275" s="27">
        <v>2021</v>
      </c>
      <c r="F1275" s="29">
        <v>5</v>
      </c>
      <c r="G1275">
        <v>511113</v>
      </c>
      <c r="H1275" t="s">
        <v>30</v>
      </c>
      <c r="I1275">
        <v>280016</v>
      </c>
      <c r="J1275" t="s">
        <v>17</v>
      </c>
      <c r="K1275">
        <v>250020</v>
      </c>
      <c r="L1275" t="s">
        <v>37</v>
      </c>
      <c r="M1275" t="s">
        <v>39</v>
      </c>
      <c r="N1275" s="5">
        <v>4043</v>
      </c>
    </row>
    <row r="1276" spans="1:14" x14ac:dyDescent="0.25">
      <c r="A1276">
        <v>3801275</v>
      </c>
      <c r="B1276">
        <v>4</v>
      </c>
      <c r="C1276" t="s">
        <v>65</v>
      </c>
      <c r="D1276" s="2">
        <v>44266</v>
      </c>
      <c r="E1276" s="27">
        <v>2021</v>
      </c>
      <c r="F1276" s="29">
        <v>3</v>
      </c>
      <c r="G1276">
        <v>511115</v>
      </c>
      <c r="H1276" t="s">
        <v>70</v>
      </c>
      <c r="I1276">
        <v>280010</v>
      </c>
      <c r="J1276" t="s">
        <v>11</v>
      </c>
      <c r="K1276">
        <v>250006</v>
      </c>
      <c r="L1276" t="s">
        <v>36</v>
      </c>
      <c r="M1276" t="s">
        <v>53</v>
      </c>
      <c r="N1276" s="5">
        <v>1687</v>
      </c>
    </row>
    <row r="1277" spans="1:14" x14ac:dyDescent="0.25">
      <c r="A1277">
        <v>3801276</v>
      </c>
      <c r="B1277">
        <v>3</v>
      </c>
      <c r="C1277" t="s">
        <v>50</v>
      </c>
      <c r="D1277" s="2">
        <v>44297</v>
      </c>
      <c r="E1277" s="27">
        <v>2021</v>
      </c>
      <c r="F1277" s="29">
        <v>4</v>
      </c>
      <c r="G1277">
        <v>511113</v>
      </c>
      <c r="H1277" t="s">
        <v>30</v>
      </c>
      <c r="I1277">
        <v>280014</v>
      </c>
      <c r="J1277" t="s">
        <v>15</v>
      </c>
      <c r="K1277">
        <v>250017</v>
      </c>
      <c r="L1277" t="s">
        <v>37</v>
      </c>
      <c r="M1277" t="s">
        <v>39</v>
      </c>
      <c r="N1277" s="5">
        <v>720</v>
      </c>
    </row>
    <row r="1278" spans="1:14" x14ac:dyDescent="0.25">
      <c r="A1278">
        <v>3801277</v>
      </c>
      <c r="B1278">
        <v>2</v>
      </c>
      <c r="C1278" t="s">
        <v>51</v>
      </c>
      <c r="D1278" s="2">
        <v>44585</v>
      </c>
      <c r="E1278" s="27">
        <v>2022</v>
      </c>
      <c r="F1278" s="29">
        <v>1</v>
      </c>
      <c r="G1278">
        <v>511114</v>
      </c>
      <c r="H1278" t="s">
        <v>30</v>
      </c>
      <c r="I1278">
        <v>280017</v>
      </c>
      <c r="J1278" t="s">
        <v>18</v>
      </c>
      <c r="K1278">
        <v>250023</v>
      </c>
      <c r="L1278" t="s">
        <v>34</v>
      </c>
      <c r="M1278" t="s">
        <v>40</v>
      </c>
      <c r="N1278" s="5">
        <v>1180</v>
      </c>
    </row>
    <row r="1279" spans="1:14" x14ac:dyDescent="0.25">
      <c r="A1279">
        <v>3801278</v>
      </c>
      <c r="B1279">
        <v>2</v>
      </c>
      <c r="C1279" t="s">
        <v>51</v>
      </c>
      <c r="D1279" s="2">
        <v>45019</v>
      </c>
      <c r="E1279" s="27">
        <v>2023</v>
      </c>
      <c r="F1279" s="29">
        <v>4</v>
      </c>
      <c r="G1279">
        <v>511116</v>
      </c>
      <c r="H1279" t="s">
        <v>31</v>
      </c>
      <c r="I1279">
        <v>280019</v>
      </c>
      <c r="J1279" t="s">
        <v>20</v>
      </c>
      <c r="K1279">
        <v>250018</v>
      </c>
      <c r="L1279" t="s">
        <v>37</v>
      </c>
      <c r="M1279" t="s">
        <v>39</v>
      </c>
      <c r="N1279" s="5">
        <v>3986</v>
      </c>
    </row>
    <row r="1280" spans="1:14" x14ac:dyDescent="0.25">
      <c r="A1280">
        <v>3801279</v>
      </c>
      <c r="B1280">
        <v>2</v>
      </c>
      <c r="C1280" t="s">
        <v>51</v>
      </c>
      <c r="D1280" s="2">
        <v>44254</v>
      </c>
      <c r="E1280" s="27">
        <v>2021</v>
      </c>
      <c r="F1280" s="29">
        <v>2</v>
      </c>
      <c r="G1280">
        <v>511114</v>
      </c>
      <c r="H1280" t="s">
        <v>30</v>
      </c>
      <c r="I1280">
        <v>280002</v>
      </c>
      <c r="J1280" t="s">
        <v>74</v>
      </c>
      <c r="K1280">
        <v>250006</v>
      </c>
      <c r="L1280" t="s">
        <v>36</v>
      </c>
      <c r="M1280" t="s">
        <v>53</v>
      </c>
      <c r="N1280" s="5">
        <v>4313</v>
      </c>
    </row>
    <row r="1281" spans="1:14" x14ac:dyDescent="0.25">
      <c r="A1281">
        <v>3801280</v>
      </c>
      <c r="B1281">
        <v>1</v>
      </c>
      <c r="C1281" t="s">
        <v>64</v>
      </c>
      <c r="D1281" s="2">
        <v>44911</v>
      </c>
      <c r="E1281" s="27">
        <v>2022</v>
      </c>
      <c r="F1281" s="29">
        <v>12</v>
      </c>
      <c r="G1281">
        <v>511117</v>
      </c>
      <c r="H1281" t="s">
        <v>31</v>
      </c>
      <c r="I1281">
        <v>280015</v>
      </c>
      <c r="J1281" t="s">
        <v>16</v>
      </c>
      <c r="K1281">
        <v>250005</v>
      </c>
      <c r="L1281" t="s">
        <v>36</v>
      </c>
      <c r="M1281" t="s">
        <v>38</v>
      </c>
      <c r="N1281" s="5">
        <v>3279</v>
      </c>
    </row>
    <row r="1282" spans="1:14" x14ac:dyDescent="0.25">
      <c r="A1282">
        <v>3801281</v>
      </c>
      <c r="B1282">
        <v>2</v>
      </c>
      <c r="C1282" t="s">
        <v>51</v>
      </c>
      <c r="D1282" s="2">
        <v>44527</v>
      </c>
      <c r="E1282" s="27">
        <v>2021</v>
      </c>
      <c r="F1282" s="29">
        <v>11</v>
      </c>
      <c r="G1282">
        <v>511113</v>
      </c>
      <c r="H1282" t="s">
        <v>30</v>
      </c>
      <c r="I1282">
        <v>280018</v>
      </c>
      <c r="J1282" t="s">
        <v>19</v>
      </c>
      <c r="K1282">
        <v>250017</v>
      </c>
      <c r="L1282" t="s">
        <v>37</v>
      </c>
      <c r="M1282" t="s">
        <v>39</v>
      </c>
      <c r="N1282" s="5">
        <v>5353</v>
      </c>
    </row>
    <row r="1283" spans="1:14" x14ac:dyDescent="0.25">
      <c r="A1283">
        <v>3801282</v>
      </c>
      <c r="B1283">
        <v>1</v>
      </c>
      <c r="C1283" t="s">
        <v>64</v>
      </c>
      <c r="D1283" s="2">
        <v>44519</v>
      </c>
      <c r="E1283" s="27">
        <v>2021</v>
      </c>
      <c r="F1283" s="29">
        <v>11</v>
      </c>
      <c r="G1283">
        <v>511116</v>
      </c>
      <c r="H1283" t="s">
        <v>31</v>
      </c>
      <c r="I1283">
        <v>280004</v>
      </c>
      <c r="J1283" t="s">
        <v>76</v>
      </c>
      <c r="K1283">
        <v>250026</v>
      </c>
      <c r="L1283" t="s">
        <v>35</v>
      </c>
      <c r="M1283" t="s">
        <v>71</v>
      </c>
      <c r="N1283" s="5">
        <v>1919</v>
      </c>
    </row>
    <row r="1284" spans="1:14" x14ac:dyDescent="0.25">
      <c r="A1284">
        <v>3801283</v>
      </c>
      <c r="B1284">
        <v>1</v>
      </c>
      <c r="C1284" t="s">
        <v>64</v>
      </c>
      <c r="D1284" s="2">
        <v>44314</v>
      </c>
      <c r="E1284" s="27">
        <v>2021</v>
      </c>
      <c r="F1284" s="29">
        <v>4</v>
      </c>
      <c r="G1284">
        <v>511114</v>
      </c>
      <c r="H1284" t="s">
        <v>30</v>
      </c>
      <c r="I1284">
        <v>280006</v>
      </c>
      <c r="J1284" t="s">
        <v>78</v>
      </c>
      <c r="K1284">
        <v>250006</v>
      </c>
      <c r="L1284" t="s">
        <v>36</v>
      </c>
      <c r="M1284" t="s">
        <v>53</v>
      </c>
      <c r="N1284" s="5">
        <v>2457</v>
      </c>
    </row>
    <row r="1285" spans="1:14" x14ac:dyDescent="0.25">
      <c r="A1285">
        <v>3801284</v>
      </c>
      <c r="B1285">
        <v>2</v>
      </c>
      <c r="C1285" t="s">
        <v>51</v>
      </c>
      <c r="D1285" s="2">
        <v>44729</v>
      </c>
      <c r="E1285" s="27">
        <v>2022</v>
      </c>
      <c r="F1285" s="29">
        <v>6</v>
      </c>
      <c r="G1285">
        <v>511114</v>
      </c>
      <c r="H1285" t="s">
        <v>30</v>
      </c>
      <c r="I1285">
        <v>280006</v>
      </c>
      <c r="J1285" t="s">
        <v>78</v>
      </c>
      <c r="K1285">
        <v>250011</v>
      </c>
      <c r="L1285" t="s">
        <v>37</v>
      </c>
      <c r="M1285" t="s">
        <v>54</v>
      </c>
      <c r="N1285" s="5">
        <v>555</v>
      </c>
    </row>
    <row r="1286" spans="1:14" x14ac:dyDescent="0.25">
      <c r="A1286">
        <v>3801285</v>
      </c>
      <c r="B1286">
        <v>3</v>
      </c>
      <c r="C1286" t="s">
        <v>50</v>
      </c>
      <c r="D1286" s="2">
        <v>45092</v>
      </c>
      <c r="E1286" s="27">
        <v>2023</v>
      </c>
      <c r="F1286" s="29">
        <v>6</v>
      </c>
      <c r="G1286">
        <v>511112</v>
      </c>
      <c r="H1286" t="s">
        <v>29</v>
      </c>
      <c r="I1286">
        <v>280003</v>
      </c>
      <c r="J1286" t="s">
        <v>75</v>
      </c>
      <c r="K1286">
        <v>250015</v>
      </c>
      <c r="L1286" t="s">
        <v>37</v>
      </c>
      <c r="M1286" t="s">
        <v>39</v>
      </c>
      <c r="N1286" s="5">
        <v>591</v>
      </c>
    </row>
    <row r="1287" spans="1:14" x14ac:dyDescent="0.25">
      <c r="A1287">
        <v>3801286</v>
      </c>
      <c r="B1287">
        <v>4</v>
      </c>
      <c r="C1287" t="s">
        <v>65</v>
      </c>
      <c r="D1287" s="2">
        <v>44950</v>
      </c>
      <c r="E1287" s="27">
        <v>2023</v>
      </c>
      <c r="F1287" s="29">
        <v>1</v>
      </c>
      <c r="G1287">
        <v>511113</v>
      </c>
      <c r="H1287" t="s">
        <v>30</v>
      </c>
      <c r="I1287">
        <v>280019</v>
      </c>
      <c r="J1287" t="s">
        <v>20</v>
      </c>
      <c r="K1287">
        <v>250027</v>
      </c>
      <c r="L1287" t="s">
        <v>35</v>
      </c>
      <c r="M1287" t="s">
        <v>71</v>
      </c>
      <c r="N1287" s="5">
        <v>796</v>
      </c>
    </row>
    <row r="1288" spans="1:14" x14ac:dyDescent="0.25">
      <c r="A1288">
        <v>3801287</v>
      </c>
      <c r="B1288">
        <v>3</v>
      </c>
      <c r="C1288" t="s">
        <v>50</v>
      </c>
      <c r="D1288" s="2">
        <v>44995</v>
      </c>
      <c r="E1288" s="27">
        <v>2023</v>
      </c>
      <c r="F1288" s="29">
        <v>3</v>
      </c>
      <c r="G1288">
        <v>511112</v>
      </c>
      <c r="H1288" t="s">
        <v>29</v>
      </c>
      <c r="I1288">
        <v>280020</v>
      </c>
      <c r="J1288" t="s">
        <v>21</v>
      </c>
      <c r="K1288">
        <v>250011</v>
      </c>
      <c r="L1288" t="s">
        <v>37</v>
      </c>
      <c r="M1288" t="s">
        <v>54</v>
      </c>
      <c r="N1288" s="5">
        <v>4196</v>
      </c>
    </row>
    <row r="1289" spans="1:14" x14ac:dyDescent="0.25">
      <c r="A1289">
        <v>3801288</v>
      </c>
      <c r="B1289">
        <v>3</v>
      </c>
      <c r="C1289" t="s">
        <v>50</v>
      </c>
      <c r="D1289" s="2">
        <v>44719</v>
      </c>
      <c r="E1289" s="27">
        <v>2022</v>
      </c>
      <c r="F1289" s="29">
        <v>6</v>
      </c>
      <c r="G1289">
        <v>511116</v>
      </c>
      <c r="H1289" t="s">
        <v>31</v>
      </c>
      <c r="I1289">
        <v>280006</v>
      </c>
      <c r="J1289" t="s">
        <v>78</v>
      </c>
      <c r="K1289">
        <v>250027</v>
      </c>
      <c r="L1289" t="s">
        <v>35</v>
      </c>
      <c r="M1289" t="s">
        <v>71</v>
      </c>
      <c r="N1289" s="5">
        <v>536</v>
      </c>
    </row>
    <row r="1290" spans="1:14" x14ac:dyDescent="0.25">
      <c r="A1290">
        <v>3801289</v>
      </c>
      <c r="B1290">
        <v>2</v>
      </c>
      <c r="C1290" t="s">
        <v>51</v>
      </c>
      <c r="D1290" s="2">
        <v>44390</v>
      </c>
      <c r="E1290" s="27">
        <v>2021</v>
      </c>
      <c r="F1290" s="29">
        <v>7</v>
      </c>
      <c r="G1290">
        <v>511111</v>
      </c>
      <c r="H1290" t="s">
        <v>29</v>
      </c>
      <c r="I1290">
        <v>280007</v>
      </c>
      <c r="J1290" t="s">
        <v>79</v>
      </c>
      <c r="K1290">
        <v>250023</v>
      </c>
      <c r="L1290" t="s">
        <v>34</v>
      </c>
      <c r="M1290" t="s">
        <v>40</v>
      </c>
      <c r="N1290" s="5">
        <v>5671</v>
      </c>
    </row>
    <row r="1291" spans="1:14" x14ac:dyDescent="0.25">
      <c r="A1291">
        <v>3801290</v>
      </c>
      <c r="B1291">
        <v>3</v>
      </c>
      <c r="C1291" t="s">
        <v>50</v>
      </c>
      <c r="D1291" s="2">
        <v>45047</v>
      </c>
      <c r="E1291" s="27">
        <v>2023</v>
      </c>
      <c r="F1291" s="29">
        <v>5</v>
      </c>
      <c r="G1291">
        <v>511116</v>
      </c>
      <c r="H1291" t="s">
        <v>31</v>
      </c>
      <c r="I1291">
        <v>280014</v>
      </c>
      <c r="J1291" t="s">
        <v>15</v>
      </c>
      <c r="K1291">
        <v>250020</v>
      </c>
      <c r="L1291" t="s">
        <v>37</v>
      </c>
      <c r="M1291" t="s">
        <v>39</v>
      </c>
      <c r="N1291" s="5">
        <v>2536</v>
      </c>
    </row>
    <row r="1292" spans="1:14" x14ac:dyDescent="0.25">
      <c r="A1292">
        <v>3801291</v>
      </c>
      <c r="B1292">
        <v>2</v>
      </c>
      <c r="C1292" t="s">
        <v>51</v>
      </c>
      <c r="D1292" s="2">
        <v>45218</v>
      </c>
      <c r="E1292" s="27">
        <v>2023</v>
      </c>
      <c r="F1292" s="29">
        <v>10</v>
      </c>
      <c r="G1292">
        <v>511117</v>
      </c>
      <c r="H1292" t="s">
        <v>31</v>
      </c>
      <c r="I1292">
        <v>280013</v>
      </c>
      <c r="J1292" t="s">
        <v>14</v>
      </c>
      <c r="K1292">
        <v>250023</v>
      </c>
      <c r="L1292" t="s">
        <v>34</v>
      </c>
      <c r="M1292" t="s">
        <v>40</v>
      </c>
      <c r="N1292" s="5">
        <v>1236</v>
      </c>
    </row>
    <row r="1293" spans="1:14" x14ac:dyDescent="0.25">
      <c r="A1293">
        <v>3801292</v>
      </c>
      <c r="B1293">
        <v>1</v>
      </c>
      <c r="C1293" t="s">
        <v>64</v>
      </c>
      <c r="D1293" s="2">
        <v>45257</v>
      </c>
      <c r="E1293" s="27">
        <v>2023</v>
      </c>
      <c r="F1293" s="29">
        <v>11</v>
      </c>
      <c r="G1293">
        <v>511116</v>
      </c>
      <c r="H1293" t="s">
        <v>31</v>
      </c>
      <c r="I1293">
        <v>280002</v>
      </c>
      <c r="J1293" t="s">
        <v>74</v>
      </c>
      <c r="K1293">
        <v>250002</v>
      </c>
      <c r="L1293" t="s">
        <v>36</v>
      </c>
      <c r="M1293" t="s">
        <v>38</v>
      </c>
      <c r="N1293" s="5">
        <v>1087</v>
      </c>
    </row>
    <row r="1294" spans="1:14" x14ac:dyDescent="0.25">
      <c r="A1294">
        <v>3801293</v>
      </c>
      <c r="B1294">
        <v>1</v>
      </c>
      <c r="C1294" t="s">
        <v>64</v>
      </c>
      <c r="D1294" s="2">
        <v>44214</v>
      </c>
      <c r="E1294" s="27">
        <v>2021</v>
      </c>
      <c r="F1294" s="29">
        <v>1</v>
      </c>
      <c r="G1294">
        <v>511116</v>
      </c>
      <c r="H1294" t="s">
        <v>31</v>
      </c>
      <c r="I1294">
        <v>280020</v>
      </c>
      <c r="J1294" t="s">
        <v>21</v>
      </c>
      <c r="K1294">
        <v>250004</v>
      </c>
      <c r="L1294" t="s">
        <v>36</v>
      </c>
      <c r="M1294" t="s">
        <v>38</v>
      </c>
      <c r="N1294" s="5">
        <v>2739</v>
      </c>
    </row>
    <row r="1295" spans="1:14" x14ac:dyDescent="0.25">
      <c r="A1295">
        <v>3801294</v>
      </c>
      <c r="B1295">
        <v>1</v>
      </c>
      <c r="C1295" t="s">
        <v>64</v>
      </c>
      <c r="D1295" s="2">
        <v>45019</v>
      </c>
      <c r="E1295" s="27">
        <v>2023</v>
      </c>
      <c r="F1295" s="29">
        <v>4</v>
      </c>
      <c r="G1295">
        <v>511114</v>
      </c>
      <c r="H1295" t="s">
        <v>30</v>
      </c>
      <c r="I1295">
        <v>280018</v>
      </c>
      <c r="J1295" t="s">
        <v>19</v>
      </c>
      <c r="K1295">
        <v>250023</v>
      </c>
      <c r="L1295" t="s">
        <v>34</v>
      </c>
      <c r="M1295" t="s">
        <v>40</v>
      </c>
      <c r="N1295" s="5">
        <v>2867</v>
      </c>
    </row>
    <row r="1296" spans="1:14" x14ac:dyDescent="0.25">
      <c r="A1296">
        <v>3801295</v>
      </c>
      <c r="B1296">
        <v>3</v>
      </c>
      <c r="C1296" t="s">
        <v>50</v>
      </c>
      <c r="D1296" s="2">
        <v>45102</v>
      </c>
      <c r="E1296" s="27">
        <v>2023</v>
      </c>
      <c r="F1296" s="29">
        <v>6</v>
      </c>
      <c r="G1296">
        <v>511111</v>
      </c>
      <c r="H1296" t="s">
        <v>29</v>
      </c>
      <c r="I1296">
        <v>280004</v>
      </c>
      <c r="J1296" t="s">
        <v>76</v>
      </c>
      <c r="K1296">
        <v>250010</v>
      </c>
      <c r="L1296" t="s">
        <v>36</v>
      </c>
      <c r="M1296" t="s">
        <v>53</v>
      </c>
      <c r="N1296" s="5">
        <v>2142</v>
      </c>
    </row>
    <row r="1297" spans="1:14" x14ac:dyDescent="0.25">
      <c r="A1297">
        <v>3801296</v>
      </c>
      <c r="B1297">
        <v>4</v>
      </c>
      <c r="C1297" t="s">
        <v>65</v>
      </c>
      <c r="D1297" s="2">
        <v>44668</v>
      </c>
      <c r="E1297" s="27">
        <v>2022</v>
      </c>
      <c r="F1297" s="29">
        <v>4</v>
      </c>
      <c r="G1297">
        <v>511113</v>
      </c>
      <c r="H1297" t="s">
        <v>30</v>
      </c>
      <c r="I1297">
        <v>280020</v>
      </c>
      <c r="J1297" t="s">
        <v>21</v>
      </c>
      <c r="K1297">
        <v>250002</v>
      </c>
      <c r="L1297" t="s">
        <v>36</v>
      </c>
      <c r="M1297" t="s">
        <v>38</v>
      </c>
      <c r="N1297" s="5">
        <v>2390</v>
      </c>
    </row>
    <row r="1298" spans="1:14" x14ac:dyDescent="0.25">
      <c r="A1298">
        <v>3801297</v>
      </c>
      <c r="B1298">
        <v>1</v>
      </c>
      <c r="C1298" t="s">
        <v>64</v>
      </c>
      <c r="D1298" s="2">
        <v>45210</v>
      </c>
      <c r="E1298" s="27">
        <v>2023</v>
      </c>
      <c r="F1298" s="29">
        <v>10</v>
      </c>
      <c r="G1298">
        <v>511114</v>
      </c>
      <c r="H1298" t="s">
        <v>30</v>
      </c>
      <c r="I1298">
        <v>280001</v>
      </c>
      <c r="J1298" t="s">
        <v>73</v>
      </c>
      <c r="K1298">
        <v>250017</v>
      </c>
      <c r="L1298" t="s">
        <v>37</v>
      </c>
      <c r="M1298" t="s">
        <v>39</v>
      </c>
      <c r="N1298" s="5">
        <v>626</v>
      </c>
    </row>
    <row r="1299" spans="1:14" x14ac:dyDescent="0.25">
      <c r="A1299">
        <v>3801298</v>
      </c>
      <c r="B1299">
        <v>2</v>
      </c>
      <c r="C1299" t="s">
        <v>51</v>
      </c>
      <c r="D1299" s="2">
        <v>44340</v>
      </c>
      <c r="E1299" s="27">
        <v>2021</v>
      </c>
      <c r="F1299" s="29">
        <v>5</v>
      </c>
      <c r="G1299">
        <v>511116</v>
      </c>
      <c r="H1299" t="s">
        <v>31</v>
      </c>
      <c r="I1299">
        <v>280016</v>
      </c>
      <c r="J1299" t="s">
        <v>17</v>
      </c>
      <c r="K1299">
        <v>250001</v>
      </c>
      <c r="L1299" t="s">
        <v>36</v>
      </c>
      <c r="M1299" t="s">
        <v>38</v>
      </c>
      <c r="N1299" s="5">
        <v>5878</v>
      </c>
    </row>
    <row r="1300" spans="1:14" x14ac:dyDescent="0.25">
      <c r="A1300">
        <v>3801299</v>
      </c>
      <c r="B1300">
        <v>2</v>
      </c>
      <c r="C1300" t="s">
        <v>51</v>
      </c>
      <c r="D1300" s="2">
        <v>45239</v>
      </c>
      <c r="E1300" s="27">
        <v>2023</v>
      </c>
      <c r="F1300" s="29">
        <v>11</v>
      </c>
      <c r="G1300">
        <v>511111</v>
      </c>
      <c r="H1300" t="s">
        <v>29</v>
      </c>
      <c r="I1300">
        <v>280015</v>
      </c>
      <c r="J1300" t="s">
        <v>16</v>
      </c>
      <c r="K1300">
        <v>250008</v>
      </c>
      <c r="L1300" t="s">
        <v>36</v>
      </c>
      <c r="M1300" t="s">
        <v>53</v>
      </c>
      <c r="N1300" s="5">
        <v>5210</v>
      </c>
    </row>
    <row r="1301" spans="1:14" x14ac:dyDescent="0.25">
      <c r="A1301">
        <v>3801300</v>
      </c>
      <c r="B1301">
        <v>4</v>
      </c>
      <c r="C1301" t="s">
        <v>65</v>
      </c>
      <c r="D1301" s="2">
        <v>44971</v>
      </c>
      <c r="E1301" s="27">
        <v>2023</v>
      </c>
      <c r="F1301" s="29">
        <v>2</v>
      </c>
      <c r="G1301">
        <v>511117</v>
      </c>
      <c r="H1301" t="s">
        <v>31</v>
      </c>
      <c r="I1301">
        <v>280013</v>
      </c>
      <c r="J1301" t="s">
        <v>14</v>
      </c>
      <c r="K1301">
        <v>250001</v>
      </c>
      <c r="L1301" t="s">
        <v>36</v>
      </c>
      <c r="M1301" t="s">
        <v>38</v>
      </c>
      <c r="N1301" s="5">
        <v>5189</v>
      </c>
    </row>
    <row r="1302" spans="1:14" x14ac:dyDescent="0.25">
      <c r="A1302">
        <v>3801301</v>
      </c>
      <c r="B1302">
        <v>4</v>
      </c>
      <c r="C1302" t="s">
        <v>65</v>
      </c>
      <c r="D1302" s="2">
        <v>44507</v>
      </c>
      <c r="E1302" s="27">
        <v>2021</v>
      </c>
      <c r="F1302" s="29">
        <v>11</v>
      </c>
      <c r="G1302">
        <v>511116</v>
      </c>
      <c r="H1302" t="s">
        <v>31</v>
      </c>
      <c r="I1302">
        <v>280019</v>
      </c>
      <c r="J1302" t="s">
        <v>20</v>
      </c>
      <c r="K1302">
        <v>250011</v>
      </c>
      <c r="L1302" t="s">
        <v>37</v>
      </c>
      <c r="M1302" t="s">
        <v>54</v>
      </c>
      <c r="N1302" s="5">
        <v>5634</v>
      </c>
    </row>
    <row r="1303" spans="1:14" x14ac:dyDescent="0.25">
      <c r="A1303">
        <v>3801302</v>
      </c>
      <c r="B1303">
        <v>4</v>
      </c>
      <c r="C1303" t="s">
        <v>65</v>
      </c>
      <c r="D1303" s="2">
        <v>44289</v>
      </c>
      <c r="E1303" s="27">
        <v>2021</v>
      </c>
      <c r="F1303" s="29">
        <v>4</v>
      </c>
      <c r="G1303">
        <v>511113</v>
      </c>
      <c r="H1303" t="s">
        <v>30</v>
      </c>
      <c r="I1303">
        <v>280013</v>
      </c>
      <c r="J1303" t="s">
        <v>14</v>
      </c>
      <c r="K1303">
        <v>250015</v>
      </c>
      <c r="L1303" t="s">
        <v>37</v>
      </c>
      <c r="M1303" t="s">
        <v>39</v>
      </c>
      <c r="N1303" s="5">
        <v>1250</v>
      </c>
    </row>
    <row r="1304" spans="1:14" x14ac:dyDescent="0.25">
      <c r="A1304">
        <v>3801303</v>
      </c>
      <c r="B1304">
        <v>1</v>
      </c>
      <c r="C1304" t="s">
        <v>64</v>
      </c>
      <c r="D1304" s="2">
        <v>44343</v>
      </c>
      <c r="E1304" s="27">
        <v>2021</v>
      </c>
      <c r="F1304" s="29">
        <v>5</v>
      </c>
      <c r="G1304">
        <v>511115</v>
      </c>
      <c r="H1304" t="s">
        <v>70</v>
      </c>
      <c r="I1304">
        <v>280003</v>
      </c>
      <c r="J1304" t="s">
        <v>75</v>
      </c>
      <c r="K1304">
        <v>250024</v>
      </c>
      <c r="L1304" t="s">
        <v>34</v>
      </c>
      <c r="M1304" t="s">
        <v>40</v>
      </c>
      <c r="N1304" s="5">
        <v>1940</v>
      </c>
    </row>
    <row r="1305" spans="1:14" x14ac:dyDescent="0.25">
      <c r="A1305">
        <v>3801304</v>
      </c>
      <c r="B1305">
        <v>1</v>
      </c>
      <c r="C1305" t="s">
        <v>64</v>
      </c>
      <c r="D1305" s="2">
        <v>44896</v>
      </c>
      <c r="E1305" s="27">
        <v>2022</v>
      </c>
      <c r="F1305" s="29">
        <v>12</v>
      </c>
      <c r="G1305">
        <v>511117</v>
      </c>
      <c r="H1305" t="s">
        <v>31</v>
      </c>
      <c r="I1305">
        <v>280004</v>
      </c>
      <c r="J1305" t="s">
        <v>76</v>
      </c>
      <c r="K1305">
        <v>250029</v>
      </c>
      <c r="L1305" t="s">
        <v>35</v>
      </c>
      <c r="M1305" t="s">
        <v>55</v>
      </c>
      <c r="N1305" s="5">
        <v>5450</v>
      </c>
    </row>
    <row r="1306" spans="1:14" x14ac:dyDescent="0.25">
      <c r="A1306">
        <v>3801305</v>
      </c>
      <c r="B1306">
        <v>1</v>
      </c>
      <c r="C1306" t="s">
        <v>64</v>
      </c>
      <c r="D1306" s="2">
        <v>45232</v>
      </c>
      <c r="E1306" s="27">
        <v>2023</v>
      </c>
      <c r="F1306" s="29">
        <v>11</v>
      </c>
      <c r="G1306">
        <v>511113</v>
      </c>
      <c r="H1306" t="s">
        <v>30</v>
      </c>
      <c r="I1306">
        <v>280015</v>
      </c>
      <c r="J1306" t="s">
        <v>16</v>
      </c>
      <c r="K1306">
        <v>250009</v>
      </c>
      <c r="L1306" t="s">
        <v>36</v>
      </c>
      <c r="M1306" t="s">
        <v>53</v>
      </c>
      <c r="N1306" s="5">
        <v>2329</v>
      </c>
    </row>
    <row r="1307" spans="1:14" x14ac:dyDescent="0.25">
      <c r="A1307">
        <v>3801306</v>
      </c>
      <c r="B1307">
        <v>2</v>
      </c>
      <c r="C1307" t="s">
        <v>51</v>
      </c>
      <c r="D1307" s="2">
        <v>45043</v>
      </c>
      <c r="E1307" s="27">
        <v>2023</v>
      </c>
      <c r="F1307" s="29">
        <v>4</v>
      </c>
      <c r="G1307">
        <v>511115</v>
      </c>
      <c r="H1307" t="s">
        <v>70</v>
      </c>
      <c r="I1307">
        <v>280010</v>
      </c>
      <c r="J1307" t="s">
        <v>11</v>
      </c>
      <c r="K1307">
        <v>250024</v>
      </c>
      <c r="L1307" t="s">
        <v>34</v>
      </c>
      <c r="M1307" t="s">
        <v>40</v>
      </c>
      <c r="N1307" s="5">
        <v>2817</v>
      </c>
    </row>
    <row r="1308" spans="1:14" x14ac:dyDescent="0.25">
      <c r="A1308">
        <v>3801307</v>
      </c>
      <c r="B1308">
        <v>3</v>
      </c>
      <c r="C1308" t="s">
        <v>50</v>
      </c>
      <c r="D1308" s="2">
        <v>44197</v>
      </c>
      <c r="E1308" s="27">
        <v>2021</v>
      </c>
      <c r="F1308" s="29">
        <v>1</v>
      </c>
      <c r="G1308">
        <v>511115</v>
      </c>
      <c r="H1308" t="s">
        <v>70</v>
      </c>
      <c r="I1308">
        <v>280014</v>
      </c>
      <c r="J1308" t="s">
        <v>15</v>
      </c>
      <c r="K1308">
        <v>250020</v>
      </c>
      <c r="L1308" t="s">
        <v>37</v>
      </c>
      <c r="M1308" t="s">
        <v>39</v>
      </c>
      <c r="N1308" s="5">
        <v>5929</v>
      </c>
    </row>
    <row r="1309" spans="1:14" x14ac:dyDescent="0.25">
      <c r="A1309">
        <v>3801308</v>
      </c>
      <c r="B1309">
        <v>2</v>
      </c>
      <c r="C1309" t="s">
        <v>51</v>
      </c>
      <c r="D1309" s="2">
        <v>44781</v>
      </c>
      <c r="E1309" s="27">
        <v>2022</v>
      </c>
      <c r="F1309" s="29">
        <v>8</v>
      </c>
      <c r="G1309">
        <v>511115</v>
      </c>
      <c r="H1309" t="s">
        <v>70</v>
      </c>
      <c r="I1309">
        <v>280019</v>
      </c>
      <c r="J1309" t="s">
        <v>20</v>
      </c>
      <c r="K1309">
        <v>250028</v>
      </c>
      <c r="L1309" t="s">
        <v>35</v>
      </c>
      <c r="M1309" t="s">
        <v>71</v>
      </c>
      <c r="N1309" s="5">
        <v>4784</v>
      </c>
    </row>
    <row r="1310" spans="1:14" x14ac:dyDescent="0.25">
      <c r="A1310">
        <v>3801309</v>
      </c>
      <c r="B1310">
        <v>2</v>
      </c>
      <c r="C1310" t="s">
        <v>51</v>
      </c>
      <c r="D1310" s="2">
        <v>45127</v>
      </c>
      <c r="E1310" s="27">
        <v>2023</v>
      </c>
      <c r="F1310" s="29">
        <v>7</v>
      </c>
      <c r="G1310">
        <v>511115</v>
      </c>
      <c r="H1310" t="s">
        <v>70</v>
      </c>
      <c r="I1310">
        <v>280004</v>
      </c>
      <c r="J1310" t="s">
        <v>76</v>
      </c>
      <c r="K1310">
        <v>250021</v>
      </c>
      <c r="L1310" t="s">
        <v>34</v>
      </c>
      <c r="M1310" t="s">
        <v>40</v>
      </c>
      <c r="N1310" s="5">
        <v>2977</v>
      </c>
    </row>
    <row r="1311" spans="1:14" x14ac:dyDescent="0.25">
      <c r="A1311">
        <v>3801310</v>
      </c>
      <c r="B1311">
        <v>4</v>
      </c>
      <c r="C1311" t="s">
        <v>65</v>
      </c>
      <c r="D1311" s="2">
        <v>45253</v>
      </c>
      <c r="E1311" s="27">
        <v>2023</v>
      </c>
      <c r="F1311" s="29">
        <v>11</v>
      </c>
      <c r="G1311">
        <v>511116</v>
      </c>
      <c r="H1311" t="s">
        <v>31</v>
      </c>
      <c r="I1311">
        <v>280002</v>
      </c>
      <c r="J1311" t="s">
        <v>74</v>
      </c>
      <c r="K1311">
        <v>250017</v>
      </c>
      <c r="L1311" t="s">
        <v>37</v>
      </c>
      <c r="M1311" t="s">
        <v>39</v>
      </c>
      <c r="N1311" s="5">
        <v>4762</v>
      </c>
    </row>
    <row r="1312" spans="1:14" x14ac:dyDescent="0.25">
      <c r="A1312">
        <v>3801311</v>
      </c>
      <c r="B1312">
        <v>3</v>
      </c>
      <c r="C1312" t="s">
        <v>50</v>
      </c>
      <c r="D1312" s="2">
        <v>44930</v>
      </c>
      <c r="E1312" s="27">
        <v>2023</v>
      </c>
      <c r="F1312" s="29">
        <v>1</v>
      </c>
      <c r="G1312">
        <v>511112</v>
      </c>
      <c r="H1312" t="s">
        <v>29</v>
      </c>
      <c r="I1312">
        <v>280015</v>
      </c>
      <c r="J1312" t="s">
        <v>16</v>
      </c>
      <c r="K1312">
        <v>250013</v>
      </c>
      <c r="L1312" t="s">
        <v>37</v>
      </c>
      <c r="M1312" t="s">
        <v>54</v>
      </c>
      <c r="N1312" s="5">
        <v>3848</v>
      </c>
    </row>
    <row r="1313" spans="1:14" x14ac:dyDescent="0.25">
      <c r="A1313">
        <v>3801312</v>
      </c>
      <c r="B1313">
        <v>4</v>
      </c>
      <c r="C1313" t="s">
        <v>65</v>
      </c>
      <c r="D1313" s="2">
        <v>44656</v>
      </c>
      <c r="E1313" s="27">
        <v>2022</v>
      </c>
      <c r="F1313" s="29">
        <v>4</v>
      </c>
      <c r="G1313">
        <v>511116</v>
      </c>
      <c r="H1313" t="s">
        <v>31</v>
      </c>
      <c r="I1313">
        <v>280001</v>
      </c>
      <c r="J1313" t="s">
        <v>73</v>
      </c>
      <c r="K1313">
        <v>250008</v>
      </c>
      <c r="L1313" t="s">
        <v>36</v>
      </c>
      <c r="M1313" t="s">
        <v>53</v>
      </c>
      <c r="N1313" s="5">
        <v>4709</v>
      </c>
    </row>
    <row r="1314" spans="1:14" x14ac:dyDescent="0.25">
      <c r="A1314">
        <v>3801313</v>
      </c>
      <c r="B1314">
        <v>2</v>
      </c>
      <c r="C1314" t="s">
        <v>51</v>
      </c>
      <c r="D1314" s="2">
        <v>45087</v>
      </c>
      <c r="E1314" s="27">
        <v>2023</v>
      </c>
      <c r="F1314" s="29">
        <v>6</v>
      </c>
      <c r="G1314">
        <v>511112</v>
      </c>
      <c r="H1314" t="s">
        <v>29</v>
      </c>
      <c r="I1314">
        <v>280009</v>
      </c>
      <c r="J1314" t="s">
        <v>81</v>
      </c>
      <c r="K1314">
        <v>250015</v>
      </c>
      <c r="L1314" t="s">
        <v>37</v>
      </c>
      <c r="M1314" t="s">
        <v>39</v>
      </c>
      <c r="N1314" s="5">
        <v>4065</v>
      </c>
    </row>
    <row r="1315" spans="1:14" x14ac:dyDescent="0.25">
      <c r="A1315">
        <v>3801314</v>
      </c>
      <c r="B1315">
        <v>1</v>
      </c>
      <c r="C1315" t="s">
        <v>64</v>
      </c>
      <c r="D1315" s="2">
        <v>44211</v>
      </c>
      <c r="E1315" s="27">
        <v>2021</v>
      </c>
      <c r="F1315" s="29">
        <v>1</v>
      </c>
      <c r="G1315">
        <v>511112</v>
      </c>
      <c r="H1315" t="s">
        <v>29</v>
      </c>
      <c r="I1315">
        <v>280002</v>
      </c>
      <c r="J1315" t="s">
        <v>74</v>
      </c>
      <c r="K1315">
        <v>250030</v>
      </c>
      <c r="L1315" t="s">
        <v>35</v>
      </c>
      <c r="M1315" t="s">
        <v>55</v>
      </c>
      <c r="N1315" s="5">
        <v>2673</v>
      </c>
    </row>
    <row r="1316" spans="1:14" x14ac:dyDescent="0.25">
      <c r="A1316">
        <v>3801315</v>
      </c>
      <c r="B1316">
        <v>1</v>
      </c>
      <c r="C1316" t="s">
        <v>64</v>
      </c>
      <c r="D1316" s="2">
        <v>44477</v>
      </c>
      <c r="E1316" s="27">
        <v>2021</v>
      </c>
      <c r="F1316" s="29">
        <v>10</v>
      </c>
      <c r="G1316">
        <v>511115</v>
      </c>
      <c r="H1316" t="s">
        <v>70</v>
      </c>
      <c r="I1316">
        <v>280002</v>
      </c>
      <c r="J1316" t="s">
        <v>74</v>
      </c>
      <c r="K1316">
        <v>250021</v>
      </c>
      <c r="L1316" t="s">
        <v>34</v>
      </c>
      <c r="M1316" t="s">
        <v>40</v>
      </c>
      <c r="N1316" s="5">
        <v>1733</v>
      </c>
    </row>
    <row r="1317" spans="1:14" x14ac:dyDescent="0.25">
      <c r="A1317">
        <v>3801316</v>
      </c>
      <c r="B1317">
        <v>1</v>
      </c>
      <c r="C1317" t="s">
        <v>64</v>
      </c>
      <c r="D1317" s="2">
        <v>44583</v>
      </c>
      <c r="E1317" s="27">
        <v>2022</v>
      </c>
      <c r="F1317" s="29">
        <v>1</v>
      </c>
      <c r="G1317">
        <v>511114</v>
      </c>
      <c r="H1317" t="s">
        <v>30</v>
      </c>
      <c r="I1317">
        <v>280002</v>
      </c>
      <c r="J1317" t="s">
        <v>74</v>
      </c>
      <c r="K1317">
        <v>250021</v>
      </c>
      <c r="L1317" t="s">
        <v>34</v>
      </c>
      <c r="M1317" t="s">
        <v>40</v>
      </c>
      <c r="N1317" s="5">
        <v>313</v>
      </c>
    </row>
    <row r="1318" spans="1:14" x14ac:dyDescent="0.25">
      <c r="A1318">
        <v>3801317</v>
      </c>
      <c r="B1318">
        <v>2</v>
      </c>
      <c r="C1318" t="s">
        <v>51</v>
      </c>
      <c r="D1318" s="2">
        <v>44487</v>
      </c>
      <c r="E1318" s="27">
        <v>2021</v>
      </c>
      <c r="F1318" s="29">
        <v>10</v>
      </c>
      <c r="G1318">
        <v>511116</v>
      </c>
      <c r="H1318" t="s">
        <v>31</v>
      </c>
      <c r="I1318">
        <v>280015</v>
      </c>
      <c r="J1318" t="s">
        <v>16</v>
      </c>
      <c r="K1318">
        <v>250018</v>
      </c>
      <c r="L1318" t="s">
        <v>37</v>
      </c>
      <c r="M1318" t="s">
        <v>39</v>
      </c>
      <c r="N1318" s="5">
        <v>4722</v>
      </c>
    </row>
    <row r="1319" spans="1:14" x14ac:dyDescent="0.25">
      <c r="A1319">
        <v>3801318</v>
      </c>
      <c r="B1319">
        <v>1</v>
      </c>
      <c r="C1319" t="s">
        <v>64</v>
      </c>
      <c r="D1319" s="2">
        <v>44244</v>
      </c>
      <c r="E1319" s="27">
        <v>2021</v>
      </c>
      <c r="F1319" s="29">
        <v>2</v>
      </c>
      <c r="G1319">
        <v>511117</v>
      </c>
      <c r="H1319" t="s">
        <v>31</v>
      </c>
      <c r="I1319">
        <v>280004</v>
      </c>
      <c r="J1319" t="s">
        <v>76</v>
      </c>
      <c r="K1319">
        <v>250026</v>
      </c>
      <c r="L1319" t="s">
        <v>35</v>
      </c>
      <c r="M1319" t="s">
        <v>71</v>
      </c>
      <c r="N1319" s="5">
        <v>3703</v>
      </c>
    </row>
    <row r="1320" spans="1:14" x14ac:dyDescent="0.25">
      <c r="A1320">
        <v>3801319</v>
      </c>
      <c r="B1320">
        <v>3</v>
      </c>
      <c r="C1320" t="s">
        <v>50</v>
      </c>
      <c r="D1320" s="2">
        <v>44234</v>
      </c>
      <c r="E1320" s="27">
        <v>2021</v>
      </c>
      <c r="F1320" s="29">
        <v>2</v>
      </c>
      <c r="G1320">
        <v>511116</v>
      </c>
      <c r="H1320" t="s">
        <v>31</v>
      </c>
      <c r="I1320">
        <v>280019</v>
      </c>
      <c r="J1320" t="s">
        <v>20</v>
      </c>
      <c r="K1320">
        <v>250018</v>
      </c>
      <c r="L1320" t="s">
        <v>37</v>
      </c>
      <c r="M1320" t="s">
        <v>39</v>
      </c>
      <c r="N1320" s="5">
        <v>1742</v>
      </c>
    </row>
    <row r="1321" spans="1:14" x14ac:dyDescent="0.25">
      <c r="A1321">
        <v>3801320</v>
      </c>
      <c r="B1321">
        <v>4</v>
      </c>
      <c r="C1321" t="s">
        <v>65</v>
      </c>
      <c r="D1321" s="2">
        <v>44273</v>
      </c>
      <c r="E1321" s="27">
        <v>2021</v>
      </c>
      <c r="F1321" s="29">
        <v>3</v>
      </c>
      <c r="G1321">
        <v>511114</v>
      </c>
      <c r="H1321" t="s">
        <v>30</v>
      </c>
      <c r="I1321">
        <v>280008</v>
      </c>
      <c r="J1321" t="s">
        <v>80</v>
      </c>
      <c r="K1321">
        <v>250011</v>
      </c>
      <c r="L1321" t="s">
        <v>37</v>
      </c>
      <c r="M1321" t="s">
        <v>54</v>
      </c>
      <c r="N1321" s="5">
        <v>2944</v>
      </c>
    </row>
    <row r="1322" spans="1:14" x14ac:dyDescent="0.25">
      <c r="A1322">
        <v>3801321</v>
      </c>
      <c r="B1322">
        <v>1</v>
      </c>
      <c r="C1322" t="s">
        <v>64</v>
      </c>
      <c r="D1322" s="2">
        <v>44973</v>
      </c>
      <c r="E1322" s="27">
        <v>2023</v>
      </c>
      <c r="F1322" s="29">
        <v>2</v>
      </c>
      <c r="G1322">
        <v>511111</v>
      </c>
      <c r="H1322" t="s">
        <v>29</v>
      </c>
      <c r="I1322">
        <v>280007</v>
      </c>
      <c r="J1322" t="s">
        <v>79</v>
      </c>
      <c r="K1322">
        <v>250030</v>
      </c>
      <c r="L1322" t="s">
        <v>35</v>
      </c>
      <c r="M1322" t="s">
        <v>55</v>
      </c>
      <c r="N1322" s="5">
        <v>2905</v>
      </c>
    </row>
    <row r="1323" spans="1:14" x14ac:dyDescent="0.25">
      <c r="A1323">
        <v>3801322</v>
      </c>
      <c r="B1323">
        <v>1</v>
      </c>
      <c r="C1323" t="s">
        <v>64</v>
      </c>
      <c r="D1323" s="2">
        <v>44687</v>
      </c>
      <c r="E1323" s="27">
        <v>2022</v>
      </c>
      <c r="F1323" s="29">
        <v>5</v>
      </c>
      <c r="G1323">
        <v>511113</v>
      </c>
      <c r="H1323" t="s">
        <v>30</v>
      </c>
      <c r="I1323">
        <v>280013</v>
      </c>
      <c r="J1323" t="s">
        <v>14</v>
      </c>
      <c r="K1323">
        <v>250013</v>
      </c>
      <c r="L1323" t="s">
        <v>37</v>
      </c>
      <c r="M1323" t="s">
        <v>54</v>
      </c>
      <c r="N1323" s="5">
        <v>4352</v>
      </c>
    </row>
    <row r="1324" spans="1:14" x14ac:dyDescent="0.25">
      <c r="A1324">
        <v>3801323</v>
      </c>
      <c r="B1324">
        <v>4</v>
      </c>
      <c r="C1324" t="s">
        <v>65</v>
      </c>
      <c r="D1324" s="2">
        <v>44411</v>
      </c>
      <c r="E1324" s="27">
        <v>2021</v>
      </c>
      <c r="F1324" s="29">
        <v>8</v>
      </c>
      <c r="G1324">
        <v>511113</v>
      </c>
      <c r="H1324" t="s">
        <v>30</v>
      </c>
      <c r="I1324">
        <v>280004</v>
      </c>
      <c r="J1324" t="s">
        <v>76</v>
      </c>
      <c r="K1324">
        <v>250030</v>
      </c>
      <c r="L1324" t="s">
        <v>35</v>
      </c>
      <c r="M1324" t="s">
        <v>55</v>
      </c>
      <c r="N1324" s="5">
        <v>249</v>
      </c>
    </row>
    <row r="1325" spans="1:14" x14ac:dyDescent="0.25">
      <c r="A1325">
        <v>3801324</v>
      </c>
      <c r="B1325">
        <v>1</v>
      </c>
      <c r="C1325" t="s">
        <v>64</v>
      </c>
      <c r="D1325" s="2">
        <v>44567</v>
      </c>
      <c r="E1325" s="27">
        <v>2022</v>
      </c>
      <c r="F1325" s="29">
        <v>1</v>
      </c>
      <c r="G1325">
        <v>511113</v>
      </c>
      <c r="H1325" t="s">
        <v>30</v>
      </c>
      <c r="I1325">
        <v>280004</v>
      </c>
      <c r="J1325" t="s">
        <v>76</v>
      </c>
      <c r="K1325">
        <v>250006</v>
      </c>
      <c r="L1325" t="s">
        <v>36</v>
      </c>
      <c r="M1325" t="s">
        <v>53</v>
      </c>
      <c r="N1325" s="5">
        <v>775</v>
      </c>
    </row>
    <row r="1326" spans="1:14" x14ac:dyDescent="0.25">
      <c r="A1326">
        <v>3801325</v>
      </c>
      <c r="B1326">
        <v>4</v>
      </c>
      <c r="C1326" t="s">
        <v>65</v>
      </c>
      <c r="D1326" s="2">
        <v>44355</v>
      </c>
      <c r="E1326" s="27">
        <v>2021</v>
      </c>
      <c r="F1326" s="29">
        <v>6</v>
      </c>
      <c r="G1326">
        <v>511112</v>
      </c>
      <c r="H1326" t="s">
        <v>29</v>
      </c>
      <c r="I1326">
        <v>280010</v>
      </c>
      <c r="J1326" t="s">
        <v>11</v>
      </c>
      <c r="K1326">
        <v>250008</v>
      </c>
      <c r="L1326" t="s">
        <v>36</v>
      </c>
      <c r="M1326" t="s">
        <v>53</v>
      </c>
      <c r="N1326" s="5">
        <v>2793</v>
      </c>
    </row>
    <row r="1327" spans="1:14" x14ac:dyDescent="0.25">
      <c r="A1327">
        <v>3801326</v>
      </c>
      <c r="B1327">
        <v>1</v>
      </c>
      <c r="C1327" t="s">
        <v>64</v>
      </c>
      <c r="D1327" s="2">
        <v>44563</v>
      </c>
      <c r="E1327" s="27">
        <v>2022</v>
      </c>
      <c r="F1327" s="29">
        <v>1</v>
      </c>
      <c r="G1327">
        <v>511115</v>
      </c>
      <c r="H1327" t="s">
        <v>70</v>
      </c>
      <c r="I1327">
        <v>280015</v>
      </c>
      <c r="J1327" t="s">
        <v>16</v>
      </c>
      <c r="K1327">
        <v>250013</v>
      </c>
      <c r="L1327" t="s">
        <v>37</v>
      </c>
      <c r="M1327" t="s">
        <v>54</v>
      </c>
      <c r="N1327" s="5">
        <v>853</v>
      </c>
    </row>
    <row r="1328" spans="1:14" x14ac:dyDescent="0.25">
      <c r="A1328">
        <v>3801327</v>
      </c>
      <c r="B1328">
        <v>1</v>
      </c>
      <c r="C1328" t="s">
        <v>64</v>
      </c>
      <c r="D1328" s="2">
        <v>44759</v>
      </c>
      <c r="E1328" s="27">
        <v>2022</v>
      </c>
      <c r="F1328" s="29">
        <v>7</v>
      </c>
      <c r="G1328">
        <v>511115</v>
      </c>
      <c r="H1328" t="s">
        <v>70</v>
      </c>
      <c r="I1328">
        <v>280013</v>
      </c>
      <c r="J1328" t="s">
        <v>14</v>
      </c>
      <c r="K1328">
        <v>250005</v>
      </c>
      <c r="L1328" t="s">
        <v>36</v>
      </c>
      <c r="M1328" t="s">
        <v>38</v>
      </c>
      <c r="N1328" s="5">
        <v>5073</v>
      </c>
    </row>
    <row r="1329" spans="1:14" x14ac:dyDescent="0.25">
      <c r="A1329">
        <v>3801328</v>
      </c>
      <c r="B1329">
        <v>2</v>
      </c>
      <c r="C1329" t="s">
        <v>51</v>
      </c>
      <c r="D1329" s="2">
        <v>44331</v>
      </c>
      <c r="E1329" s="27">
        <v>2021</v>
      </c>
      <c r="F1329" s="29">
        <v>5</v>
      </c>
      <c r="G1329">
        <v>511116</v>
      </c>
      <c r="H1329" t="s">
        <v>31</v>
      </c>
      <c r="I1329">
        <v>280009</v>
      </c>
      <c r="J1329" t="s">
        <v>81</v>
      </c>
      <c r="K1329">
        <v>250016</v>
      </c>
      <c r="L1329" t="s">
        <v>37</v>
      </c>
      <c r="M1329" t="s">
        <v>39</v>
      </c>
      <c r="N1329" s="5">
        <v>4315</v>
      </c>
    </row>
    <row r="1330" spans="1:14" x14ac:dyDescent="0.25">
      <c r="A1330">
        <v>3801329</v>
      </c>
      <c r="B1330">
        <v>1</v>
      </c>
      <c r="C1330" t="s">
        <v>64</v>
      </c>
      <c r="D1330" s="2">
        <v>44888</v>
      </c>
      <c r="E1330" s="27">
        <v>2022</v>
      </c>
      <c r="F1330" s="29">
        <v>11</v>
      </c>
      <c r="G1330">
        <v>511116</v>
      </c>
      <c r="H1330" t="s">
        <v>31</v>
      </c>
      <c r="I1330">
        <v>280012</v>
      </c>
      <c r="J1330" t="s">
        <v>13</v>
      </c>
      <c r="K1330">
        <v>250011</v>
      </c>
      <c r="L1330" t="s">
        <v>37</v>
      </c>
      <c r="M1330" t="s">
        <v>54</v>
      </c>
      <c r="N1330" s="5">
        <v>1559</v>
      </c>
    </row>
    <row r="1331" spans="1:14" x14ac:dyDescent="0.25">
      <c r="A1331">
        <v>3801330</v>
      </c>
      <c r="B1331">
        <v>4</v>
      </c>
      <c r="C1331" t="s">
        <v>65</v>
      </c>
      <c r="D1331" s="2">
        <v>44875</v>
      </c>
      <c r="E1331" s="27">
        <v>2022</v>
      </c>
      <c r="F1331" s="29">
        <v>11</v>
      </c>
      <c r="G1331">
        <v>511117</v>
      </c>
      <c r="H1331" t="s">
        <v>31</v>
      </c>
      <c r="I1331">
        <v>280008</v>
      </c>
      <c r="J1331" t="s">
        <v>80</v>
      </c>
      <c r="K1331">
        <v>250016</v>
      </c>
      <c r="L1331" t="s">
        <v>37</v>
      </c>
      <c r="M1331" t="s">
        <v>39</v>
      </c>
      <c r="N1331" s="5">
        <v>3712</v>
      </c>
    </row>
    <row r="1332" spans="1:14" x14ac:dyDescent="0.25">
      <c r="A1332">
        <v>3801331</v>
      </c>
      <c r="B1332">
        <v>4</v>
      </c>
      <c r="C1332" t="s">
        <v>65</v>
      </c>
      <c r="D1332" s="2">
        <v>45006</v>
      </c>
      <c r="E1332" s="27">
        <v>2023</v>
      </c>
      <c r="F1332" s="29">
        <v>3</v>
      </c>
      <c r="G1332">
        <v>511112</v>
      </c>
      <c r="H1332" t="s">
        <v>29</v>
      </c>
      <c r="I1332">
        <v>280018</v>
      </c>
      <c r="J1332" t="s">
        <v>19</v>
      </c>
      <c r="K1332">
        <v>250011</v>
      </c>
      <c r="L1332" t="s">
        <v>37</v>
      </c>
      <c r="M1332" t="s">
        <v>54</v>
      </c>
      <c r="N1332" s="5">
        <v>5846</v>
      </c>
    </row>
    <row r="1333" spans="1:14" x14ac:dyDescent="0.25">
      <c r="A1333">
        <v>3801332</v>
      </c>
      <c r="B1333">
        <v>2</v>
      </c>
      <c r="C1333" t="s">
        <v>51</v>
      </c>
      <c r="D1333" s="2">
        <v>44702</v>
      </c>
      <c r="E1333" s="27">
        <v>2022</v>
      </c>
      <c r="F1333" s="29">
        <v>5</v>
      </c>
      <c r="G1333">
        <v>511115</v>
      </c>
      <c r="H1333" t="s">
        <v>70</v>
      </c>
      <c r="I1333">
        <v>280017</v>
      </c>
      <c r="J1333" t="s">
        <v>18</v>
      </c>
      <c r="K1333">
        <v>250011</v>
      </c>
      <c r="L1333" t="s">
        <v>37</v>
      </c>
      <c r="M1333" t="s">
        <v>54</v>
      </c>
      <c r="N1333" s="5">
        <v>3998</v>
      </c>
    </row>
    <row r="1334" spans="1:14" x14ac:dyDescent="0.25">
      <c r="A1334">
        <v>3801333</v>
      </c>
      <c r="B1334">
        <v>3</v>
      </c>
      <c r="C1334" t="s">
        <v>50</v>
      </c>
      <c r="D1334" s="2">
        <v>44783</v>
      </c>
      <c r="E1334" s="27">
        <v>2022</v>
      </c>
      <c r="F1334" s="29">
        <v>8</v>
      </c>
      <c r="G1334">
        <v>511112</v>
      </c>
      <c r="H1334" t="s">
        <v>29</v>
      </c>
      <c r="I1334">
        <v>280006</v>
      </c>
      <c r="J1334" t="s">
        <v>78</v>
      </c>
      <c r="K1334">
        <v>250029</v>
      </c>
      <c r="L1334" t="s">
        <v>35</v>
      </c>
      <c r="M1334" t="s">
        <v>55</v>
      </c>
      <c r="N1334" s="5">
        <v>5316</v>
      </c>
    </row>
    <row r="1335" spans="1:14" x14ac:dyDescent="0.25">
      <c r="A1335">
        <v>3801334</v>
      </c>
      <c r="B1335">
        <v>1</v>
      </c>
      <c r="C1335" t="s">
        <v>64</v>
      </c>
      <c r="D1335" s="2">
        <v>44378</v>
      </c>
      <c r="E1335" s="27">
        <v>2021</v>
      </c>
      <c r="F1335" s="29">
        <v>7</v>
      </c>
      <c r="G1335">
        <v>511113</v>
      </c>
      <c r="H1335" t="s">
        <v>30</v>
      </c>
      <c r="I1335">
        <v>280011</v>
      </c>
      <c r="J1335" t="s">
        <v>12</v>
      </c>
      <c r="K1335">
        <v>250003</v>
      </c>
      <c r="L1335" t="s">
        <v>36</v>
      </c>
      <c r="M1335" t="s">
        <v>38</v>
      </c>
      <c r="N1335" s="5">
        <v>2860</v>
      </c>
    </row>
    <row r="1336" spans="1:14" x14ac:dyDescent="0.25">
      <c r="A1336">
        <v>3801335</v>
      </c>
      <c r="B1336">
        <v>1</v>
      </c>
      <c r="C1336" t="s">
        <v>64</v>
      </c>
      <c r="D1336" s="2">
        <v>44383</v>
      </c>
      <c r="E1336" s="27">
        <v>2021</v>
      </c>
      <c r="F1336" s="29">
        <v>7</v>
      </c>
      <c r="G1336">
        <v>511114</v>
      </c>
      <c r="H1336" t="s">
        <v>30</v>
      </c>
      <c r="I1336">
        <v>280006</v>
      </c>
      <c r="J1336" t="s">
        <v>78</v>
      </c>
      <c r="K1336">
        <v>250019</v>
      </c>
      <c r="L1336" t="s">
        <v>37</v>
      </c>
      <c r="M1336" t="s">
        <v>39</v>
      </c>
      <c r="N1336" s="5">
        <v>4408</v>
      </c>
    </row>
    <row r="1337" spans="1:14" x14ac:dyDescent="0.25">
      <c r="A1337">
        <v>3801336</v>
      </c>
      <c r="B1337">
        <v>2</v>
      </c>
      <c r="C1337" t="s">
        <v>51</v>
      </c>
      <c r="D1337" s="2">
        <v>45058</v>
      </c>
      <c r="E1337" s="27">
        <v>2023</v>
      </c>
      <c r="F1337" s="29">
        <v>5</v>
      </c>
      <c r="G1337">
        <v>511114</v>
      </c>
      <c r="H1337" t="s">
        <v>30</v>
      </c>
      <c r="I1337">
        <v>280007</v>
      </c>
      <c r="J1337" t="s">
        <v>79</v>
      </c>
      <c r="K1337">
        <v>250003</v>
      </c>
      <c r="L1337" t="s">
        <v>36</v>
      </c>
      <c r="M1337" t="s">
        <v>38</v>
      </c>
      <c r="N1337" s="5">
        <v>944</v>
      </c>
    </row>
    <row r="1338" spans="1:14" x14ac:dyDescent="0.25">
      <c r="A1338">
        <v>3801337</v>
      </c>
      <c r="B1338">
        <v>1</v>
      </c>
      <c r="C1338" t="s">
        <v>64</v>
      </c>
      <c r="D1338" s="2">
        <v>44792</v>
      </c>
      <c r="E1338" s="27">
        <v>2022</v>
      </c>
      <c r="F1338" s="29">
        <v>8</v>
      </c>
      <c r="G1338">
        <v>511114</v>
      </c>
      <c r="H1338" t="s">
        <v>30</v>
      </c>
      <c r="I1338">
        <v>280007</v>
      </c>
      <c r="J1338" t="s">
        <v>79</v>
      </c>
      <c r="K1338">
        <v>250013</v>
      </c>
      <c r="L1338" t="s">
        <v>37</v>
      </c>
      <c r="M1338" t="s">
        <v>54</v>
      </c>
      <c r="N1338" s="5">
        <v>318</v>
      </c>
    </row>
    <row r="1339" spans="1:14" x14ac:dyDescent="0.25">
      <c r="A1339">
        <v>3801338</v>
      </c>
      <c r="B1339">
        <v>3</v>
      </c>
      <c r="C1339" t="s">
        <v>50</v>
      </c>
      <c r="D1339" s="2">
        <v>44412</v>
      </c>
      <c r="E1339" s="27">
        <v>2021</v>
      </c>
      <c r="F1339" s="29">
        <v>8</v>
      </c>
      <c r="G1339">
        <v>511116</v>
      </c>
      <c r="H1339" t="s">
        <v>31</v>
      </c>
      <c r="I1339">
        <v>280007</v>
      </c>
      <c r="J1339" t="s">
        <v>79</v>
      </c>
      <c r="K1339">
        <v>250023</v>
      </c>
      <c r="L1339" t="s">
        <v>34</v>
      </c>
      <c r="M1339" t="s">
        <v>40</v>
      </c>
      <c r="N1339" s="5">
        <v>708</v>
      </c>
    </row>
    <row r="1340" spans="1:14" x14ac:dyDescent="0.25">
      <c r="A1340">
        <v>3801339</v>
      </c>
      <c r="B1340">
        <v>3</v>
      </c>
      <c r="C1340" t="s">
        <v>50</v>
      </c>
      <c r="D1340" s="2">
        <v>44954</v>
      </c>
      <c r="E1340" s="27">
        <v>2023</v>
      </c>
      <c r="F1340" s="29">
        <v>1</v>
      </c>
      <c r="G1340">
        <v>511117</v>
      </c>
      <c r="H1340" t="s">
        <v>31</v>
      </c>
      <c r="I1340">
        <v>280015</v>
      </c>
      <c r="J1340" t="s">
        <v>16</v>
      </c>
      <c r="K1340">
        <v>250030</v>
      </c>
      <c r="L1340" t="s">
        <v>35</v>
      </c>
      <c r="M1340" t="s">
        <v>55</v>
      </c>
      <c r="N1340" s="5">
        <v>3643</v>
      </c>
    </row>
    <row r="1341" spans="1:14" x14ac:dyDescent="0.25">
      <c r="A1341">
        <v>3801340</v>
      </c>
      <c r="B1341">
        <v>3</v>
      </c>
      <c r="C1341" t="s">
        <v>50</v>
      </c>
      <c r="D1341" s="2">
        <v>44945</v>
      </c>
      <c r="E1341" s="27">
        <v>2023</v>
      </c>
      <c r="F1341" s="29">
        <v>1</v>
      </c>
      <c r="G1341">
        <v>511116</v>
      </c>
      <c r="H1341" t="s">
        <v>31</v>
      </c>
      <c r="I1341">
        <v>280003</v>
      </c>
      <c r="J1341" t="s">
        <v>75</v>
      </c>
      <c r="K1341">
        <v>250024</v>
      </c>
      <c r="L1341" t="s">
        <v>34</v>
      </c>
      <c r="M1341" t="s">
        <v>40</v>
      </c>
      <c r="N1341" s="5">
        <v>5522</v>
      </c>
    </row>
    <row r="1342" spans="1:14" x14ac:dyDescent="0.25">
      <c r="A1342">
        <v>3801341</v>
      </c>
      <c r="B1342">
        <v>3</v>
      </c>
      <c r="C1342" t="s">
        <v>50</v>
      </c>
      <c r="D1342" s="2">
        <v>44791</v>
      </c>
      <c r="E1342" s="27">
        <v>2022</v>
      </c>
      <c r="F1342" s="29">
        <v>8</v>
      </c>
      <c r="G1342">
        <v>511116</v>
      </c>
      <c r="H1342" t="s">
        <v>31</v>
      </c>
      <c r="I1342">
        <v>280011</v>
      </c>
      <c r="J1342" t="s">
        <v>12</v>
      </c>
      <c r="K1342">
        <v>250001</v>
      </c>
      <c r="L1342" t="s">
        <v>36</v>
      </c>
      <c r="M1342" t="s">
        <v>38</v>
      </c>
      <c r="N1342" s="5">
        <v>2892</v>
      </c>
    </row>
    <row r="1343" spans="1:14" x14ac:dyDescent="0.25">
      <c r="A1343">
        <v>3801342</v>
      </c>
      <c r="B1343">
        <v>3</v>
      </c>
      <c r="C1343" t="s">
        <v>50</v>
      </c>
      <c r="D1343" s="2">
        <v>44633</v>
      </c>
      <c r="E1343" s="27">
        <v>2022</v>
      </c>
      <c r="F1343" s="29">
        <v>3</v>
      </c>
      <c r="G1343">
        <v>511114</v>
      </c>
      <c r="H1343" t="s">
        <v>30</v>
      </c>
      <c r="I1343">
        <v>280011</v>
      </c>
      <c r="J1343" t="s">
        <v>12</v>
      </c>
      <c r="K1343">
        <v>250013</v>
      </c>
      <c r="L1343" t="s">
        <v>37</v>
      </c>
      <c r="M1343" t="s">
        <v>54</v>
      </c>
      <c r="N1343" s="5">
        <v>5124</v>
      </c>
    </row>
    <row r="1344" spans="1:14" x14ac:dyDescent="0.25">
      <c r="A1344">
        <v>3801343</v>
      </c>
      <c r="B1344">
        <v>4</v>
      </c>
      <c r="C1344" t="s">
        <v>65</v>
      </c>
      <c r="D1344" s="2">
        <v>44627</v>
      </c>
      <c r="E1344" s="27">
        <v>2022</v>
      </c>
      <c r="F1344" s="29">
        <v>3</v>
      </c>
      <c r="G1344">
        <v>511114</v>
      </c>
      <c r="H1344" t="s">
        <v>30</v>
      </c>
      <c r="I1344">
        <v>280001</v>
      </c>
      <c r="J1344" t="s">
        <v>73</v>
      </c>
      <c r="K1344">
        <v>250023</v>
      </c>
      <c r="L1344" t="s">
        <v>34</v>
      </c>
      <c r="M1344" t="s">
        <v>40</v>
      </c>
      <c r="N1344" s="5">
        <v>5232</v>
      </c>
    </row>
    <row r="1345" spans="1:14" x14ac:dyDescent="0.25">
      <c r="A1345">
        <v>3801344</v>
      </c>
      <c r="B1345">
        <v>4</v>
      </c>
      <c r="C1345" t="s">
        <v>65</v>
      </c>
      <c r="D1345" s="2">
        <v>45025</v>
      </c>
      <c r="E1345" s="27">
        <v>2023</v>
      </c>
      <c r="F1345" s="29">
        <v>4</v>
      </c>
      <c r="G1345">
        <v>511114</v>
      </c>
      <c r="H1345" t="s">
        <v>30</v>
      </c>
      <c r="I1345">
        <v>280011</v>
      </c>
      <c r="J1345" t="s">
        <v>12</v>
      </c>
      <c r="K1345">
        <v>250005</v>
      </c>
      <c r="L1345" t="s">
        <v>36</v>
      </c>
      <c r="M1345" t="s">
        <v>38</v>
      </c>
      <c r="N1345" s="5">
        <v>2306</v>
      </c>
    </row>
    <row r="1346" spans="1:14" x14ac:dyDescent="0.25">
      <c r="A1346">
        <v>3801345</v>
      </c>
      <c r="B1346">
        <v>1</v>
      </c>
      <c r="C1346" t="s">
        <v>64</v>
      </c>
      <c r="D1346" s="2">
        <v>44546</v>
      </c>
      <c r="E1346" s="27">
        <v>2021</v>
      </c>
      <c r="F1346" s="29">
        <v>12</v>
      </c>
      <c r="G1346">
        <v>511117</v>
      </c>
      <c r="H1346" t="s">
        <v>31</v>
      </c>
      <c r="I1346">
        <v>280013</v>
      </c>
      <c r="J1346" t="s">
        <v>14</v>
      </c>
      <c r="K1346">
        <v>250030</v>
      </c>
      <c r="L1346" t="s">
        <v>35</v>
      </c>
      <c r="M1346" t="s">
        <v>55</v>
      </c>
      <c r="N1346" s="5">
        <v>1979</v>
      </c>
    </row>
    <row r="1347" spans="1:14" x14ac:dyDescent="0.25">
      <c r="A1347">
        <v>3801346</v>
      </c>
      <c r="B1347">
        <v>1</v>
      </c>
      <c r="C1347" t="s">
        <v>64</v>
      </c>
      <c r="D1347" s="2">
        <v>44453</v>
      </c>
      <c r="E1347" s="27">
        <v>2021</v>
      </c>
      <c r="F1347" s="29">
        <v>9</v>
      </c>
      <c r="G1347">
        <v>511112</v>
      </c>
      <c r="H1347" t="s">
        <v>29</v>
      </c>
      <c r="I1347">
        <v>280001</v>
      </c>
      <c r="J1347" t="s">
        <v>73</v>
      </c>
      <c r="K1347">
        <v>250019</v>
      </c>
      <c r="L1347" t="s">
        <v>37</v>
      </c>
      <c r="M1347" t="s">
        <v>39</v>
      </c>
      <c r="N1347" s="5">
        <v>2710</v>
      </c>
    </row>
    <row r="1348" spans="1:14" x14ac:dyDescent="0.25">
      <c r="A1348">
        <v>3801347</v>
      </c>
      <c r="B1348">
        <v>1</v>
      </c>
      <c r="C1348" t="s">
        <v>64</v>
      </c>
      <c r="D1348" s="2">
        <v>44277</v>
      </c>
      <c r="E1348" s="27">
        <v>2021</v>
      </c>
      <c r="F1348" s="29">
        <v>3</v>
      </c>
      <c r="G1348">
        <v>511112</v>
      </c>
      <c r="H1348" t="s">
        <v>29</v>
      </c>
      <c r="I1348">
        <v>280003</v>
      </c>
      <c r="J1348" t="s">
        <v>75</v>
      </c>
      <c r="K1348">
        <v>250016</v>
      </c>
      <c r="L1348" t="s">
        <v>37</v>
      </c>
      <c r="M1348" t="s">
        <v>39</v>
      </c>
      <c r="N1348" s="5">
        <v>1273</v>
      </c>
    </row>
    <row r="1349" spans="1:14" x14ac:dyDescent="0.25">
      <c r="A1349">
        <v>3801348</v>
      </c>
      <c r="B1349">
        <v>4</v>
      </c>
      <c r="C1349" t="s">
        <v>65</v>
      </c>
      <c r="D1349" s="2">
        <v>44904</v>
      </c>
      <c r="E1349" s="27">
        <v>2022</v>
      </c>
      <c r="F1349" s="29">
        <v>12</v>
      </c>
      <c r="G1349">
        <v>511115</v>
      </c>
      <c r="H1349" t="s">
        <v>70</v>
      </c>
      <c r="I1349">
        <v>280001</v>
      </c>
      <c r="J1349" t="s">
        <v>73</v>
      </c>
      <c r="K1349">
        <v>250021</v>
      </c>
      <c r="L1349" t="s">
        <v>34</v>
      </c>
      <c r="M1349" t="s">
        <v>40</v>
      </c>
      <c r="N1349" s="5">
        <v>5378</v>
      </c>
    </row>
    <row r="1350" spans="1:14" x14ac:dyDescent="0.25">
      <c r="A1350">
        <v>3801349</v>
      </c>
      <c r="B1350">
        <v>1</v>
      </c>
      <c r="C1350" t="s">
        <v>64</v>
      </c>
      <c r="D1350" s="2">
        <v>44305</v>
      </c>
      <c r="E1350" s="27">
        <v>2021</v>
      </c>
      <c r="F1350" s="29">
        <v>4</v>
      </c>
      <c r="G1350">
        <v>511114</v>
      </c>
      <c r="H1350" t="s">
        <v>30</v>
      </c>
      <c r="I1350">
        <v>280020</v>
      </c>
      <c r="J1350" t="s">
        <v>21</v>
      </c>
      <c r="K1350">
        <v>250025</v>
      </c>
      <c r="L1350" t="s">
        <v>34</v>
      </c>
      <c r="M1350" t="s">
        <v>40</v>
      </c>
      <c r="N1350" s="5">
        <v>4378</v>
      </c>
    </row>
    <row r="1351" spans="1:14" x14ac:dyDescent="0.25">
      <c r="A1351">
        <v>3801350</v>
      </c>
      <c r="B1351">
        <v>1</v>
      </c>
      <c r="C1351" t="s">
        <v>64</v>
      </c>
      <c r="D1351" s="2">
        <v>45004</v>
      </c>
      <c r="E1351" s="27">
        <v>2023</v>
      </c>
      <c r="F1351" s="29">
        <v>3</v>
      </c>
      <c r="G1351">
        <v>511115</v>
      </c>
      <c r="H1351" t="s">
        <v>70</v>
      </c>
      <c r="I1351">
        <v>280019</v>
      </c>
      <c r="J1351" t="s">
        <v>20</v>
      </c>
      <c r="K1351">
        <v>250006</v>
      </c>
      <c r="L1351" t="s">
        <v>36</v>
      </c>
      <c r="M1351" t="s">
        <v>53</v>
      </c>
      <c r="N1351" s="5">
        <v>5758</v>
      </c>
    </row>
    <row r="1352" spans="1:14" x14ac:dyDescent="0.25">
      <c r="A1352">
        <v>3801351</v>
      </c>
      <c r="B1352">
        <v>1</v>
      </c>
      <c r="C1352" t="s">
        <v>64</v>
      </c>
      <c r="D1352" s="2">
        <v>45274</v>
      </c>
      <c r="E1352" s="27">
        <v>2023</v>
      </c>
      <c r="F1352" s="29">
        <v>12</v>
      </c>
      <c r="G1352">
        <v>511114</v>
      </c>
      <c r="H1352" t="s">
        <v>30</v>
      </c>
      <c r="I1352">
        <v>280008</v>
      </c>
      <c r="J1352" t="s">
        <v>80</v>
      </c>
      <c r="K1352">
        <v>250023</v>
      </c>
      <c r="L1352" t="s">
        <v>34</v>
      </c>
      <c r="M1352" t="s">
        <v>40</v>
      </c>
      <c r="N1352" s="5">
        <v>3405</v>
      </c>
    </row>
    <row r="1353" spans="1:14" x14ac:dyDescent="0.25">
      <c r="A1353">
        <v>3801352</v>
      </c>
      <c r="B1353">
        <v>2</v>
      </c>
      <c r="C1353" t="s">
        <v>51</v>
      </c>
      <c r="D1353" s="2">
        <v>44554</v>
      </c>
      <c r="E1353" s="27">
        <v>2021</v>
      </c>
      <c r="F1353" s="29">
        <v>12</v>
      </c>
      <c r="G1353">
        <v>511112</v>
      </c>
      <c r="H1353" t="s">
        <v>29</v>
      </c>
      <c r="I1353">
        <v>280004</v>
      </c>
      <c r="J1353" t="s">
        <v>76</v>
      </c>
      <c r="K1353">
        <v>250002</v>
      </c>
      <c r="L1353" t="s">
        <v>36</v>
      </c>
      <c r="M1353" t="s">
        <v>38</v>
      </c>
      <c r="N1353" s="5">
        <v>5862</v>
      </c>
    </row>
    <row r="1354" spans="1:14" x14ac:dyDescent="0.25">
      <c r="A1354">
        <v>3801353</v>
      </c>
      <c r="B1354">
        <v>4</v>
      </c>
      <c r="C1354" t="s">
        <v>65</v>
      </c>
      <c r="D1354" s="2">
        <v>44257</v>
      </c>
      <c r="E1354" s="27">
        <v>2021</v>
      </c>
      <c r="F1354" s="29">
        <v>3</v>
      </c>
      <c r="G1354">
        <v>511111</v>
      </c>
      <c r="H1354" t="s">
        <v>29</v>
      </c>
      <c r="I1354">
        <v>280004</v>
      </c>
      <c r="J1354" t="s">
        <v>76</v>
      </c>
      <c r="K1354">
        <v>250004</v>
      </c>
      <c r="L1354" t="s">
        <v>36</v>
      </c>
      <c r="M1354" t="s">
        <v>38</v>
      </c>
      <c r="N1354" s="5">
        <v>1381</v>
      </c>
    </row>
    <row r="1355" spans="1:14" x14ac:dyDescent="0.25">
      <c r="A1355">
        <v>3801354</v>
      </c>
      <c r="B1355">
        <v>3</v>
      </c>
      <c r="C1355" t="s">
        <v>50</v>
      </c>
      <c r="D1355" s="2">
        <v>45277</v>
      </c>
      <c r="E1355" s="27">
        <v>2023</v>
      </c>
      <c r="F1355" s="29">
        <v>12</v>
      </c>
      <c r="G1355">
        <v>511113</v>
      </c>
      <c r="H1355" t="s">
        <v>30</v>
      </c>
      <c r="I1355">
        <v>280006</v>
      </c>
      <c r="J1355" t="s">
        <v>78</v>
      </c>
      <c r="K1355">
        <v>250027</v>
      </c>
      <c r="L1355" t="s">
        <v>35</v>
      </c>
      <c r="M1355" t="s">
        <v>71</v>
      </c>
      <c r="N1355" s="5">
        <v>5806</v>
      </c>
    </row>
    <row r="1356" spans="1:14" x14ac:dyDescent="0.25">
      <c r="A1356">
        <v>3801355</v>
      </c>
      <c r="B1356">
        <v>4</v>
      </c>
      <c r="C1356" t="s">
        <v>65</v>
      </c>
      <c r="D1356" s="2">
        <v>44961</v>
      </c>
      <c r="E1356" s="27">
        <v>2023</v>
      </c>
      <c r="F1356" s="29">
        <v>2</v>
      </c>
      <c r="G1356">
        <v>511113</v>
      </c>
      <c r="H1356" t="s">
        <v>30</v>
      </c>
      <c r="I1356">
        <v>280006</v>
      </c>
      <c r="J1356" t="s">
        <v>78</v>
      </c>
      <c r="K1356">
        <v>250014</v>
      </c>
      <c r="L1356" t="s">
        <v>37</v>
      </c>
      <c r="M1356" t="s">
        <v>54</v>
      </c>
      <c r="N1356" s="5">
        <v>3630</v>
      </c>
    </row>
    <row r="1357" spans="1:14" x14ac:dyDescent="0.25">
      <c r="A1357">
        <v>3801356</v>
      </c>
      <c r="B1357">
        <v>3</v>
      </c>
      <c r="C1357" t="s">
        <v>50</v>
      </c>
      <c r="D1357" s="2">
        <v>44981</v>
      </c>
      <c r="E1357" s="27">
        <v>2023</v>
      </c>
      <c r="F1357" s="29">
        <v>2</v>
      </c>
      <c r="G1357">
        <v>511115</v>
      </c>
      <c r="H1357" t="s">
        <v>70</v>
      </c>
      <c r="I1357">
        <v>280012</v>
      </c>
      <c r="J1357" t="s">
        <v>13</v>
      </c>
      <c r="K1357">
        <v>250028</v>
      </c>
      <c r="L1357" t="s">
        <v>35</v>
      </c>
      <c r="M1357" t="s">
        <v>71</v>
      </c>
      <c r="N1357" s="5">
        <v>4877</v>
      </c>
    </row>
    <row r="1358" spans="1:14" x14ac:dyDescent="0.25">
      <c r="A1358">
        <v>3801357</v>
      </c>
      <c r="B1358">
        <v>3</v>
      </c>
      <c r="C1358" t="s">
        <v>50</v>
      </c>
      <c r="D1358" s="2">
        <v>44940</v>
      </c>
      <c r="E1358" s="27">
        <v>2023</v>
      </c>
      <c r="F1358" s="29">
        <v>1</v>
      </c>
      <c r="G1358">
        <v>511114</v>
      </c>
      <c r="H1358" t="s">
        <v>30</v>
      </c>
      <c r="I1358">
        <v>280002</v>
      </c>
      <c r="J1358" t="s">
        <v>74</v>
      </c>
      <c r="K1358">
        <v>250029</v>
      </c>
      <c r="L1358" t="s">
        <v>35</v>
      </c>
      <c r="M1358" t="s">
        <v>55</v>
      </c>
      <c r="N1358" s="5">
        <v>346</v>
      </c>
    </row>
    <row r="1359" spans="1:14" x14ac:dyDescent="0.25">
      <c r="A1359">
        <v>3801358</v>
      </c>
      <c r="B1359">
        <v>1</v>
      </c>
      <c r="C1359" t="s">
        <v>64</v>
      </c>
      <c r="D1359" s="2">
        <v>44417</v>
      </c>
      <c r="E1359" s="27">
        <v>2021</v>
      </c>
      <c r="F1359" s="29">
        <v>8</v>
      </c>
      <c r="G1359">
        <v>511111</v>
      </c>
      <c r="H1359" t="s">
        <v>29</v>
      </c>
      <c r="I1359">
        <v>280017</v>
      </c>
      <c r="J1359" t="s">
        <v>18</v>
      </c>
      <c r="K1359">
        <v>250015</v>
      </c>
      <c r="L1359" t="s">
        <v>37</v>
      </c>
      <c r="M1359" t="s">
        <v>39</v>
      </c>
      <c r="N1359" s="5">
        <v>4717</v>
      </c>
    </row>
    <row r="1360" spans="1:14" x14ac:dyDescent="0.25">
      <c r="A1360">
        <v>3801359</v>
      </c>
      <c r="B1360">
        <v>3</v>
      </c>
      <c r="C1360" t="s">
        <v>50</v>
      </c>
      <c r="D1360" s="2">
        <v>44700</v>
      </c>
      <c r="E1360" s="27">
        <v>2022</v>
      </c>
      <c r="F1360" s="29">
        <v>5</v>
      </c>
      <c r="G1360">
        <v>511115</v>
      </c>
      <c r="H1360" t="s">
        <v>70</v>
      </c>
      <c r="I1360">
        <v>280015</v>
      </c>
      <c r="J1360" t="s">
        <v>16</v>
      </c>
      <c r="K1360">
        <v>250022</v>
      </c>
      <c r="L1360" t="s">
        <v>34</v>
      </c>
      <c r="M1360" t="s">
        <v>40</v>
      </c>
      <c r="N1360" s="5">
        <v>2857</v>
      </c>
    </row>
    <row r="1361" spans="1:14" x14ac:dyDescent="0.25">
      <c r="A1361">
        <v>3801360</v>
      </c>
      <c r="B1361">
        <v>3</v>
      </c>
      <c r="C1361" t="s">
        <v>50</v>
      </c>
      <c r="D1361" s="2">
        <v>44774</v>
      </c>
      <c r="E1361" s="27">
        <v>2022</v>
      </c>
      <c r="F1361" s="29">
        <v>8</v>
      </c>
      <c r="G1361">
        <v>511115</v>
      </c>
      <c r="H1361" t="s">
        <v>70</v>
      </c>
      <c r="I1361">
        <v>280012</v>
      </c>
      <c r="J1361" t="s">
        <v>13</v>
      </c>
      <c r="K1361">
        <v>250023</v>
      </c>
      <c r="L1361" t="s">
        <v>34</v>
      </c>
      <c r="M1361" t="s">
        <v>40</v>
      </c>
      <c r="N1361" s="5">
        <v>5422</v>
      </c>
    </row>
    <row r="1362" spans="1:14" x14ac:dyDescent="0.25">
      <c r="A1362">
        <v>3801361</v>
      </c>
      <c r="B1362">
        <v>4</v>
      </c>
      <c r="C1362" t="s">
        <v>65</v>
      </c>
      <c r="D1362" s="2">
        <v>45115</v>
      </c>
      <c r="E1362" s="27">
        <v>2023</v>
      </c>
      <c r="F1362" s="29">
        <v>7</v>
      </c>
      <c r="G1362">
        <v>511116</v>
      </c>
      <c r="H1362" t="s">
        <v>31</v>
      </c>
      <c r="I1362">
        <v>280018</v>
      </c>
      <c r="J1362" t="s">
        <v>19</v>
      </c>
      <c r="K1362">
        <v>250010</v>
      </c>
      <c r="L1362" t="s">
        <v>36</v>
      </c>
      <c r="M1362" t="s">
        <v>53</v>
      </c>
      <c r="N1362" s="5">
        <v>2883</v>
      </c>
    </row>
    <row r="1363" spans="1:14" x14ac:dyDescent="0.25">
      <c r="A1363">
        <v>3801362</v>
      </c>
      <c r="B1363">
        <v>2</v>
      </c>
      <c r="C1363" t="s">
        <v>51</v>
      </c>
      <c r="D1363" s="2">
        <v>44825</v>
      </c>
      <c r="E1363" s="27">
        <v>2022</v>
      </c>
      <c r="F1363" s="29">
        <v>9</v>
      </c>
      <c r="G1363">
        <v>511113</v>
      </c>
      <c r="H1363" t="s">
        <v>30</v>
      </c>
      <c r="I1363">
        <v>280007</v>
      </c>
      <c r="J1363" t="s">
        <v>79</v>
      </c>
      <c r="K1363">
        <v>250028</v>
      </c>
      <c r="L1363" t="s">
        <v>35</v>
      </c>
      <c r="M1363" t="s">
        <v>71</v>
      </c>
      <c r="N1363" s="5">
        <v>3690</v>
      </c>
    </row>
    <row r="1364" spans="1:14" x14ac:dyDescent="0.25">
      <c r="A1364">
        <v>3801363</v>
      </c>
      <c r="B1364">
        <v>4</v>
      </c>
      <c r="C1364" t="s">
        <v>65</v>
      </c>
      <c r="D1364" s="2">
        <v>44361</v>
      </c>
      <c r="E1364" s="27">
        <v>2021</v>
      </c>
      <c r="F1364" s="29">
        <v>6</v>
      </c>
      <c r="G1364">
        <v>511113</v>
      </c>
      <c r="H1364" t="s">
        <v>30</v>
      </c>
      <c r="I1364">
        <v>280018</v>
      </c>
      <c r="J1364" t="s">
        <v>19</v>
      </c>
      <c r="K1364">
        <v>250019</v>
      </c>
      <c r="L1364" t="s">
        <v>37</v>
      </c>
      <c r="M1364" t="s">
        <v>39</v>
      </c>
      <c r="N1364" s="5">
        <v>5716</v>
      </c>
    </row>
    <row r="1365" spans="1:14" x14ac:dyDescent="0.25">
      <c r="A1365">
        <v>3801364</v>
      </c>
      <c r="B1365">
        <v>1</v>
      </c>
      <c r="C1365" t="s">
        <v>64</v>
      </c>
      <c r="D1365" s="2">
        <v>44620</v>
      </c>
      <c r="E1365" s="27">
        <v>2022</v>
      </c>
      <c r="F1365" s="29">
        <v>2</v>
      </c>
      <c r="G1365">
        <v>511117</v>
      </c>
      <c r="H1365" t="s">
        <v>31</v>
      </c>
      <c r="I1365">
        <v>280001</v>
      </c>
      <c r="J1365" t="s">
        <v>73</v>
      </c>
      <c r="K1365">
        <v>250012</v>
      </c>
      <c r="L1365" t="s">
        <v>37</v>
      </c>
      <c r="M1365" t="s">
        <v>54</v>
      </c>
      <c r="N1365" s="5">
        <v>5948</v>
      </c>
    </row>
    <row r="1366" spans="1:14" x14ac:dyDescent="0.25">
      <c r="A1366">
        <v>3801365</v>
      </c>
      <c r="B1366">
        <v>2</v>
      </c>
      <c r="C1366" t="s">
        <v>51</v>
      </c>
      <c r="D1366" s="2">
        <v>44981</v>
      </c>
      <c r="E1366" s="27">
        <v>2023</v>
      </c>
      <c r="F1366" s="29">
        <v>2</v>
      </c>
      <c r="G1366">
        <v>511112</v>
      </c>
      <c r="H1366" t="s">
        <v>29</v>
      </c>
      <c r="I1366">
        <v>280005</v>
      </c>
      <c r="J1366" t="s">
        <v>77</v>
      </c>
      <c r="K1366">
        <v>250011</v>
      </c>
      <c r="L1366" t="s">
        <v>37</v>
      </c>
      <c r="M1366" t="s">
        <v>54</v>
      </c>
      <c r="N1366" s="5">
        <v>3750</v>
      </c>
    </row>
    <row r="1367" spans="1:14" x14ac:dyDescent="0.25">
      <c r="A1367">
        <v>3801366</v>
      </c>
      <c r="B1367">
        <v>4</v>
      </c>
      <c r="C1367" t="s">
        <v>65</v>
      </c>
      <c r="D1367" s="2">
        <v>45231</v>
      </c>
      <c r="E1367" s="27">
        <v>2023</v>
      </c>
      <c r="F1367" s="29">
        <v>11</v>
      </c>
      <c r="G1367">
        <v>511116</v>
      </c>
      <c r="H1367" t="s">
        <v>31</v>
      </c>
      <c r="I1367">
        <v>280016</v>
      </c>
      <c r="J1367" t="s">
        <v>17</v>
      </c>
      <c r="K1367">
        <v>250022</v>
      </c>
      <c r="L1367" t="s">
        <v>34</v>
      </c>
      <c r="M1367" t="s">
        <v>40</v>
      </c>
      <c r="N1367" s="5">
        <v>2863</v>
      </c>
    </row>
    <row r="1368" spans="1:14" x14ac:dyDescent="0.25">
      <c r="A1368">
        <v>3801367</v>
      </c>
      <c r="B1368">
        <v>2</v>
      </c>
      <c r="C1368" t="s">
        <v>51</v>
      </c>
      <c r="D1368" s="2">
        <v>45209</v>
      </c>
      <c r="E1368" s="27">
        <v>2023</v>
      </c>
      <c r="F1368" s="29">
        <v>10</v>
      </c>
      <c r="G1368">
        <v>511115</v>
      </c>
      <c r="H1368" t="s">
        <v>70</v>
      </c>
      <c r="I1368">
        <v>280011</v>
      </c>
      <c r="J1368" t="s">
        <v>12</v>
      </c>
      <c r="K1368">
        <v>250029</v>
      </c>
      <c r="L1368" t="s">
        <v>35</v>
      </c>
      <c r="M1368" t="s">
        <v>55</v>
      </c>
      <c r="N1368" s="5">
        <v>604</v>
      </c>
    </row>
    <row r="1369" spans="1:14" x14ac:dyDescent="0.25">
      <c r="A1369">
        <v>3801368</v>
      </c>
      <c r="B1369">
        <v>4</v>
      </c>
      <c r="C1369" t="s">
        <v>65</v>
      </c>
      <c r="D1369" s="2">
        <v>44206</v>
      </c>
      <c r="E1369" s="27">
        <v>2021</v>
      </c>
      <c r="F1369" s="29">
        <v>1</v>
      </c>
      <c r="G1369">
        <v>511116</v>
      </c>
      <c r="H1369" t="s">
        <v>31</v>
      </c>
      <c r="I1369">
        <v>280018</v>
      </c>
      <c r="J1369" t="s">
        <v>19</v>
      </c>
      <c r="K1369">
        <v>250017</v>
      </c>
      <c r="L1369" t="s">
        <v>37</v>
      </c>
      <c r="M1369" t="s">
        <v>39</v>
      </c>
      <c r="N1369" s="5">
        <v>1144</v>
      </c>
    </row>
    <row r="1370" spans="1:14" x14ac:dyDescent="0.25">
      <c r="A1370">
        <v>3801369</v>
      </c>
      <c r="B1370">
        <v>4</v>
      </c>
      <c r="C1370" t="s">
        <v>65</v>
      </c>
      <c r="D1370" s="2">
        <v>44702</v>
      </c>
      <c r="E1370" s="27">
        <v>2022</v>
      </c>
      <c r="F1370" s="29">
        <v>5</v>
      </c>
      <c r="G1370">
        <v>511111</v>
      </c>
      <c r="H1370" t="s">
        <v>29</v>
      </c>
      <c r="I1370">
        <v>280009</v>
      </c>
      <c r="J1370" t="s">
        <v>81</v>
      </c>
      <c r="K1370">
        <v>250021</v>
      </c>
      <c r="L1370" t="s">
        <v>34</v>
      </c>
      <c r="M1370" t="s">
        <v>40</v>
      </c>
      <c r="N1370" s="5">
        <v>2293</v>
      </c>
    </row>
    <row r="1371" spans="1:14" x14ac:dyDescent="0.25">
      <c r="A1371">
        <v>3801370</v>
      </c>
      <c r="B1371">
        <v>4</v>
      </c>
      <c r="C1371" t="s">
        <v>65</v>
      </c>
      <c r="D1371" s="2">
        <v>44478</v>
      </c>
      <c r="E1371" s="27">
        <v>2021</v>
      </c>
      <c r="F1371" s="29">
        <v>10</v>
      </c>
      <c r="G1371">
        <v>511114</v>
      </c>
      <c r="H1371" t="s">
        <v>30</v>
      </c>
      <c r="I1371">
        <v>280004</v>
      </c>
      <c r="J1371" t="s">
        <v>76</v>
      </c>
      <c r="K1371">
        <v>250015</v>
      </c>
      <c r="L1371" t="s">
        <v>37</v>
      </c>
      <c r="M1371" t="s">
        <v>39</v>
      </c>
      <c r="N1371" s="5">
        <v>1105</v>
      </c>
    </row>
    <row r="1372" spans="1:14" x14ac:dyDescent="0.25">
      <c r="A1372">
        <v>3801371</v>
      </c>
      <c r="B1372">
        <v>3</v>
      </c>
      <c r="C1372" t="s">
        <v>50</v>
      </c>
      <c r="D1372" s="2">
        <v>44756</v>
      </c>
      <c r="E1372" s="27">
        <v>2022</v>
      </c>
      <c r="F1372" s="29">
        <v>7</v>
      </c>
      <c r="G1372">
        <v>511112</v>
      </c>
      <c r="H1372" t="s">
        <v>29</v>
      </c>
      <c r="I1372">
        <v>280012</v>
      </c>
      <c r="J1372" t="s">
        <v>13</v>
      </c>
      <c r="K1372">
        <v>250023</v>
      </c>
      <c r="L1372" t="s">
        <v>34</v>
      </c>
      <c r="M1372" t="s">
        <v>40</v>
      </c>
      <c r="N1372" s="5">
        <v>3262</v>
      </c>
    </row>
    <row r="1373" spans="1:14" x14ac:dyDescent="0.25">
      <c r="A1373">
        <v>3801372</v>
      </c>
      <c r="B1373">
        <v>4</v>
      </c>
      <c r="C1373" t="s">
        <v>65</v>
      </c>
      <c r="D1373" s="2">
        <v>44349</v>
      </c>
      <c r="E1373" s="27">
        <v>2021</v>
      </c>
      <c r="F1373" s="29">
        <v>6</v>
      </c>
      <c r="G1373">
        <v>511113</v>
      </c>
      <c r="H1373" t="s">
        <v>30</v>
      </c>
      <c r="I1373">
        <v>280019</v>
      </c>
      <c r="J1373" t="s">
        <v>20</v>
      </c>
      <c r="K1373">
        <v>250022</v>
      </c>
      <c r="L1373" t="s">
        <v>34</v>
      </c>
      <c r="M1373" t="s">
        <v>40</v>
      </c>
      <c r="N1373" s="5">
        <v>3121</v>
      </c>
    </row>
    <row r="1374" spans="1:14" x14ac:dyDescent="0.25">
      <c r="A1374">
        <v>3801373</v>
      </c>
      <c r="B1374">
        <v>4</v>
      </c>
      <c r="C1374" t="s">
        <v>65</v>
      </c>
      <c r="D1374" s="2">
        <v>44598</v>
      </c>
      <c r="E1374" s="27">
        <v>2022</v>
      </c>
      <c r="F1374" s="29">
        <v>2</v>
      </c>
      <c r="G1374">
        <v>511116</v>
      </c>
      <c r="H1374" t="s">
        <v>31</v>
      </c>
      <c r="I1374">
        <v>280002</v>
      </c>
      <c r="J1374" t="s">
        <v>74</v>
      </c>
      <c r="K1374">
        <v>250005</v>
      </c>
      <c r="L1374" t="s">
        <v>36</v>
      </c>
      <c r="M1374" t="s">
        <v>38</v>
      </c>
      <c r="N1374" s="5">
        <v>5951</v>
      </c>
    </row>
    <row r="1375" spans="1:14" x14ac:dyDescent="0.25">
      <c r="A1375">
        <v>3801374</v>
      </c>
      <c r="B1375">
        <v>3</v>
      </c>
      <c r="C1375" t="s">
        <v>50</v>
      </c>
      <c r="D1375" s="2">
        <v>44321</v>
      </c>
      <c r="E1375" s="27">
        <v>2021</v>
      </c>
      <c r="F1375" s="29">
        <v>5</v>
      </c>
      <c r="G1375">
        <v>511115</v>
      </c>
      <c r="H1375" t="s">
        <v>70</v>
      </c>
      <c r="I1375">
        <v>280013</v>
      </c>
      <c r="J1375" t="s">
        <v>14</v>
      </c>
      <c r="K1375">
        <v>250013</v>
      </c>
      <c r="L1375" t="s">
        <v>37</v>
      </c>
      <c r="M1375" t="s">
        <v>54</v>
      </c>
      <c r="N1375" s="5">
        <v>5835</v>
      </c>
    </row>
    <row r="1376" spans="1:14" x14ac:dyDescent="0.25">
      <c r="A1376">
        <v>3801375</v>
      </c>
      <c r="B1376">
        <v>1</v>
      </c>
      <c r="C1376" t="s">
        <v>64</v>
      </c>
      <c r="D1376" s="2">
        <v>45008</v>
      </c>
      <c r="E1376" s="27">
        <v>2023</v>
      </c>
      <c r="F1376" s="29">
        <v>3</v>
      </c>
      <c r="G1376">
        <v>511116</v>
      </c>
      <c r="H1376" t="s">
        <v>31</v>
      </c>
      <c r="I1376">
        <v>280006</v>
      </c>
      <c r="J1376" t="s">
        <v>78</v>
      </c>
      <c r="K1376">
        <v>250023</v>
      </c>
      <c r="L1376" t="s">
        <v>34</v>
      </c>
      <c r="M1376" t="s">
        <v>40</v>
      </c>
      <c r="N1376" s="5">
        <v>1668</v>
      </c>
    </row>
    <row r="1377" spans="1:14" x14ac:dyDescent="0.25">
      <c r="A1377">
        <v>3801376</v>
      </c>
      <c r="B1377">
        <v>2</v>
      </c>
      <c r="C1377" t="s">
        <v>51</v>
      </c>
      <c r="D1377" s="2">
        <v>44875</v>
      </c>
      <c r="E1377" s="27">
        <v>2022</v>
      </c>
      <c r="F1377" s="29">
        <v>11</v>
      </c>
      <c r="G1377">
        <v>511114</v>
      </c>
      <c r="H1377" t="s">
        <v>30</v>
      </c>
      <c r="I1377">
        <v>280001</v>
      </c>
      <c r="J1377" t="s">
        <v>73</v>
      </c>
      <c r="K1377">
        <v>250026</v>
      </c>
      <c r="L1377" t="s">
        <v>35</v>
      </c>
      <c r="M1377" t="s">
        <v>71</v>
      </c>
      <c r="N1377" s="5">
        <v>4732</v>
      </c>
    </row>
    <row r="1378" spans="1:14" x14ac:dyDescent="0.25">
      <c r="A1378">
        <v>3801377</v>
      </c>
      <c r="B1378">
        <v>4</v>
      </c>
      <c r="C1378" t="s">
        <v>65</v>
      </c>
      <c r="D1378" s="2">
        <v>44304</v>
      </c>
      <c r="E1378" s="27">
        <v>2021</v>
      </c>
      <c r="F1378" s="29">
        <v>4</v>
      </c>
      <c r="G1378">
        <v>511116</v>
      </c>
      <c r="H1378" t="s">
        <v>31</v>
      </c>
      <c r="I1378">
        <v>280011</v>
      </c>
      <c r="J1378" t="s">
        <v>12</v>
      </c>
      <c r="K1378">
        <v>250002</v>
      </c>
      <c r="L1378" t="s">
        <v>36</v>
      </c>
      <c r="M1378" t="s">
        <v>38</v>
      </c>
      <c r="N1378" s="5">
        <v>5069</v>
      </c>
    </row>
    <row r="1379" spans="1:14" x14ac:dyDescent="0.25">
      <c r="A1379">
        <v>3801378</v>
      </c>
      <c r="B1379">
        <v>2</v>
      </c>
      <c r="C1379" t="s">
        <v>51</v>
      </c>
      <c r="D1379" s="2">
        <v>44905</v>
      </c>
      <c r="E1379" s="27">
        <v>2022</v>
      </c>
      <c r="F1379" s="29">
        <v>12</v>
      </c>
      <c r="G1379">
        <v>511116</v>
      </c>
      <c r="H1379" t="s">
        <v>31</v>
      </c>
      <c r="I1379">
        <v>280003</v>
      </c>
      <c r="J1379" t="s">
        <v>75</v>
      </c>
      <c r="K1379">
        <v>250024</v>
      </c>
      <c r="L1379" t="s">
        <v>34</v>
      </c>
      <c r="M1379" t="s">
        <v>40</v>
      </c>
      <c r="N1379" s="5">
        <v>2044</v>
      </c>
    </row>
    <row r="1380" spans="1:14" x14ac:dyDescent="0.25">
      <c r="A1380">
        <v>3801379</v>
      </c>
      <c r="B1380">
        <v>3</v>
      </c>
      <c r="C1380" t="s">
        <v>50</v>
      </c>
      <c r="D1380" s="2">
        <v>44907</v>
      </c>
      <c r="E1380" s="27">
        <v>2022</v>
      </c>
      <c r="F1380" s="29">
        <v>12</v>
      </c>
      <c r="G1380">
        <v>511113</v>
      </c>
      <c r="H1380" t="s">
        <v>30</v>
      </c>
      <c r="I1380">
        <v>280008</v>
      </c>
      <c r="J1380" t="s">
        <v>80</v>
      </c>
      <c r="K1380">
        <v>250009</v>
      </c>
      <c r="L1380" t="s">
        <v>36</v>
      </c>
      <c r="M1380" t="s">
        <v>53</v>
      </c>
      <c r="N1380" s="5">
        <v>4734</v>
      </c>
    </row>
    <row r="1381" spans="1:14" x14ac:dyDescent="0.25">
      <c r="A1381">
        <v>3801380</v>
      </c>
      <c r="B1381">
        <v>1</v>
      </c>
      <c r="C1381" t="s">
        <v>64</v>
      </c>
      <c r="D1381" s="2">
        <v>44327</v>
      </c>
      <c r="E1381" s="27">
        <v>2021</v>
      </c>
      <c r="F1381" s="29">
        <v>5</v>
      </c>
      <c r="G1381">
        <v>511113</v>
      </c>
      <c r="H1381" t="s">
        <v>30</v>
      </c>
      <c r="I1381">
        <v>280020</v>
      </c>
      <c r="J1381" t="s">
        <v>21</v>
      </c>
      <c r="K1381">
        <v>250027</v>
      </c>
      <c r="L1381" t="s">
        <v>35</v>
      </c>
      <c r="M1381" t="s">
        <v>71</v>
      </c>
      <c r="N1381" s="5">
        <v>2871</v>
      </c>
    </row>
    <row r="1382" spans="1:14" x14ac:dyDescent="0.25">
      <c r="A1382">
        <v>3801381</v>
      </c>
      <c r="B1382">
        <v>3</v>
      </c>
      <c r="C1382" t="s">
        <v>50</v>
      </c>
      <c r="D1382" s="2">
        <v>44928</v>
      </c>
      <c r="E1382" s="27">
        <v>2023</v>
      </c>
      <c r="F1382" s="29">
        <v>1</v>
      </c>
      <c r="G1382">
        <v>511116</v>
      </c>
      <c r="H1382" t="s">
        <v>31</v>
      </c>
      <c r="I1382">
        <v>280014</v>
      </c>
      <c r="J1382" t="s">
        <v>15</v>
      </c>
      <c r="K1382">
        <v>250015</v>
      </c>
      <c r="L1382" t="s">
        <v>37</v>
      </c>
      <c r="M1382" t="s">
        <v>39</v>
      </c>
      <c r="N1382" s="5">
        <v>5841</v>
      </c>
    </row>
    <row r="1383" spans="1:14" x14ac:dyDescent="0.25">
      <c r="A1383">
        <v>3801382</v>
      </c>
      <c r="B1383">
        <v>2</v>
      </c>
      <c r="C1383" t="s">
        <v>51</v>
      </c>
      <c r="D1383" s="2">
        <v>44536</v>
      </c>
      <c r="E1383" s="27">
        <v>2021</v>
      </c>
      <c r="F1383" s="29">
        <v>12</v>
      </c>
      <c r="G1383">
        <v>511117</v>
      </c>
      <c r="H1383" t="s">
        <v>31</v>
      </c>
      <c r="I1383">
        <v>280018</v>
      </c>
      <c r="J1383" t="s">
        <v>19</v>
      </c>
      <c r="K1383">
        <v>250027</v>
      </c>
      <c r="L1383" t="s">
        <v>35</v>
      </c>
      <c r="M1383" t="s">
        <v>71</v>
      </c>
      <c r="N1383" s="5">
        <v>2533</v>
      </c>
    </row>
    <row r="1384" spans="1:14" x14ac:dyDescent="0.25">
      <c r="A1384">
        <v>3801383</v>
      </c>
      <c r="B1384">
        <v>1</v>
      </c>
      <c r="C1384" t="s">
        <v>64</v>
      </c>
      <c r="D1384" s="2">
        <v>44318</v>
      </c>
      <c r="E1384" s="27">
        <v>2021</v>
      </c>
      <c r="F1384" s="29">
        <v>5</v>
      </c>
      <c r="G1384">
        <v>511115</v>
      </c>
      <c r="H1384" t="s">
        <v>70</v>
      </c>
      <c r="I1384">
        <v>280012</v>
      </c>
      <c r="J1384" t="s">
        <v>13</v>
      </c>
      <c r="K1384">
        <v>250025</v>
      </c>
      <c r="L1384" t="s">
        <v>34</v>
      </c>
      <c r="M1384" t="s">
        <v>40</v>
      </c>
      <c r="N1384" s="5">
        <v>5826</v>
      </c>
    </row>
    <row r="1385" spans="1:14" x14ac:dyDescent="0.25">
      <c r="A1385">
        <v>3801384</v>
      </c>
      <c r="B1385">
        <v>1</v>
      </c>
      <c r="C1385" t="s">
        <v>64</v>
      </c>
      <c r="D1385" s="2">
        <v>44757</v>
      </c>
      <c r="E1385" s="27">
        <v>2022</v>
      </c>
      <c r="F1385" s="29">
        <v>7</v>
      </c>
      <c r="G1385">
        <v>511116</v>
      </c>
      <c r="H1385" t="s">
        <v>31</v>
      </c>
      <c r="I1385">
        <v>280002</v>
      </c>
      <c r="J1385" t="s">
        <v>74</v>
      </c>
      <c r="K1385">
        <v>250015</v>
      </c>
      <c r="L1385" t="s">
        <v>37</v>
      </c>
      <c r="M1385" t="s">
        <v>39</v>
      </c>
      <c r="N1385" s="5">
        <v>1137</v>
      </c>
    </row>
    <row r="1386" spans="1:14" x14ac:dyDescent="0.25">
      <c r="A1386">
        <v>3801385</v>
      </c>
      <c r="B1386">
        <v>3</v>
      </c>
      <c r="C1386" t="s">
        <v>50</v>
      </c>
      <c r="D1386" s="2">
        <v>44435</v>
      </c>
      <c r="E1386" s="27">
        <v>2021</v>
      </c>
      <c r="F1386" s="29">
        <v>8</v>
      </c>
      <c r="G1386">
        <v>511115</v>
      </c>
      <c r="H1386" t="s">
        <v>70</v>
      </c>
      <c r="I1386">
        <v>280020</v>
      </c>
      <c r="J1386" t="s">
        <v>21</v>
      </c>
      <c r="K1386">
        <v>250022</v>
      </c>
      <c r="L1386" t="s">
        <v>34</v>
      </c>
      <c r="M1386" t="s">
        <v>40</v>
      </c>
      <c r="N1386" s="5">
        <v>1783</v>
      </c>
    </row>
    <row r="1387" spans="1:14" x14ac:dyDescent="0.25">
      <c r="A1387">
        <v>3801386</v>
      </c>
      <c r="B1387">
        <v>3</v>
      </c>
      <c r="C1387" t="s">
        <v>50</v>
      </c>
      <c r="D1387" s="2">
        <v>45020</v>
      </c>
      <c r="E1387" s="27">
        <v>2023</v>
      </c>
      <c r="F1387" s="29">
        <v>4</v>
      </c>
      <c r="G1387">
        <v>511111</v>
      </c>
      <c r="H1387" t="s">
        <v>29</v>
      </c>
      <c r="I1387">
        <v>280020</v>
      </c>
      <c r="J1387" t="s">
        <v>21</v>
      </c>
      <c r="K1387">
        <v>250011</v>
      </c>
      <c r="L1387" t="s">
        <v>37</v>
      </c>
      <c r="M1387" t="s">
        <v>54</v>
      </c>
      <c r="N1387" s="5">
        <v>1114</v>
      </c>
    </row>
    <row r="1388" spans="1:14" x14ac:dyDescent="0.25">
      <c r="A1388">
        <v>3801387</v>
      </c>
      <c r="B1388">
        <v>2</v>
      </c>
      <c r="C1388" t="s">
        <v>51</v>
      </c>
      <c r="D1388" s="2">
        <v>44617</v>
      </c>
      <c r="E1388" s="27">
        <v>2022</v>
      </c>
      <c r="F1388" s="29">
        <v>2</v>
      </c>
      <c r="G1388">
        <v>511111</v>
      </c>
      <c r="H1388" t="s">
        <v>29</v>
      </c>
      <c r="I1388">
        <v>280018</v>
      </c>
      <c r="J1388" t="s">
        <v>19</v>
      </c>
      <c r="K1388">
        <v>250013</v>
      </c>
      <c r="L1388" t="s">
        <v>37</v>
      </c>
      <c r="M1388" t="s">
        <v>54</v>
      </c>
      <c r="N1388" s="5">
        <v>2595</v>
      </c>
    </row>
    <row r="1389" spans="1:14" x14ac:dyDescent="0.25">
      <c r="A1389">
        <v>3801388</v>
      </c>
      <c r="B1389">
        <v>4</v>
      </c>
      <c r="C1389" t="s">
        <v>65</v>
      </c>
      <c r="D1389" s="2">
        <v>44835</v>
      </c>
      <c r="E1389" s="27">
        <v>2022</v>
      </c>
      <c r="F1389" s="29">
        <v>10</v>
      </c>
      <c r="G1389">
        <v>511115</v>
      </c>
      <c r="H1389" t="s">
        <v>70</v>
      </c>
      <c r="I1389">
        <v>280016</v>
      </c>
      <c r="J1389" t="s">
        <v>17</v>
      </c>
      <c r="K1389">
        <v>250001</v>
      </c>
      <c r="L1389" t="s">
        <v>36</v>
      </c>
      <c r="M1389" t="s">
        <v>38</v>
      </c>
      <c r="N1389" s="5">
        <v>4817</v>
      </c>
    </row>
    <row r="1390" spans="1:14" x14ac:dyDescent="0.25">
      <c r="A1390">
        <v>3801389</v>
      </c>
      <c r="B1390">
        <v>2</v>
      </c>
      <c r="C1390" t="s">
        <v>51</v>
      </c>
      <c r="D1390" s="2">
        <v>44352</v>
      </c>
      <c r="E1390" s="27">
        <v>2021</v>
      </c>
      <c r="F1390" s="29">
        <v>6</v>
      </c>
      <c r="G1390">
        <v>511117</v>
      </c>
      <c r="H1390" t="s">
        <v>31</v>
      </c>
      <c r="I1390">
        <v>280018</v>
      </c>
      <c r="J1390" t="s">
        <v>19</v>
      </c>
      <c r="K1390">
        <v>250020</v>
      </c>
      <c r="L1390" t="s">
        <v>37</v>
      </c>
      <c r="M1390" t="s">
        <v>39</v>
      </c>
      <c r="N1390" s="5">
        <v>5578</v>
      </c>
    </row>
    <row r="1391" spans="1:14" x14ac:dyDescent="0.25">
      <c r="A1391">
        <v>3801390</v>
      </c>
      <c r="B1391">
        <v>4</v>
      </c>
      <c r="C1391" t="s">
        <v>65</v>
      </c>
      <c r="D1391" s="2">
        <v>44391</v>
      </c>
      <c r="E1391" s="27">
        <v>2021</v>
      </c>
      <c r="F1391" s="29">
        <v>7</v>
      </c>
      <c r="G1391">
        <v>511117</v>
      </c>
      <c r="H1391" t="s">
        <v>31</v>
      </c>
      <c r="I1391">
        <v>280016</v>
      </c>
      <c r="J1391" t="s">
        <v>17</v>
      </c>
      <c r="K1391">
        <v>250017</v>
      </c>
      <c r="L1391" t="s">
        <v>37</v>
      </c>
      <c r="M1391" t="s">
        <v>39</v>
      </c>
      <c r="N1391" s="5">
        <v>5497</v>
      </c>
    </row>
    <row r="1392" spans="1:14" x14ac:dyDescent="0.25">
      <c r="A1392">
        <v>3801391</v>
      </c>
      <c r="B1392">
        <v>2</v>
      </c>
      <c r="C1392" t="s">
        <v>51</v>
      </c>
      <c r="D1392" s="2">
        <v>45126</v>
      </c>
      <c r="E1392" s="27">
        <v>2023</v>
      </c>
      <c r="F1392" s="29">
        <v>7</v>
      </c>
      <c r="G1392">
        <v>511113</v>
      </c>
      <c r="H1392" t="s">
        <v>30</v>
      </c>
      <c r="I1392">
        <v>280019</v>
      </c>
      <c r="J1392" t="s">
        <v>20</v>
      </c>
      <c r="K1392">
        <v>250022</v>
      </c>
      <c r="L1392" t="s">
        <v>34</v>
      </c>
      <c r="M1392" t="s">
        <v>40</v>
      </c>
      <c r="N1392" s="5">
        <v>3813</v>
      </c>
    </row>
    <row r="1393" spans="1:14" x14ac:dyDescent="0.25">
      <c r="A1393">
        <v>3801392</v>
      </c>
      <c r="B1393">
        <v>3</v>
      </c>
      <c r="C1393" t="s">
        <v>50</v>
      </c>
      <c r="D1393" s="2">
        <v>44312</v>
      </c>
      <c r="E1393" s="27">
        <v>2021</v>
      </c>
      <c r="F1393" s="29">
        <v>4</v>
      </c>
      <c r="G1393">
        <v>511116</v>
      </c>
      <c r="H1393" t="s">
        <v>31</v>
      </c>
      <c r="I1393">
        <v>280003</v>
      </c>
      <c r="J1393" t="s">
        <v>75</v>
      </c>
      <c r="K1393">
        <v>250009</v>
      </c>
      <c r="L1393" t="s">
        <v>36</v>
      </c>
      <c r="M1393" t="s">
        <v>53</v>
      </c>
      <c r="N1393" s="5">
        <v>428</v>
      </c>
    </row>
    <row r="1394" spans="1:14" x14ac:dyDescent="0.25">
      <c r="A1394">
        <v>3801393</v>
      </c>
      <c r="B1394">
        <v>4</v>
      </c>
      <c r="C1394" t="s">
        <v>65</v>
      </c>
      <c r="D1394" s="2">
        <v>45222</v>
      </c>
      <c r="E1394" s="27">
        <v>2023</v>
      </c>
      <c r="F1394" s="29">
        <v>10</v>
      </c>
      <c r="G1394">
        <v>511112</v>
      </c>
      <c r="H1394" t="s">
        <v>29</v>
      </c>
      <c r="I1394">
        <v>280006</v>
      </c>
      <c r="J1394" t="s">
        <v>78</v>
      </c>
      <c r="K1394">
        <v>250028</v>
      </c>
      <c r="L1394" t="s">
        <v>35</v>
      </c>
      <c r="M1394" t="s">
        <v>71</v>
      </c>
      <c r="N1394" s="5">
        <v>4933</v>
      </c>
    </row>
    <row r="1395" spans="1:14" x14ac:dyDescent="0.25">
      <c r="A1395">
        <v>3801394</v>
      </c>
      <c r="B1395">
        <v>2</v>
      </c>
      <c r="C1395" t="s">
        <v>51</v>
      </c>
      <c r="D1395" s="2">
        <v>44213</v>
      </c>
      <c r="E1395" s="27">
        <v>2021</v>
      </c>
      <c r="F1395" s="29">
        <v>1</v>
      </c>
      <c r="G1395">
        <v>511114</v>
      </c>
      <c r="H1395" t="s">
        <v>30</v>
      </c>
      <c r="I1395">
        <v>280014</v>
      </c>
      <c r="J1395" t="s">
        <v>15</v>
      </c>
      <c r="K1395">
        <v>250016</v>
      </c>
      <c r="L1395" t="s">
        <v>37</v>
      </c>
      <c r="M1395" t="s">
        <v>39</v>
      </c>
      <c r="N1395" s="5">
        <v>959</v>
      </c>
    </row>
    <row r="1396" spans="1:14" x14ac:dyDescent="0.25">
      <c r="A1396">
        <v>3801395</v>
      </c>
      <c r="B1396">
        <v>1</v>
      </c>
      <c r="C1396" t="s">
        <v>64</v>
      </c>
      <c r="D1396" s="2">
        <v>44599</v>
      </c>
      <c r="E1396" s="27">
        <v>2022</v>
      </c>
      <c r="F1396" s="29">
        <v>2</v>
      </c>
      <c r="G1396">
        <v>511115</v>
      </c>
      <c r="H1396" t="s">
        <v>70</v>
      </c>
      <c r="I1396">
        <v>280006</v>
      </c>
      <c r="J1396" t="s">
        <v>78</v>
      </c>
      <c r="K1396">
        <v>250022</v>
      </c>
      <c r="L1396" t="s">
        <v>34</v>
      </c>
      <c r="M1396" t="s">
        <v>40</v>
      </c>
      <c r="N1396" s="5">
        <v>3717</v>
      </c>
    </row>
    <row r="1397" spans="1:14" x14ac:dyDescent="0.25">
      <c r="A1397">
        <v>3801396</v>
      </c>
      <c r="B1397">
        <v>3</v>
      </c>
      <c r="C1397" t="s">
        <v>50</v>
      </c>
      <c r="D1397" s="2">
        <v>44510</v>
      </c>
      <c r="E1397" s="27">
        <v>2021</v>
      </c>
      <c r="F1397" s="29">
        <v>11</v>
      </c>
      <c r="G1397">
        <v>511112</v>
      </c>
      <c r="H1397" t="s">
        <v>29</v>
      </c>
      <c r="I1397">
        <v>280012</v>
      </c>
      <c r="J1397" t="s">
        <v>13</v>
      </c>
      <c r="K1397">
        <v>250023</v>
      </c>
      <c r="L1397" t="s">
        <v>34</v>
      </c>
      <c r="M1397" t="s">
        <v>40</v>
      </c>
      <c r="N1397" s="5">
        <v>5912</v>
      </c>
    </row>
    <row r="1398" spans="1:14" x14ac:dyDescent="0.25">
      <c r="A1398">
        <v>3801397</v>
      </c>
      <c r="B1398">
        <v>1</v>
      </c>
      <c r="C1398" t="s">
        <v>64</v>
      </c>
      <c r="D1398" s="2">
        <v>44669</v>
      </c>
      <c r="E1398" s="27">
        <v>2022</v>
      </c>
      <c r="F1398" s="29">
        <v>4</v>
      </c>
      <c r="G1398">
        <v>511117</v>
      </c>
      <c r="H1398" t="s">
        <v>31</v>
      </c>
      <c r="I1398">
        <v>280020</v>
      </c>
      <c r="J1398" t="s">
        <v>21</v>
      </c>
      <c r="K1398">
        <v>250020</v>
      </c>
      <c r="L1398" t="s">
        <v>37</v>
      </c>
      <c r="M1398" t="s">
        <v>39</v>
      </c>
      <c r="N1398" s="5">
        <v>2681</v>
      </c>
    </row>
    <row r="1399" spans="1:14" x14ac:dyDescent="0.25">
      <c r="A1399">
        <v>3801398</v>
      </c>
      <c r="B1399">
        <v>4</v>
      </c>
      <c r="C1399" t="s">
        <v>65</v>
      </c>
      <c r="D1399" s="2">
        <v>44203</v>
      </c>
      <c r="E1399" s="27">
        <v>2021</v>
      </c>
      <c r="F1399" s="29">
        <v>1</v>
      </c>
      <c r="G1399">
        <v>511116</v>
      </c>
      <c r="H1399" t="s">
        <v>31</v>
      </c>
      <c r="I1399">
        <v>280010</v>
      </c>
      <c r="J1399" t="s">
        <v>11</v>
      </c>
      <c r="K1399">
        <v>250004</v>
      </c>
      <c r="L1399" t="s">
        <v>36</v>
      </c>
      <c r="M1399" t="s">
        <v>38</v>
      </c>
      <c r="N1399" s="5">
        <v>5983</v>
      </c>
    </row>
    <row r="1400" spans="1:14" x14ac:dyDescent="0.25">
      <c r="A1400">
        <v>3801399</v>
      </c>
      <c r="B1400">
        <v>2</v>
      </c>
      <c r="C1400" t="s">
        <v>51</v>
      </c>
      <c r="D1400" s="2">
        <v>45269</v>
      </c>
      <c r="E1400" s="27">
        <v>2023</v>
      </c>
      <c r="F1400" s="29">
        <v>12</v>
      </c>
      <c r="G1400">
        <v>511113</v>
      </c>
      <c r="H1400" t="s">
        <v>30</v>
      </c>
      <c r="I1400">
        <v>280001</v>
      </c>
      <c r="J1400" t="s">
        <v>73</v>
      </c>
      <c r="K1400">
        <v>250014</v>
      </c>
      <c r="L1400" t="s">
        <v>37</v>
      </c>
      <c r="M1400" t="s">
        <v>54</v>
      </c>
      <c r="N1400" s="5">
        <v>3616</v>
      </c>
    </row>
    <row r="1401" spans="1:14" x14ac:dyDescent="0.25">
      <c r="A1401">
        <v>3801400</v>
      </c>
      <c r="B1401">
        <v>3</v>
      </c>
      <c r="C1401" t="s">
        <v>50</v>
      </c>
      <c r="D1401" s="2">
        <v>44462</v>
      </c>
      <c r="E1401" s="27">
        <v>2021</v>
      </c>
      <c r="F1401" s="29">
        <v>9</v>
      </c>
      <c r="G1401">
        <v>511115</v>
      </c>
      <c r="H1401" t="s">
        <v>70</v>
      </c>
      <c r="I1401">
        <v>280001</v>
      </c>
      <c r="J1401" t="s">
        <v>73</v>
      </c>
      <c r="K1401">
        <v>250019</v>
      </c>
      <c r="L1401" t="s">
        <v>37</v>
      </c>
      <c r="M1401" t="s">
        <v>39</v>
      </c>
      <c r="N1401" s="5">
        <v>1175</v>
      </c>
    </row>
    <row r="1402" spans="1:14" x14ac:dyDescent="0.25">
      <c r="A1402">
        <v>3801401</v>
      </c>
      <c r="B1402">
        <v>3</v>
      </c>
      <c r="C1402" t="s">
        <v>50</v>
      </c>
      <c r="D1402" s="2">
        <v>44754</v>
      </c>
      <c r="E1402" s="27">
        <v>2022</v>
      </c>
      <c r="F1402" s="29">
        <v>7</v>
      </c>
      <c r="G1402">
        <v>511115</v>
      </c>
      <c r="H1402" t="s">
        <v>70</v>
      </c>
      <c r="I1402">
        <v>280018</v>
      </c>
      <c r="J1402" t="s">
        <v>19</v>
      </c>
      <c r="K1402">
        <v>250021</v>
      </c>
      <c r="L1402" t="s">
        <v>34</v>
      </c>
      <c r="M1402" t="s">
        <v>40</v>
      </c>
      <c r="N1402" s="5">
        <v>5564</v>
      </c>
    </row>
    <row r="1403" spans="1:14" x14ac:dyDescent="0.25">
      <c r="A1403">
        <v>3801402</v>
      </c>
      <c r="B1403">
        <v>1</v>
      </c>
      <c r="C1403" t="s">
        <v>64</v>
      </c>
      <c r="D1403" s="2">
        <v>45051</v>
      </c>
      <c r="E1403" s="27">
        <v>2023</v>
      </c>
      <c r="F1403" s="29">
        <v>5</v>
      </c>
      <c r="G1403">
        <v>511113</v>
      </c>
      <c r="H1403" t="s">
        <v>30</v>
      </c>
      <c r="I1403">
        <v>280005</v>
      </c>
      <c r="J1403" t="s">
        <v>77</v>
      </c>
      <c r="K1403">
        <v>250007</v>
      </c>
      <c r="L1403" t="s">
        <v>36</v>
      </c>
      <c r="M1403" t="s">
        <v>53</v>
      </c>
      <c r="N1403" s="5">
        <v>2333</v>
      </c>
    </row>
    <row r="1404" spans="1:14" x14ac:dyDescent="0.25">
      <c r="A1404">
        <v>3801403</v>
      </c>
      <c r="B1404">
        <v>1</v>
      </c>
      <c r="C1404" t="s">
        <v>64</v>
      </c>
      <c r="D1404" s="2">
        <v>44692</v>
      </c>
      <c r="E1404" s="27">
        <v>2022</v>
      </c>
      <c r="F1404" s="29">
        <v>5</v>
      </c>
      <c r="G1404">
        <v>511117</v>
      </c>
      <c r="H1404" t="s">
        <v>31</v>
      </c>
      <c r="I1404">
        <v>280005</v>
      </c>
      <c r="J1404" t="s">
        <v>77</v>
      </c>
      <c r="K1404">
        <v>250023</v>
      </c>
      <c r="L1404" t="s">
        <v>34</v>
      </c>
      <c r="M1404" t="s">
        <v>40</v>
      </c>
      <c r="N1404" s="5">
        <v>1200</v>
      </c>
    </row>
    <row r="1405" spans="1:14" x14ac:dyDescent="0.25">
      <c r="A1405">
        <v>3801404</v>
      </c>
      <c r="B1405">
        <v>1</v>
      </c>
      <c r="C1405" t="s">
        <v>64</v>
      </c>
      <c r="D1405" s="2">
        <v>44867</v>
      </c>
      <c r="E1405" s="27">
        <v>2022</v>
      </c>
      <c r="F1405" s="29">
        <v>11</v>
      </c>
      <c r="G1405">
        <v>511117</v>
      </c>
      <c r="H1405" t="s">
        <v>31</v>
      </c>
      <c r="I1405">
        <v>280005</v>
      </c>
      <c r="J1405" t="s">
        <v>77</v>
      </c>
      <c r="K1405">
        <v>250005</v>
      </c>
      <c r="L1405" t="s">
        <v>36</v>
      </c>
      <c r="M1405" t="s">
        <v>38</v>
      </c>
      <c r="N1405" s="5">
        <v>3371</v>
      </c>
    </row>
    <row r="1406" spans="1:14" x14ac:dyDescent="0.25">
      <c r="A1406">
        <v>3801405</v>
      </c>
      <c r="B1406">
        <v>2</v>
      </c>
      <c r="C1406" t="s">
        <v>51</v>
      </c>
      <c r="D1406" s="2">
        <v>44697</v>
      </c>
      <c r="E1406" s="27">
        <v>2022</v>
      </c>
      <c r="F1406" s="29">
        <v>5</v>
      </c>
      <c r="G1406">
        <v>511114</v>
      </c>
      <c r="H1406" t="s">
        <v>30</v>
      </c>
      <c r="I1406">
        <v>280005</v>
      </c>
      <c r="J1406" t="s">
        <v>77</v>
      </c>
      <c r="K1406">
        <v>250027</v>
      </c>
      <c r="L1406" t="s">
        <v>35</v>
      </c>
      <c r="M1406" t="s">
        <v>71</v>
      </c>
      <c r="N1406" s="5">
        <v>439</v>
      </c>
    </row>
    <row r="1407" spans="1:14" x14ac:dyDescent="0.25">
      <c r="A1407">
        <v>3801406</v>
      </c>
      <c r="B1407">
        <v>2</v>
      </c>
      <c r="C1407" t="s">
        <v>51</v>
      </c>
      <c r="D1407" s="2">
        <v>45022</v>
      </c>
      <c r="E1407" s="27">
        <v>2023</v>
      </c>
      <c r="F1407" s="29">
        <v>4</v>
      </c>
      <c r="G1407">
        <v>511112</v>
      </c>
      <c r="H1407" t="s">
        <v>29</v>
      </c>
      <c r="I1407">
        <v>280019</v>
      </c>
      <c r="J1407" t="s">
        <v>20</v>
      </c>
      <c r="K1407">
        <v>250010</v>
      </c>
      <c r="L1407" t="s">
        <v>36</v>
      </c>
      <c r="M1407" t="s">
        <v>53</v>
      </c>
      <c r="N1407" s="5">
        <v>1235</v>
      </c>
    </row>
    <row r="1408" spans="1:14" x14ac:dyDescent="0.25">
      <c r="A1408">
        <v>3801407</v>
      </c>
      <c r="B1408">
        <v>1</v>
      </c>
      <c r="C1408" t="s">
        <v>64</v>
      </c>
      <c r="D1408" s="2">
        <v>45101</v>
      </c>
      <c r="E1408" s="27">
        <v>2023</v>
      </c>
      <c r="F1408" s="29">
        <v>6</v>
      </c>
      <c r="G1408">
        <v>511113</v>
      </c>
      <c r="H1408" t="s">
        <v>30</v>
      </c>
      <c r="I1408">
        <v>280019</v>
      </c>
      <c r="J1408" t="s">
        <v>20</v>
      </c>
      <c r="K1408">
        <v>250022</v>
      </c>
      <c r="L1408" t="s">
        <v>34</v>
      </c>
      <c r="M1408" t="s">
        <v>40</v>
      </c>
      <c r="N1408" s="5">
        <v>4159</v>
      </c>
    </row>
    <row r="1409" spans="1:14" x14ac:dyDescent="0.25">
      <c r="A1409">
        <v>3801408</v>
      </c>
      <c r="B1409">
        <v>4</v>
      </c>
      <c r="C1409" t="s">
        <v>65</v>
      </c>
      <c r="D1409" s="2">
        <v>44358</v>
      </c>
      <c r="E1409" s="27">
        <v>2021</v>
      </c>
      <c r="F1409" s="29">
        <v>6</v>
      </c>
      <c r="G1409">
        <v>511115</v>
      </c>
      <c r="H1409" t="s">
        <v>70</v>
      </c>
      <c r="I1409">
        <v>280001</v>
      </c>
      <c r="J1409" t="s">
        <v>73</v>
      </c>
      <c r="K1409">
        <v>250007</v>
      </c>
      <c r="L1409" t="s">
        <v>36</v>
      </c>
      <c r="M1409" t="s">
        <v>53</v>
      </c>
      <c r="N1409" s="5">
        <v>1407</v>
      </c>
    </row>
    <row r="1410" spans="1:14" x14ac:dyDescent="0.25">
      <c r="A1410">
        <v>3801409</v>
      </c>
      <c r="B1410">
        <v>4</v>
      </c>
      <c r="C1410" t="s">
        <v>65</v>
      </c>
      <c r="D1410" s="2">
        <v>44688</v>
      </c>
      <c r="E1410" s="27">
        <v>2022</v>
      </c>
      <c r="F1410" s="29">
        <v>5</v>
      </c>
      <c r="G1410">
        <v>511114</v>
      </c>
      <c r="H1410" t="s">
        <v>30</v>
      </c>
      <c r="I1410">
        <v>280012</v>
      </c>
      <c r="J1410" t="s">
        <v>13</v>
      </c>
      <c r="K1410">
        <v>250025</v>
      </c>
      <c r="L1410" t="s">
        <v>34</v>
      </c>
      <c r="M1410" t="s">
        <v>40</v>
      </c>
      <c r="N1410" s="5">
        <v>326</v>
      </c>
    </row>
    <row r="1411" spans="1:14" x14ac:dyDescent="0.25">
      <c r="A1411">
        <v>3801410</v>
      </c>
      <c r="B1411">
        <v>3</v>
      </c>
      <c r="C1411" t="s">
        <v>50</v>
      </c>
      <c r="D1411" s="2">
        <v>44723</v>
      </c>
      <c r="E1411" s="27">
        <v>2022</v>
      </c>
      <c r="F1411" s="29">
        <v>6</v>
      </c>
      <c r="G1411">
        <v>511111</v>
      </c>
      <c r="H1411" t="s">
        <v>29</v>
      </c>
      <c r="I1411">
        <v>280004</v>
      </c>
      <c r="J1411" t="s">
        <v>76</v>
      </c>
      <c r="K1411">
        <v>250020</v>
      </c>
      <c r="L1411" t="s">
        <v>37</v>
      </c>
      <c r="M1411" t="s">
        <v>39</v>
      </c>
      <c r="N1411" s="5">
        <v>2635</v>
      </c>
    </row>
    <row r="1412" spans="1:14" x14ac:dyDescent="0.25">
      <c r="A1412">
        <v>3801411</v>
      </c>
      <c r="B1412">
        <v>3</v>
      </c>
      <c r="C1412" t="s">
        <v>50</v>
      </c>
      <c r="D1412" s="2">
        <v>44442</v>
      </c>
      <c r="E1412" s="27">
        <v>2021</v>
      </c>
      <c r="F1412" s="29">
        <v>9</v>
      </c>
      <c r="G1412">
        <v>511116</v>
      </c>
      <c r="H1412" t="s">
        <v>31</v>
      </c>
      <c r="I1412">
        <v>280020</v>
      </c>
      <c r="J1412" t="s">
        <v>21</v>
      </c>
      <c r="K1412">
        <v>250016</v>
      </c>
      <c r="L1412" t="s">
        <v>37</v>
      </c>
      <c r="M1412" t="s">
        <v>39</v>
      </c>
      <c r="N1412" s="5">
        <v>616</v>
      </c>
    </row>
    <row r="1413" spans="1:14" x14ac:dyDescent="0.25">
      <c r="A1413">
        <v>3801412</v>
      </c>
      <c r="B1413">
        <v>3</v>
      </c>
      <c r="C1413" t="s">
        <v>50</v>
      </c>
      <c r="D1413" s="2">
        <v>44821</v>
      </c>
      <c r="E1413" s="27">
        <v>2022</v>
      </c>
      <c r="F1413" s="29">
        <v>9</v>
      </c>
      <c r="G1413">
        <v>511115</v>
      </c>
      <c r="H1413" t="s">
        <v>70</v>
      </c>
      <c r="I1413">
        <v>280004</v>
      </c>
      <c r="J1413" t="s">
        <v>76</v>
      </c>
      <c r="K1413">
        <v>250004</v>
      </c>
      <c r="L1413" t="s">
        <v>36</v>
      </c>
      <c r="M1413" t="s">
        <v>38</v>
      </c>
      <c r="N1413" s="5">
        <v>4367</v>
      </c>
    </row>
    <row r="1414" spans="1:14" x14ac:dyDescent="0.25">
      <c r="A1414">
        <v>3801413</v>
      </c>
      <c r="B1414">
        <v>4</v>
      </c>
      <c r="C1414" t="s">
        <v>65</v>
      </c>
      <c r="D1414" s="2">
        <v>45012</v>
      </c>
      <c r="E1414" s="27">
        <v>2023</v>
      </c>
      <c r="F1414" s="29">
        <v>3</v>
      </c>
      <c r="G1414">
        <v>511114</v>
      </c>
      <c r="H1414" t="s">
        <v>30</v>
      </c>
      <c r="I1414">
        <v>280013</v>
      </c>
      <c r="J1414" t="s">
        <v>14</v>
      </c>
      <c r="K1414">
        <v>250008</v>
      </c>
      <c r="L1414" t="s">
        <v>36</v>
      </c>
      <c r="M1414" t="s">
        <v>53</v>
      </c>
      <c r="N1414" s="5">
        <v>3973</v>
      </c>
    </row>
    <row r="1415" spans="1:14" x14ac:dyDescent="0.25">
      <c r="A1415">
        <v>3801414</v>
      </c>
      <c r="B1415">
        <v>3</v>
      </c>
      <c r="C1415" t="s">
        <v>50</v>
      </c>
      <c r="D1415" s="2">
        <v>45008</v>
      </c>
      <c r="E1415" s="27">
        <v>2023</v>
      </c>
      <c r="F1415" s="29">
        <v>3</v>
      </c>
      <c r="G1415">
        <v>511113</v>
      </c>
      <c r="H1415" t="s">
        <v>30</v>
      </c>
      <c r="I1415">
        <v>280002</v>
      </c>
      <c r="J1415" t="s">
        <v>74</v>
      </c>
      <c r="K1415">
        <v>250029</v>
      </c>
      <c r="L1415" t="s">
        <v>35</v>
      </c>
      <c r="M1415" t="s">
        <v>55</v>
      </c>
      <c r="N1415" s="5">
        <v>4702</v>
      </c>
    </row>
    <row r="1416" spans="1:14" x14ac:dyDescent="0.25">
      <c r="A1416">
        <v>3801415</v>
      </c>
      <c r="B1416">
        <v>2</v>
      </c>
      <c r="C1416" t="s">
        <v>51</v>
      </c>
      <c r="D1416" s="2">
        <v>44790</v>
      </c>
      <c r="E1416" s="27">
        <v>2022</v>
      </c>
      <c r="F1416" s="29">
        <v>8</v>
      </c>
      <c r="G1416">
        <v>511115</v>
      </c>
      <c r="H1416" t="s">
        <v>70</v>
      </c>
      <c r="I1416">
        <v>280007</v>
      </c>
      <c r="J1416" t="s">
        <v>79</v>
      </c>
      <c r="K1416">
        <v>250019</v>
      </c>
      <c r="L1416" t="s">
        <v>37</v>
      </c>
      <c r="M1416" t="s">
        <v>39</v>
      </c>
      <c r="N1416" s="5">
        <v>2230</v>
      </c>
    </row>
    <row r="1417" spans="1:14" x14ac:dyDescent="0.25">
      <c r="A1417">
        <v>3801416</v>
      </c>
      <c r="B1417">
        <v>2</v>
      </c>
      <c r="C1417" t="s">
        <v>51</v>
      </c>
      <c r="D1417" s="2">
        <v>44356</v>
      </c>
      <c r="E1417" s="27">
        <v>2021</v>
      </c>
      <c r="F1417" s="29">
        <v>6</v>
      </c>
      <c r="G1417">
        <v>511111</v>
      </c>
      <c r="H1417" t="s">
        <v>29</v>
      </c>
      <c r="I1417">
        <v>280019</v>
      </c>
      <c r="J1417" t="s">
        <v>20</v>
      </c>
      <c r="K1417">
        <v>250011</v>
      </c>
      <c r="L1417" t="s">
        <v>37</v>
      </c>
      <c r="M1417" t="s">
        <v>54</v>
      </c>
      <c r="N1417" s="5">
        <v>2127</v>
      </c>
    </row>
    <row r="1418" spans="1:14" x14ac:dyDescent="0.25">
      <c r="A1418">
        <v>3801417</v>
      </c>
      <c r="B1418">
        <v>3</v>
      </c>
      <c r="C1418" t="s">
        <v>50</v>
      </c>
      <c r="D1418" s="2">
        <v>45171</v>
      </c>
      <c r="E1418" s="27">
        <v>2023</v>
      </c>
      <c r="F1418" s="29">
        <v>9</v>
      </c>
      <c r="G1418">
        <v>511114</v>
      </c>
      <c r="H1418" t="s">
        <v>30</v>
      </c>
      <c r="I1418">
        <v>280001</v>
      </c>
      <c r="J1418" t="s">
        <v>73</v>
      </c>
      <c r="K1418">
        <v>250026</v>
      </c>
      <c r="L1418" t="s">
        <v>35</v>
      </c>
      <c r="M1418" t="s">
        <v>71</v>
      </c>
      <c r="N1418" s="5">
        <v>3784</v>
      </c>
    </row>
    <row r="1419" spans="1:14" x14ac:dyDescent="0.25">
      <c r="A1419">
        <v>3801418</v>
      </c>
      <c r="B1419">
        <v>1</v>
      </c>
      <c r="C1419" t="s">
        <v>64</v>
      </c>
      <c r="D1419" s="2">
        <v>44370</v>
      </c>
      <c r="E1419" s="27">
        <v>2021</v>
      </c>
      <c r="F1419" s="29">
        <v>6</v>
      </c>
      <c r="G1419">
        <v>511116</v>
      </c>
      <c r="H1419" t="s">
        <v>31</v>
      </c>
      <c r="I1419">
        <v>280008</v>
      </c>
      <c r="J1419" t="s">
        <v>80</v>
      </c>
      <c r="K1419">
        <v>250020</v>
      </c>
      <c r="L1419" t="s">
        <v>37</v>
      </c>
      <c r="M1419" t="s">
        <v>39</v>
      </c>
      <c r="N1419" s="5">
        <v>4121</v>
      </c>
    </row>
    <row r="1420" spans="1:14" x14ac:dyDescent="0.25">
      <c r="A1420">
        <v>3801419</v>
      </c>
      <c r="B1420">
        <v>1</v>
      </c>
      <c r="C1420" t="s">
        <v>64</v>
      </c>
      <c r="D1420" s="2">
        <v>44313</v>
      </c>
      <c r="E1420" s="27">
        <v>2021</v>
      </c>
      <c r="F1420" s="29">
        <v>4</v>
      </c>
      <c r="G1420">
        <v>511115</v>
      </c>
      <c r="H1420" t="s">
        <v>70</v>
      </c>
      <c r="I1420">
        <v>280004</v>
      </c>
      <c r="J1420" t="s">
        <v>76</v>
      </c>
      <c r="K1420">
        <v>250030</v>
      </c>
      <c r="L1420" t="s">
        <v>35</v>
      </c>
      <c r="M1420" t="s">
        <v>55</v>
      </c>
      <c r="N1420" s="5">
        <v>4891</v>
      </c>
    </row>
    <row r="1421" spans="1:14" x14ac:dyDescent="0.25">
      <c r="A1421">
        <v>3801420</v>
      </c>
      <c r="B1421">
        <v>2</v>
      </c>
      <c r="C1421" t="s">
        <v>51</v>
      </c>
      <c r="D1421" s="2">
        <v>44966</v>
      </c>
      <c r="E1421" s="27">
        <v>2023</v>
      </c>
      <c r="F1421" s="29">
        <v>2</v>
      </c>
      <c r="G1421">
        <v>511114</v>
      </c>
      <c r="H1421" t="s">
        <v>30</v>
      </c>
      <c r="I1421">
        <v>280005</v>
      </c>
      <c r="J1421" t="s">
        <v>77</v>
      </c>
      <c r="K1421">
        <v>250022</v>
      </c>
      <c r="L1421" t="s">
        <v>34</v>
      </c>
      <c r="M1421" t="s">
        <v>40</v>
      </c>
      <c r="N1421" s="5">
        <v>1437</v>
      </c>
    </row>
    <row r="1422" spans="1:14" x14ac:dyDescent="0.25">
      <c r="A1422">
        <v>3801421</v>
      </c>
      <c r="B1422">
        <v>4</v>
      </c>
      <c r="C1422" t="s">
        <v>65</v>
      </c>
      <c r="D1422" s="2">
        <v>44397</v>
      </c>
      <c r="E1422" s="27">
        <v>2021</v>
      </c>
      <c r="F1422" s="29">
        <v>7</v>
      </c>
      <c r="G1422">
        <v>511114</v>
      </c>
      <c r="H1422" t="s">
        <v>30</v>
      </c>
      <c r="I1422">
        <v>280010</v>
      </c>
      <c r="J1422" t="s">
        <v>11</v>
      </c>
      <c r="K1422">
        <v>250016</v>
      </c>
      <c r="L1422" t="s">
        <v>37</v>
      </c>
      <c r="M1422" t="s">
        <v>39</v>
      </c>
      <c r="N1422" s="5">
        <v>3846</v>
      </c>
    </row>
    <row r="1423" spans="1:14" x14ac:dyDescent="0.25">
      <c r="A1423">
        <v>3801422</v>
      </c>
      <c r="B1423">
        <v>1</v>
      </c>
      <c r="C1423" t="s">
        <v>64</v>
      </c>
      <c r="D1423" s="2">
        <v>44731</v>
      </c>
      <c r="E1423" s="27">
        <v>2022</v>
      </c>
      <c r="F1423" s="29">
        <v>6</v>
      </c>
      <c r="G1423">
        <v>511115</v>
      </c>
      <c r="H1423" t="s">
        <v>70</v>
      </c>
      <c r="I1423">
        <v>280015</v>
      </c>
      <c r="J1423" t="s">
        <v>16</v>
      </c>
      <c r="K1423">
        <v>250030</v>
      </c>
      <c r="L1423" t="s">
        <v>35</v>
      </c>
      <c r="M1423" t="s">
        <v>55</v>
      </c>
      <c r="N1423" s="5">
        <v>4560</v>
      </c>
    </row>
    <row r="1424" spans="1:14" x14ac:dyDescent="0.25">
      <c r="A1424">
        <v>3801423</v>
      </c>
      <c r="B1424">
        <v>3</v>
      </c>
      <c r="C1424" t="s">
        <v>50</v>
      </c>
      <c r="D1424" s="2">
        <v>45041</v>
      </c>
      <c r="E1424" s="27">
        <v>2023</v>
      </c>
      <c r="F1424" s="29">
        <v>4</v>
      </c>
      <c r="G1424">
        <v>511116</v>
      </c>
      <c r="H1424" t="s">
        <v>31</v>
      </c>
      <c r="I1424">
        <v>280011</v>
      </c>
      <c r="J1424" t="s">
        <v>12</v>
      </c>
      <c r="K1424">
        <v>250029</v>
      </c>
      <c r="L1424" t="s">
        <v>35</v>
      </c>
      <c r="M1424" t="s">
        <v>55</v>
      </c>
      <c r="N1424" s="5">
        <v>4263</v>
      </c>
    </row>
    <row r="1425" spans="1:14" x14ac:dyDescent="0.25">
      <c r="A1425">
        <v>3801424</v>
      </c>
      <c r="B1425">
        <v>1</v>
      </c>
      <c r="C1425" t="s">
        <v>64</v>
      </c>
      <c r="D1425" s="2">
        <v>44531</v>
      </c>
      <c r="E1425" s="27">
        <v>2021</v>
      </c>
      <c r="F1425" s="29">
        <v>12</v>
      </c>
      <c r="G1425">
        <v>511116</v>
      </c>
      <c r="H1425" t="s">
        <v>31</v>
      </c>
      <c r="I1425">
        <v>280008</v>
      </c>
      <c r="J1425" t="s">
        <v>80</v>
      </c>
      <c r="K1425">
        <v>250018</v>
      </c>
      <c r="L1425" t="s">
        <v>37</v>
      </c>
      <c r="M1425" t="s">
        <v>39</v>
      </c>
      <c r="N1425" s="5">
        <v>2266</v>
      </c>
    </row>
    <row r="1426" spans="1:14" x14ac:dyDescent="0.25">
      <c r="A1426">
        <v>3801425</v>
      </c>
      <c r="B1426">
        <v>2</v>
      </c>
      <c r="C1426" t="s">
        <v>51</v>
      </c>
      <c r="D1426" s="2">
        <v>44536</v>
      </c>
      <c r="E1426" s="27">
        <v>2021</v>
      </c>
      <c r="F1426" s="29">
        <v>12</v>
      </c>
      <c r="G1426">
        <v>511116</v>
      </c>
      <c r="H1426" t="s">
        <v>31</v>
      </c>
      <c r="I1426">
        <v>280004</v>
      </c>
      <c r="J1426" t="s">
        <v>76</v>
      </c>
      <c r="K1426">
        <v>250004</v>
      </c>
      <c r="L1426" t="s">
        <v>36</v>
      </c>
      <c r="M1426" t="s">
        <v>38</v>
      </c>
      <c r="N1426" s="5">
        <v>4727</v>
      </c>
    </row>
    <row r="1427" spans="1:14" x14ac:dyDescent="0.25">
      <c r="A1427">
        <v>3801426</v>
      </c>
      <c r="B1427">
        <v>4</v>
      </c>
      <c r="C1427" t="s">
        <v>65</v>
      </c>
      <c r="D1427" s="2">
        <v>45004</v>
      </c>
      <c r="E1427" s="27">
        <v>2023</v>
      </c>
      <c r="F1427" s="29">
        <v>3</v>
      </c>
      <c r="G1427">
        <v>511112</v>
      </c>
      <c r="H1427" t="s">
        <v>29</v>
      </c>
      <c r="I1427">
        <v>280020</v>
      </c>
      <c r="J1427" t="s">
        <v>21</v>
      </c>
      <c r="K1427">
        <v>250024</v>
      </c>
      <c r="L1427" t="s">
        <v>34</v>
      </c>
      <c r="M1427" t="s">
        <v>40</v>
      </c>
      <c r="N1427" s="5">
        <v>1495</v>
      </c>
    </row>
    <row r="1428" spans="1:14" x14ac:dyDescent="0.25">
      <c r="A1428">
        <v>3801427</v>
      </c>
      <c r="B1428">
        <v>4</v>
      </c>
      <c r="C1428" t="s">
        <v>65</v>
      </c>
      <c r="D1428" s="2">
        <v>44808</v>
      </c>
      <c r="E1428" s="27">
        <v>2022</v>
      </c>
      <c r="F1428" s="29">
        <v>9</v>
      </c>
      <c r="G1428">
        <v>511116</v>
      </c>
      <c r="H1428" t="s">
        <v>31</v>
      </c>
      <c r="I1428">
        <v>280003</v>
      </c>
      <c r="J1428" t="s">
        <v>75</v>
      </c>
      <c r="K1428">
        <v>250028</v>
      </c>
      <c r="L1428" t="s">
        <v>35</v>
      </c>
      <c r="M1428" t="s">
        <v>71</v>
      </c>
      <c r="N1428" s="5">
        <v>3149</v>
      </c>
    </row>
    <row r="1429" spans="1:14" x14ac:dyDescent="0.25">
      <c r="A1429">
        <v>3801428</v>
      </c>
      <c r="B1429">
        <v>1</v>
      </c>
      <c r="C1429" t="s">
        <v>64</v>
      </c>
      <c r="D1429" s="2">
        <v>45114</v>
      </c>
      <c r="E1429" s="27">
        <v>2023</v>
      </c>
      <c r="F1429" s="29">
        <v>7</v>
      </c>
      <c r="G1429">
        <v>511112</v>
      </c>
      <c r="H1429" t="s">
        <v>29</v>
      </c>
      <c r="I1429">
        <v>280014</v>
      </c>
      <c r="J1429" t="s">
        <v>15</v>
      </c>
      <c r="K1429">
        <v>250007</v>
      </c>
      <c r="L1429" t="s">
        <v>36</v>
      </c>
      <c r="M1429" t="s">
        <v>53</v>
      </c>
      <c r="N1429" s="5">
        <v>5497</v>
      </c>
    </row>
    <row r="1430" spans="1:14" x14ac:dyDescent="0.25">
      <c r="A1430">
        <v>3801429</v>
      </c>
      <c r="B1430">
        <v>4</v>
      </c>
      <c r="C1430" t="s">
        <v>65</v>
      </c>
      <c r="D1430" s="2">
        <v>44787</v>
      </c>
      <c r="E1430" s="27">
        <v>2022</v>
      </c>
      <c r="F1430" s="29">
        <v>8</v>
      </c>
      <c r="G1430">
        <v>511111</v>
      </c>
      <c r="H1430" t="s">
        <v>29</v>
      </c>
      <c r="I1430">
        <v>280018</v>
      </c>
      <c r="J1430" t="s">
        <v>19</v>
      </c>
      <c r="K1430">
        <v>250018</v>
      </c>
      <c r="L1430" t="s">
        <v>37</v>
      </c>
      <c r="M1430" t="s">
        <v>39</v>
      </c>
      <c r="N1430" s="5">
        <v>2333</v>
      </c>
    </row>
    <row r="1431" spans="1:14" x14ac:dyDescent="0.25">
      <c r="A1431">
        <v>3801430</v>
      </c>
      <c r="B1431">
        <v>4</v>
      </c>
      <c r="C1431" t="s">
        <v>65</v>
      </c>
      <c r="D1431" s="2">
        <v>45274</v>
      </c>
      <c r="E1431" s="27">
        <v>2023</v>
      </c>
      <c r="F1431" s="29">
        <v>12</v>
      </c>
      <c r="G1431">
        <v>511117</v>
      </c>
      <c r="H1431" t="s">
        <v>31</v>
      </c>
      <c r="I1431">
        <v>280006</v>
      </c>
      <c r="J1431" t="s">
        <v>78</v>
      </c>
      <c r="K1431">
        <v>250024</v>
      </c>
      <c r="L1431" t="s">
        <v>34</v>
      </c>
      <c r="M1431" t="s">
        <v>40</v>
      </c>
      <c r="N1431" s="5">
        <v>2997</v>
      </c>
    </row>
    <row r="1432" spans="1:14" x14ac:dyDescent="0.25">
      <c r="A1432">
        <v>3801431</v>
      </c>
      <c r="B1432">
        <v>1</v>
      </c>
      <c r="C1432" t="s">
        <v>64</v>
      </c>
      <c r="D1432" s="2">
        <v>44460</v>
      </c>
      <c r="E1432" s="27">
        <v>2021</v>
      </c>
      <c r="F1432" s="29">
        <v>9</v>
      </c>
      <c r="G1432">
        <v>511114</v>
      </c>
      <c r="H1432" t="s">
        <v>30</v>
      </c>
      <c r="I1432">
        <v>280013</v>
      </c>
      <c r="J1432" t="s">
        <v>14</v>
      </c>
      <c r="K1432">
        <v>250020</v>
      </c>
      <c r="L1432" t="s">
        <v>37</v>
      </c>
      <c r="M1432" t="s">
        <v>39</v>
      </c>
      <c r="N1432" s="5">
        <v>4378</v>
      </c>
    </row>
    <row r="1433" spans="1:14" x14ac:dyDescent="0.25">
      <c r="A1433">
        <v>3801432</v>
      </c>
      <c r="B1433">
        <v>2</v>
      </c>
      <c r="C1433" t="s">
        <v>51</v>
      </c>
      <c r="D1433" s="2">
        <v>44237</v>
      </c>
      <c r="E1433" s="27">
        <v>2021</v>
      </c>
      <c r="F1433" s="29">
        <v>2</v>
      </c>
      <c r="G1433">
        <v>511116</v>
      </c>
      <c r="H1433" t="s">
        <v>31</v>
      </c>
      <c r="I1433">
        <v>280020</v>
      </c>
      <c r="J1433" t="s">
        <v>21</v>
      </c>
      <c r="K1433">
        <v>250002</v>
      </c>
      <c r="L1433" t="s">
        <v>36</v>
      </c>
      <c r="M1433" t="s">
        <v>38</v>
      </c>
      <c r="N1433" s="5">
        <v>2686</v>
      </c>
    </row>
    <row r="1434" spans="1:14" x14ac:dyDescent="0.25">
      <c r="A1434">
        <v>3801433</v>
      </c>
      <c r="B1434">
        <v>4</v>
      </c>
      <c r="C1434" t="s">
        <v>65</v>
      </c>
      <c r="D1434" s="2">
        <v>45069</v>
      </c>
      <c r="E1434" s="27">
        <v>2023</v>
      </c>
      <c r="F1434" s="29">
        <v>5</v>
      </c>
      <c r="G1434">
        <v>511111</v>
      </c>
      <c r="H1434" t="s">
        <v>29</v>
      </c>
      <c r="I1434">
        <v>280016</v>
      </c>
      <c r="J1434" t="s">
        <v>17</v>
      </c>
      <c r="K1434">
        <v>250007</v>
      </c>
      <c r="L1434" t="s">
        <v>36</v>
      </c>
      <c r="M1434" t="s">
        <v>53</v>
      </c>
      <c r="N1434" s="5">
        <v>1543</v>
      </c>
    </row>
    <row r="1435" spans="1:14" x14ac:dyDescent="0.25">
      <c r="A1435">
        <v>3801434</v>
      </c>
      <c r="B1435">
        <v>1</v>
      </c>
      <c r="C1435" t="s">
        <v>64</v>
      </c>
      <c r="D1435" s="2">
        <v>44359</v>
      </c>
      <c r="E1435" s="27">
        <v>2021</v>
      </c>
      <c r="F1435" s="29">
        <v>6</v>
      </c>
      <c r="G1435">
        <v>511114</v>
      </c>
      <c r="H1435" t="s">
        <v>30</v>
      </c>
      <c r="I1435">
        <v>280018</v>
      </c>
      <c r="J1435" t="s">
        <v>19</v>
      </c>
      <c r="K1435">
        <v>250024</v>
      </c>
      <c r="L1435" t="s">
        <v>34</v>
      </c>
      <c r="M1435" t="s">
        <v>40</v>
      </c>
      <c r="N1435" s="5">
        <v>1528</v>
      </c>
    </row>
    <row r="1436" spans="1:14" x14ac:dyDescent="0.25">
      <c r="A1436">
        <v>3801435</v>
      </c>
      <c r="B1436">
        <v>3</v>
      </c>
      <c r="C1436" t="s">
        <v>50</v>
      </c>
      <c r="D1436" s="2">
        <v>45096</v>
      </c>
      <c r="E1436" s="27">
        <v>2023</v>
      </c>
      <c r="F1436" s="29">
        <v>6</v>
      </c>
      <c r="G1436">
        <v>511117</v>
      </c>
      <c r="H1436" t="s">
        <v>31</v>
      </c>
      <c r="I1436">
        <v>280002</v>
      </c>
      <c r="J1436" t="s">
        <v>74</v>
      </c>
      <c r="K1436">
        <v>250026</v>
      </c>
      <c r="L1436" t="s">
        <v>35</v>
      </c>
      <c r="M1436" t="s">
        <v>71</v>
      </c>
      <c r="N1436" s="5">
        <v>2207</v>
      </c>
    </row>
    <row r="1437" spans="1:14" x14ac:dyDescent="0.25">
      <c r="A1437">
        <v>3801436</v>
      </c>
      <c r="B1437">
        <v>4</v>
      </c>
      <c r="C1437" t="s">
        <v>65</v>
      </c>
      <c r="D1437" s="2">
        <v>44240</v>
      </c>
      <c r="E1437" s="27">
        <v>2021</v>
      </c>
      <c r="F1437" s="29">
        <v>2</v>
      </c>
      <c r="G1437">
        <v>511112</v>
      </c>
      <c r="H1437" t="s">
        <v>29</v>
      </c>
      <c r="I1437">
        <v>280010</v>
      </c>
      <c r="J1437" t="s">
        <v>11</v>
      </c>
      <c r="K1437">
        <v>250025</v>
      </c>
      <c r="L1437" t="s">
        <v>34</v>
      </c>
      <c r="M1437" t="s">
        <v>40</v>
      </c>
      <c r="N1437" s="5">
        <v>4703</v>
      </c>
    </row>
    <row r="1438" spans="1:14" x14ac:dyDescent="0.25">
      <c r="A1438">
        <v>3801437</v>
      </c>
      <c r="B1438">
        <v>4</v>
      </c>
      <c r="C1438" t="s">
        <v>65</v>
      </c>
      <c r="D1438" s="2">
        <v>45253</v>
      </c>
      <c r="E1438" s="27">
        <v>2023</v>
      </c>
      <c r="F1438" s="29">
        <v>11</v>
      </c>
      <c r="G1438">
        <v>511117</v>
      </c>
      <c r="H1438" t="s">
        <v>31</v>
      </c>
      <c r="I1438">
        <v>280011</v>
      </c>
      <c r="J1438" t="s">
        <v>12</v>
      </c>
      <c r="K1438">
        <v>250008</v>
      </c>
      <c r="L1438" t="s">
        <v>36</v>
      </c>
      <c r="M1438" t="s">
        <v>53</v>
      </c>
      <c r="N1438" s="5">
        <v>4315</v>
      </c>
    </row>
    <row r="1439" spans="1:14" x14ac:dyDescent="0.25">
      <c r="A1439">
        <v>3801438</v>
      </c>
      <c r="B1439">
        <v>3</v>
      </c>
      <c r="C1439" t="s">
        <v>50</v>
      </c>
      <c r="D1439" s="2">
        <v>44914</v>
      </c>
      <c r="E1439" s="27">
        <v>2022</v>
      </c>
      <c r="F1439" s="29">
        <v>12</v>
      </c>
      <c r="G1439">
        <v>511117</v>
      </c>
      <c r="H1439" t="s">
        <v>31</v>
      </c>
      <c r="I1439">
        <v>280005</v>
      </c>
      <c r="J1439" t="s">
        <v>77</v>
      </c>
      <c r="K1439">
        <v>250021</v>
      </c>
      <c r="L1439" t="s">
        <v>34</v>
      </c>
      <c r="M1439" t="s">
        <v>40</v>
      </c>
      <c r="N1439" s="5">
        <v>3656</v>
      </c>
    </row>
    <row r="1440" spans="1:14" x14ac:dyDescent="0.25">
      <c r="A1440">
        <v>3801439</v>
      </c>
      <c r="B1440">
        <v>1</v>
      </c>
      <c r="C1440" t="s">
        <v>64</v>
      </c>
      <c r="D1440" s="2">
        <v>44765</v>
      </c>
      <c r="E1440" s="27">
        <v>2022</v>
      </c>
      <c r="F1440" s="29">
        <v>7</v>
      </c>
      <c r="G1440">
        <v>511113</v>
      </c>
      <c r="H1440" t="s">
        <v>30</v>
      </c>
      <c r="I1440">
        <v>280012</v>
      </c>
      <c r="J1440" t="s">
        <v>13</v>
      </c>
      <c r="K1440">
        <v>250003</v>
      </c>
      <c r="L1440" t="s">
        <v>36</v>
      </c>
      <c r="M1440" t="s">
        <v>38</v>
      </c>
      <c r="N1440" s="5">
        <v>1570</v>
      </c>
    </row>
    <row r="1441" spans="1:14" x14ac:dyDescent="0.25">
      <c r="A1441">
        <v>3801440</v>
      </c>
      <c r="B1441">
        <v>1</v>
      </c>
      <c r="C1441" t="s">
        <v>64</v>
      </c>
      <c r="D1441" s="2">
        <v>45135</v>
      </c>
      <c r="E1441" s="27">
        <v>2023</v>
      </c>
      <c r="F1441" s="29">
        <v>7</v>
      </c>
      <c r="G1441">
        <v>511117</v>
      </c>
      <c r="H1441" t="s">
        <v>31</v>
      </c>
      <c r="I1441">
        <v>280007</v>
      </c>
      <c r="J1441" t="s">
        <v>79</v>
      </c>
      <c r="K1441">
        <v>250011</v>
      </c>
      <c r="L1441" t="s">
        <v>37</v>
      </c>
      <c r="M1441" t="s">
        <v>54</v>
      </c>
      <c r="N1441" s="5">
        <v>4529</v>
      </c>
    </row>
    <row r="1442" spans="1:14" x14ac:dyDescent="0.25">
      <c r="A1442">
        <v>3801441</v>
      </c>
      <c r="B1442">
        <v>1</v>
      </c>
      <c r="C1442" t="s">
        <v>64</v>
      </c>
      <c r="D1442" s="2">
        <v>45222</v>
      </c>
      <c r="E1442" s="27">
        <v>2023</v>
      </c>
      <c r="F1442" s="29">
        <v>10</v>
      </c>
      <c r="G1442">
        <v>511113</v>
      </c>
      <c r="H1442" t="s">
        <v>30</v>
      </c>
      <c r="I1442">
        <v>280003</v>
      </c>
      <c r="J1442" t="s">
        <v>75</v>
      </c>
      <c r="K1442">
        <v>250001</v>
      </c>
      <c r="L1442" t="s">
        <v>36</v>
      </c>
      <c r="M1442" t="s">
        <v>38</v>
      </c>
      <c r="N1442" s="5">
        <v>3435</v>
      </c>
    </row>
    <row r="1443" spans="1:14" x14ac:dyDescent="0.25">
      <c r="A1443">
        <v>3801442</v>
      </c>
      <c r="B1443">
        <v>2</v>
      </c>
      <c r="C1443" t="s">
        <v>51</v>
      </c>
      <c r="D1443" s="2">
        <v>45221</v>
      </c>
      <c r="E1443" s="27">
        <v>2023</v>
      </c>
      <c r="F1443" s="29">
        <v>10</v>
      </c>
      <c r="G1443">
        <v>511117</v>
      </c>
      <c r="H1443" t="s">
        <v>31</v>
      </c>
      <c r="I1443">
        <v>280013</v>
      </c>
      <c r="J1443" t="s">
        <v>14</v>
      </c>
      <c r="K1443">
        <v>250029</v>
      </c>
      <c r="L1443" t="s">
        <v>35</v>
      </c>
      <c r="M1443" t="s">
        <v>55</v>
      </c>
      <c r="N1443" s="5">
        <v>5476</v>
      </c>
    </row>
    <row r="1444" spans="1:14" x14ac:dyDescent="0.25">
      <c r="A1444">
        <v>3801443</v>
      </c>
      <c r="B1444">
        <v>4</v>
      </c>
      <c r="C1444" t="s">
        <v>65</v>
      </c>
      <c r="D1444" s="2">
        <v>45214</v>
      </c>
      <c r="E1444" s="27">
        <v>2023</v>
      </c>
      <c r="F1444" s="29">
        <v>10</v>
      </c>
      <c r="G1444">
        <v>511114</v>
      </c>
      <c r="H1444" t="s">
        <v>30</v>
      </c>
      <c r="I1444">
        <v>280002</v>
      </c>
      <c r="J1444" t="s">
        <v>74</v>
      </c>
      <c r="K1444">
        <v>250030</v>
      </c>
      <c r="L1444" t="s">
        <v>35</v>
      </c>
      <c r="M1444" t="s">
        <v>55</v>
      </c>
      <c r="N1444" s="5">
        <v>1429</v>
      </c>
    </row>
    <row r="1445" spans="1:14" x14ac:dyDescent="0.25">
      <c r="A1445">
        <v>3801444</v>
      </c>
      <c r="B1445">
        <v>1</v>
      </c>
      <c r="C1445" t="s">
        <v>64</v>
      </c>
      <c r="D1445" s="2">
        <v>44262</v>
      </c>
      <c r="E1445" s="27">
        <v>2021</v>
      </c>
      <c r="F1445" s="29">
        <v>3</v>
      </c>
      <c r="G1445">
        <v>511111</v>
      </c>
      <c r="H1445" t="s">
        <v>29</v>
      </c>
      <c r="I1445">
        <v>280016</v>
      </c>
      <c r="J1445" t="s">
        <v>17</v>
      </c>
      <c r="K1445">
        <v>250015</v>
      </c>
      <c r="L1445" t="s">
        <v>37</v>
      </c>
      <c r="M1445" t="s">
        <v>39</v>
      </c>
      <c r="N1445" s="5">
        <v>1300</v>
      </c>
    </row>
    <row r="1446" spans="1:14" x14ac:dyDescent="0.25">
      <c r="A1446">
        <v>3801445</v>
      </c>
      <c r="B1446">
        <v>3</v>
      </c>
      <c r="C1446" t="s">
        <v>50</v>
      </c>
      <c r="D1446" s="2">
        <v>45006</v>
      </c>
      <c r="E1446" s="27">
        <v>2023</v>
      </c>
      <c r="F1446" s="29">
        <v>3</v>
      </c>
      <c r="G1446">
        <v>511114</v>
      </c>
      <c r="H1446" t="s">
        <v>30</v>
      </c>
      <c r="I1446">
        <v>280008</v>
      </c>
      <c r="J1446" t="s">
        <v>80</v>
      </c>
      <c r="K1446">
        <v>250011</v>
      </c>
      <c r="L1446" t="s">
        <v>37</v>
      </c>
      <c r="M1446" t="s">
        <v>54</v>
      </c>
      <c r="N1446" s="5">
        <v>3501</v>
      </c>
    </row>
    <row r="1447" spans="1:14" x14ac:dyDescent="0.25">
      <c r="A1447">
        <v>3801446</v>
      </c>
      <c r="B1447">
        <v>2</v>
      </c>
      <c r="C1447" t="s">
        <v>51</v>
      </c>
      <c r="D1447" s="2">
        <v>45021</v>
      </c>
      <c r="E1447" s="27">
        <v>2023</v>
      </c>
      <c r="F1447" s="29">
        <v>4</v>
      </c>
      <c r="G1447">
        <v>511116</v>
      </c>
      <c r="H1447" t="s">
        <v>31</v>
      </c>
      <c r="I1447">
        <v>280015</v>
      </c>
      <c r="J1447" t="s">
        <v>16</v>
      </c>
      <c r="K1447">
        <v>250015</v>
      </c>
      <c r="L1447" t="s">
        <v>37</v>
      </c>
      <c r="M1447" t="s">
        <v>39</v>
      </c>
      <c r="N1447" s="5">
        <v>5150</v>
      </c>
    </row>
    <row r="1448" spans="1:14" x14ac:dyDescent="0.25">
      <c r="A1448">
        <v>3801447</v>
      </c>
      <c r="B1448">
        <v>4</v>
      </c>
      <c r="C1448" t="s">
        <v>65</v>
      </c>
      <c r="D1448" s="2">
        <v>44676</v>
      </c>
      <c r="E1448" s="27">
        <v>2022</v>
      </c>
      <c r="F1448" s="29">
        <v>4</v>
      </c>
      <c r="G1448">
        <v>511114</v>
      </c>
      <c r="H1448" t="s">
        <v>30</v>
      </c>
      <c r="I1448">
        <v>280003</v>
      </c>
      <c r="J1448" t="s">
        <v>75</v>
      </c>
      <c r="K1448">
        <v>250011</v>
      </c>
      <c r="L1448" t="s">
        <v>37</v>
      </c>
      <c r="M1448" t="s">
        <v>54</v>
      </c>
      <c r="N1448" s="5">
        <v>3536</v>
      </c>
    </row>
    <row r="1449" spans="1:14" x14ac:dyDescent="0.25">
      <c r="A1449">
        <v>3801448</v>
      </c>
      <c r="B1449">
        <v>2</v>
      </c>
      <c r="C1449" t="s">
        <v>51</v>
      </c>
      <c r="D1449" s="2">
        <v>45239</v>
      </c>
      <c r="E1449" s="27">
        <v>2023</v>
      </c>
      <c r="F1449" s="29">
        <v>11</v>
      </c>
      <c r="G1449">
        <v>511116</v>
      </c>
      <c r="H1449" t="s">
        <v>31</v>
      </c>
      <c r="I1449">
        <v>280003</v>
      </c>
      <c r="J1449" t="s">
        <v>75</v>
      </c>
      <c r="K1449">
        <v>250001</v>
      </c>
      <c r="L1449" t="s">
        <v>36</v>
      </c>
      <c r="M1449" t="s">
        <v>38</v>
      </c>
      <c r="N1449" s="5">
        <v>2948</v>
      </c>
    </row>
    <row r="1450" spans="1:14" x14ac:dyDescent="0.25">
      <c r="A1450">
        <v>3801449</v>
      </c>
      <c r="B1450">
        <v>2</v>
      </c>
      <c r="C1450" t="s">
        <v>51</v>
      </c>
      <c r="D1450" s="2">
        <v>45263</v>
      </c>
      <c r="E1450" s="27">
        <v>2023</v>
      </c>
      <c r="F1450" s="29">
        <v>12</v>
      </c>
      <c r="G1450">
        <v>511113</v>
      </c>
      <c r="H1450" t="s">
        <v>30</v>
      </c>
      <c r="I1450">
        <v>280020</v>
      </c>
      <c r="J1450" t="s">
        <v>21</v>
      </c>
      <c r="K1450">
        <v>250025</v>
      </c>
      <c r="L1450" t="s">
        <v>34</v>
      </c>
      <c r="M1450" t="s">
        <v>40</v>
      </c>
      <c r="N1450" s="5">
        <v>4799</v>
      </c>
    </row>
    <row r="1451" spans="1:14" x14ac:dyDescent="0.25">
      <c r="A1451">
        <v>3801450</v>
      </c>
      <c r="B1451">
        <v>2</v>
      </c>
      <c r="C1451" t="s">
        <v>51</v>
      </c>
      <c r="D1451" s="2">
        <v>44388</v>
      </c>
      <c r="E1451" s="27">
        <v>2021</v>
      </c>
      <c r="F1451" s="29">
        <v>7</v>
      </c>
      <c r="G1451">
        <v>511111</v>
      </c>
      <c r="H1451" t="s">
        <v>29</v>
      </c>
      <c r="I1451">
        <v>280005</v>
      </c>
      <c r="J1451" t="s">
        <v>77</v>
      </c>
      <c r="K1451">
        <v>250029</v>
      </c>
      <c r="L1451" t="s">
        <v>35</v>
      </c>
      <c r="M1451" t="s">
        <v>55</v>
      </c>
      <c r="N1451" s="5">
        <v>2168</v>
      </c>
    </row>
    <row r="1452" spans="1:14" x14ac:dyDescent="0.25">
      <c r="A1452">
        <v>3801451</v>
      </c>
      <c r="B1452">
        <v>3</v>
      </c>
      <c r="C1452" t="s">
        <v>50</v>
      </c>
      <c r="D1452" s="2">
        <v>44945</v>
      </c>
      <c r="E1452" s="27">
        <v>2023</v>
      </c>
      <c r="F1452" s="29">
        <v>1</v>
      </c>
      <c r="G1452">
        <v>511111</v>
      </c>
      <c r="H1452" t="s">
        <v>29</v>
      </c>
      <c r="I1452">
        <v>280013</v>
      </c>
      <c r="J1452" t="s">
        <v>14</v>
      </c>
      <c r="K1452">
        <v>250011</v>
      </c>
      <c r="L1452" t="s">
        <v>37</v>
      </c>
      <c r="M1452" t="s">
        <v>54</v>
      </c>
      <c r="N1452" s="5">
        <v>4334</v>
      </c>
    </row>
    <row r="1453" spans="1:14" x14ac:dyDescent="0.25">
      <c r="A1453">
        <v>3801452</v>
      </c>
      <c r="B1453">
        <v>2</v>
      </c>
      <c r="C1453" t="s">
        <v>51</v>
      </c>
      <c r="D1453" s="2">
        <v>45276</v>
      </c>
      <c r="E1453" s="27">
        <v>2023</v>
      </c>
      <c r="F1453" s="29">
        <v>12</v>
      </c>
      <c r="G1453">
        <v>511116</v>
      </c>
      <c r="H1453" t="s">
        <v>31</v>
      </c>
      <c r="I1453">
        <v>280001</v>
      </c>
      <c r="J1453" t="s">
        <v>73</v>
      </c>
      <c r="K1453">
        <v>250015</v>
      </c>
      <c r="L1453" t="s">
        <v>37</v>
      </c>
      <c r="M1453" t="s">
        <v>39</v>
      </c>
      <c r="N1453" s="5">
        <v>376</v>
      </c>
    </row>
    <row r="1454" spans="1:14" x14ac:dyDescent="0.25">
      <c r="A1454">
        <v>3801453</v>
      </c>
      <c r="B1454">
        <v>4</v>
      </c>
      <c r="C1454" t="s">
        <v>65</v>
      </c>
      <c r="D1454" s="2">
        <v>45125</v>
      </c>
      <c r="E1454" s="27">
        <v>2023</v>
      </c>
      <c r="F1454" s="29">
        <v>7</v>
      </c>
      <c r="G1454">
        <v>511112</v>
      </c>
      <c r="H1454" t="s">
        <v>29</v>
      </c>
      <c r="I1454">
        <v>280010</v>
      </c>
      <c r="J1454" t="s">
        <v>11</v>
      </c>
      <c r="K1454">
        <v>250014</v>
      </c>
      <c r="L1454" t="s">
        <v>37</v>
      </c>
      <c r="M1454" t="s">
        <v>54</v>
      </c>
      <c r="N1454" s="5">
        <v>3986</v>
      </c>
    </row>
    <row r="1455" spans="1:14" x14ac:dyDescent="0.25">
      <c r="A1455">
        <v>3801454</v>
      </c>
      <c r="B1455">
        <v>1</v>
      </c>
      <c r="C1455" t="s">
        <v>64</v>
      </c>
      <c r="D1455" s="2">
        <v>44484</v>
      </c>
      <c r="E1455" s="27">
        <v>2021</v>
      </c>
      <c r="F1455" s="29">
        <v>10</v>
      </c>
      <c r="G1455">
        <v>511117</v>
      </c>
      <c r="H1455" t="s">
        <v>31</v>
      </c>
      <c r="I1455">
        <v>280013</v>
      </c>
      <c r="J1455" t="s">
        <v>14</v>
      </c>
      <c r="K1455">
        <v>250021</v>
      </c>
      <c r="L1455" t="s">
        <v>34</v>
      </c>
      <c r="M1455" t="s">
        <v>40</v>
      </c>
      <c r="N1455" s="5">
        <v>1661</v>
      </c>
    </row>
    <row r="1456" spans="1:14" x14ac:dyDescent="0.25">
      <c r="A1456">
        <v>3801455</v>
      </c>
      <c r="B1456">
        <v>3</v>
      </c>
      <c r="C1456" t="s">
        <v>50</v>
      </c>
      <c r="D1456" s="2">
        <v>44535</v>
      </c>
      <c r="E1456" s="27">
        <v>2021</v>
      </c>
      <c r="F1456" s="29">
        <v>12</v>
      </c>
      <c r="G1456">
        <v>511111</v>
      </c>
      <c r="H1456" t="s">
        <v>29</v>
      </c>
      <c r="I1456">
        <v>280016</v>
      </c>
      <c r="J1456" t="s">
        <v>17</v>
      </c>
      <c r="K1456">
        <v>250025</v>
      </c>
      <c r="L1456" t="s">
        <v>34</v>
      </c>
      <c r="M1456" t="s">
        <v>40</v>
      </c>
      <c r="N1456" s="5">
        <v>240</v>
      </c>
    </row>
    <row r="1457" spans="1:14" x14ac:dyDescent="0.25">
      <c r="A1457">
        <v>3801456</v>
      </c>
      <c r="B1457">
        <v>2</v>
      </c>
      <c r="C1457" t="s">
        <v>51</v>
      </c>
      <c r="D1457" s="2">
        <v>45161</v>
      </c>
      <c r="E1457" s="27">
        <v>2023</v>
      </c>
      <c r="F1457" s="29">
        <v>8</v>
      </c>
      <c r="G1457">
        <v>511113</v>
      </c>
      <c r="H1457" t="s">
        <v>30</v>
      </c>
      <c r="I1457">
        <v>280006</v>
      </c>
      <c r="J1457" t="s">
        <v>78</v>
      </c>
      <c r="K1457">
        <v>250019</v>
      </c>
      <c r="L1457" t="s">
        <v>37</v>
      </c>
      <c r="M1457" t="s">
        <v>39</v>
      </c>
      <c r="N1457" s="5">
        <v>4958</v>
      </c>
    </row>
    <row r="1458" spans="1:14" x14ac:dyDescent="0.25">
      <c r="A1458">
        <v>3801457</v>
      </c>
      <c r="B1458">
        <v>4</v>
      </c>
      <c r="C1458" t="s">
        <v>65</v>
      </c>
      <c r="D1458" s="2">
        <v>45092</v>
      </c>
      <c r="E1458" s="27">
        <v>2023</v>
      </c>
      <c r="F1458" s="29">
        <v>6</v>
      </c>
      <c r="G1458">
        <v>511111</v>
      </c>
      <c r="H1458" t="s">
        <v>29</v>
      </c>
      <c r="I1458">
        <v>280009</v>
      </c>
      <c r="J1458" t="s">
        <v>81</v>
      </c>
      <c r="K1458">
        <v>250025</v>
      </c>
      <c r="L1458" t="s">
        <v>34</v>
      </c>
      <c r="M1458" t="s">
        <v>40</v>
      </c>
      <c r="N1458" s="5">
        <v>2897</v>
      </c>
    </row>
    <row r="1459" spans="1:14" x14ac:dyDescent="0.25">
      <c r="A1459">
        <v>3801458</v>
      </c>
      <c r="B1459">
        <v>3</v>
      </c>
      <c r="C1459" t="s">
        <v>50</v>
      </c>
      <c r="D1459" s="2">
        <v>44646</v>
      </c>
      <c r="E1459" s="27">
        <v>2022</v>
      </c>
      <c r="F1459" s="29">
        <v>3</v>
      </c>
      <c r="G1459">
        <v>511114</v>
      </c>
      <c r="H1459" t="s">
        <v>30</v>
      </c>
      <c r="I1459">
        <v>280008</v>
      </c>
      <c r="J1459" t="s">
        <v>80</v>
      </c>
      <c r="K1459">
        <v>250022</v>
      </c>
      <c r="L1459" t="s">
        <v>34</v>
      </c>
      <c r="M1459" t="s">
        <v>40</v>
      </c>
      <c r="N1459" s="5">
        <v>3005</v>
      </c>
    </row>
    <row r="1460" spans="1:14" x14ac:dyDescent="0.25">
      <c r="A1460">
        <v>3801459</v>
      </c>
      <c r="B1460">
        <v>4</v>
      </c>
      <c r="C1460" t="s">
        <v>65</v>
      </c>
      <c r="D1460" s="2">
        <v>44523</v>
      </c>
      <c r="E1460" s="27">
        <v>2021</v>
      </c>
      <c r="F1460" s="29">
        <v>11</v>
      </c>
      <c r="G1460">
        <v>511112</v>
      </c>
      <c r="H1460" t="s">
        <v>29</v>
      </c>
      <c r="I1460">
        <v>280001</v>
      </c>
      <c r="J1460" t="s">
        <v>73</v>
      </c>
      <c r="K1460">
        <v>250016</v>
      </c>
      <c r="L1460" t="s">
        <v>37</v>
      </c>
      <c r="M1460" t="s">
        <v>39</v>
      </c>
      <c r="N1460" s="5">
        <v>4047</v>
      </c>
    </row>
    <row r="1461" spans="1:14" x14ac:dyDescent="0.25">
      <c r="A1461">
        <v>3801460</v>
      </c>
      <c r="B1461">
        <v>2</v>
      </c>
      <c r="C1461" t="s">
        <v>51</v>
      </c>
      <c r="D1461" s="2">
        <v>44454</v>
      </c>
      <c r="E1461" s="27">
        <v>2021</v>
      </c>
      <c r="F1461" s="29">
        <v>9</v>
      </c>
      <c r="G1461">
        <v>511111</v>
      </c>
      <c r="H1461" t="s">
        <v>29</v>
      </c>
      <c r="I1461">
        <v>280006</v>
      </c>
      <c r="J1461" t="s">
        <v>78</v>
      </c>
      <c r="K1461">
        <v>250002</v>
      </c>
      <c r="L1461" t="s">
        <v>36</v>
      </c>
      <c r="M1461" t="s">
        <v>38</v>
      </c>
      <c r="N1461" s="5">
        <v>1013</v>
      </c>
    </row>
    <row r="1462" spans="1:14" x14ac:dyDescent="0.25">
      <c r="A1462">
        <v>3801461</v>
      </c>
      <c r="B1462">
        <v>1</v>
      </c>
      <c r="C1462" t="s">
        <v>64</v>
      </c>
      <c r="D1462" s="2">
        <v>44495</v>
      </c>
      <c r="E1462" s="27">
        <v>2021</v>
      </c>
      <c r="F1462" s="29">
        <v>10</v>
      </c>
      <c r="G1462">
        <v>511116</v>
      </c>
      <c r="H1462" t="s">
        <v>31</v>
      </c>
      <c r="I1462">
        <v>280010</v>
      </c>
      <c r="J1462" t="s">
        <v>11</v>
      </c>
      <c r="K1462">
        <v>250025</v>
      </c>
      <c r="L1462" t="s">
        <v>34</v>
      </c>
      <c r="M1462" t="s">
        <v>40</v>
      </c>
      <c r="N1462" s="5">
        <v>2510</v>
      </c>
    </row>
    <row r="1463" spans="1:14" x14ac:dyDescent="0.25">
      <c r="A1463">
        <v>3801462</v>
      </c>
      <c r="B1463">
        <v>1</v>
      </c>
      <c r="C1463" t="s">
        <v>64</v>
      </c>
      <c r="D1463" s="2">
        <v>44278</v>
      </c>
      <c r="E1463" s="27">
        <v>2021</v>
      </c>
      <c r="F1463" s="29">
        <v>3</v>
      </c>
      <c r="G1463">
        <v>511115</v>
      </c>
      <c r="H1463" t="s">
        <v>70</v>
      </c>
      <c r="I1463">
        <v>280011</v>
      </c>
      <c r="J1463" t="s">
        <v>12</v>
      </c>
      <c r="K1463">
        <v>250026</v>
      </c>
      <c r="L1463" t="s">
        <v>35</v>
      </c>
      <c r="M1463" t="s">
        <v>71</v>
      </c>
      <c r="N1463" s="5">
        <v>1688</v>
      </c>
    </row>
    <row r="1464" spans="1:14" x14ac:dyDescent="0.25">
      <c r="A1464">
        <v>3801463</v>
      </c>
      <c r="B1464">
        <v>4</v>
      </c>
      <c r="C1464" t="s">
        <v>65</v>
      </c>
      <c r="D1464" s="2">
        <v>45047</v>
      </c>
      <c r="E1464" s="27">
        <v>2023</v>
      </c>
      <c r="F1464" s="29">
        <v>5</v>
      </c>
      <c r="G1464">
        <v>511111</v>
      </c>
      <c r="H1464" t="s">
        <v>29</v>
      </c>
      <c r="I1464">
        <v>280001</v>
      </c>
      <c r="J1464" t="s">
        <v>73</v>
      </c>
      <c r="K1464">
        <v>250028</v>
      </c>
      <c r="L1464" t="s">
        <v>35</v>
      </c>
      <c r="M1464" t="s">
        <v>71</v>
      </c>
      <c r="N1464" s="5">
        <v>666</v>
      </c>
    </row>
    <row r="1465" spans="1:14" x14ac:dyDescent="0.25">
      <c r="A1465">
        <v>3801464</v>
      </c>
      <c r="B1465">
        <v>4</v>
      </c>
      <c r="C1465" t="s">
        <v>65</v>
      </c>
      <c r="D1465" s="2">
        <v>45250</v>
      </c>
      <c r="E1465" s="27">
        <v>2023</v>
      </c>
      <c r="F1465" s="29">
        <v>11</v>
      </c>
      <c r="G1465">
        <v>511111</v>
      </c>
      <c r="H1465" t="s">
        <v>29</v>
      </c>
      <c r="I1465">
        <v>280004</v>
      </c>
      <c r="J1465" t="s">
        <v>76</v>
      </c>
      <c r="K1465">
        <v>250001</v>
      </c>
      <c r="L1465" t="s">
        <v>36</v>
      </c>
      <c r="M1465" t="s">
        <v>38</v>
      </c>
      <c r="N1465" s="5">
        <v>3752</v>
      </c>
    </row>
    <row r="1466" spans="1:14" x14ac:dyDescent="0.25">
      <c r="A1466">
        <v>3801465</v>
      </c>
      <c r="B1466">
        <v>4</v>
      </c>
      <c r="C1466" t="s">
        <v>65</v>
      </c>
      <c r="D1466" s="2">
        <v>44435</v>
      </c>
      <c r="E1466" s="27">
        <v>2021</v>
      </c>
      <c r="F1466" s="29">
        <v>8</v>
      </c>
      <c r="G1466">
        <v>511111</v>
      </c>
      <c r="H1466" t="s">
        <v>29</v>
      </c>
      <c r="I1466">
        <v>280011</v>
      </c>
      <c r="J1466" t="s">
        <v>12</v>
      </c>
      <c r="K1466">
        <v>250013</v>
      </c>
      <c r="L1466" t="s">
        <v>37</v>
      </c>
      <c r="M1466" t="s">
        <v>54</v>
      </c>
      <c r="N1466" s="5">
        <v>1865</v>
      </c>
    </row>
    <row r="1467" spans="1:14" x14ac:dyDescent="0.25">
      <c r="A1467">
        <v>3801466</v>
      </c>
      <c r="B1467">
        <v>2</v>
      </c>
      <c r="C1467" t="s">
        <v>51</v>
      </c>
      <c r="D1467" s="2">
        <v>44314</v>
      </c>
      <c r="E1467" s="27">
        <v>2021</v>
      </c>
      <c r="F1467" s="29">
        <v>4</v>
      </c>
      <c r="G1467">
        <v>511111</v>
      </c>
      <c r="H1467" t="s">
        <v>29</v>
      </c>
      <c r="I1467">
        <v>280014</v>
      </c>
      <c r="J1467" t="s">
        <v>15</v>
      </c>
      <c r="K1467">
        <v>250001</v>
      </c>
      <c r="L1467" t="s">
        <v>36</v>
      </c>
      <c r="M1467" t="s">
        <v>38</v>
      </c>
      <c r="N1467" s="5">
        <v>5721</v>
      </c>
    </row>
    <row r="1468" spans="1:14" x14ac:dyDescent="0.25">
      <c r="A1468">
        <v>3801467</v>
      </c>
      <c r="B1468">
        <v>4</v>
      </c>
      <c r="C1468" t="s">
        <v>65</v>
      </c>
      <c r="D1468" s="2">
        <v>44690</v>
      </c>
      <c r="E1468" s="27">
        <v>2022</v>
      </c>
      <c r="F1468" s="29">
        <v>5</v>
      </c>
      <c r="G1468">
        <v>511115</v>
      </c>
      <c r="H1468" t="s">
        <v>70</v>
      </c>
      <c r="I1468">
        <v>280016</v>
      </c>
      <c r="J1468" t="s">
        <v>17</v>
      </c>
      <c r="K1468">
        <v>250015</v>
      </c>
      <c r="L1468" t="s">
        <v>37</v>
      </c>
      <c r="M1468" t="s">
        <v>39</v>
      </c>
      <c r="N1468" s="5">
        <v>1134</v>
      </c>
    </row>
    <row r="1469" spans="1:14" x14ac:dyDescent="0.25">
      <c r="A1469">
        <v>3801468</v>
      </c>
      <c r="B1469">
        <v>1</v>
      </c>
      <c r="C1469" t="s">
        <v>64</v>
      </c>
      <c r="D1469" s="2">
        <v>44222</v>
      </c>
      <c r="E1469" s="27">
        <v>2021</v>
      </c>
      <c r="F1469" s="29">
        <v>1</v>
      </c>
      <c r="G1469">
        <v>511116</v>
      </c>
      <c r="H1469" t="s">
        <v>31</v>
      </c>
      <c r="I1469">
        <v>280012</v>
      </c>
      <c r="J1469" t="s">
        <v>13</v>
      </c>
      <c r="K1469">
        <v>250005</v>
      </c>
      <c r="L1469" t="s">
        <v>36</v>
      </c>
      <c r="M1469" t="s">
        <v>38</v>
      </c>
      <c r="N1469" s="5">
        <v>5493</v>
      </c>
    </row>
    <row r="1470" spans="1:14" x14ac:dyDescent="0.25">
      <c r="A1470">
        <v>3801469</v>
      </c>
      <c r="B1470">
        <v>3</v>
      </c>
      <c r="C1470" t="s">
        <v>50</v>
      </c>
      <c r="D1470" s="2">
        <v>45258</v>
      </c>
      <c r="E1470" s="27">
        <v>2023</v>
      </c>
      <c r="F1470" s="29">
        <v>11</v>
      </c>
      <c r="G1470">
        <v>511113</v>
      </c>
      <c r="H1470" t="s">
        <v>30</v>
      </c>
      <c r="I1470">
        <v>280016</v>
      </c>
      <c r="J1470" t="s">
        <v>17</v>
      </c>
      <c r="K1470">
        <v>250016</v>
      </c>
      <c r="L1470" t="s">
        <v>37</v>
      </c>
      <c r="M1470" t="s">
        <v>39</v>
      </c>
      <c r="N1470" s="5">
        <v>3517</v>
      </c>
    </row>
    <row r="1471" spans="1:14" x14ac:dyDescent="0.25">
      <c r="A1471">
        <v>3801470</v>
      </c>
      <c r="B1471">
        <v>2</v>
      </c>
      <c r="C1471" t="s">
        <v>51</v>
      </c>
      <c r="D1471" s="2">
        <v>45176</v>
      </c>
      <c r="E1471" s="27">
        <v>2023</v>
      </c>
      <c r="F1471" s="29">
        <v>9</v>
      </c>
      <c r="G1471">
        <v>511117</v>
      </c>
      <c r="H1471" t="s">
        <v>31</v>
      </c>
      <c r="I1471">
        <v>280004</v>
      </c>
      <c r="J1471" t="s">
        <v>76</v>
      </c>
      <c r="K1471">
        <v>250023</v>
      </c>
      <c r="L1471" t="s">
        <v>34</v>
      </c>
      <c r="M1471" t="s">
        <v>40</v>
      </c>
      <c r="N1471" s="5">
        <v>3010</v>
      </c>
    </row>
    <row r="1472" spans="1:14" x14ac:dyDescent="0.25">
      <c r="A1472">
        <v>3801471</v>
      </c>
      <c r="B1472">
        <v>3</v>
      </c>
      <c r="C1472" t="s">
        <v>50</v>
      </c>
      <c r="D1472" s="2">
        <v>44987</v>
      </c>
      <c r="E1472" s="27">
        <v>2023</v>
      </c>
      <c r="F1472" s="29">
        <v>3</v>
      </c>
      <c r="G1472">
        <v>511117</v>
      </c>
      <c r="H1472" t="s">
        <v>31</v>
      </c>
      <c r="I1472">
        <v>280008</v>
      </c>
      <c r="J1472" t="s">
        <v>80</v>
      </c>
      <c r="K1472">
        <v>250030</v>
      </c>
      <c r="L1472" t="s">
        <v>35</v>
      </c>
      <c r="M1472" t="s">
        <v>55</v>
      </c>
      <c r="N1472" s="5">
        <v>3849</v>
      </c>
    </row>
    <row r="1473" spans="1:14" x14ac:dyDescent="0.25">
      <c r="A1473">
        <v>3801472</v>
      </c>
      <c r="B1473">
        <v>2</v>
      </c>
      <c r="C1473" t="s">
        <v>51</v>
      </c>
      <c r="D1473" s="2">
        <v>44513</v>
      </c>
      <c r="E1473" s="27">
        <v>2021</v>
      </c>
      <c r="F1473" s="29">
        <v>11</v>
      </c>
      <c r="G1473">
        <v>511116</v>
      </c>
      <c r="H1473" t="s">
        <v>31</v>
      </c>
      <c r="I1473">
        <v>280006</v>
      </c>
      <c r="J1473" t="s">
        <v>78</v>
      </c>
      <c r="K1473">
        <v>250017</v>
      </c>
      <c r="L1473" t="s">
        <v>37</v>
      </c>
      <c r="M1473" t="s">
        <v>39</v>
      </c>
      <c r="N1473" s="5">
        <v>3838</v>
      </c>
    </row>
    <row r="1474" spans="1:14" x14ac:dyDescent="0.25">
      <c r="A1474">
        <v>3801473</v>
      </c>
      <c r="B1474">
        <v>1</v>
      </c>
      <c r="C1474" t="s">
        <v>64</v>
      </c>
      <c r="D1474" s="2">
        <v>44230</v>
      </c>
      <c r="E1474" s="27">
        <v>2021</v>
      </c>
      <c r="F1474" s="29">
        <v>2</v>
      </c>
      <c r="G1474">
        <v>511116</v>
      </c>
      <c r="H1474" t="s">
        <v>31</v>
      </c>
      <c r="I1474">
        <v>280016</v>
      </c>
      <c r="J1474" t="s">
        <v>17</v>
      </c>
      <c r="K1474">
        <v>250026</v>
      </c>
      <c r="L1474" t="s">
        <v>35</v>
      </c>
      <c r="M1474" t="s">
        <v>71</v>
      </c>
      <c r="N1474" s="5">
        <v>4836</v>
      </c>
    </row>
    <row r="1475" spans="1:14" x14ac:dyDescent="0.25">
      <c r="A1475">
        <v>3801474</v>
      </c>
      <c r="B1475">
        <v>3</v>
      </c>
      <c r="C1475" t="s">
        <v>50</v>
      </c>
      <c r="D1475" s="2">
        <v>44797</v>
      </c>
      <c r="E1475" s="27">
        <v>2022</v>
      </c>
      <c r="F1475" s="29">
        <v>8</v>
      </c>
      <c r="G1475">
        <v>511115</v>
      </c>
      <c r="H1475" t="s">
        <v>70</v>
      </c>
      <c r="I1475">
        <v>280005</v>
      </c>
      <c r="J1475" t="s">
        <v>77</v>
      </c>
      <c r="K1475">
        <v>250018</v>
      </c>
      <c r="L1475" t="s">
        <v>37</v>
      </c>
      <c r="M1475" t="s">
        <v>39</v>
      </c>
      <c r="N1475" s="5">
        <v>5382</v>
      </c>
    </row>
    <row r="1476" spans="1:14" x14ac:dyDescent="0.25">
      <c r="A1476">
        <v>3801475</v>
      </c>
      <c r="B1476">
        <v>1</v>
      </c>
      <c r="C1476" t="s">
        <v>64</v>
      </c>
      <c r="D1476" s="2">
        <v>45247</v>
      </c>
      <c r="E1476" s="27">
        <v>2023</v>
      </c>
      <c r="F1476" s="29">
        <v>11</v>
      </c>
      <c r="G1476">
        <v>511111</v>
      </c>
      <c r="H1476" t="s">
        <v>29</v>
      </c>
      <c r="I1476">
        <v>280014</v>
      </c>
      <c r="J1476" t="s">
        <v>15</v>
      </c>
      <c r="K1476">
        <v>250006</v>
      </c>
      <c r="L1476" t="s">
        <v>36</v>
      </c>
      <c r="M1476" t="s">
        <v>53</v>
      </c>
      <c r="N1476" s="5">
        <v>4614</v>
      </c>
    </row>
    <row r="1477" spans="1:14" x14ac:dyDescent="0.25">
      <c r="A1477">
        <v>3801476</v>
      </c>
      <c r="B1477">
        <v>2</v>
      </c>
      <c r="C1477" t="s">
        <v>51</v>
      </c>
      <c r="D1477" s="2">
        <v>44770</v>
      </c>
      <c r="E1477" s="27">
        <v>2022</v>
      </c>
      <c r="F1477" s="29">
        <v>7</v>
      </c>
      <c r="G1477">
        <v>511113</v>
      </c>
      <c r="H1477" t="s">
        <v>30</v>
      </c>
      <c r="I1477">
        <v>280009</v>
      </c>
      <c r="J1477" t="s">
        <v>81</v>
      </c>
      <c r="K1477">
        <v>250024</v>
      </c>
      <c r="L1477" t="s">
        <v>34</v>
      </c>
      <c r="M1477" t="s">
        <v>40</v>
      </c>
      <c r="N1477" s="5">
        <v>4037</v>
      </c>
    </row>
    <row r="1478" spans="1:14" x14ac:dyDescent="0.25">
      <c r="A1478">
        <v>3801477</v>
      </c>
      <c r="B1478">
        <v>2</v>
      </c>
      <c r="C1478" t="s">
        <v>51</v>
      </c>
      <c r="D1478" s="2">
        <v>45000</v>
      </c>
      <c r="E1478" s="27">
        <v>2023</v>
      </c>
      <c r="F1478" s="29">
        <v>3</v>
      </c>
      <c r="G1478">
        <v>511116</v>
      </c>
      <c r="H1478" t="s">
        <v>31</v>
      </c>
      <c r="I1478">
        <v>280020</v>
      </c>
      <c r="J1478" t="s">
        <v>21</v>
      </c>
      <c r="K1478">
        <v>250025</v>
      </c>
      <c r="L1478" t="s">
        <v>34</v>
      </c>
      <c r="M1478" t="s">
        <v>40</v>
      </c>
      <c r="N1478" s="5">
        <v>3094</v>
      </c>
    </row>
    <row r="1479" spans="1:14" x14ac:dyDescent="0.25">
      <c r="A1479">
        <v>3801478</v>
      </c>
      <c r="B1479">
        <v>4</v>
      </c>
      <c r="C1479" t="s">
        <v>65</v>
      </c>
      <c r="D1479" s="2">
        <v>45157</v>
      </c>
      <c r="E1479" s="27">
        <v>2023</v>
      </c>
      <c r="F1479" s="29">
        <v>8</v>
      </c>
      <c r="G1479">
        <v>511114</v>
      </c>
      <c r="H1479" t="s">
        <v>30</v>
      </c>
      <c r="I1479">
        <v>280010</v>
      </c>
      <c r="J1479" t="s">
        <v>11</v>
      </c>
      <c r="K1479">
        <v>250005</v>
      </c>
      <c r="L1479" t="s">
        <v>36</v>
      </c>
      <c r="M1479" t="s">
        <v>38</v>
      </c>
      <c r="N1479" s="5">
        <v>3185</v>
      </c>
    </row>
    <row r="1480" spans="1:14" x14ac:dyDescent="0.25">
      <c r="A1480">
        <v>3801479</v>
      </c>
      <c r="B1480">
        <v>1</v>
      </c>
      <c r="C1480" t="s">
        <v>64</v>
      </c>
      <c r="D1480" s="2">
        <v>45156</v>
      </c>
      <c r="E1480" s="27">
        <v>2023</v>
      </c>
      <c r="F1480" s="29">
        <v>8</v>
      </c>
      <c r="G1480">
        <v>511117</v>
      </c>
      <c r="H1480" t="s">
        <v>31</v>
      </c>
      <c r="I1480">
        <v>280008</v>
      </c>
      <c r="J1480" t="s">
        <v>80</v>
      </c>
      <c r="K1480">
        <v>250008</v>
      </c>
      <c r="L1480" t="s">
        <v>36</v>
      </c>
      <c r="M1480" t="s">
        <v>53</v>
      </c>
      <c r="N1480" s="5">
        <v>4715</v>
      </c>
    </row>
    <row r="1481" spans="1:14" x14ac:dyDescent="0.25">
      <c r="A1481">
        <v>3801480</v>
      </c>
      <c r="B1481">
        <v>4</v>
      </c>
      <c r="C1481" t="s">
        <v>65</v>
      </c>
      <c r="D1481" s="2">
        <v>44724</v>
      </c>
      <c r="E1481" s="27">
        <v>2022</v>
      </c>
      <c r="F1481" s="29">
        <v>6</v>
      </c>
      <c r="G1481">
        <v>511116</v>
      </c>
      <c r="H1481" t="s">
        <v>31</v>
      </c>
      <c r="I1481">
        <v>280010</v>
      </c>
      <c r="J1481" t="s">
        <v>11</v>
      </c>
      <c r="K1481">
        <v>250011</v>
      </c>
      <c r="L1481" t="s">
        <v>37</v>
      </c>
      <c r="M1481" t="s">
        <v>54</v>
      </c>
      <c r="N1481" s="5">
        <v>2520</v>
      </c>
    </row>
    <row r="1482" spans="1:14" x14ac:dyDescent="0.25">
      <c r="A1482">
        <v>3801481</v>
      </c>
      <c r="B1482">
        <v>4</v>
      </c>
      <c r="C1482" t="s">
        <v>65</v>
      </c>
      <c r="D1482" s="2">
        <v>44549</v>
      </c>
      <c r="E1482" s="27">
        <v>2021</v>
      </c>
      <c r="F1482" s="29">
        <v>12</v>
      </c>
      <c r="G1482">
        <v>511111</v>
      </c>
      <c r="H1482" t="s">
        <v>29</v>
      </c>
      <c r="I1482">
        <v>280007</v>
      </c>
      <c r="J1482" t="s">
        <v>79</v>
      </c>
      <c r="K1482">
        <v>250007</v>
      </c>
      <c r="L1482" t="s">
        <v>36</v>
      </c>
      <c r="M1482" t="s">
        <v>53</v>
      </c>
      <c r="N1482" s="5">
        <v>3166</v>
      </c>
    </row>
    <row r="1483" spans="1:14" x14ac:dyDescent="0.25">
      <c r="A1483">
        <v>3801482</v>
      </c>
      <c r="B1483">
        <v>3</v>
      </c>
      <c r="C1483" t="s">
        <v>50</v>
      </c>
      <c r="D1483" s="2">
        <v>45113</v>
      </c>
      <c r="E1483" s="27">
        <v>2023</v>
      </c>
      <c r="F1483" s="29">
        <v>7</v>
      </c>
      <c r="G1483">
        <v>511113</v>
      </c>
      <c r="H1483" t="s">
        <v>30</v>
      </c>
      <c r="I1483">
        <v>280008</v>
      </c>
      <c r="J1483" t="s">
        <v>80</v>
      </c>
      <c r="K1483">
        <v>250025</v>
      </c>
      <c r="L1483" t="s">
        <v>34</v>
      </c>
      <c r="M1483" t="s">
        <v>40</v>
      </c>
      <c r="N1483" s="5">
        <v>4880</v>
      </c>
    </row>
    <row r="1484" spans="1:14" x14ac:dyDescent="0.25">
      <c r="A1484">
        <v>3801483</v>
      </c>
      <c r="B1484">
        <v>4</v>
      </c>
      <c r="C1484" t="s">
        <v>65</v>
      </c>
      <c r="D1484" s="2">
        <v>44384</v>
      </c>
      <c r="E1484" s="27">
        <v>2021</v>
      </c>
      <c r="F1484" s="29">
        <v>7</v>
      </c>
      <c r="G1484">
        <v>511111</v>
      </c>
      <c r="H1484" t="s">
        <v>29</v>
      </c>
      <c r="I1484">
        <v>280002</v>
      </c>
      <c r="J1484" t="s">
        <v>74</v>
      </c>
      <c r="K1484">
        <v>250005</v>
      </c>
      <c r="L1484" t="s">
        <v>36</v>
      </c>
      <c r="M1484" t="s">
        <v>38</v>
      </c>
      <c r="N1484" s="5">
        <v>5596</v>
      </c>
    </row>
    <row r="1485" spans="1:14" x14ac:dyDescent="0.25">
      <c r="A1485">
        <v>3801484</v>
      </c>
      <c r="B1485">
        <v>3</v>
      </c>
      <c r="C1485" t="s">
        <v>50</v>
      </c>
      <c r="D1485" s="2">
        <v>44948</v>
      </c>
      <c r="E1485" s="27">
        <v>2023</v>
      </c>
      <c r="F1485" s="29">
        <v>1</v>
      </c>
      <c r="G1485">
        <v>511111</v>
      </c>
      <c r="H1485" t="s">
        <v>29</v>
      </c>
      <c r="I1485">
        <v>280008</v>
      </c>
      <c r="J1485" t="s">
        <v>80</v>
      </c>
      <c r="K1485">
        <v>250014</v>
      </c>
      <c r="L1485" t="s">
        <v>37</v>
      </c>
      <c r="M1485" t="s">
        <v>54</v>
      </c>
      <c r="N1485" s="5">
        <v>4814</v>
      </c>
    </row>
    <row r="1486" spans="1:14" x14ac:dyDescent="0.25">
      <c r="A1486">
        <v>3801485</v>
      </c>
      <c r="B1486">
        <v>2</v>
      </c>
      <c r="C1486" t="s">
        <v>51</v>
      </c>
      <c r="D1486" s="2">
        <v>44578</v>
      </c>
      <c r="E1486" s="27">
        <v>2022</v>
      </c>
      <c r="F1486" s="29">
        <v>1</v>
      </c>
      <c r="G1486">
        <v>511111</v>
      </c>
      <c r="H1486" t="s">
        <v>29</v>
      </c>
      <c r="I1486">
        <v>280005</v>
      </c>
      <c r="J1486" t="s">
        <v>77</v>
      </c>
      <c r="K1486">
        <v>250011</v>
      </c>
      <c r="L1486" t="s">
        <v>37</v>
      </c>
      <c r="M1486" t="s">
        <v>54</v>
      </c>
      <c r="N1486" s="5">
        <v>2624</v>
      </c>
    </row>
    <row r="1487" spans="1:14" x14ac:dyDescent="0.25">
      <c r="A1487">
        <v>3801486</v>
      </c>
      <c r="B1487">
        <v>3</v>
      </c>
      <c r="C1487" t="s">
        <v>50</v>
      </c>
      <c r="D1487" s="2">
        <v>45050</v>
      </c>
      <c r="E1487" s="27">
        <v>2023</v>
      </c>
      <c r="F1487" s="29">
        <v>5</v>
      </c>
      <c r="G1487">
        <v>511113</v>
      </c>
      <c r="H1487" t="s">
        <v>30</v>
      </c>
      <c r="I1487">
        <v>280011</v>
      </c>
      <c r="J1487" t="s">
        <v>12</v>
      </c>
      <c r="K1487">
        <v>250015</v>
      </c>
      <c r="L1487" t="s">
        <v>37</v>
      </c>
      <c r="M1487" t="s">
        <v>39</v>
      </c>
      <c r="N1487" s="5">
        <v>3661</v>
      </c>
    </row>
    <row r="1488" spans="1:14" x14ac:dyDescent="0.25">
      <c r="A1488">
        <v>3801487</v>
      </c>
      <c r="B1488">
        <v>3</v>
      </c>
      <c r="C1488" t="s">
        <v>50</v>
      </c>
      <c r="D1488" s="2">
        <v>44687</v>
      </c>
      <c r="E1488" s="27">
        <v>2022</v>
      </c>
      <c r="F1488" s="29">
        <v>5</v>
      </c>
      <c r="G1488">
        <v>511111</v>
      </c>
      <c r="H1488" t="s">
        <v>29</v>
      </c>
      <c r="I1488">
        <v>280005</v>
      </c>
      <c r="J1488" t="s">
        <v>77</v>
      </c>
      <c r="K1488">
        <v>250008</v>
      </c>
      <c r="L1488" t="s">
        <v>36</v>
      </c>
      <c r="M1488" t="s">
        <v>53</v>
      </c>
      <c r="N1488" s="5">
        <v>2008</v>
      </c>
    </row>
    <row r="1489" spans="1:14" x14ac:dyDescent="0.25">
      <c r="A1489">
        <v>3801488</v>
      </c>
      <c r="B1489">
        <v>4</v>
      </c>
      <c r="C1489" t="s">
        <v>65</v>
      </c>
      <c r="D1489" s="2">
        <v>44962</v>
      </c>
      <c r="E1489" s="27">
        <v>2023</v>
      </c>
      <c r="F1489" s="29">
        <v>2</v>
      </c>
      <c r="G1489">
        <v>511112</v>
      </c>
      <c r="H1489" t="s">
        <v>29</v>
      </c>
      <c r="I1489">
        <v>280007</v>
      </c>
      <c r="J1489" t="s">
        <v>79</v>
      </c>
      <c r="K1489">
        <v>250009</v>
      </c>
      <c r="L1489" t="s">
        <v>36</v>
      </c>
      <c r="M1489" t="s">
        <v>53</v>
      </c>
      <c r="N1489" s="5">
        <v>1825</v>
      </c>
    </row>
    <row r="1490" spans="1:14" x14ac:dyDescent="0.25">
      <c r="A1490">
        <v>3801489</v>
      </c>
      <c r="B1490">
        <v>4</v>
      </c>
      <c r="C1490" t="s">
        <v>65</v>
      </c>
      <c r="D1490" s="2">
        <v>44655</v>
      </c>
      <c r="E1490" s="27">
        <v>2022</v>
      </c>
      <c r="F1490" s="29">
        <v>4</v>
      </c>
      <c r="G1490">
        <v>511117</v>
      </c>
      <c r="H1490" t="s">
        <v>31</v>
      </c>
      <c r="I1490">
        <v>280011</v>
      </c>
      <c r="J1490" t="s">
        <v>12</v>
      </c>
      <c r="K1490">
        <v>250021</v>
      </c>
      <c r="L1490" t="s">
        <v>34</v>
      </c>
      <c r="M1490" t="s">
        <v>40</v>
      </c>
      <c r="N1490" s="5">
        <v>3971</v>
      </c>
    </row>
    <row r="1491" spans="1:14" x14ac:dyDescent="0.25">
      <c r="A1491">
        <v>3801490</v>
      </c>
      <c r="B1491">
        <v>1</v>
      </c>
      <c r="C1491" t="s">
        <v>64</v>
      </c>
      <c r="D1491" s="2">
        <v>44222</v>
      </c>
      <c r="E1491" s="27">
        <v>2021</v>
      </c>
      <c r="F1491" s="29">
        <v>1</v>
      </c>
      <c r="G1491">
        <v>511117</v>
      </c>
      <c r="H1491" t="s">
        <v>31</v>
      </c>
      <c r="I1491">
        <v>280020</v>
      </c>
      <c r="J1491" t="s">
        <v>21</v>
      </c>
      <c r="K1491">
        <v>250011</v>
      </c>
      <c r="L1491" t="s">
        <v>37</v>
      </c>
      <c r="M1491" t="s">
        <v>54</v>
      </c>
      <c r="N1491" s="5">
        <v>3062</v>
      </c>
    </row>
    <row r="1492" spans="1:14" x14ac:dyDescent="0.25">
      <c r="A1492">
        <v>3801491</v>
      </c>
      <c r="B1492">
        <v>1</v>
      </c>
      <c r="C1492" t="s">
        <v>64</v>
      </c>
      <c r="D1492" s="2">
        <v>44670</v>
      </c>
      <c r="E1492" s="27">
        <v>2022</v>
      </c>
      <c r="F1492" s="29">
        <v>4</v>
      </c>
      <c r="G1492">
        <v>511112</v>
      </c>
      <c r="H1492" t="s">
        <v>29</v>
      </c>
      <c r="I1492">
        <v>280014</v>
      </c>
      <c r="J1492" t="s">
        <v>15</v>
      </c>
      <c r="K1492">
        <v>250002</v>
      </c>
      <c r="L1492" t="s">
        <v>36</v>
      </c>
      <c r="M1492" t="s">
        <v>38</v>
      </c>
      <c r="N1492" s="5">
        <v>3712</v>
      </c>
    </row>
    <row r="1493" spans="1:14" x14ac:dyDescent="0.25">
      <c r="A1493">
        <v>3801492</v>
      </c>
      <c r="B1493">
        <v>3</v>
      </c>
      <c r="C1493" t="s">
        <v>50</v>
      </c>
      <c r="D1493" s="2">
        <v>44397</v>
      </c>
      <c r="E1493" s="27">
        <v>2021</v>
      </c>
      <c r="F1493" s="29">
        <v>7</v>
      </c>
      <c r="G1493">
        <v>511117</v>
      </c>
      <c r="H1493" t="s">
        <v>31</v>
      </c>
      <c r="I1493">
        <v>280009</v>
      </c>
      <c r="J1493" t="s">
        <v>81</v>
      </c>
      <c r="K1493">
        <v>250029</v>
      </c>
      <c r="L1493" t="s">
        <v>35</v>
      </c>
      <c r="M1493" t="s">
        <v>55</v>
      </c>
      <c r="N1493" s="5">
        <v>3369</v>
      </c>
    </row>
    <row r="1494" spans="1:14" x14ac:dyDescent="0.25">
      <c r="A1494">
        <v>3801493</v>
      </c>
      <c r="B1494">
        <v>2</v>
      </c>
      <c r="C1494" t="s">
        <v>51</v>
      </c>
      <c r="D1494" s="2">
        <v>44511</v>
      </c>
      <c r="E1494" s="27">
        <v>2021</v>
      </c>
      <c r="F1494" s="29">
        <v>11</v>
      </c>
      <c r="G1494">
        <v>511113</v>
      </c>
      <c r="H1494" t="s">
        <v>30</v>
      </c>
      <c r="I1494">
        <v>280020</v>
      </c>
      <c r="J1494" t="s">
        <v>21</v>
      </c>
      <c r="K1494">
        <v>250011</v>
      </c>
      <c r="L1494" t="s">
        <v>37</v>
      </c>
      <c r="M1494" t="s">
        <v>54</v>
      </c>
      <c r="N1494" s="5">
        <v>2655</v>
      </c>
    </row>
    <row r="1495" spans="1:14" x14ac:dyDescent="0.25">
      <c r="A1495">
        <v>3801494</v>
      </c>
      <c r="B1495">
        <v>3</v>
      </c>
      <c r="C1495" t="s">
        <v>50</v>
      </c>
      <c r="D1495" s="2">
        <v>44949</v>
      </c>
      <c r="E1495" s="27">
        <v>2023</v>
      </c>
      <c r="F1495" s="29">
        <v>1</v>
      </c>
      <c r="G1495">
        <v>511111</v>
      </c>
      <c r="H1495" t="s">
        <v>29</v>
      </c>
      <c r="I1495">
        <v>280006</v>
      </c>
      <c r="J1495" t="s">
        <v>78</v>
      </c>
      <c r="K1495">
        <v>250020</v>
      </c>
      <c r="L1495" t="s">
        <v>37</v>
      </c>
      <c r="M1495" t="s">
        <v>39</v>
      </c>
      <c r="N1495" s="5">
        <v>255</v>
      </c>
    </row>
    <row r="1496" spans="1:14" x14ac:dyDescent="0.25">
      <c r="A1496">
        <v>3801495</v>
      </c>
      <c r="B1496">
        <v>1</v>
      </c>
      <c r="C1496" t="s">
        <v>64</v>
      </c>
      <c r="D1496" s="2">
        <v>45186</v>
      </c>
      <c r="E1496" s="27">
        <v>2023</v>
      </c>
      <c r="F1496" s="29">
        <v>9</v>
      </c>
      <c r="G1496">
        <v>511114</v>
      </c>
      <c r="H1496" t="s">
        <v>30</v>
      </c>
      <c r="I1496">
        <v>280018</v>
      </c>
      <c r="J1496" t="s">
        <v>19</v>
      </c>
      <c r="K1496">
        <v>250007</v>
      </c>
      <c r="L1496" t="s">
        <v>36</v>
      </c>
      <c r="M1496" t="s">
        <v>53</v>
      </c>
      <c r="N1496" s="5">
        <v>3619</v>
      </c>
    </row>
    <row r="1497" spans="1:14" x14ac:dyDescent="0.25">
      <c r="A1497">
        <v>3801496</v>
      </c>
      <c r="B1497">
        <v>1</v>
      </c>
      <c r="C1497" t="s">
        <v>64</v>
      </c>
      <c r="D1497" s="2">
        <v>44685</v>
      </c>
      <c r="E1497" s="27">
        <v>2022</v>
      </c>
      <c r="F1497" s="29">
        <v>5</v>
      </c>
      <c r="G1497">
        <v>511117</v>
      </c>
      <c r="H1497" t="s">
        <v>31</v>
      </c>
      <c r="I1497">
        <v>280020</v>
      </c>
      <c r="J1497" t="s">
        <v>21</v>
      </c>
      <c r="K1497">
        <v>250015</v>
      </c>
      <c r="L1497" t="s">
        <v>37</v>
      </c>
      <c r="M1497" t="s">
        <v>39</v>
      </c>
      <c r="N1497" s="5">
        <v>354</v>
      </c>
    </row>
    <row r="1498" spans="1:14" x14ac:dyDescent="0.25">
      <c r="A1498">
        <v>3801497</v>
      </c>
      <c r="B1498">
        <v>1</v>
      </c>
      <c r="C1498" t="s">
        <v>64</v>
      </c>
      <c r="D1498" s="2">
        <v>44988</v>
      </c>
      <c r="E1498" s="27">
        <v>2023</v>
      </c>
      <c r="F1498" s="29">
        <v>3</v>
      </c>
      <c r="G1498">
        <v>511112</v>
      </c>
      <c r="H1498" t="s">
        <v>29</v>
      </c>
      <c r="I1498">
        <v>280011</v>
      </c>
      <c r="J1498" t="s">
        <v>12</v>
      </c>
      <c r="K1498">
        <v>250029</v>
      </c>
      <c r="L1498" t="s">
        <v>35</v>
      </c>
      <c r="M1498" t="s">
        <v>55</v>
      </c>
      <c r="N1498" s="5">
        <v>1323</v>
      </c>
    </row>
    <row r="1499" spans="1:14" x14ac:dyDescent="0.25">
      <c r="A1499">
        <v>3801498</v>
      </c>
      <c r="B1499">
        <v>2</v>
      </c>
      <c r="C1499" t="s">
        <v>51</v>
      </c>
      <c r="D1499" s="2">
        <v>44932</v>
      </c>
      <c r="E1499" s="27">
        <v>2023</v>
      </c>
      <c r="F1499" s="29">
        <v>1</v>
      </c>
      <c r="G1499">
        <v>511112</v>
      </c>
      <c r="H1499" t="s">
        <v>29</v>
      </c>
      <c r="I1499">
        <v>280019</v>
      </c>
      <c r="J1499" t="s">
        <v>20</v>
      </c>
      <c r="K1499">
        <v>250011</v>
      </c>
      <c r="L1499" t="s">
        <v>37</v>
      </c>
      <c r="M1499" t="s">
        <v>54</v>
      </c>
      <c r="N1499" s="5">
        <v>5481</v>
      </c>
    </row>
    <row r="1500" spans="1:14" x14ac:dyDescent="0.25">
      <c r="A1500">
        <v>3801499</v>
      </c>
      <c r="B1500">
        <v>1</v>
      </c>
      <c r="C1500" t="s">
        <v>64</v>
      </c>
      <c r="D1500" s="2">
        <v>44938</v>
      </c>
      <c r="E1500" s="27">
        <v>2023</v>
      </c>
      <c r="F1500" s="29">
        <v>1</v>
      </c>
      <c r="G1500">
        <v>511113</v>
      </c>
      <c r="H1500" t="s">
        <v>30</v>
      </c>
      <c r="I1500">
        <v>280011</v>
      </c>
      <c r="J1500" t="s">
        <v>12</v>
      </c>
      <c r="K1500">
        <v>250003</v>
      </c>
      <c r="L1500" t="s">
        <v>36</v>
      </c>
      <c r="M1500" t="s">
        <v>38</v>
      </c>
      <c r="N1500" s="5">
        <v>5121</v>
      </c>
    </row>
    <row r="1501" spans="1:14" x14ac:dyDescent="0.25">
      <c r="A1501">
        <v>3801500</v>
      </c>
      <c r="B1501">
        <v>4</v>
      </c>
      <c r="C1501" t="s">
        <v>65</v>
      </c>
      <c r="D1501" s="2">
        <v>44555</v>
      </c>
      <c r="E1501" s="27">
        <v>2021</v>
      </c>
      <c r="F1501" s="29">
        <v>12</v>
      </c>
      <c r="G1501">
        <v>511114</v>
      </c>
      <c r="H1501" t="s">
        <v>30</v>
      </c>
      <c r="I1501">
        <v>280016</v>
      </c>
      <c r="J1501" t="s">
        <v>17</v>
      </c>
      <c r="K1501">
        <v>250017</v>
      </c>
      <c r="L1501" t="s">
        <v>37</v>
      </c>
      <c r="M1501" t="s">
        <v>39</v>
      </c>
      <c r="N1501" s="5">
        <v>732</v>
      </c>
    </row>
    <row r="1502" spans="1:14" x14ac:dyDescent="0.25">
      <c r="A1502">
        <v>3801501</v>
      </c>
      <c r="B1502">
        <v>2</v>
      </c>
      <c r="C1502" t="s">
        <v>51</v>
      </c>
      <c r="D1502" s="2">
        <v>44698</v>
      </c>
      <c r="E1502" s="27">
        <v>2022</v>
      </c>
      <c r="F1502" s="29">
        <v>5</v>
      </c>
      <c r="G1502">
        <v>511115</v>
      </c>
      <c r="H1502" t="s">
        <v>70</v>
      </c>
      <c r="I1502">
        <v>280018</v>
      </c>
      <c r="J1502" t="s">
        <v>19</v>
      </c>
      <c r="K1502">
        <v>250012</v>
      </c>
      <c r="L1502" t="s">
        <v>37</v>
      </c>
      <c r="M1502" t="s">
        <v>54</v>
      </c>
      <c r="N1502" s="5">
        <v>2302</v>
      </c>
    </row>
    <row r="1503" spans="1:14" x14ac:dyDescent="0.25">
      <c r="A1503">
        <v>3801502</v>
      </c>
      <c r="B1503">
        <v>2</v>
      </c>
      <c r="C1503" t="s">
        <v>51</v>
      </c>
      <c r="D1503" s="2">
        <v>44220</v>
      </c>
      <c r="E1503" s="27">
        <v>2021</v>
      </c>
      <c r="F1503" s="29">
        <v>1</v>
      </c>
      <c r="G1503">
        <v>511112</v>
      </c>
      <c r="H1503" t="s">
        <v>29</v>
      </c>
      <c r="I1503">
        <v>280006</v>
      </c>
      <c r="J1503" t="s">
        <v>78</v>
      </c>
      <c r="K1503">
        <v>250030</v>
      </c>
      <c r="L1503" t="s">
        <v>35</v>
      </c>
      <c r="M1503" t="s">
        <v>55</v>
      </c>
      <c r="N1503" s="5">
        <v>2525</v>
      </c>
    </row>
    <row r="1504" spans="1:14" x14ac:dyDescent="0.25">
      <c r="A1504">
        <v>3801503</v>
      </c>
      <c r="B1504">
        <v>2</v>
      </c>
      <c r="C1504" t="s">
        <v>51</v>
      </c>
      <c r="D1504" s="2">
        <v>44825</v>
      </c>
      <c r="E1504" s="27">
        <v>2022</v>
      </c>
      <c r="F1504" s="29">
        <v>9</v>
      </c>
      <c r="G1504">
        <v>511112</v>
      </c>
      <c r="H1504" t="s">
        <v>29</v>
      </c>
      <c r="I1504">
        <v>280020</v>
      </c>
      <c r="J1504" t="s">
        <v>21</v>
      </c>
      <c r="K1504">
        <v>250026</v>
      </c>
      <c r="L1504" t="s">
        <v>35</v>
      </c>
      <c r="M1504" t="s">
        <v>71</v>
      </c>
      <c r="N1504" s="5">
        <v>3237</v>
      </c>
    </row>
    <row r="1505" spans="1:14" x14ac:dyDescent="0.25">
      <c r="A1505">
        <v>3801504</v>
      </c>
      <c r="B1505">
        <v>3</v>
      </c>
      <c r="C1505" t="s">
        <v>50</v>
      </c>
      <c r="D1505" s="2">
        <v>45250</v>
      </c>
      <c r="E1505" s="27">
        <v>2023</v>
      </c>
      <c r="F1505" s="29">
        <v>11</v>
      </c>
      <c r="G1505">
        <v>511116</v>
      </c>
      <c r="H1505" t="s">
        <v>31</v>
      </c>
      <c r="I1505">
        <v>280014</v>
      </c>
      <c r="J1505" t="s">
        <v>15</v>
      </c>
      <c r="K1505">
        <v>250027</v>
      </c>
      <c r="L1505" t="s">
        <v>35</v>
      </c>
      <c r="M1505" t="s">
        <v>71</v>
      </c>
      <c r="N1505" s="5">
        <v>698</v>
      </c>
    </row>
    <row r="1506" spans="1:14" x14ac:dyDescent="0.25">
      <c r="A1506">
        <v>3801505</v>
      </c>
      <c r="B1506">
        <v>2</v>
      </c>
      <c r="C1506" t="s">
        <v>51</v>
      </c>
      <c r="D1506" s="2">
        <v>44675</v>
      </c>
      <c r="E1506" s="27">
        <v>2022</v>
      </c>
      <c r="F1506" s="29">
        <v>4</v>
      </c>
      <c r="G1506">
        <v>511111</v>
      </c>
      <c r="H1506" t="s">
        <v>29</v>
      </c>
      <c r="I1506">
        <v>280017</v>
      </c>
      <c r="J1506" t="s">
        <v>18</v>
      </c>
      <c r="K1506">
        <v>250026</v>
      </c>
      <c r="L1506" t="s">
        <v>35</v>
      </c>
      <c r="M1506" t="s">
        <v>71</v>
      </c>
      <c r="N1506" s="5">
        <v>1425</v>
      </c>
    </row>
    <row r="1507" spans="1:14" x14ac:dyDescent="0.25">
      <c r="A1507">
        <v>3801506</v>
      </c>
      <c r="B1507">
        <v>3</v>
      </c>
      <c r="C1507" t="s">
        <v>50</v>
      </c>
      <c r="D1507" s="2">
        <v>44338</v>
      </c>
      <c r="E1507" s="27">
        <v>2021</v>
      </c>
      <c r="F1507" s="29">
        <v>5</v>
      </c>
      <c r="G1507">
        <v>511113</v>
      </c>
      <c r="H1507" t="s">
        <v>30</v>
      </c>
      <c r="I1507">
        <v>280004</v>
      </c>
      <c r="J1507" t="s">
        <v>76</v>
      </c>
      <c r="K1507">
        <v>250006</v>
      </c>
      <c r="L1507" t="s">
        <v>36</v>
      </c>
      <c r="M1507" t="s">
        <v>53</v>
      </c>
      <c r="N1507" s="5">
        <v>5812</v>
      </c>
    </row>
    <row r="1508" spans="1:14" x14ac:dyDescent="0.25">
      <c r="A1508">
        <v>3801507</v>
      </c>
      <c r="B1508">
        <v>2</v>
      </c>
      <c r="C1508" t="s">
        <v>51</v>
      </c>
      <c r="D1508" s="2">
        <v>45254</v>
      </c>
      <c r="E1508" s="27">
        <v>2023</v>
      </c>
      <c r="F1508" s="29">
        <v>11</v>
      </c>
      <c r="G1508">
        <v>511111</v>
      </c>
      <c r="H1508" t="s">
        <v>29</v>
      </c>
      <c r="I1508">
        <v>280016</v>
      </c>
      <c r="J1508" t="s">
        <v>17</v>
      </c>
      <c r="K1508">
        <v>250024</v>
      </c>
      <c r="L1508" t="s">
        <v>34</v>
      </c>
      <c r="M1508" t="s">
        <v>40</v>
      </c>
      <c r="N1508" s="5">
        <v>3659</v>
      </c>
    </row>
    <row r="1509" spans="1:14" x14ac:dyDescent="0.25">
      <c r="A1509">
        <v>3801508</v>
      </c>
      <c r="B1509">
        <v>4</v>
      </c>
      <c r="C1509" t="s">
        <v>65</v>
      </c>
      <c r="D1509" s="2">
        <v>45129</v>
      </c>
      <c r="E1509" s="27">
        <v>2023</v>
      </c>
      <c r="F1509" s="29">
        <v>7</v>
      </c>
      <c r="G1509">
        <v>511117</v>
      </c>
      <c r="H1509" t="s">
        <v>31</v>
      </c>
      <c r="I1509">
        <v>280017</v>
      </c>
      <c r="J1509" t="s">
        <v>18</v>
      </c>
      <c r="K1509">
        <v>250005</v>
      </c>
      <c r="L1509" t="s">
        <v>36</v>
      </c>
      <c r="M1509" t="s">
        <v>38</v>
      </c>
      <c r="N1509" s="5">
        <v>3471</v>
      </c>
    </row>
    <row r="1510" spans="1:14" x14ac:dyDescent="0.25">
      <c r="A1510">
        <v>3801509</v>
      </c>
      <c r="B1510">
        <v>2</v>
      </c>
      <c r="C1510" t="s">
        <v>51</v>
      </c>
      <c r="D1510" s="2">
        <v>45062</v>
      </c>
      <c r="E1510" s="27">
        <v>2023</v>
      </c>
      <c r="F1510" s="29">
        <v>5</v>
      </c>
      <c r="G1510">
        <v>511114</v>
      </c>
      <c r="H1510" t="s">
        <v>30</v>
      </c>
      <c r="I1510">
        <v>280009</v>
      </c>
      <c r="J1510" t="s">
        <v>81</v>
      </c>
      <c r="K1510">
        <v>250013</v>
      </c>
      <c r="L1510" t="s">
        <v>37</v>
      </c>
      <c r="M1510" t="s">
        <v>54</v>
      </c>
      <c r="N1510" s="5">
        <v>5609</v>
      </c>
    </row>
    <row r="1511" spans="1:14" x14ac:dyDescent="0.25">
      <c r="A1511">
        <v>3801510</v>
      </c>
      <c r="B1511">
        <v>3</v>
      </c>
      <c r="C1511" t="s">
        <v>50</v>
      </c>
      <c r="D1511" s="2">
        <v>44527</v>
      </c>
      <c r="E1511" s="27">
        <v>2021</v>
      </c>
      <c r="F1511" s="29">
        <v>11</v>
      </c>
      <c r="G1511">
        <v>511113</v>
      </c>
      <c r="H1511" t="s">
        <v>30</v>
      </c>
      <c r="I1511">
        <v>280005</v>
      </c>
      <c r="J1511" t="s">
        <v>77</v>
      </c>
      <c r="K1511">
        <v>250018</v>
      </c>
      <c r="L1511" t="s">
        <v>37</v>
      </c>
      <c r="M1511" t="s">
        <v>39</v>
      </c>
      <c r="N1511" s="5">
        <v>4943</v>
      </c>
    </row>
    <row r="1512" spans="1:14" x14ac:dyDescent="0.25">
      <c r="A1512">
        <v>3801511</v>
      </c>
      <c r="B1512">
        <v>2</v>
      </c>
      <c r="C1512" t="s">
        <v>51</v>
      </c>
      <c r="D1512" s="2">
        <v>45270</v>
      </c>
      <c r="E1512" s="27">
        <v>2023</v>
      </c>
      <c r="F1512" s="29">
        <v>12</v>
      </c>
      <c r="G1512">
        <v>511115</v>
      </c>
      <c r="H1512" t="s">
        <v>70</v>
      </c>
      <c r="I1512">
        <v>280002</v>
      </c>
      <c r="J1512" t="s">
        <v>74</v>
      </c>
      <c r="K1512">
        <v>250009</v>
      </c>
      <c r="L1512" t="s">
        <v>36</v>
      </c>
      <c r="M1512" t="s">
        <v>53</v>
      </c>
      <c r="N1512" s="5">
        <v>5225</v>
      </c>
    </row>
    <row r="1513" spans="1:14" x14ac:dyDescent="0.25">
      <c r="A1513">
        <v>3801512</v>
      </c>
      <c r="B1513">
        <v>4</v>
      </c>
      <c r="C1513" t="s">
        <v>65</v>
      </c>
      <c r="D1513" s="2">
        <v>44835</v>
      </c>
      <c r="E1513" s="27">
        <v>2022</v>
      </c>
      <c r="F1513" s="29">
        <v>10</v>
      </c>
      <c r="G1513">
        <v>511111</v>
      </c>
      <c r="H1513" t="s">
        <v>29</v>
      </c>
      <c r="I1513">
        <v>280009</v>
      </c>
      <c r="J1513" t="s">
        <v>81</v>
      </c>
      <c r="K1513">
        <v>250015</v>
      </c>
      <c r="L1513" t="s">
        <v>37</v>
      </c>
      <c r="M1513" t="s">
        <v>39</v>
      </c>
      <c r="N1513" s="5">
        <v>713</v>
      </c>
    </row>
    <row r="1514" spans="1:14" x14ac:dyDescent="0.25">
      <c r="A1514">
        <v>3801513</v>
      </c>
      <c r="B1514">
        <v>2</v>
      </c>
      <c r="C1514" t="s">
        <v>51</v>
      </c>
      <c r="D1514" s="2">
        <v>44200</v>
      </c>
      <c r="E1514" s="27">
        <v>2021</v>
      </c>
      <c r="F1514" s="29">
        <v>1</v>
      </c>
      <c r="G1514">
        <v>511111</v>
      </c>
      <c r="H1514" t="s">
        <v>29</v>
      </c>
      <c r="I1514">
        <v>280015</v>
      </c>
      <c r="J1514" t="s">
        <v>16</v>
      </c>
      <c r="K1514">
        <v>250002</v>
      </c>
      <c r="L1514" t="s">
        <v>36</v>
      </c>
      <c r="M1514" t="s">
        <v>38</v>
      </c>
      <c r="N1514" s="5">
        <v>2934</v>
      </c>
    </row>
    <row r="1515" spans="1:14" x14ac:dyDescent="0.25">
      <c r="A1515">
        <v>3801514</v>
      </c>
      <c r="B1515">
        <v>1</v>
      </c>
      <c r="C1515" t="s">
        <v>64</v>
      </c>
      <c r="D1515" s="2">
        <v>45034</v>
      </c>
      <c r="E1515" s="27">
        <v>2023</v>
      </c>
      <c r="F1515" s="29">
        <v>4</v>
      </c>
      <c r="G1515">
        <v>511114</v>
      </c>
      <c r="H1515" t="s">
        <v>30</v>
      </c>
      <c r="I1515">
        <v>280011</v>
      </c>
      <c r="J1515" t="s">
        <v>12</v>
      </c>
      <c r="K1515">
        <v>250023</v>
      </c>
      <c r="L1515" t="s">
        <v>34</v>
      </c>
      <c r="M1515" t="s">
        <v>40</v>
      </c>
      <c r="N1515" s="5">
        <v>3805</v>
      </c>
    </row>
    <row r="1516" spans="1:14" x14ac:dyDescent="0.25">
      <c r="A1516">
        <v>3801515</v>
      </c>
      <c r="B1516">
        <v>4</v>
      </c>
      <c r="C1516" t="s">
        <v>65</v>
      </c>
      <c r="D1516" s="2">
        <v>44948</v>
      </c>
      <c r="E1516" s="27">
        <v>2023</v>
      </c>
      <c r="F1516" s="29">
        <v>1</v>
      </c>
      <c r="G1516">
        <v>511117</v>
      </c>
      <c r="H1516" t="s">
        <v>31</v>
      </c>
      <c r="I1516">
        <v>280010</v>
      </c>
      <c r="J1516" t="s">
        <v>11</v>
      </c>
      <c r="K1516">
        <v>250024</v>
      </c>
      <c r="L1516" t="s">
        <v>34</v>
      </c>
      <c r="M1516" t="s">
        <v>40</v>
      </c>
      <c r="N1516" s="5">
        <v>3578</v>
      </c>
    </row>
    <row r="1517" spans="1:14" x14ac:dyDescent="0.25">
      <c r="A1517">
        <v>3801516</v>
      </c>
      <c r="B1517">
        <v>2</v>
      </c>
      <c r="C1517" t="s">
        <v>51</v>
      </c>
      <c r="D1517" s="2">
        <v>44911</v>
      </c>
      <c r="E1517" s="27">
        <v>2022</v>
      </c>
      <c r="F1517" s="29">
        <v>12</v>
      </c>
      <c r="G1517">
        <v>511115</v>
      </c>
      <c r="H1517" t="s">
        <v>70</v>
      </c>
      <c r="I1517">
        <v>280007</v>
      </c>
      <c r="J1517" t="s">
        <v>79</v>
      </c>
      <c r="K1517">
        <v>250009</v>
      </c>
      <c r="L1517" t="s">
        <v>36</v>
      </c>
      <c r="M1517" t="s">
        <v>53</v>
      </c>
      <c r="N1517" s="5">
        <v>1395</v>
      </c>
    </row>
    <row r="1518" spans="1:14" x14ac:dyDescent="0.25">
      <c r="A1518">
        <v>3801517</v>
      </c>
      <c r="B1518">
        <v>2</v>
      </c>
      <c r="C1518" t="s">
        <v>51</v>
      </c>
      <c r="D1518" s="2">
        <v>45245</v>
      </c>
      <c r="E1518" s="27">
        <v>2023</v>
      </c>
      <c r="F1518" s="29">
        <v>11</v>
      </c>
      <c r="G1518">
        <v>511115</v>
      </c>
      <c r="H1518" t="s">
        <v>70</v>
      </c>
      <c r="I1518">
        <v>280020</v>
      </c>
      <c r="J1518" t="s">
        <v>21</v>
      </c>
      <c r="K1518">
        <v>250005</v>
      </c>
      <c r="L1518" t="s">
        <v>36</v>
      </c>
      <c r="M1518" t="s">
        <v>38</v>
      </c>
      <c r="N1518" s="5">
        <v>3966</v>
      </c>
    </row>
    <row r="1519" spans="1:14" x14ac:dyDescent="0.25">
      <c r="A1519">
        <v>3801518</v>
      </c>
      <c r="B1519">
        <v>4</v>
      </c>
      <c r="C1519" t="s">
        <v>65</v>
      </c>
      <c r="D1519" s="2">
        <v>44966</v>
      </c>
      <c r="E1519" s="27">
        <v>2023</v>
      </c>
      <c r="F1519" s="29">
        <v>2</v>
      </c>
      <c r="G1519">
        <v>511112</v>
      </c>
      <c r="H1519" t="s">
        <v>29</v>
      </c>
      <c r="I1519">
        <v>280017</v>
      </c>
      <c r="J1519" t="s">
        <v>18</v>
      </c>
      <c r="K1519">
        <v>250014</v>
      </c>
      <c r="L1519" t="s">
        <v>37</v>
      </c>
      <c r="M1519" t="s">
        <v>54</v>
      </c>
      <c r="N1519" s="5">
        <v>236</v>
      </c>
    </row>
    <row r="1520" spans="1:14" x14ac:dyDescent="0.25">
      <c r="A1520">
        <v>3801519</v>
      </c>
      <c r="B1520">
        <v>3</v>
      </c>
      <c r="C1520" t="s">
        <v>50</v>
      </c>
      <c r="D1520" s="2">
        <v>44402</v>
      </c>
      <c r="E1520" s="27">
        <v>2021</v>
      </c>
      <c r="F1520" s="29">
        <v>7</v>
      </c>
      <c r="G1520">
        <v>511113</v>
      </c>
      <c r="H1520" t="s">
        <v>30</v>
      </c>
      <c r="I1520">
        <v>280006</v>
      </c>
      <c r="J1520" t="s">
        <v>78</v>
      </c>
      <c r="K1520">
        <v>250014</v>
      </c>
      <c r="L1520" t="s">
        <v>37</v>
      </c>
      <c r="M1520" t="s">
        <v>54</v>
      </c>
      <c r="N1520" s="5">
        <v>1438</v>
      </c>
    </row>
    <row r="1521" spans="1:14" x14ac:dyDescent="0.25">
      <c r="A1521">
        <v>3801520</v>
      </c>
      <c r="B1521">
        <v>2</v>
      </c>
      <c r="C1521" t="s">
        <v>51</v>
      </c>
      <c r="D1521" s="2">
        <v>44199</v>
      </c>
      <c r="E1521" s="27">
        <v>2021</v>
      </c>
      <c r="F1521" s="29">
        <v>1</v>
      </c>
      <c r="G1521">
        <v>511113</v>
      </c>
      <c r="H1521" t="s">
        <v>30</v>
      </c>
      <c r="I1521">
        <v>280006</v>
      </c>
      <c r="J1521" t="s">
        <v>78</v>
      </c>
      <c r="K1521">
        <v>250017</v>
      </c>
      <c r="L1521" t="s">
        <v>37</v>
      </c>
      <c r="M1521" t="s">
        <v>39</v>
      </c>
      <c r="N1521" s="5">
        <v>1162</v>
      </c>
    </row>
    <row r="1522" spans="1:14" x14ac:dyDescent="0.25">
      <c r="A1522">
        <v>3801521</v>
      </c>
      <c r="B1522">
        <v>1</v>
      </c>
      <c r="C1522" t="s">
        <v>64</v>
      </c>
      <c r="D1522" s="2">
        <v>44696</v>
      </c>
      <c r="E1522" s="27">
        <v>2022</v>
      </c>
      <c r="F1522" s="29">
        <v>5</v>
      </c>
      <c r="G1522">
        <v>511117</v>
      </c>
      <c r="H1522" t="s">
        <v>31</v>
      </c>
      <c r="I1522">
        <v>280014</v>
      </c>
      <c r="J1522" t="s">
        <v>15</v>
      </c>
      <c r="K1522">
        <v>250017</v>
      </c>
      <c r="L1522" t="s">
        <v>37</v>
      </c>
      <c r="M1522" t="s">
        <v>39</v>
      </c>
      <c r="N1522" s="5">
        <v>1286</v>
      </c>
    </row>
    <row r="1523" spans="1:14" x14ac:dyDescent="0.25">
      <c r="A1523">
        <v>3801522</v>
      </c>
      <c r="B1523">
        <v>3</v>
      </c>
      <c r="C1523" t="s">
        <v>50</v>
      </c>
      <c r="D1523" s="2">
        <v>45245</v>
      </c>
      <c r="E1523" s="27">
        <v>2023</v>
      </c>
      <c r="F1523" s="29">
        <v>11</v>
      </c>
      <c r="G1523">
        <v>511114</v>
      </c>
      <c r="H1523" t="s">
        <v>30</v>
      </c>
      <c r="I1523">
        <v>280015</v>
      </c>
      <c r="J1523" t="s">
        <v>16</v>
      </c>
      <c r="K1523">
        <v>250009</v>
      </c>
      <c r="L1523" t="s">
        <v>36</v>
      </c>
      <c r="M1523" t="s">
        <v>53</v>
      </c>
      <c r="N1523" s="5">
        <v>3438</v>
      </c>
    </row>
    <row r="1524" spans="1:14" x14ac:dyDescent="0.25">
      <c r="A1524">
        <v>3801523</v>
      </c>
      <c r="B1524">
        <v>4</v>
      </c>
      <c r="C1524" t="s">
        <v>65</v>
      </c>
      <c r="D1524" s="2">
        <v>44799</v>
      </c>
      <c r="E1524" s="27">
        <v>2022</v>
      </c>
      <c r="F1524" s="29">
        <v>8</v>
      </c>
      <c r="G1524">
        <v>511113</v>
      </c>
      <c r="H1524" t="s">
        <v>30</v>
      </c>
      <c r="I1524">
        <v>280003</v>
      </c>
      <c r="J1524" t="s">
        <v>75</v>
      </c>
      <c r="K1524">
        <v>250018</v>
      </c>
      <c r="L1524" t="s">
        <v>37</v>
      </c>
      <c r="M1524" t="s">
        <v>39</v>
      </c>
      <c r="N1524" s="5">
        <v>1226</v>
      </c>
    </row>
    <row r="1525" spans="1:14" x14ac:dyDescent="0.25">
      <c r="A1525">
        <v>3801524</v>
      </c>
      <c r="B1525">
        <v>1</v>
      </c>
      <c r="C1525" t="s">
        <v>64</v>
      </c>
      <c r="D1525" s="2">
        <v>45090</v>
      </c>
      <c r="E1525" s="27">
        <v>2023</v>
      </c>
      <c r="F1525" s="29">
        <v>6</v>
      </c>
      <c r="G1525">
        <v>511117</v>
      </c>
      <c r="H1525" t="s">
        <v>31</v>
      </c>
      <c r="I1525">
        <v>280014</v>
      </c>
      <c r="J1525" t="s">
        <v>15</v>
      </c>
      <c r="K1525">
        <v>250017</v>
      </c>
      <c r="L1525" t="s">
        <v>37</v>
      </c>
      <c r="M1525" t="s">
        <v>39</v>
      </c>
      <c r="N1525" s="5">
        <v>3018</v>
      </c>
    </row>
    <row r="1526" spans="1:14" x14ac:dyDescent="0.25">
      <c r="A1526">
        <v>3801525</v>
      </c>
      <c r="B1526">
        <v>1</v>
      </c>
      <c r="C1526" t="s">
        <v>64</v>
      </c>
      <c r="D1526" s="2">
        <v>44505</v>
      </c>
      <c r="E1526" s="27">
        <v>2021</v>
      </c>
      <c r="F1526" s="29">
        <v>11</v>
      </c>
      <c r="G1526">
        <v>511116</v>
      </c>
      <c r="H1526" t="s">
        <v>31</v>
      </c>
      <c r="I1526">
        <v>280016</v>
      </c>
      <c r="J1526" t="s">
        <v>17</v>
      </c>
      <c r="K1526">
        <v>250016</v>
      </c>
      <c r="L1526" t="s">
        <v>37</v>
      </c>
      <c r="M1526" t="s">
        <v>39</v>
      </c>
      <c r="N1526" s="5">
        <v>2094</v>
      </c>
    </row>
    <row r="1527" spans="1:14" x14ac:dyDescent="0.25">
      <c r="A1527">
        <v>3801526</v>
      </c>
      <c r="B1527">
        <v>3</v>
      </c>
      <c r="C1527" t="s">
        <v>50</v>
      </c>
      <c r="D1527" s="2">
        <v>44575</v>
      </c>
      <c r="E1527" s="27">
        <v>2022</v>
      </c>
      <c r="F1527" s="29">
        <v>1</v>
      </c>
      <c r="G1527">
        <v>511111</v>
      </c>
      <c r="H1527" t="s">
        <v>29</v>
      </c>
      <c r="I1527">
        <v>280019</v>
      </c>
      <c r="J1527" t="s">
        <v>20</v>
      </c>
      <c r="K1527">
        <v>250006</v>
      </c>
      <c r="L1527" t="s">
        <v>36</v>
      </c>
      <c r="M1527" t="s">
        <v>53</v>
      </c>
      <c r="N1527" s="5">
        <v>301</v>
      </c>
    </row>
    <row r="1528" spans="1:14" x14ac:dyDescent="0.25">
      <c r="A1528">
        <v>3801527</v>
      </c>
      <c r="B1528">
        <v>2</v>
      </c>
      <c r="C1528" t="s">
        <v>51</v>
      </c>
      <c r="D1528" s="2">
        <v>44619</v>
      </c>
      <c r="E1528" s="27">
        <v>2022</v>
      </c>
      <c r="F1528" s="29">
        <v>2</v>
      </c>
      <c r="G1528">
        <v>511117</v>
      </c>
      <c r="H1528" t="s">
        <v>31</v>
      </c>
      <c r="I1528">
        <v>280008</v>
      </c>
      <c r="J1528" t="s">
        <v>80</v>
      </c>
      <c r="K1528">
        <v>250020</v>
      </c>
      <c r="L1528" t="s">
        <v>37</v>
      </c>
      <c r="M1528" t="s">
        <v>39</v>
      </c>
      <c r="N1528" s="5">
        <v>1902</v>
      </c>
    </row>
    <row r="1529" spans="1:14" x14ac:dyDescent="0.25">
      <c r="A1529">
        <v>3801528</v>
      </c>
      <c r="B1529">
        <v>4</v>
      </c>
      <c r="C1529" t="s">
        <v>65</v>
      </c>
      <c r="D1529" s="2">
        <v>44759</v>
      </c>
      <c r="E1529" s="27">
        <v>2022</v>
      </c>
      <c r="F1529" s="29">
        <v>7</v>
      </c>
      <c r="G1529">
        <v>511111</v>
      </c>
      <c r="H1529" t="s">
        <v>29</v>
      </c>
      <c r="I1529">
        <v>280019</v>
      </c>
      <c r="J1529" t="s">
        <v>20</v>
      </c>
      <c r="K1529">
        <v>250023</v>
      </c>
      <c r="L1529" t="s">
        <v>34</v>
      </c>
      <c r="M1529" t="s">
        <v>40</v>
      </c>
      <c r="N1529" s="5">
        <v>4795</v>
      </c>
    </row>
    <row r="1530" spans="1:14" x14ac:dyDescent="0.25">
      <c r="A1530">
        <v>3801529</v>
      </c>
      <c r="B1530">
        <v>4</v>
      </c>
      <c r="C1530" t="s">
        <v>65</v>
      </c>
      <c r="D1530" s="2">
        <v>45205</v>
      </c>
      <c r="E1530" s="27">
        <v>2023</v>
      </c>
      <c r="F1530" s="29">
        <v>10</v>
      </c>
      <c r="G1530">
        <v>511113</v>
      </c>
      <c r="H1530" t="s">
        <v>30</v>
      </c>
      <c r="I1530">
        <v>280011</v>
      </c>
      <c r="J1530" t="s">
        <v>12</v>
      </c>
      <c r="K1530">
        <v>250021</v>
      </c>
      <c r="L1530" t="s">
        <v>34</v>
      </c>
      <c r="M1530" t="s">
        <v>40</v>
      </c>
      <c r="N1530" s="5">
        <v>2623</v>
      </c>
    </row>
    <row r="1531" spans="1:14" x14ac:dyDescent="0.25">
      <c r="A1531">
        <v>3801530</v>
      </c>
      <c r="B1531">
        <v>1</v>
      </c>
      <c r="C1531" t="s">
        <v>64</v>
      </c>
      <c r="D1531" s="2">
        <v>45165</v>
      </c>
      <c r="E1531" s="27">
        <v>2023</v>
      </c>
      <c r="F1531" s="29">
        <v>8</v>
      </c>
      <c r="G1531">
        <v>511112</v>
      </c>
      <c r="H1531" t="s">
        <v>29</v>
      </c>
      <c r="I1531">
        <v>280017</v>
      </c>
      <c r="J1531" t="s">
        <v>18</v>
      </c>
      <c r="K1531">
        <v>250017</v>
      </c>
      <c r="L1531" t="s">
        <v>37</v>
      </c>
      <c r="M1531" t="s">
        <v>39</v>
      </c>
      <c r="N1531" s="5">
        <v>4772</v>
      </c>
    </row>
    <row r="1532" spans="1:14" x14ac:dyDescent="0.25">
      <c r="A1532">
        <v>3801531</v>
      </c>
      <c r="B1532">
        <v>1</v>
      </c>
      <c r="C1532" t="s">
        <v>64</v>
      </c>
      <c r="D1532" s="2">
        <v>44630</v>
      </c>
      <c r="E1532" s="27">
        <v>2022</v>
      </c>
      <c r="F1532" s="29">
        <v>3</v>
      </c>
      <c r="G1532">
        <v>511117</v>
      </c>
      <c r="H1532" t="s">
        <v>31</v>
      </c>
      <c r="I1532">
        <v>280011</v>
      </c>
      <c r="J1532" t="s">
        <v>12</v>
      </c>
      <c r="K1532">
        <v>250015</v>
      </c>
      <c r="L1532" t="s">
        <v>37</v>
      </c>
      <c r="M1532" t="s">
        <v>39</v>
      </c>
      <c r="N1532" s="5">
        <v>2600</v>
      </c>
    </row>
    <row r="1533" spans="1:14" x14ac:dyDescent="0.25">
      <c r="A1533">
        <v>3801532</v>
      </c>
      <c r="B1533">
        <v>4</v>
      </c>
      <c r="C1533" t="s">
        <v>65</v>
      </c>
      <c r="D1533" s="2">
        <v>45213</v>
      </c>
      <c r="E1533" s="27">
        <v>2023</v>
      </c>
      <c r="F1533" s="29">
        <v>10</v>
      </c>
      <c r="G1533">
        <v>511113</v>
      </c>
      <c r="H1533" t="s">
        <v>30</v>
      </c>
      <c r="I1533">
        <v>280013</v>
      </c>
      <c r="J1533" t="s">
        <v>14</v>
      </c>
      <c r="K1533">
        <v>250027</v>
      </c>
      <c r="L1533" t="s">
        <v>35</v>
      </c>
      <c r="M1533" t="s">
        <v>71</v>
      </c>
      <c r="N1533" s="5">
        <v>1456</v>
      </c>
    </row>
    <row r="1534" spans="1:14" x14ac:dyDescent="0.25">
      <c r="A1534">
        <v>3801533</v>
      </c>
      <c r="B1534">
        <v>2</v>
      </c>
      <c r="C1534" t="s">
        <v>51</v>
      </c>
      <c r="D1534" s="2">
        <v>44278</v>
      </c>
      <c r="E1534" s="27">
        <v>2021</v>
      </c>
      <c r="F1534" s="29">
        <v>3</v>
      </c>
      <c r="G1534">
        <v>511115</v>
      </c>
      <c r="H1534" t="s">
        <v>70</v>
      </c>
      <c r="I1534">
        <v>280011</v>
      </c>
      <c r="J1534" t="s">
        <v>12</v>
      </c>
      <c r="K1534">
        <v>250023</v>
      </c>
      <c r="L1534" t="s">
        <v>34</v>
      </c>
      <c r="M1534" t="s">
        <v>40</v>
      </c>
      <c r="N1534" s="5">
        <v>5560</v>
      </c>
    </row>
    <row r="1535" spans="1:14" x14ac:dyDescent="0.25">
      <c r="A1535">
        <v>3801534</v>
      </c>
      <c r="B1535">
        <v>3</v>
      </c>
      <c r="C1535" t="s">
        <v>50</v>
      </c>
      <c r="D1535" s="2">
        <v>45219</v>
      </c>
      <c r="E1535" s="27">
        <v>2023</v>
      </c>
      <c r="F1535" s="29">
        <v>10</v>
      </c>
      <c r="G1535">
        <v>511115</v>
      </c>
      <c r="H1535" t="s">
        <v>70</v>
      </c>
      <c r="I1535">
        <v>280013</v>
      </c>
      <c r="J1535" t="s">
        <v>14</v>
      </c>
      <c r="K1535">
        <v>250002</v>
      </c>
      <c r="L1535" t="s">
        <v>36</v>
      </c>
      <c r="M1535" t="s">
        <v>38</v>
      </c>
      <c r="N1535" s="5">
        <v>4405</v>
      </c>
    </row>
    <row r="1536" spans="1:14" x14ac:dyDescent="0.25">
      <c r="A1536">
        <v>3801535</v>
      </c>
      <c r="B1536">
        <v>3</v>
      </c>
      <c r="C1536" t="s">
        <v>50</v>
      </c>
      <c r="D1536" s="2">
        <v>44749</v>
      </c>
      <c r="E1536" s="27">
        <v>2022</v>
      </c>
      <c r="F1536" s="29">
        <v>7</v>
      </c>
      <c r="G1536">
        <v>511112</v>
      </c>
      <c r="H1536" t="s">
        <v>29</v>
      </c>
      <c r="I1536">
        <v>280011</v>
      </c>
      <c r="J1536" t="s">
        <v>12</v>
      </c>
      <c r="K1536">
        <v>250028</v>
      </c>
      <c r="L1536" t="s">
        <v>35</v>
      </c>
      <c r="M1536" t="s">
        <v>71</v>
      </c>
      <c r="N1536" s="5">
        <v>2191</v>
      </c>
    </row>
    <row r="1537" spans="1:14" x14ac:dyDescent="0.25">
      <c r="A1537">
        <v>3801536</v>
      </c>
      <c r="B1537">
        <v>3</v>
      </c>
      <c r="C1537" t="s">
        <v>50</v>
      </c>
      <c r="D1537" s="2">
        <v>45218</v>
      </c>
      <c r="E1537" s="27">
        <v>2023</v>
      </c>
      <c r="F1537" s="29">
        <v>10</v>
      </c>
      <c r="G1537">
        <v>511115</v>
      </c>
      <c r="H1537" t="s">
        <v>70</v>
      </c>
      <c r="I1537">
        <v>280018</v>
      </c>
      <c r="J1537" t="s">
        <v>19</v>
      </c>
      <c r="K1537">
        <v>250008</v>
      </c>
      <c r="L1537" t="s">
        <v>36</v>
      </c>
      <c r="M1537" t="s">
        <v>53</v>
      </c>
      <c r="N1537" s="5">
        <v>2119</v>
      </c>
    </row>
    <row r="1538" spans="1:14" x14ac:dyDescent="0.25">
      <c r="A1538">
        <v>3801537</v>
      </c>
      <c r="B1538">
        <v>4</v>
      </c>
      <c r="C1538" t="s">
        <v>65</v>
      </c>
      <c r="D1538" s="2">
        <v>44507</v>
      </c>
      <c r="E1538" s="27">
        <v>2021</v>
      </c>
      <c r="F1538" s="29">
        <v>11</v>
      </c>
      <c r="G1538">
        <v>511113</v>
      </c>
      <c r="H1538" t="s">
        <v>30</v>
      </c>
      <c r="I1538">
        <v>280009</v>
      </c>
      <c r="J1538" t="s">
        <v>81</v>
      </c>
      <c r="K1538">
        <v>250003</v>
      </c>
      <c r="L1538" t="s">
        <v>36</v>
      </c>
      <c r="M1538" t="s">
        <v>38</v>
      </c>
      <c r="N1538" s="5">
        <v>3026</v>
      </c>
    </row>
    <row r="1539" spans="1:14" x14ac:dyDescent="0.25">
      <c r="A1539">
        <v>3801538</v>
      </c>
      <c r="B1539">
        <v>3</v>
      </c>
      <c r="C1539" t="s">
        <v>50</v>
      </c>
      <c r="D1539" s="2">
        <v>44562</v>
      </c>
      <c r="E1539" s="27">
        <v>2022</v>
      </c>
      <c r="F1539" s="29">
        <v>1</v>
      </c>
      <c r="G1539">
        <v>511114</v>
      </c>
      <c r="H1539" t="s">
        <v>30</v>
      </c>
      <c r="I1539">
        <v>280004</v>
      </c>
      <c r="J1539" t="s">
        <v>76</v>
      </c>
      <c r="K1539">
        <v>250007</v>
      </c>
      <c r="L1539" t="s">
        <v>36</v>
      </c>
      <c r="M1539" t="s">
        <v>53</v>
      </c>
      <c r="N1539" s="5">
        <v>2970</v>
      </c>
    </row>
    <row r="1540" spans="1:14" x14ac:dyDescent="0.25">
      <c r="A1540">
        <v>3801539</v>
      </c>
      <c r="B1540">
        <v>4</v>
      </c>
      <c r="C1540" t="s">
        <v>65</v>
      </c>
      <c r="D1540" s="2">
        <v>44239</v>
      </c>
      <c r="E1540" s="27">
        <v>2021</v>
      </c>
      <c r="F1540" s="29">
        <v>2</v>
      </c>
      <c r="G1540">
        <v>511112</v>
      </c>
      <c r="H1540" t="s">
        <v>29</v>
      </c>
      <c r="I1540">
        <v>280016</v>
      </c>
      <c r="J1540" t="s">
        <v>17</v>
      </c>
      <c r="K1540">
        <v>250012</v>
      </c>
      <c r="L1540" t="s">
        <v>37</v>
      </c>
      <c r="M1540" t="s">
        <v>54</v>
      </c>
      <c r="N1540" s="5">
        <v>1694</v>
      </c>
    </row>
    <row r="1541" spans="1:14" x14ac:dyDescent="0.25">
      <c r="A1541">
        <v>3801540</v>
      </c>
      <c r="B1541">
        <v>3</v>
      </c>
      <c r="C1541" t="s">
        <v>50</v>
      </c>
      <c r="D1541" s="2">
        <v>44287</v>
      </c>
      <c r="E1541" s="27">
        <v>2021</v>
      </c>
      <c r="F1541" s="29">
        <v>4</v>
      </c>
      <c r="G1541">
        <v>511116</v>
      </c>
      <c r="H1541" t="s">
        <v>31</v>
      </c>
      <c r="I1541">
        <v>280007</v>
      </c>
      <c r="J1541" t="s">
        <v>79</v>
      </c>
      <c r="K1541">
        <v>250014</v>
      </c>
      <c r="L1541" t="s">
        <v>37</v>
      </c>
      <c r="M1541" t="s">
        <v>54</v>
      </c>
      <c r="N1541" s="5">
        <v>5573</v>
      </c>
    </row>
    <row r="1542" spans="1:14" x14ac:dyDescent="0.25">
      <c r="A1542">
        <v>3801541</v>
      </c>
      <c r="B1542">
        <v>1</v>
      </c>
      <c r="C1542" t="s">
        <v>64</v>
      </c>
      <c r="D1542" s="2">
        <v>44540</v>
      </c>
      <c r="E1542" s="27">
        <v>2021</v>
      </c>
      <c r="F1542" s="29">
        <v>12</v>
      </c>
      <c r="G1542">
        <v>511111</v>
      </c>
      <c r="H1542" t="s">
        <v>29</v>
      </c>
      <c r="I1542">
        <v>280016</v>
      </c>
      <c r="J1542" t="s">
        <v>17</v>
      </c>
      <c r="K1542">
        <v>250023</v>
      </c>
      <c r="L1542" t="s">
        <v>34</v>
      </c>
      <c r="M1542" t="s">
        <v>40</v>
      </c>
      <c r="N1542" s="5">
        <v>3625</v>
      </c>
    </row>
    <row r="1543" spans="1:14" x14ac:dyDescent="0.25">
      <c r="A1543">
        <v>3801542</v>
      </c>
      <c r="B1543">
        <v>2</v>
      </c>
      <c r="C1543" t="s">
        <v>51</v>
      </c>
      <c r="D1543" s="2">
        <v>45188</v>
      </c>
      <c r="E1543" s="27">
        <v>2023</v>
      </c>
      <c r="F1543" s="29">
        <v>9</v>
      </c>
      <c r="G1543">
        <v>511116</v>
      </c>
      <c r="H1543" t="s">
        <v>31</v>
      </c>
      <c r="I1543">
        <v>280009</v>
      </c>
      <c r="J1543" t="s">
        <v>81</v>
      </c>
      <c r="K1543">
        <v>250014</v>
      </c>
      <c r="L1543" t="s">
        <v>37</v>
      </c>
      <c r="M1543" t="s">
        <v>54</v>
      </c>
      <c r="N1543" s="5">
        <v>711</v>
      </c>
    </row>
    <row r="1544" spans="1:14" x14ac:dyDescent="0.25">
      <c r="A1544">
        <v>3801543</v>
      </c>
      <c r="B1544">
        <v>2</v>
      </c>
      <c r="C1544" t="s">
        <v>51</v>
      </c>
      <c r="D1544" s="2">
        <v>45217</v>
      </c>
      <c r="E1544" s="27">
        <v>2023</v>
      </c>
      <c r="F1544" s="29">
        <v>10</v>
      </c>
      <c r="G1544">
        <v>511116</v>
      </c>
      <c r="H1544" t="s">
        <v>31</v>
      </c>
      <c r="I1544">
        <v>280016</v>
      </c>
      <c r="J1544" t="s">
        <v>17</v>
      </c>
      <c r="K1544">
        <v>250029</v>
      </c>
      <c r="L1544" t="s">
        <v>35</v>
      </c>
      <c r="M1544" t="s">
        <v>55</v>
      </c>
      <c r="N1544" s="5">
        <v>3687</v>
      </c>
    </row>
    <row r="1545" spans="1:14" x14ac:dyDescent="0.25">
      <c r="A1545">
        <v>3801544</v>
      </c>
      <c r="B1545">
        <v>4</v>
      </c>
      <c r="C1545" t="s">
        <v>65</v>
      </c>
      <c r="D1545" s="2">
        <v>45256</v>
      </c>
      <c r="E1545" s="27">
        <v>2023</v>
      </c>
      <c r="F1545" s="29">
        <v>11</v>
      </c>
      <c r="G1545">
        <v>511114</v>
      </c>
      <c r="H1545" t="s">
        <v>30</v>
      </c>
      <c r="I1545">
        <v>280007</v>
      </c>
      <c r="J1545" t="s">
        <v>79</v>
      </c>
      <c r="K1545">
        <v>250018</v>
      </c>
      <c r="L1545" t="s">
        <v>37</v>
      </c>
      <c r="M1545" t="s">
        <v>39</v>
      </c>
      <c r="N1545" s="5">
        <v>4877</v>
      </c>
    </row>
    <row r="1546" spans="1:14" x14ac:dyDescent="0.25">
      <c r="A1546">
        <v>3801545</v>
      </c>
      <c r="B1546">
        <v>2</v>
      </c>
      <c r="C1546" t="s">
        <v>51</v>
      </c>
      <c r="D1546" s="2">
        <v>45008</v>
      </c>
      <c r="E1546" s="27">
        <v>2023</v>
      </c>
      <c r="F1546" s="29">
        <v>3</v>
      </c>
      <c r="G1546">
        <v>511112</v>
      </c>
      <c r="H1546" t="s">
        <v>29</v>
      </c>
      <c r="I1546">
        <v>280005</v>
      </c>
      <c r="J1546" t="s">
        <v>77</v>
      </c>
      <c r="K1546">
        <v>250030</v>
      </c>
      <c r="L1546" t="s">
        <v>35</v>
      </c>
      <c r="M1546" t="s">
        <v>55</v>
      </c>
      <c r="N1546" s="5">
        <v>5223</v>
      </c>
    </row>
    <row r="1547" spans="1:14" x14ac:dyDescent="0.25">
      <c r="A1547">
        <v>3801546</v>
      </c>
      <c r="B1547">
        <v>4</v>
      </c>
      <c r="C1547" t="s">
        <v>65</v>
      </c>
      <c r="D1547" s="2">
        <v>45060</v>
      </c>
      <c r="E1547" s="27">
        <v>2023</v>
      </c>
      <c r="F1547" s="29">
        <v>5</v>
      </c>
      <c r="G1547">
        <v>511115</v>
      </c>
      <c r="H1547" t="s">
        <v>70</v>
      </c>
      <c r="I1547">
        <v>280009</v>
      </c>
      <c r="J1547" t="s">
        <v>81</v>
      </c>
      <c r="K1547">
        <v>250002</v>
      </c>
      <c r="L1547" t="s">
        <v>36</v>
      </c>
      <c r="M1547" t="s">
        <v>38</v>
      </c>
      <c r="N1547" s="5">
        <v>486</v>
      </c>
    </row>
    <row r="1548" spans="1:14" x14ac:dyDescent="0.25">
      <c r="A1548">
        <v>3801547</v>
      </c>
      <c r="B1548">
        <v>4</v>
      </c>
      <c r="C1548" t="s">
        <v>65</v>
      </c>
      <c r="D1548" s="2">
        <v>45052</v>
      </c>
      <c r="E1548" s="27">
        <v>2023</v>
      </c>
      <c r="F1548" s="29">
        <v>5</v>
      </c>
      <c r="G1548">
        <v>511111</v>
      </c>
      <c r="H1548" t="s">
        <v>29</v>
      </c>
      <c r="I1548">
        <v>280007</v>
      </c>
      <c r="J1548" t="s">
        <v>79</v>
      </c>
      <c r="K1548">
        <v>250023</v>
      </c>
      <c r="L1548" t="s">
        <v>34</v>
      </c>
      <c r="M1548" t="s">
        <v>40</v>
      </c>
      <c r="N1548" s="5">
        <v>5391</v>
      </c>
    </row>
    <row r="1549" spans="1:14" x14ac:dyDescent="0.25">
      <c r="A1549">
        <v>3801548</v>
      </c>
      <c r="B1549">
        <v>2</v>
      </c>
      <c r="C1549" t="s">
        <v>51</v>
      </c>
      <c r="D1549" s="2">
        <v>44375</v>
      </c>
      <c r="E1549" s="27">
        <v>2021</v>
      </c>
      <c r="F1549" s="29">
        <v>6</v>
      </c>
      <c r="G1549">
        <v>511114</v>
      </c>
      <c r="H1549" t="s">
        <v>30</v>
      </c>
      <c r="I1549">
        <v>280011</v>
      </c>
      <c r="J1549" t="s">
        <v>12</v>
      </c>
      <c r="K1549">
        <v>250016</v>
      </c>
      <c r="L1549" t="s">
        <v>37</v>
      </c>
      <c r="M1549" t="s">
        <v>39</v>
      </c>
      <c r="N1549" s="5">
        <v>5878</v>
      </c>
    </row>
    <row r="1550" spans="1:14" x14ac:dyDescent="0.25">
      <c r="A1550">
        <v>3801549</v>
      </c>
      <c r="B1550">
        <v>2</v>
      </c>
      <c r="C1550" t="s">
        <v>51</v>
      </c>
      <c r="D1550" s="2">
        <v>44547</v>
      </c>
      <c r="E1550" s="27">
        <v>2021</v>
      </c>
      <c r="F1550" s="29">
        <v>12</v>
      </c>
      <c r="G1550">
        <v>511116</v>
      </c>
      <c r="H1550" t="s">
        <v>31</v>
      </c>
      <c r="I1550">
        <v>280014</v>
      </c>
      <c r="J1550" t="s">
        <v>15</v>
      </c>
      <c r="K1550">
        <v>250030</v>
      </c>
      <c r="L1550" t="s">
        <v>35</v>
      </c>
      <c r="M1550" t="s">
        <v>55</v>
      </c>
      <c r="N1550" s="5">
        <v>5570</v>
      </c>
    </row>
    <row r="1551" spans="1:14" x14ac:dyDescent="0.25">
      <c r="A1551">
        <v>3801550</v>
      </c>
      <c r="B1551">
        <v>2</v>
      </c>
      <c r="C1551" t="s">
        <v>51</v>
      </c>
      <c r="D1551" s="2">
        <v>44283</v>
      </c>
      <c r="E1551" s="27">
        <v>2021</v>
      </c>
      <c r="F1551" s="29">
        <v>3</v>
      </c>
      <c r="G1551">
        <v>511116</v>
      </c>
      <c r="H1551" t="s">
        <v>31</v>
      </c>
      <c r="I1551">
        <v>280018</v>
      </c>
      <c r="J1551" t="s">
        <v>19</v>
      </c>
      <c r="K1551">
        <v>250011</v>
      </c>
      <c r="L1551" t="s">
        <v>37</v>
      </c>
      <c r="M1551" t="s">
        <v>54</v>
      </c>
      <c r="N1551" s="5">
        <v>630</v>
      </c>
    </row>
    <row r="1552" spans="1:14" x14ac:dyDescent="0.25">
      <c r="A1552">
        <v>3801551</v>
      </c>
      <c r="B1552">
        <v>1</v>
      </c>
      <c r="C1552" t="s">
        <v>64</v>
      </c>
      <c r="D1552" s="2">
        <v>44940</v>
      </c>
      <c r="E1552" s="27">
        <v>2023</v>
      </c>
      <c r="F1552" s="29">
        <v>1</v>
      </c>
      <c r="G1552">
        <v>511113</v>
      </c>
      <c r="H1552" t="s">
        <v>30</v>
      </c>
      <c r="I1552">
        <v>280020</v>
      </c>
      <c r="J1552" t="s">
        <v>21</v>
      </c>
      <c r="K1552">
        <v>250026</v>
      </c>
      <c r="L1552" t="s">
        <v>35</v>
      </c>
      <c r="M1552" t="s">
        <v>71</v>
      </c>
      <c r="N1552" s="5">
        <v>4578</v>
      </c>
    </row>
    <row r="1553" spans="1:14" x14ac:dyDescent="0.25">
      <c r="A1553">
        <v>3801552</v>
      </c>
      <c r="B1553">
        <v>2</v>
      </c>
      <c r="C1553" t="s">
        <v>51</v>
      </c>
      <c r="D1553" s="2">
        <v>44902</v>
      </c>
      <c r="E1553" s="27">
        <v>2022</v>
      </c>
      <c r="F1553" s="29">
        <v>12</v>
      </c>
      <c r="G1553">
        <v>511115</v>
      </c>
      <c r="H1553" t="s">
        <v>70</v>
      </c>
      <c r="I1553">
        <v>280007</v>
      </c>
      <c r="J1553" t="s">
        <v>79</v>
      </c>
      <c r="K1553">
        <v>250016</v>
      </c>
      <c r="L1553" t="s">
        <v>37</v>
      </c>
      <c r="M1553" t="s">
        <v>39</v>
      </c>
      <c r="N1553" s="5">
        <v>4718</v>
      </c>
    </row>
    <row r="1554" spans="1:14" x14ac:dyDescent="0.25">
      <c r="A1554">
        <v>3801553</v>
      </c>
      <c r="B1554">
        <v>3</v>
      </c>
      <c r="C1554" t="s">
        <v>50</v>
      </c>
      <c r="D1554" s="2">
        <v>45246</v>
      </c>
      <c r="E1554" s="27">
        <v>2023</v>
      </c>
      <c r="F1554" s="29">
        <v>11</v>
      </c>
      <c r="G1554">
        <v>511112</v>
      </c>
      <c r="H1554" t="s">
        <v>29</v>
      </c>
      <c r="I1554">
        <v>280020</v>
      </c>
      <c r="J1554" t="s">
        <v>21</v>
      </c>
      <c r="K1554">
        <v>250008</v>
      </c>
      <c r="L1554" t="s">
        <v>36</v>
      </c>
      <c r="M1554" t="s">
        <v>53</v>
      </c>
      <c r="N1554" s="5">
        <v>462</v>
      </c>
    </row>
    <row r="1555" spans="1:14" x14ac:dyDescent="0.25">
      <c r="A1555">
        <v>3801554</v>
      </c>
      <c r="B1555">
        <v>2</v>
      </c>
      <c r="C1555" t="s">
        <v>51</v>
      </c>
      <c r="D1555" s="2">
        <v>45270</v>
      </c>
      <c r="E1555" s="27">
        <v>2023</v>
      </c>
      <c r="F1555" s="29">
        <v>12</v>
      </c>
      <c r="G1555">
        <v>511111</v>
      </c>
      <c r="H1555" t="s">
        <v>29</v>
      </c>
      <c r="I1555">
        <v>280015</v>
      </c>
      <c r="J1555" t="s">
        <v>16</v>
      </c>
      <c r="K1555">
        <v>250014</v>
      </c>
      <c r="L1555" t="s">
        <v>37</v>
      </c>
      <c r="M1555" t="s">
        <v>54</v>
      </c>
      <c r="N1555" s="5">
        <v>5712</v>
      </c>
    </row>
    <row r="1556" spans="1:14" x14ac:dyDescent="0.25">
      <c r="A1556">
        <v>3801555</v>
      </c>
      <c r="B1556">
        <v>4</v>
      </c>
      <c r="C1556" t="s">
        <v>65</v>
      </c>
      <c r="D1556" s="2">
        <v>45038</v>
      </c>
      <c r="E1556" s="27">
        <v>2023</v>
      </c>
      <c r="F1556" s="29">
        <v>4</v>
      </c>
      <c r="G1556">
        <v>511117</v>
      </c>
      <c r="H1556" t="s">
        <v>31</v>
      </c>
      <c r="I1556">
        <v>280004</v>
      </c>
      <c r="J1556" t="s">
        <v>76</v>
      </c>
      <c r="K1556">
        <v>250025</v>
      </c>
      <c r="L1556" t="s">
        <v>34</v>
      </c>
      <c r="M1556" t="s">
        <v>40</v>
      </c>
      <c r="N1556" s="5">
        <v>3978</v>
      </c>
    </row>
    <row r="1557" spans="1:14" x14ac:dyDescent="0.25">
      <c r="A1557">
        <v>3801556</v>
      </c>
      <c r="B1557">
        <v>3</v>
      </c>
      <c r="C1557" t="s">
        <v>50</v>
      </c>
      <c r="D1557" s="2">
        <v>44380</v>
      </c>
      <c r="E1557" s="27">
        <v>2021</v>
      </c>
      <c r="F1557" s="29">
        <v>7</v>
      </c>
      <c r="G1557">
        <v>511116</v>
      </c>
      <c r="H1557" t="s">
        <v>31</v>
      </c>
      <c r="I1557">
        <v>280009</v>
      </c>
      <c r="J1557" t="s">
        <v>81</v>
      </c>
      <c r="K1557">
        <v>250002</v>
      </c>
      <c r="L1557" t="s">
        <v>36</v>
      </c>
      <c r="M1557" t="s">
        <v>38</v>
      </c>
      <c r="N1557" s="5">
        <v>2600</v>
      </c>
    </row>
    <row r="1558" spans="1:14" x14ac:dyDescent="0.25">
      <c r="A1558">
        <v>3801557</v>
      </c>
      <c r="B1558">
        <v>2</v>
      </c>
      <c r="C1558" t="s">
        <v>51</v>
      </c>
      <c r="D1558" s="2">
        <v>45011</v>
      </c>
      <c r="E1558" s="27">
        <v>2023</v>
      </c>
      <c r="F1558" s="29">
        <v>3</v>
      </c>
      <c r="G1558">
        <v>511111</v>
      </c>
      <c r="H1558" t="s">
        <v>29</v>
      </c>
      <c r="I1558">
        <v>280009</v>
      </c>
      <c r="J1558" t="s">
        <v>81</v>
      </c>
      <c r="K1558">
        <v>250029</v>
      </c>
      <c r="L1558" t="s">
        <v>35</v>
      </c>
      <c r="M1558" t="s">
        <v>55</v>
      </c>
      <c r="N1558" s="5">
        <v>2065</v>
      </c>
    </row>
    <row r="1559" spans="1:14" x14ac:dyDescent="0.25">
      <c r="A1559">
        <v>3801558</v>
      </c>
      <c r="B1559">
        <v>3</v>
      </c>
      <c r="C1559" t="s">
        <v>50</v>
      </c>
      <c r="D1559" s="2">
        <v>44361</v>
      </c>
      <c r="E1559" s="27">
        <v>2021</v>
      </c>
      <c r="F1559" s="29">
        <v>6</v>
      </c>
      <c r="G1559">
        <v>511111</v>
      </c>
      <c r="H1559" t="s">
        <v>29</v>
      </c>
      <c r="I1559">
        <v>280016</v>
      </c>
      <c r="J1559" t="s">
        <v>17</v>
      </c>
      <c r="K1559">
        <v>250020</v>
      </c>
      <c r="L1559" t="s">
        <v>37</v>
      </c>
      <c r="M1559" t="s">
        <v>39</v>
      </c>
      <c r="N1559" s="5">
        <v>3470</v>
      </c>
    </row>
    <row r="1560" spans="1:14" x14ac:dyDescent="0.25">
      <c r="A1560">
        <v>3801559</v>
      </c>
      <c r="B1560">
        <v>1</v>
      </c>
      <c r="C1560" t="s">
        <v>64</v>
      </c>
      <c r="D1560" s="2">
        <v>44692</v>
      </c>
      <c r="E1560" s="27">
        <v>2022</v>
      </c>
      <c r="F1560" s="29">
        <v>5</v>
      </c>
      <c r="G1560">
        <v>511114</v>
      </c>
      <c r="H1560" t="s">
        <v>30</v>
      </c>
      <c r="I1560">
        <v>280008</v>
      </c>
      <c r="J1560" t="s">
        <v>80</v>
      </c>
      <c r="K1560">
        <v>250027</v>
      </c>
      <c r="L1560" t="s">
        <v>35</v>
      </c>
      <c r="M1560" t="s">
        <v>71</v>
      </c>
      <c r="N1560" s="5">
        <v>5778</v>
      </c>
    </row>
    <row r="1561" spans="1:14" x14ac:dyDescent="0.25">
      <c r="A1561">
        <v>3801560</v>
      </c>
      <c r="B1561">
        <v>1</v>
      </c>
      <c r="C1561" t="s">
        <v>64</v>
      </c>
      <c r="D1561" s="2">
        <v>44282</v>
      </c>
      <c r="E1561" s="27">
        <v>2021</v>
      </c>
      <c r="F1561" s="29">
        <v>3</v>
      </c>
      <c r="G1561">
        <v>511115</v>
      </c>
      <c r="H1561" t="s">
        <v>70</v>
      </c>
      <c r="I1561">
        <v>280005</v>
      </c>
      <c r="J1561" t="s">
        <v>77</v>
      </c>
      <c r="K1561">
        <v>250026</v>
      </c>
      <c r="L1561" t="s">
        <v>35</v>
      </c>
      <c r="M1561" t="s">
        <v>71</v>
      </c>
      <c r="N1561" s="5">
        <v>4533</v>
      </c>
    </row>
    <row r="1562" spans="1:14" x14ac:dyDescent="0.25">
      <c r="A1562">
        <v>3801561</v>
      </c>
      <c r="B1562">
        <v>1</v>
      </c>
      <c r="C1562" t="s">
        <v>64</v>
      </c>
      <c r="D1562" s="2">
        <v>44807</v>
      </c>
      <c r="E1562" s="27">
        <v>2022</v>
      </c>
      <c r="F1562" s="29">
        <v>9</v>
      </c>
      <c r="G1562">
        <v>511111</v>
      </c>
      <c r="H1562" t="s">
        <v>29</v>
      </c>
      <c r="I1562">
        <v>280015</v>
      </c>
      <c r="J1562" t="s">
        <v>16</v>
      </c>
      <c r="K1562">
        <v>250014</v>
      </c>
      <c r="L1562" t="s">
        <v>37</v>
      </c>
      <c r="M1562" t="s">
        <v>54</v>
      </c>
      <c r="N1562" s="5">
        <v>1703</v>
      </c>
    </row>
    <row r="1563" spans="1:14" x14ac:dyDescent="0.25">
      <c r="A1563">
        <v>3801562</v>
      </c>
      <c r="B1563">
        <v>4</v>
      </c>
      <c r="C1563" t="s">
        <v>65</v>
      </c>
      <c r="D1563" s="2">
        <v>44677</v>
      </c>
      <c r="E1563" s="27">
        <v>2022</v>
      </c>
      <c r="F1563" s="29">
        <v>4</v>
      </c>
      <c r="G1563">
        <v>511113</v>
      </c>
      <c r="H1563" t="s">
        <v>30</v>
      </c>
      <c r="I1563">
        <v>280012</v>
      </c>
      <c r="J1563" t="s">
        <v>13</v>
      </c>
      <c r="K1563">
        <v>250007</v>
      </c>
      <c r="L1563" t="s">
        <v>36</v>
      </c>
      <c r="M1563" t="s">
        <v>53</v>
      </c>
      <c r="N1563" s="5">
        <v>3580</v>
      </c>
    </row>
    <row r="1564" spans="1:14" x14ac:dyDescent="0.25">
      <c r="A1564">
        <v>3801563</v>
      </c>
      <c r="B1564">
        <v>3</v>
      </c>
      <c r="C1564" t="s">
        <v>50</v>
      </c>
      <c r="D1564" s="2">
        <v>45280</v>
      </c>
      <c r="E1564" s="27">
        <v>2023</v>
      </c>
      <c r="F1564" s="29">
        <v>12</v>
      </c>
      <c r="G1564">
        <v>511117</v>
      </c>
      <c r="H1564" t="s">
        <v>31</v>
      </c>
      <c r="I1564">
        <v>280003</v>
      </c>
      <c r="J1564" t="s">
        <v>75</v>
      </c>
      <c r="K1564">
        <v>250027</v>
      </c>
      <c r="L1564" t="s">
        <v>35</v>
      </c>
      <c r="M1564" t="s">
        <v>71</v>
      </c>
      <c r="N1564" s="5">
        <v>1456</v>
      </c>
    </row>
    <row r="1565" spans="1:14" x14ac:dyDescent="0.25">
      <c r="A1565">
        <v>3801564</v>
      </c>
      <c r="B1565">
        <v>1</v>
      </c>
      <c r="C1565" t="s">
        <v>64</v>
      </c>
      <c r="D1565" s="2">
        <v>44364</v>
      </c>
      <c r="E1565" s="27">
        <v>2021</v>
      </c>
      <c r="F1565" s="29">
        <v>6</v>
      </c>
      <c r="G1565">
        <v>511112</v>
      </c>
      <c r="H1565" t="s">
        <v>29</v>
      </c>
      <c r="I1565">
        <v>280012</v>
      </c>
      <c r="J1565" t="s">
        <v>13</v>
      </c>
      <c r="K1565">
        <v>250025</v>
      </c>
      <c r="L1565" t="s">
        <v>34</v>
      </c>
      <c r="M1565" t="s">
        <v>40</v>
      </c>
      <c r="N1565" s="5">
        <v>2990</v>
      </c>
    </row>
    <row r="1566" spans="1:14" x14ac:dyDescent="0.25">
      <c r="A1566">
        <v>3801565</v>
      </c>
      <c r="B1566">
        <v>1</v>
      </c>
      <c r="C1566" t="s">
        <v>64</v>
      </c>
      <c r="D1566" s="2">
        <v>45189</v>
      </c>
      <c r="E1566" s="27">
        <v>2023</v>
      </c>
      <c r="F1566" s="29">
        <v>9</v>
      </c>
      <c r="G1566">
        <v>511115</v>
      </c>
      <c r="H1566" t="s">
        <v>70</v>
      </c>
      <c r="I1566">
        <v>280010</v>
      </c>
      <c r="J1566" t="s">
        <v>11</v>
      </c>
      <c r="K1566">
        <v>250009</v>
      </c>
      <c r="L1566" t="s">
        <v>36</v>
      </c>
      <c r="M1566" t="s">
        <v>53</v>
      </c>
      <c r="N1566" s="5">
        <v>3872</v>
      </c>
    </row>
    <row r="1567" spans="1:14" x14ac:dyDescent="0.25">
      <c r="A1567">
        <v>3801566</v>
      </c>
      <c r="B1567">
        <v>3</v>
      </c>
      <c r="C1567" t="s">
        <v>50</v>
      </c>
      <c r="D1567" s="2">
        <v>45132</v>
      </c>
      <c r="E1567" s="27">
        <v>2023</v>
      </c>
      <c r="F1567" s="29">
        <v>7</v>
      </c>
      <c r="G1567">
        <v>511111</v>
      </c>
      <c r="H1567" t="s">
        <v>29</v>
      </c>
      <c r="I1567">
        <v>280020</v>
      </c>
      <c r="J1567" t="s">
        <v>21</v>
      </c>
      <c r="K1567">
        <v>250025</v>
      </c>
      <c r="L1567" t="s">
        <v>34</v>
      </c>
      <c r="M1567" t="s">
        <v>40</v>
      </c>
      <c r="N1567" s="5">
        <v>2478</v>
      </c>
    </row>
    <row r="1568" spans="1:14" x14ac:dyDescent="0.25">
      <c r="A1568">
        <v>3801567</v>
      </c>
      <c r="B1568">
        <v>2</v>
      </c>
      <c r="C1568" t="s">
        <v>51</v>
      </c>
      <c r="D1568" s="2">
        <v>45100</v>
      </c>
      <c r="E1568" s="27">
        <v>2023</v>
      </c>
      <c r="F1568" s="29">
        <v>6</v>
      </c>
      <c r="G1568">
        <v>511116</v>
      </c>
      <c r="H1568" t="s">
        <v>31</v>
      </c>
      <c r="I1568">
        <v>280015</v>
      </c>
      <c r="J1568" t="s">
        <v>16</v>
      </c>
      <c r="K1568">
        <v>250009</v>
      </c>
      <c r="L1568" t="s">
        <v>36</v>
      </c>
      <c r="M1568" t="s">
        <v>53</v>
      </c>
      <c r="N1568" s="5">
        <v>5754</v>
      </c>
    </row>
    <row r="1569" spans="1:14" x14ac:dyDescent="0.25">
      <c r="A1569">
        <v>3801568</v>
      </c>
      <c r="B1569">
        <v>1</v>
      </c>
      <c r="C1569" t="s">
        <v>64</v>
      </c>
      <c r="D1569" s="2">
        <v>44707</v>
      </c>
      <c r="E1569" s="27">
        <v>2022</v>
      </c>
      <c r="F1569" s="29">
        <v>5</v>
      </c>
      <c r="G1569">
        <v>511114</v>
      </c>
      <c r="H1569" t="s">
        <v>30</v>
      </c>
      <c r="I1569">
        <v>280018</v>
      </c>
      <c r="J1569" t="s">
        <v>19</v>
      </c>
      <c r="K1569">
        <v>250014</v>
      </c>
      <c r="L1569" t="s">
        <v>37</v>
      </c>
      <c r="M1569" t="s">
        <v>54</v>
      </c>
      <c r="N1569" s="5">
        <v>2775</v>
      </c>
    </row>
    <row r="1570" spans="1:14" x14ac:dyDescent="0.25">
      <c r="A1570">
        <v>3801569</v>
      </c>
      <c r="B1570">
        <v>3</v>
      </c>
      <c r="C1570" t="s">
        <v>50</v>
      </c>
      <c r="D1570" s="2">
        <v>44604</v>
      </c>
      <c r="E1570" s="27">
        <v>2022</v>
      </c>
      <c r="F1570" s="29">
        <v>2</v>
      </c>
      <c r="G1570">
        <v>511111</v>
      </c>
      <c r="H1570" t="s">
        <v>29</v>
      </c>
      <c r="I1570">
        <v>280014</v>
      </c>
      <c r="J1570" t="s">
        <v>15</v>
      </c>
      <c r="K1570">
        <v>250028</v>
      </c>
      <c r="L1570" t="s">
        <v>35</v>
      </c>
      <c r="M1570" t="s">
        <v>71</v>
      </c>
      <c r="N1570" s="5">
        <v>2275</v>
      </c>
    </row>
    <row r="1571" spans="1:14" x14ac:dyDescent="0.25">
      <c r="A1571">
        <v>3801570</v>
      </c>
      <c r="B1571">
        <v>1</v>
      </c>
      <c r="C1571" t="s">
        <v>64</v>
      </c>
      <c r="D1571" s="2">
        <v>45271</v>
      </c>
      <c r="E1571" s="27">
        <v>2023</v>
      </c>
      <c r="F1571" s="29">
        <v>12</v>
      </c>
      <c r="G1571">
        <v>511111</v>
      </c>
      <c r="H1571" t="s">
        <v>29</v>
      </c>
      <c r="I1571">
        <v>280006</v>
      </c>
      <c r="J1571" t="s">
        <v>78</v>
      </c>
      <c r="K1571">
        <v>250005</v>
      </c>
      <c r="L1571" t="s">
        <v>36</v>
      </c>
      <c r="M1571" t="s">
        <v>38</v>
      </c>
      <c r="N1571" s="5">
        <v>1566</v>
      </c>
    </row>
    <row r="1572" spans="1:14" x14ac:dyDescent="0.25">
      <c r="A1572">
        <v>3801571</v>
      </c>
      <c r="B1572">
        <v>4</v>
      </c>
      <c r="C1572" t="s">
        <v>65</v>
      </c>
      <c r="D1572" s="2">
        <v>44571</v>
      </c>
      <c r="E1572" s="27">
        <v>2022</v>
      </c>
      <c r="F1572" s="29">
        <v>1</v>
      </c>
      <c r="G1572">
        <v>511112</v>
      </c>
      <c r="H1572" t="s">
        <v>29</v>
      </c>
      <c r="I1572">
        <v>280006</v>
      </c>
      <c r="J1572" t="s">
        <v>78</v>
      </c>
      <c r="K1572">
        <v>250005</v>
      </c>
      <c r="L1572" t="s">
        <v>36</v>
      </c>
      <c r="M1572" t="s">
        <v>38</v>
      </c>
      <c r="N1572" s="5">
        <v>5787</v>
      </c>
    </row>
    <row r="1573" spans="1:14" x14ac:dyDescent="0.25">
      <c r="A1573">
        <v>3801572</v>
      </c>
      <c r="B1573">
        <v>4</v>
      </c>
      <c r="C1573" t="s">
        <v>65</v>
      </c>
      <c r="D1573" s="2">
        <v>44323</v>
      </c>
      <c r="E1573" s="27">
        <v>2021</v>
      </c>
      <c r="F1573" s="29">
        <v>5</v>
      </c>
      <c r="G1573">
        <v>511115</v>
      </c>
      <c r="H1573" t="s">
        <v>70</v>
      </c>
      <c r="I1573">
        <v>280005</v>
      </c>
      <c r="J1573" t="s">
        <v>77</v>
      </c>
      <c r="K1573">
        <v>250013</v>
      </c>
      <c r="L1573" t="s">
        <v>37</v>
      </c>
      <c r="M1573" t="s">
        <v>54</v>
      </c>
      <c r="N1573" s="5">
        <v>621</v>
      </c>
    </row>
    <row r="1574" spans="1:14" x14ac:dyDescent="0.25">
      <c r="A1574">
        <v>3801573</v>
      </c>
      <c r="B1574">
        <v>2</v>
      </c>
      <c r="C1574" t="s">
        <v>51</v>
      </c>
      <c r="D1574" s="2">
        <v>44971</v>
      </c>
      <c r="E1574" s="27">
        <v>2023</v>
      </c>
      <c r="F1574" s="29">
        <v>2</v>
      </c>
      <c r="G1574">
        <v>511114</v>
      </c>
      <c r="H1574" t="s">
        <v>30</v>
      </c>
      <c r="I1574">
        <v>280015</v>
      </c>
      <c r="J1574" t="s">
        <v>16</v>
      </c>
      <c r="K1574">
        <v>250026</v>
      </c>
      <c r="L1574" t="s">
        <v>35</v>
      </c>
      <c r="M1574" t="s">
        <v>71</v>
      </c>
      <c r="N1574" s="5">
        <v>395</v>
      </c>
    </row>
    <row r="1575" spans="1:14" x14ac:dyDescent="0.25">
      <c r="A1575">
        <v>3801574</v>
      </c>
      <c r="B1575">
        <v>3</v>
      </c>
      <c r="C1575" t="s">
        <v>50</v>
      </c>
      <c r="D1575" s="2">
        <v>44765</v>
      </c>
      <c r="E1575" s="27">
        <v>2022</v>
      </c>
      <c r="F1575" s="29">
        <v>7</v>
      </c>
      <c r="G1575">
        <v>511111</v>
      </c>
      <c r="H1575" t="s">
        <v>29</v>
      </c>
      <c r="I1575">
        <v>280014</v>
      </c>
      <c r="J1575" t="s">
        <v>15</v>
      </c>
      <c r="K1575">
        <v>250026</v>
      </c>
      <c r="L1575" t="s">
        <v>35</v>
      </c>
      <c r="M1575" t="s">
        <v>71</v>
      </c>
      <c r="N1575" s="5">
        <v>4618</v>
      </c>
    </row>
    <row r="1576" spans="1:14" x14ac:dyDescent="0.25">
      <c r="A1576">
        <v>3801575</v>
      </c>
      <c r="B1576">
        <v>1</v>
      </c>
      <c r="C1576" t="s">
        <v>64</v>
      </c>
      <c r="D1576" s="2">
        <v>44927</v>
      </c>
      <c r="E1576" s="27">
        <v>2023</v>
      </c>
      <c r="F1576" s="29">
        <v>1</v>
      </c>
      <c r="G1576">
        <v>511111</v>
      </c>
      <c r="H1576" t="s">
        <v>29</v>
      </c>
      <c r="I1576">
        <v>280016</v>
      </c>
      <c r="J1576" t="s">
        <v>17</v>
      </c>
      <c r="K1576">
        <v>250030</v>
      </c>
      <c r="L1576" t="s">
        <v>35</v>
      </c>
      <c r="M1576" t="s">
        <v>55</v>
      </c>
      <c r="N1576" s="5">
        <v>5734</v>
      </c>
    </row>
    <row r="1577" spans="1:14" x14ac:dyDescent="0.25">
      <c r="A1577">
        <v>3801576</v>
      </c>
      <c r="B1577">
        <v>1</v>
      </c>
      <c r="C1577" t="s">
        <v>64</v>
      </c>
      <c r="D1577" s="2">
        <v>45227</v>
      </c>
      <c r="E1577" s="27">
        <v>2023</v>
      </c>
      <c r="F1577" s="29">
        <v>10</v>
      </c>
      <c r="G1577">
        <v>511113</v>
      </c>
      <c r="H1577" t="s">
        <v>30</v>
      </c>
      <c r="I1577">
        <v>280008</v>
      </c>
      <c r="J1577" t="s">
        <v>80</v>
      </c>
      <c r="K1577">
        <v>250027</v>
      </c>
      <c r="L1577" t="s">
        <v>35</v>
      </c>
      <c r="M1577" t="s">
        <v>71</v>
      </c>
      <c r="N1577" s="5">
        <v>1828</v>
      </c>
    </row>
    <row r="1578" spans="1:14" x14ac:dyDescent="0.25">
      <c r="A1578">
        <v>3801577</v>
      </c>
      <c r="B1578">
        <v>2</v>
      </c>
      <c r="C1578" t="s">
        <v>51</v>
      </c>
      <c r="D1578" s="2">
        <v>45182</v>
      </c>
      <c r="E1578" s="27">
        <v>2023</v>
      </c>
      <c r="F1578" s="29">
        <v>9</v>
      </c>
      <c r="G1578">
        <v>511114</v>
      </c>
      <c r="H1578" t="s">
        <v>30</v>
      </c>
      <c r="I1578">
        <v>280003</v>
      </c>
      <c r="J1578" t="s">
        <v>75</v>
      </c>
      <c r="K1578">
        <v>250024</v>
      </c>
      <c r="L1578" t="s">
        <v>34</v>
      </c>
      <c r="M1578" t="s">
        <v>40</v>
      </c>
      <c r="N1578" s="5">
        <v>1631</v>
      </c>
    </row>
    <row r="1579" spans="1:14" x14ac:dyDescent="0.25">
      <c r="A1579">
        <v>3801578</v>
      </c>
      <c r="B1579">
        <v>2</v>
      </c>
      <c r="C1579" t="s">
        <v>51</v>
      </c>
      <c r="D1579" s="2">
        <v>44960</v>
      </c>
      <c r="E1579" s="27">
        <v>2023</v>
      </c>
      <c r="F1579" s="29">
        <v>2</v>
      </c>
      <c r="G1579">
        <v>511112</v>
      </c>
      <c r="H1579" t="s">
        <v>29</v>
      </c>
      <c r="I1579">
        <v>280017</v>
      </c>
      <c r="J1579" t="s">
        <v>18</v>
      </c>
      <c r="K1579">
        <v>250010</v>
      </c>
      <c r="L1579" t="s">
        <v>36</v>
      </c>
      <c r="M1579" t="s">
        <v>53</v>
      </c>
      <c r="N1579" s="5">
        <v>3461</v>
      </c>
    </row>
    <row r="1580" spans="1:14" x14ac:dyDescent="0.25">
      <c r="A1580">
        <v>3801579</v>
      </c>
      <c r="B1580">
        <v>2</v>
      </c>
      <c r="C1580" t="s">
        <v>51</v>
      </c>
      <c r="D1580" s="2">
        <v>44483</v>
      </c>
      <c r="E1580" s="27">
        <v>2021</v>
      </c>
      <c r="F1580" s="29">
        <v>10</v>
      </c>
      <c r="G1580">
        <v>511111</v>
      </c>
      <c r="H1580" t="s">
        <v>29</v>
      </c>
      <c r="I1580">
        <v>280014</v>
      </c>
      <c r="J1580" t="s">
        <v>15</v>
      </c>
      <c r="K1580">
        <v>250021</v>
      </c>
      <c r="L1580" t="s">
        <v>34</v>
      </c>
      <c r="M1580" t="s">
        <v>40</v>
      </c>
      <c r="N1580" s="5">
        <v>1428</v>
      </c>
    </row>
    <row r="1581" spans="1:14" x14ac:dyDescent="0.25">
      <c r="A1581">
        <v>3801580</v>
      </c>
      <c r="B1581">
        <v>1</v>
      </c>
      <c r="C1581" t="s">
        <v>64</v>
      </c>
      <c r="D1581" s="2">
        <v>44899</v>
      </c>
      <c r="E1581" s="27">
        <v>2022</v>
      </c>
      <c r="F1581" s="29">
        <v>12</v>
      </c>
      <c r="G1581">
        <v>511113</v>
      </c>
      <c r="H1581" t="s">
        <v>30</v>
      </c>
      <c r="I1581">
        <v>280007</v>
      </c>
      <c r="J1581" t="s">
        <v>79</v>
      </c>
      <c r="K1581">
        <v>250023</v>
      </c>
      <c r="L1581" t="s">
        <v>34</v>
      </c>
      <c r="M1581" t="s">
        <v>40</v>
      </c>
      <c r="N1581" s="5">
        <v>322</v>
      </c>
    </row>
    <row r="1582" spans="1:14" x14ac:dyDescent="0.25">
      <c r="A1582">
        <v>3801581</v>
      </c>
      <c r="B1582">
        <v>4</v>
      </c>
      <c r="C1582" t="s">
        <v>65</v>
      </c>
      <c r="D1582" s="2">
        <v>45264</v>
      </c>
      <c r="E1582" s="27">
        <v>2023</v>
      </c>
      <c r="F1582" s="29">
        <v>12</v>
      </c>
      <c r="G1582">
        <v>511117</v>
      </c>
      <c r="H1582" t="s">
        <v>31</v>
      </c>
      <c r="I1582">
        <v>280004</v>
      </c>
      <c r="J1582" t="s">
        <v>76</v>
      </c>
      <c r="K1582">
        <v>250016</v>
      </c>
      <c r="L1582" t="s">
        <v>37</v>
      </c>
      <c r="M1582" t="s">
        <v>39</v>
      </c>
      <c r="N1582" s="5">
        <v>4100</v>
      </c>
    </row>
    <row r="1583" spans="1:14" x14ac:dyDescent="0.25">
      <c r="A1583">
        <v>3801582</v>
      </c>
      <c r="B1583">
        <v>1</v>
      </c>
      <c r="C1583" t="s">
        <v>64</v>
      </c>
      <c r="D1583" s="2">
        <v>45166</v>
      </c>
      <c r="E1583" s="27">
        <v>2023</v>
      </c>
      <c r="F1583" s="29">
        <v>8</v>
      </c>
      <c r="G1583">
        <v>511116</v>
      </c>
      <c r="H1583" t="s">
        <v>31</v>
      </c>
      <c r="I1583">
        <v>280001</v>
      </c>
      <c r="J1583" t="s">
        <v>73</v>
      </c>
      <c r="K1583">
        <v>250020</v>
      </c>
      <c r="L1583" t="s">
        <v>37</v>
      </c>
      <c r="M1583" t="s">
        <v>39</v>
      </c>
      <c r="N1583" s="5">
        <v>3982</v>
      </c>
    </row>
    <row r="1584" spans="1:14" x14ac:dyDescent="0.25">
      <c r="A1584">
        <v>3801583</v>
      </c>
      <c r="B1584">
        <v>3</v>
      </c>
      <c r="C1584" t="s">
        <v>50</v>
      </c>
      <c r="D1584" s="2">
        <v>44959</v>
      </c>
      <c r="E1584" s="27">
        <v>2023</v>
      </c>
      <c r="F1584" s="29">
        <v>2</v>
      </c>
      <c r="G1584">
        <v>511112</v>
      </c>
      <c r="H1584" t="s">
        <v>29</v>
      </c>
      <c r="I1584">
        <v>280001</v>
      </c>
      <c r="J1584" t="s">
        <v>73</v>
      </c>
      <c r="K1584">
        <v>250030</v>
      </c>
      <c r="L1584" t="s">
        <v>35</v>
      </c>
      <c r="M1584" t="s">
        <v>55</v>
      </c>
      <c r="N1584" s="5">
        <v>3089</v>
      </c>
    </row>
    <row r="1585" spans="1:14" x14ac:dyDescent="0.25">
      <c r="A1585">
        <v>3801584</v>
      </c>
      <c r="B1585">
        <v>4</v>
      </c>
      <c r="C1585" t="s">
        <v>65</v>
      </c>
      <c r="D1585" s="2">
        <v>45027</v>
      </c>
      <c r="E1585" s="27">
        <v>2023</v>
      </c>
      <c r="F1585" s="29">
        <v>4</v>
      </c>
      <c r="G1585">
        <v>511114</v>
      </c>
      <c r="H1585" t="s">
        <v>30</v>
      </c>
      <c r="I1585">
        <v>280003</v>
      </c>
      <c r="J1585" t="s">
        <v>75</v>
      </c>
      <c r="K1585">
        <v>250004</v>
      </c>
      <c r="L1585" t="s">
        <v>36</v>
      </c>
      <c r="M1585" t="s">
        <v>38</v>
      </c>
      <c r="N1585" s="5">
        <v>5139</v>
      </c>
    </row>
    <row r="1586" spans="1:14" x14ac:dyDescent="0.25">
      <c r="A1586">
        <v>3801585</v>
      </c>
      <c r="B1586">
        <v>4</v>
      </c>
      <c r="C1586" t="s">
        <v>65</v>
      </c>
      <c r="D1586" s="2">
        <v>44726</v>
      </c>
      <c r="E1586" s="27">
        <v>2022</v>
      </c>
      <c r="F1586" s="29">
        <v>6</v>
      </c>
      <c r="G1586">
        <v>511117</v>
      </c>
      <c r="H1586" t="s">
        <v>31</v>
      </c>
      <c r="I1586">
        <v>280002</v>
      </c>
      <c r="J1586" t="s">
        <v>74</v>
      </c>
      <c r="K1586">
        <v>250030</v>
      </c>
      <c r="L1586" t="s">
        <v>35</v>
      </c>
      <c r="M1586" t="s">
        <v>55</v>
      </c>
      <c r="N1586" s="5">
        <v>1542</v>
      </c>
    </row>
    <row r="1587" spans="1:14" x14ac:dyDescent="0.25">
      <c r="A1587">
        <v>3801586</v>
      </c>
      <c r="B1587">
        <v>3</v>
      </c>
      <c r="C1587" t="s">
        <v>50</v>
      </c>
      <c r="D1587" s="2">
        <v>44632</v>
      </c>
      <c r="E1587" s="27">
        <v>2022</v>
      </c>
      <c r="F1587" s="29">
        <v>3</v>
      </c>
      <c r="G1587">
        <v>511113</v>
      </c>
      <c r="H1587" t="s">
        <v>30</v>
      </c>
      <c r="I1587">
        <v>280019</v>
      </c>
      <c r="J1587" t="s">
        <v>20</v>
      </c>
      <c r="K1587">
        <v>250029</v>
      </c>
      <c r="L1587" t="s">
        <v>35</v>
      </c>
      <c r="M1587" t="s">
        <v>55</v>
      </c>
      <c r="N1587" s="5">
        <v>5795</v>
      </c>
    </row>
    <row r="1588" spans="1:14" x14ac:dyDescent="0.25">
      <c r="A1588">
        <v>3801587</v>
      </c>
      <c r="B1588">
        <v>1</v>
      </c>
      <c r="C1588" t="s">
        <v>64</v>
      </c>
      <c r="D1588" s="2">
        <v>45189</v>
      </c>
      <c r="E1588" s="27">
        <v>2023</v>
      </c>
      <c r="F1588" s="29">
        <v>9</v>
      </c>
      <c r="G1588">
        <v>511113</v>
      </c>
      <c r="H1588" t="s">
        <v>30</v>
      </c>
      <c r="I1588">
        <v>280003</v>
      </c>
      <c r="J1588" t="s">
        <v>75</v>
      </c>
      <c r="K1588">
        <v>250020</v>
      </c>
      <c r="L1588" t="s">
        <v>37</v>
      </c>
      <c r="M1588" t="s">
        <v>39</v>
      </c>
      <c r="N1588" s="5">
        <v>4660</v>
      </c>
    </row>
    <row r="1589" spans="1:14" x14ac:dyDescent="0.25">
      <c r="A1589">
        <v>3801588</v>
      </c>
      <c r="B1589">
        <v>3</v>
      </c>
      <c r="C1589" t="s">
        <v>50</v>
      </c>
      <c r="D1589" s="2">
        <v>45074</v>
      </c>
      <c r="E1589" s="27">
        <v>2023</v>
      </c>
      <c r="F1589" s="29">
        <v>5</v>
      </c>
      <c r="G1589">
        <v>511111</v>
      </c>
      <c r="H1589" t="s">
        <v>29</v>
      </c>
      <c r="I1589">
        <v>280001</v>
      </c>
      <c r="J1589" t="s">
        <v>73</v>
      </c>
      <c r="K1589">
        <v>250030</v>
      </c>
      <c r="L1589" t="s">
        <v>35</v>
      </c>
      <c r="M1589" t="s">
        <v>55</v>
      </c>
      <c r="N1589" s="5">
        <v>5015</v>
      </c>
    </row>
    <row r="1590" spans="1:14" x14ac:dyDescent="0.25">
      <c r="A1590">
        <v>3801589</v>
      </c>
      <c r="B1590">
        <v>4</v>
      </c>
      <c r="C1590" t="s">
        <v>65</v>
      </c>
      <c r="D1590" s="2">
        <v>44488</v>
      </c>
      <c r="E1590" s="27">
        <v>2021</v>
      </c>
      <c r="F1590" s="29">
        <v>10</v>
      </c>
      <c r="G1590">
        <v>511111</v>
      </c>
      <c r="H1590" t="s">
        <v>29</v>
      </c>
      <c r="I1590">
        <v>280006</v>
      </c>
      <c r="J1590" t="s">
        <v>78</v>
      </c>
      <c r="K1590">
        <v>250029</v>
      </c>
      <c r="L1590" t="s">
        <v>35</v>
      </c>
      <c r="M1590" t="s">
        <v>55</v>
      </c>
      <c r="N1590" s="5">
        <v>533</v>
      </c>
    </row>
    <row r="1591" spans="1:14" x14ac:dyDescent="0.25">
      <c r="A1591">
        <v>3801590</v>
      </c>
      <c r="B1591">
        <v>2</v>
      </c>
      <c r="C1591" t="s">
        <v>51</v>
      </c>
      <c r="D1591" s="2">
        <v>45282</v>
      </c>
      <c r="E1591" s="27">
        <v>2023</v>
      </c>
      <c r="F1591" s="29">
        <v>12</v>
      </c>
      <c r="G1591">
        <v>511112</v>
      </c>
      <c r="H1591" t="s">
        <v>29</v>
      </c>
      <c r="I1591">
        <v>280013</v>
      </c>
      <c r="J1591" t="s">
        <v>14</v>
      </c>
      <c r="K1591">
        <v>250001</v>
      </c>
      <c r="L1591" t="s">
        <v>36</v>
      </c>
      <c r="M1591" t="s">
        <v>38</v>
      </c>
      <c r="N1591" s="5">
        <v>869</v>
      </c>
    </row>
    <row r="1592" spans="1:14" x14ac:dyDescent="0.25">
      <c r="A1592">
        <v>3801591</v>
      </c>
      <c r="B1592">
        <v>1</v>
      </c>
      <c r="C1592" t="s">
        <v>64</v>
      </c>
      <c r="D1592" s="2">
        <v>44776</v>
      </c>
      <c r="E1592" s="27">
        <v>2022</v>
      </c>
      <c r="F1592" s="29">
        <v>8</v>
      </c>
      <c r="G1592">
        <v>511117</v>
      </c>
      <c r="H1592" t="s">
        <v>31</v>
      </c>
      <c r="I1592">
        <v>280002</v>
      </c>
      <c r="J1592" t="s">
        <v>74</v>
      </c>
      <c r="K1592">
        <v>250017</v>
      </c>
      <c r="L1592" t="s">
        <v>37</v>
      </c>
      <c r="M1592" t="s">
        <v>39</v>
      </c>
      <c r="N1592" s="5">
        <v>1307</v>
      </c>
    </row>
    <row r="1593" spans="1:14" x14ac:dyDescent="0.25">
      <c r="A1593">
        <v>3801592</v>
      </c>
      <c r="B1593">
        <v>4</v>
      </c>
      <c r="C1593" t="s">
        <v>65</v>
      </c>
      <c r="D1593" s="2">
        <v>44570</v>
      </c>
      <c r="E1593" s="27">
        <v>2022</v>
      </c>
      <c r="F1593" s="29">
        <v>1</v>
      </c>
      <c r="G1593">
        <v>511113</v>
      </c>
      <c r="H1593" t="s">
        <v>30</v>
      </c>
      <c r="I1593">
        <v>280004</v>
      </c>
      <c r="J1593" t="s">
        <v>76</v>
      </c>
      <c r="K1593">
        <v>250016</v>
      </c>
      <c r="L1593" t="s">
        <v>37</v>
      </c>
      <c r="M1593" t="s">
        <v>39</v>
      </c>
      <c r="N1593" s="5">
        <v>1986</v>
      </c>
    </row>
    <row r="1594" spans="1:14" x14ac:dyDescent="0.25">
      <c r="A1594">
        <v>3801593</v>
      </c>
      <c r="B1594">
        <v>3</v>
      </c>
      <c r="C1594" t="s">
        <v>50</v>
      </c>
      <c r="D1594" s="2">
        <v>44965</v>
      </c>
      <c r="E1594" s="27">
        <v>2023</v>
      </c>
      <c r="F1594" s="29">
        <v>2</v>
      </c>
      <c r="G1594">
        <v>511117</v>
      </c>
      <c r="H1594" t="s">
        <v>31</v>
      </c>
      <c r="I1594">
        <v>280009</v>
      </c>
      <c r="J1594" t="s">
        <v>81</v>
      </c>
      <c r="K1594">
        <v>250012</v>
      </c>
      <c r="L1594" t="s">
        <v>37</v>
      </c>
      <c r="M1594" t="s">
        <v>54</v>
      </c>
      <c r="N1594" s="5">
        <v>615</v>
      </c>
    </row>
    <row r="1595" spans="1:14" x14ac:dyDescent="0.25">
      <c r="A1595">
        <v>3801594</v>
      </c>
      <c r="B1595">
        <v>3</v>
      </c>
      <c r="C1595" t="s">
        <v>50</v>
      </c>
      <c r="D1595" s="2">
        <v>44382</v>
      </c>
      <c r="E1595" s="27">
        <v>2021</v>
      </c>
      <c r="F1595" s="29">
        <v>7</v>
      </c>
      <c r="G1595">
        <v>511111</v>
      </c>
      <c r="H1595" t="s">
        <v>29</v>
      </c>
      <c r="I1595">
        <v>280008</v>
      </c>
      <c r="J1595" t="s">
        <v>80</v>
      </c>
      <c r="K1595">
        <v>250015</v>
      </c>
      <c r="L1595" t="s">
        <v>37</v>
      </c>
      <c r="M1595" t="s">
        <v>39</v>
      </c>
      <c r="N1595" s="5">
        <v>2056</v>
      </c>
    </row>
    <row r="1596" spans="1:14" x14ac:dyDescent="0.25">
      <c r="A1596">
        <v>3801595</v>
      </c>
      <c r="B1596">
        <v>3</v>
      </c>
      <c r="C1596" t="s">
        <v>50</v>
      </c>
      <c r="D1596" s="2">
        <v>45006</v>
      </c>
      <c r="E1596" s="27">
        <v>2023</v>
      </c>
      <c r="F1596" s="29">
        <v>3</v>
      </c>
      <c r="G1596">
        <v>511115</v>
      </c>
      <c r="H1596" t="s">
        <v>70</v>
      </c>
      <c r="I1596">
        <v>280009</v>
      </c>
      <c r="J1596" t="s">
        <v>81</v>
      </c>
      <c r="K1596">
        <v>250029</v>
      </c>
      <c r="L1596" t="s">
        <v>35</v>
      </c>
      <c r="M1596" t="s">
        <v>55</v>
      </c>
      <c r="N1596" s="5">
        <v>1352</v>
      </c>
    </row>
    <row r="1597" spans="1:14" x14ac:dyDescent="0.25">
      <c r="A1597">
        <v>3801596</v>
      </c>
      <c r="B1597">
        <v>1</v>
      </c>
      <c r="C1597" t="s">
        <v>64</v>
      </c>
      <c r="D1597" s="2">
        <v>45145</v>
      </c>
      <c r="E1597" s="27">
        <v>2023</v>
      </c>
      <c r="F1597" s="29">
        <v>8</v>
      </c>
      <c r="G1597">
        <v>511111</v>
      </c>
      <c r="H1597" t="s">
        <v>29</v>
      </c>
      <c r="I1597">
        <v>280017</v>
      </c>
      <c r="J1597" t="s">
        <v>18</v>
      </c>
      <c r="K1597">
        <v>250013</v>
      </c>
      <c r="L1597" t="s">
        <v>37</v>
      </c>
      <c r="M1597" t="s">
        <v>54</v>
      </c>
      <c r="N1597" s="5">
        <v>1608</v>
      </c>
    </row>
    <row r="1598" spans="1:14" x14ac:dyDescent="0.25">
      <c r="A1598">
        <v>3801597</v>
      </c>
      <c r="B1598">
        <v>2</v>
      </c>
      <c r="C1598" t="s">
        <v>51</v>
      </c>
      <c r="D1598" s="2">
        <v>44848</v>
      </c>
      <c r="E1598" s="27">
        <v>2022</v>
      </c>
      <c r="F1598" s="29">
        <v>10</v>
      </c>
      <c r="G1598">
        <v>511112</v>
      </c>
      <c r="H1598" t="s">
        <v>29</v>
      </c>
      <c r="I1598">
        <v>280007</v>
      </c>
      <c r="J1598" t="s">
        <v>79</v>
      </c>
      <c r="K1598">
        <v>250017</v>
      </c>
      <c r="L1598" t="s">
        <v>37</v>
      </c>
      <c r="M1598" t="s">
        <v>39</v>
      </c>
      <c r="N1598" s="5">
        <v>1615</v>
      </c>
    </row>
    <row r="1599" spans="1:14" x14ac:dyDescent="0.25">
      <c r="A1599">
        <v>3801598</v>
      </c>
      <c r="B1599">
        <v>3</v>
      </c>
      <c r="C1599" t="s">
        <v>50</v>
      </c>
      <c r="D1599" s="2">
        <v>44546</v>
      </c>
      <c r="E1599" s="27">
        <v>2021</v>
      </c>
      <c r="F1599" s="29">
        <v>12</v>
      </c>
      <c r="G1599">
        <v>511112</v>
      </c>
      <c r="H1599" t="s">
        <v>29</v>
      </c>
      <c r="I1599">
        <v>280002</v>
      </c>
      <c r="J1599" t="s">
        <v>74</v>
      </c>
      <c r="K1599">
        <v>250027</v>
      </c>
      <c r="L1599" t="s">
        <v>35</v>
      </c>
      <c r="M1599" t="s">
        <v>71</v>
      </c>
      <c r="N1599" s="5">
        <v>1585</v>
      </c>
    </row>
    <row r="1600" spans="1:14" x14ac:dyDescent="0.25">
      <c r="A1600">
        <v>3801599</v>
      </c>
      <c r="B1600">
        <v>3</v>
      </c>
      <c r="C1600" t="s">
        <v>50</v>
      </c>
      <c r="D1600" s="2">
        <v>44555</v>
      </c>
      <c r="E1600" s="27">
        <v>2021</v>
      </c>
      <c r="F1600" s="29">
        <v>12</v>
      </c>
      <c r="G1600">
        <v>511111</v>
      </c>
      <c r="H1600" t="s">
        <v>29</v>
      </c>
      <c r="I1600">
        <v>280019</v>
      </c>
      <c r="J1600" t="s">
        <v>20</v>
      </c>
      <c r="K1600">
        <v>250022</v>
      </c>
      <c r="L1600" t="s">
        <v>34</v>
      </c>
      <c r="M1600" t="s">
        <v>40</v>
      </c>
      <c r="N1600" s="5">
        <v>4731</v>
      </c>
    </row>
    <row r="1601" spans="1:14" x14ac:dyDescent="0.25">
      <c r="A1601">
        <v>3801600</v>
      </c>
      <c r="B1601">
        <v>2</v>
      </c>
      <c r="C1601" t="s">
        <v>51</v>
      </c>
      <c r="D1601" s="2">
        <v>44581</v>
      </c>
      <c r="E1601" s="27">
        <v>2022</v>
      </c>
      <c r="F1601" s="29">
        <v>1</v>
      </c>
      <c r="G1601">
        <v>511115</v>
      </c>
      <c r="H1601" t="s">
        <v>70</v>
      </c>
      <c r="I1601">
        <v>280010</v>
      </c>
      <c r="J1601" t="s">
        <v>11</v>
      </c>
      <c r="K1601">
        <v>250012</v>
      </c>
      <c r="L1601" t="s">
        <v>37</v>
      </c>
      <c r="M1601" t="s">
        <v>54</v>
      </c>
      <c r="N1601" s="5">
        <v>2449</v>
      </c>
    </row>
    <row r="1602" spans="1:14" x14ac:dyDescent="0.25">
      <c r="A1602">
        <v>3801601</v>
      </c>
      <c r="B1602">
        <v>3</v>
      </c>
      <c r="C1602" t="s">
        <v>50</v>
      </c>
      <c r="D1602" s="2">
        <v>45017</v>
      </c>
      <c r="E1602" s="27">
        <v>2023</v>
      </c>
      <c r="F1602" s="29">
        <v>4</v>
      </c>
      <c r="G1602">
        <v>511116</v>
      </c>
      <c r="H1602" t="s">
        <v>31</v>
      </c>
      <c r="I1602">
        <v>280002</v>
      </c>
      <c r="J1602" t="s">
        <v>74</v>
      </c>
      <c r="K1602">
        <v>250007</v>
      </c>
      <c r="L1602" t="s">
        <v>36</v>
      </c>
      <c r="M1602" t="s">
        <v>53</v>
      </c>
      <c r="N1602" s="5">
        <v>2798</v>
      </c>
    </row>
    <row r="1603" spans="1:14" x14ac:dyDescent="0.25">
      <c r="A1603">
        <v>3801602</v>
      </c>
      <c r="B1603">
        <v>2</v>
      </c>
      <c r="C1603" t="s">
        <v>51</v>
      </c>
      <c r="D1603" s="2">
        <v>44723</v>
      </c>
      <c r="E1603" s="27">
        <v>2022</v>
      </c>
      <c r="F1603" s="29">
        <v>6</v>
      </c>
      <c r="G1603">
        <v>511114</v>
      </c>
      <c r="H1603" t="s">
        <v>30</v>
      </c>
      <c r="I1603">
        <v>280011</v>
      </c>
      <c r="J1603" t="s">
        <v>12</v>
      </c>
      <c r="K1603">
        <v>250013</v>
      </c>
      <c r="L1603" t="s">
        <v>37</v>
      </c>
      <c r="M1603" t="s">
        <v>54</v>
      </c>
      <c r="N1603" s="5">
        <v>1600</v>
      </c>
    </row>
    <row r="1604" spans="1:14" x14ac:dyDescent="0.25">
      <c r="A1604">
        <v>3801603</v>
      </c>
      <c r="B1604">
        <v>1</v>
      </c>
      <c r="C1604" t="s">
        <v>64</v>
      </c>
      <c r="D1604" s="2">
        <v>45098</v>
      </c>
      <c r="E1604" s="27">
        <v>2023</v>
      </c>
      <c r="F1604" s="29">
        <v>6</v>
      </c>
      <c r="G1604">
        <v>511111</v>
      </c>
      <c r="H1604" t="s">
        <v>29</v>
      </c>
      <c r="I1604">
        <v>280005</v>
      </c>
      <c r="J1604" t="s">
        <v>77</v>
      </c>
      <c r="K1604">
        <v>250026</v>
      </c>
      <c r="L1604" t="s">
        <v>35</v>
      </c>
      <c r="M1604" t="s">
        <v>71</v>
      </c>
      <c r="N1604" s="5">
        <v>5165</v>
      </c>
    </row>
    <row r="1605" spans="1:14" x14ac:dyDescent="0.25">
      <c r="A1605">
        <v>3801604</v>
      </c>
      <c r="B1605">
        <v>2</v>
      </c>
      <c r="C1605" t="s">
        <v>51</v>
      </c>
      <c r="D1605" s="2">
        <v>44543</v>
      </c>
      <c r="E1605" s="27">
        <v>2021</v>
      </c>
      <c r="F1605" s="29">
        <v>12</v>
      </c>
      <c r="G1605">
        <v>511115</v>
      </c>
      <c r="H1605" t="s">
        <v>70</v>
      </c>
      <c r="I1605">
        <v>280005</v>
      </c>
      <c r="J1605" t="s">
        <v>77</v>
      </c>
      <c r="K1605">
        <v>250024</v>
      </c>
      <c r="L1605" t="s">
        <v>34</v>
      </c>
      <c r="M1605" t="s">
        <v>40</v>
      </c>
      <c r="N1605" s="5">
        <v>3382</v>
      </c>
    </row>
    <row r="1606" spans="1:14" x14ac:dyDescent="0.25">
      <c r="A1606">
        <v>3801605</v>
      </c>
      <c r="B1606">
        <v>2</v>
      </c>
      <c r="C1606" t="s">
        <v>51</v>
      </c>
      <c r="D1606" s="2">
        <v>44446</v>
      </c>
      <c r="E1606" s="27">
        <v>2021</v>
      </c>
      <c r="F1606" s="29">
        <v>9</v>
      </c>
      <c r="G1606">
        <v>511117</v>
      </c>
      <c r="H1606" t="s">
        <v>31</v>
      </c>
      <c r="I1606">
        <v>280010</v>
      </c>
      <c r="J1606" t="s">
        <v>11</v>
      </c>
      <c r="K1606">
        <v>250004</v>
      </c>
      <c r="L1606" t="s">
        <v>36</v>
      </c>
      <c r="M1606" t="s">
        <v>38</v>
      </c>
      <c r="N1606" s="5">
        <v>4321</v>
      </c>
    </row>
    <row r="1607" spans="1:14" x14ac:dyDescent="0.25">
      <c r="A1607">
        <v>3801606</v>
      </c>
      <c r="B1607">
        <v>2</v>
      </c>
      <c r="C1607" t="s">
        <v>51</v>
      </c>
      <c r="D1607" s="2">
        <v>44480</v>
      </c>
      <c r="E1607" s="27">
        <v>2021</v>
      </c>
      <c r="F1607" s="29">
        <v>10</v>
      </c>
      <c r="G1607">
        <v>511112</v>
      </c>
      <c r="H1607" t="s">
        <v>29</v>
      </c>
      <c r="I1607">
        <v>280017</v>
      </c>
      <c r="J1607" t="s">
        <v>18</v>
      </c>
      <c r="K1607">
        <v>250019</v>
      </c>
      <c r="L1607" t="s">
        <v>37</v>
      </c>
      <c r="M1607" t="s">
        <v>39</v>
      </c>
      <c r="N1607" s="5">
        <v>847</v>
      </c>
    </row>
    <row r="1608" spans="1:14" x14ac:dyDescent="0.25">
      <c r="A1608">
        <v>3801607</v>
      </c>
      <c r="B1608">
        <v>3</v>
      </c>
      <c r="C1608" t="s">
        <v>50</v>
      </c>
      <c r="D1608" s="2">
        <v>45225</v>
      </c>
      <c r="E1608" s="27">
        <v>2023</v>
      </c>
      <c r="F1608" s="29">
        <v>10</v>
      </c>
      <c r="G1608">
        <v>511114</v>
      </c>
      <c r="H1608" t="s">
        <v>30</v>
      </c>
      <c r="I1608">
        <v>280019</v>
      </c>
      <c r="J1608" t="s">
        <v>20</v>
      </c>
      <c r="K1608">
        <v>250030</v>
      </c>
      <c r="L1608" t="s">
        <v>35</v>
      </c>
      <c r="M1608" t="s">
        <v>55</v>
      </c>
      <c r="N1608" s="5">
        <v>3840</v>
      </c>
    </row>
    <row r="1609" spans="1:14" x14ac:dyDescent="0.25">
      <c r="A1609">
        <v>3801608</v>
      </c>
      <c r="B1609">
        <v>1</v>
      </c>
      <c r="C1609" t="s">
        <v>64</v>
      </c>
      <c r="D1609" s="2">
        <v>44987</v>
      </c>
      <c r="E1609" s="27">
        <v>2023</v>
      </c>
      <c r="F1609" s="29">
        <v>3</v>
      </c>
      <c r="G1609">
        <v>511113</v>
      </c>
      <c r="H1609" t="s">
        <v>30</v>
      </c>
      <c r="I1609">
        <v>280002</v>
      </c>
      <c r="J1609" t="s">
        <v>74</v>
      </c>
      <c r="K1609">
        <v>250014</v>
      </c>
      <c r="L1609" t="s">
        <v>37</v>
      </c>
      <c r="M1609" t="s">
        <v>54</v>
      </c>
      <c r="N1609" s="5">
        <v>707</v>
      </c>
    </row>
    <row r="1610" spans="1:14" x14ac:dyDescent="0.25">
      <c r="A1610">
        <v>3801609</v>
      </c>
      <c r="B1610">
        <v>3</v>
      </c>
      <c r="C1610" t="s">
        <v>50</v>
      </c>
      <c r="D1610" s="2">
        <v>44507</v>
      </c>
      <c r="E1610" s="27">
        <v>2021</v>
      </c>
      <c r="F1610" s="29">
        <v>11</v>
      </c>
      <c r="G1610">
        <v>511116</v>
      </c>
      <c r="H1610" t="s">
        <v>31</v>
      </c>
      <c r="I1610">
        <v>280020</v>
      </c>
      <c r="J1610" t="s">
        <v>21</v>
      </c>
      <c r="K1610">
        <v>250014</v>
      </c>
      <c r="L1610" t="s">
        <v>37</v>
      </c>
      <c r="M1610" t="s">
        <v>54</v>
      </c>
      <c r="N1610" s="5">
        <v>2954</v>
      </c>
    </row>
    <row r="1611" spans="1:14" x14ac:dyDescent="0.25">
      <c r="A1611">
        <v>3801610</v>
      </c>
      <c r="B1611">
        <v>3</v>
      </c>
      <c r="C1611" t="s">
        <v>50</v>
      </c>
      <c r="D1611" s="2">
        <v>44244</v>
      </c>
      <c r="E1611" s="27">
        <v>2021</v>
      </c>
      <c r="F1611" s="29">
        <v>2</v>
      </c>
      <c r="G1611">
        <v>511112</v>
      </c>
      <c r="H1611" t="s">
        <v>29</v>
      </c>
      <c r="I1611">
        <v>280009</v>
      </c>
      <c r="J1611" t="s">
        <v>81</v>
      </c>
      <c r="K1611">
        <v>250009</v>
      </c>
      <c r="L1611" t="s">
        <v>36</v>
      </c>
      <c r="M1611" t="s">
        <v>53</v>
      </c>
      <c r="N1611" s="5">
        <v>877</v>
      </c>
    </row>
    <row r="1612" spans="1:14" x14ac:dyDescent="0.25">
      <c r="A1612">
        <v>3801611</v>
      </c>
      <c r="B1612">
        <v>4</v>
      </c>
      <c r="C1612" t="s">
        <v>65</v>
      </c>
      <c r="D1612" s="2">
        <v>44883</v>
      </c>
      <c r="E1612" s="27">
        <v>2022</v>
      </c>
      <c r="F1612" s="29">
        <v>11</v>
      </c>
      <c r="G1612">
        <v>511117</v>
      </c>
      <c r="H1612" t="s">
        <v>31</v>
      </c>
      <c r="I1612">
        <v>280004</v>
      </c>
      <c r="J1612" t="s">
        <v>76</v>
      </c>
      <c r="K1612">
        <v>250006</v>
      </c>
      <c r="L1612" t="s">
        <v>36</v>
      </c>
      <c r="M1612" t="s">
        <v>53</v>
      </c>
      <c r="N1612" s="5">
        <v>4955</v>
      </c>
    </row>
    <row r="1613" spans="1:14" x14ac:dyDescent="0.25">
      <c r="A1613">
        <v>3801612</v>
      </c>
      <c r="B1613">
        <v>2</v>
      </c>
      <c r="C1613" t="s">
        <v>51</v>
      </c>
      <c r="D1613" s="2">
        <v>45079</v>
      </c>
      <c r="E1613" s="27">
        <v>2023</v>
      </c>
      <c r="F1613" s="29">
        <v>6</v>
      </c>
      <c r="G1613">
        <v>511116</v>
      </c>
      <c r="H1613" t="s">
        <v>31</v>
      </c>
      <c r="I1613">
        <v>280001</v>
      </c>
      <c r="J1613" t="s">
        <v>73</v>
      </c>
      <c r="K1613">
        <v>250027</v>
      </c>
      <c r="L1613" t="s">
        <v>35</v>
      </c>
      <c r="M1613" t="s">
        <v>71</v>
      </c>
      <c r="N1613" s="5">
        <v>4116</v>
      </c>
    </row>
    <row r="1614" spans="1:14" x14ac:dyDescent="0.25">
      <c r="A1614">
        <v>3801613</v>
      </c>
      <c r="B1614">
        <v>2</v>
      </c>
      <c r="C1614" t="s">
        <v>51</v>
      </c>
      <c r="D1614" s="2">
        <v>44774</v>
      </c>
      <c r="E1614" s="27">
        <v>2022</v>
      </c>
      <c r="F1614" s="29">
        <v>8</v>
      </c>
      <c r="G1614">
        <v>511113</v>
      </c>
      <c r="H1614" t="s">
        <v>30</v>
      </c>
      <c r="I1614">
        <v>280012</v>
      </c>
      <c r="J1614" t="s">
        <v>13</v>
      </c>
      <c r="K1614">
        <v>250007</v>
      </c>
      <c r="L1614" t="s">
        <v>36</v>
      </c>
      <c r="M1614" t="s">
        <v>53</v>
      </c>
      <c r="N1614" s="5">
        <v>2756</v>
      </c>
    </row>
    <row r="1615" spans="1:14" x14ac:dyDescent="0.25">
      <c r="A1615">
        <v>3801614</v>
      </c>
      <c r="B1615">
        <v>3</v>
      </c>
      <c r="C1615" t="s">
        <v>50</v>
      </c>
      <c r="D1615" s="2">
        <v>44493</v>
      </c>
      <c r="E1615" s="27">
        <v>2021</v>
      </c>
      <c r="F1615" s="29">
        <v>10</v>
      </c>
      <c r="G1615">
        <v>511116</v>
      </c>
      <c r="H1615" t="s">
        <v>31</v>
      </c>
      <c r="I1615">
        <v>280009</v>
      </c>
      <c r="J1615" t="s">
        <v>81</v>
      </c>
      <c r="K1615">
        <v>250022</v>
      </c>
      <c r="L1615" t="s">
        <v>34</v>
      </c>
      <c r="M1615" t="s">
        <v>40</v>
      </c>
      <c r="N1615" s="5">
        <v>5732</v>
      </c>
    </row>
    <row r="1616" spans="1:14" x14ac:dyDescent="0.25">
      <c r="A1616">
        <v>3801615</v>
      </c>
      <c r="B1616">
        <v>4</v>
      </c>
      <c r="C1616" t="s">
        <v>65</v>
      </c>
      <c r="D1616" s="2">
        <v>45090</v>
      </c>
      <c r="E1616" s="27">
        <v>2023</v>
      </c>
      <c r="F1616" s="29">
        <v>6</v>
      </c>
      <c r="G1616">
        <v>511117</v>
      </c>
      <c r="H1616" t="s">
        <v>31</v>
      </c>
      <c r="I1616">
        <v>280019</v>
      </c>
      <c r="J1616" t="s">
        <v>20</v>
      </c>
      <c r="K1616">
        <v>250026</v>
      </c>
      <c r="L1616" t="s">
        <v>35</v>
      </c>
      <c r="M1616" t="s">
        <v>71</v>
      </c>
      <c r="N1616" s="5">
        <v>2281</v>
      </c>
    </row>
    <row r="1617" spans="1:14" x14ac:dyDescent="0.25">
      <c r="A1617">
        <v>3801616</v>
      </c>
      <c r="B1617">
        <v>4</v>
      </c>
      <c r="C1617" t="s">
        <v>65</v>
      </c>
      <c r="D1617" s="2">
        <v>44446</v>
      </c>
      <c r="E1617" s="27">
        <v>2021</v>
      </c>
      <c r="F1617" s="29">
        <v>9</v>
      </c>
      <c r="G1617">
        <v>511111</v>
      </c>
      <c r="H1617" t="s">
        <v>29</v>
      </c>
      <c r="I1617">
        <v>280019</v>
      </c>
      <c r="J1617" t="s">
        <v>20</v>
      </c>
      <c r="K1617">
        <v>250013</v>
      </c>
      <c r="L1617" t="s">
        <v>37</v>
      </c>
      <c r="M1617" t="s">
        <v>54</v>
      </c>
      <c r="N1617" s="5">
        <v>2369</v>
      </c>
    </row>
    <row r="1618" spans="1:14" x14ac:dyDescent="0.25">
      <c r="A1618">
        <v>3801617</v>
      </c>
      <c r="B1618">
        <v>1</v>
      </c>
      <c r="C1618" t="s">
        <v>64</v>
      </c>
      <c r="D1618" s="2">
        <v>44726</v>
      </c>
      <c r="E1618" s="27">
        <v>2022</v>
      </c>
      <c r="F1618" s="29">
        <v>6</v>
      </c>
      <c r="G1618">
        <v>511115</v>
      </c>
      <c r="H1618" t="s">
        <v>70</v>
      </c>
      <c r="I1618">
        <v>280016</v>
      </c>
      <c r="J1618" t="s">
        <v>17</v>
      </c>
      <c r="K1618">
        <v>250010</v>
      </c>
      <c r="L1618" t="s">
        <v>36</v>
      </c>
      <c r="M1618" t="s">
        <v>53</v>
      </c>
      <c r="N1618" s="5">
        <v>3104</v>
      </c>
    </row>
    <row r="1619" spans="1:14" x14ac:dyDescent="0.25">
      <c r="A1619">
        <v>3801618</v>
      </c>
      <c r="B1619">
        <v>3</v>
      </c>
      <c r="C1619" t="s">
        <v>50</v>
      </c>
      <c r="D1619" s="2">
        <v>44890</v>
      </c>
      <c r="E1619" s="27">
        <v>2022</v>
      </c>
      <c r="F1619" s="29">
        <v>11</v>
      </c>
      <c r="G1619">
        <v>511114</v>
      </c>
      <c r="H1619" t="s">
        <v>30</v>
      </c>
      <c r="I1619">
        <v>280002</v>
      </c>
      <c r="J1619" t="s">
        <v>74</v>
      </c>
      <c r="K1619">
        <v>250018</v>
      </c>
      <c r="L1619" t="s">
        <v>37</v>
      </c>
      <c r="M1619" t="s">
        <v>39</v>
      </c>
      <c r="N1619" s="5">
        <v>4308</v>
      </c>
    </row>
    <row r="1620" spans="1:14" x14ac:dyDescent="0.25">
      <c r="A1620">
        <v>3801619</v>
      </c>
      <c r="B1620">
        <v>4</v>
      </c>
      <c r="C1620" t="s">
        <v>65</v>
      </c>
      <c r="D1620" s="2">
        <v>45189</v>
      </c>
      <c r="E1620" s="27">
        <v>2023</v>
      </c>
      <c r="F1620" s="29">
        <v>9</v>
      </c>
      <c r="G1620">
        <v>511113</v>
      </c>
      <c r="H1620" t="s">
        <v>30</v>
      </c>
      <c r="I1620">
        <v>280015</v>
      </c>
      <c r="J1620" t="s">
        <v>16</v>
      </c>
      <c r="K1620">
        <v>250029</v>
      </c>
      <c r="L1620" t="s">
        <v>35</v>
      </c>
      <c r="M1620" t="s">
        <v>55</v>
      </c>
      <c r="N1620" s="5">
        <v>5896</v>
      </c>
    </row>
    <row r="1621" spans="1:14" x14ac:dyDescent="0.25">
      <c r="A1621">
        <v>3801620</v>
      </c>
      <c r="B1621">
        <v>4</v>
      </c>
      <c r="C1621" t="s">
        <v>65</v>
      </c>
      <c r="D1621" s="2">
        <v>44446</v>
      </c>
      <c r="E1621" s="27">
        <v>2021</v>
      </c>
      <c r="F1621" s="29">
        <v>9</v>
      </c>
      <c r="G1621">
        <v>511115</v>
      </c>
      <c r="H1621" t="s">
        <v>70</v>
      </c>
      <c r="I1621">
        <v>280001</v>
      </c>
      <c r="J1621" t="s">
        <v>73</v>
      </c>
      <c r="K1621">
        <v>250002</v>
      </c>
      <c r="L1621" t="s">
        <v>36</v>
      </c>
      <c r="M1621" t="s">
        <v>38</v>
      </c>
      <c r="N1621" s="5">
        <v>5871</v>
      </c>
    </row>
    <row r="1622" spans="1:14" x14ac:dyDescent="0.25">
      <c r="A1622">
        <v>3801621</v>
      </c>
      <c r="B1622">
        <v>3</v>
      </c>
      <c r="C1622" t="s">
        <v>50</v>
      </c>
      <c r="D1622" s="2">
        <v>45143</v>
      </c>
      <c r="E1622" s="27">
        <v>2023</v>
      </c>
      <c r="F1622" s="29">
        <v>8</v>
      </c>
      <c r="G1622">
        <v>511111</v>
      </c>
      <c r="H1622" t="s">
        <v>29</v>
      </c>
      <c r="I1622">
        <v>280012</v>
      </c>
      <c r="J1622" t="s">
        <v>13</v>
      </c>
      <c r="K1622">
        <v>250010</v>
      </c>
      <c r="L1622" t="s">
        <v>36</v>
      </c>
      <c r="M1622" t="s">
        <v>53</v>
      </c>
      <c r="N1622" s="5">
        <v>1973</v>
      </c>
    </row>
    <row r="1623" spans="1:14" x14ac:dyDescent="0.25">
      <c r="A1623">
        <v>3801622</v>
      </c>
      <c r="B1623">
        <v>3</v>
      </c>
      <c r="C1623" t="s">
        <v>50</v>
      </c>
      <c r="D1623" s="2">
        <v>44745</v>
      </c>
      <c r="E1623" s="27">
        <v>2022</v>
      </c>
      <c r="F1623" s="29">
        <v>7</v>
      </c>
      <c r="G1623">
        <v>511114</v>
      </c>
      <c r="H1623" t="s">
        <v>30</v>
      </c>
      <c r="I1623">
        <v>280016</v>
      </c>
      <c r="J1623" t="s">
        <v>17</v>
      </c>
      <c r="K1623">
        <v>250023</v>
      </c>
      <c r="L1623" t="s">
        <v>34</v>
      </c>
      <c r="M1623" t="s">
        <v>40</v>
      </c>
      <c r="N1623" s="5">
        <v>1234</v>
      </c>
    </row>
    <row r="1624" spans="1:14" x14ac:dyDescent="0.25">
      <c r="A1624">
        <v>3801623</v>
      </c>
      <c r="B1624">
        <v>2</v>
      </c>
      <c r="C1624" t="s">
        <v>51</v>
      </c>
      <c r="D1624" s="2">
        <v>44920</v>
      </c>
      <c r="E1624" s="27">
        <v>2022</v>
      </c>
      <c r="F1624" s="29">
        <v>12</v>
      </c>
      <c r="G1624">
        <v>511117</v>
      </c>
      <c r="H1624" t="s">
        <v>31</v>
      </c>
      <c r="I1624">
        <v>280002</v>
      </c>
      <c r="J1624" t="s">
        <v>74</v>
      </c>
      <c r="K1624">
        <v>250002</v>
      </c>
      <c r="L1624" t="s">
        <v>36</v>
      </c>
      <c r="M1624" t="s">
        <v>38</v>
      </c>
      <c r="N1624" s="5">
        <v>3367</v>
      </c>
    </row>
    <row r="1625" spans="1:14" x14ac:dyDescent="0.25">
      <c r="A1625">
        <v>3801624</v>
      </c>
      <c r="B1625">
        <v>1</v>
      </c>
      <c r="C1625" t="s">
        <v>64</v>
      </c>
      <c r="D1625" s="2">
        <v>44300</v>
      </c>
      <c r="E1625" s="27">
        <v>2021</v>
      </c>
      <c r="F1625" s="29">
        <v>4</v>
      </c>
      <c r="G1625">
        <v>511111</v>
      </c>
      <c r="H1625" t="s">
        <v>29</v>
      </c>
      <c r="I1625">
        <v>280004</v>
      </c>
      <c r="J1625" t="s">
        <v>76</v>
      </c>
      <c r="K1625">
        <v>250001</v>
      </c>
      <c r="L1625" t="s">
        <v>36</v>
      </c>
      <c r="M1625" t="s">
        <v>38</v>
      </c>
      <c r="N1625" s="5">
        <v>4053</v>
      </c>
    </row>
    <row r="1626" spans="1:14" x14ac:dyDescent="0.25">
      <c r="A1626">
        <v>3801625</v>
      </c>
      <c r="B1626">
        <v>1</v>
      </c>
      <c r="C1626" t="s">
        <v>64</v>
      </c>
      <c r="D1626" s="2">
        <v>44819</v>
      </c>
      <c r="E1626" s="27">
        <v>2022</v>
      </c>
      <c r="F1626" s="29">
        <v>9</v>
      </c>
      <c r="G1626">
        <v>511114</v>
      </c>
      <c r="H1626" t="s">
        <v>30</v>
      </c>
      <c r="I1626">
        <v>280002</v>
      </c>
      <c r="J1626" t="s">
        <v>74</v>
      </c>
      <c r="K1626">
        <v>250003</v>
      </c>
      <c r="L1626" t="s">
        <v>36</v>
      </c>
      <c r="M1626" t="s">
        <v>38</v>
      </c>
      <c r="N1626" s="5">
        <v>4014</v>
      </c>
    </row>
    <row r="1627" spans="1:14" x14ac:dyDescent="0.25">
      <c r="A1627">
        <v>3801626</v>
      </c>
      <c r="B1627">
        <v>1</v>
      </c>
      <c r="C1627" t="s">
        <v>64</v>
      </c>
      <c r="D1627" s="2">
        <v>44646</v>
      </c>
      <c r="E1627" s="27">
        <v>2022</v>
      </c>
      <c r="F1627" s="29">
        <v>3</v>
      </c>
      <c r="G1627">
        <v>511117</v>
      </c>
      <c r="H1627" t="s">
        <v>31</v>
      </c>
      <c r="I1627">
        <v>280015</v>
      </c>
      <c r="J1627" t="s">
        <v>16</v>
      </c>
      <c r="K1627">
        <v>250008</v>
      </c>
      <c r="L1627" t="s">
        <v>36</v>
      </c>
      <c r="M1627" t="s">
        <v>53</v>
      </c>
      <c r="N1627" s="5">
        <v>2818</v>
      </c>
    </row>
    <row r="1628" spans="1:14" x14ac:dyDescent="0.25">
      <c r="A1628">
        <v>3801627</v>
      </c>
      <c r="B1628">
        <v>3</v>
      </c>
      <c r="C1628" t="s">
        <v>50</v>
      </c>
      <c r="D1628" s="2">
        <v>44356</v>
      </c>
      <c r="E1628" s="27">
        <v>2021</v>
      </c>
      <c r="F1628" s="29">
        <v>6</v>
      </c>
      <c r="G1628">
        <v>511117</v>
      </c>
      <c r="H1628" t="s">
        <v>31</v>
      </c>
      <c r="I1628">
        <v>280001</v>
      </c>
      <c r="J1628" t="s">
        <v>73</v>
      </c>
      <c r="K1628">
        <v>250012</v>
      </c>
      <c r="L1628" t="s">
        <v>37</v>
      </c>
      <c r="M1628" t="s">
        <v>54</v>
      </c>
      <c r="N1628" s="5">
        <v>3943</v>
      </c>
    </row>
    <row r="1629" spans="1:14" x14ac:dyDescent="0.25">
      <c r="A1629">
        <v>3801628</v>
      </c>
      <c r="B1629">
        <v>1</v>
      </c>
      <c r="C1629" t="s">
        <v>64</v>
      </c>
      <c r="D1629" s="2">
        <v>44992</v>
      </c>
      <c r="E1629" s="27">
        <v>2023</v>
      </c>
      <c r="F1629" s="29">
        <v>3</v>
      </c>
      <c r="G1629">
        <v>511115</v>
      </c>
      <c r="H1629" t="s">
        <v>70</v>
      </c>
      <c r="I1629">
        <v>280011</v>
      </c>
      <c r="J1629" t="s">
        <v>12</v>
      </c>
      <c r="K1629">
        <v>250022</v>
      </c>
      <c r="L1629" t="s">
        <v>34</v>
      </c>
      <c r="M1629" t="s">
        <v>40</v>
      </c>
      <c r="N1629" s="5">
        <v>5021</v>
      </c>
    </row>
    <row r="1630" spans="1:14" x14ac:dyDescent="0.25">
      <c r="A1630">
        <v>3801629</v>
      </c>
      <c r="B1630">
        <v>1</v>
      </c>
      <c r="C1630" t="s">
        <v>64</v>
      </c>
      <c r="D1630" s="2">
        <v>44389</v>
      </c>
      <c r="E1630" s="27">
        <v>2021</v>
      </c>
      <c r="F1630" s="29">
        <v>7</v>
      </c>
      <c r="G1630">
        <v>511114</v>
      </c>
      <c r="H1630" t="s">
        <v>30</v>
      </c>
      <c r="I1630">
        <v>280003</v>
      </c>
      <c r="J1630" t="s">
        <v>75</v>
      </c>
      <c r="K1630">
        <v>250008</v>
      </c>
      <c r="L1630" t="s">
        <v>36</v>
      </c>
      <c r="M1630" t="s">
        <v>53</v>
      </c>
      <c r="N1630" s="5">
        <v>1968</v>
      </c>
    </row>
    <row r="1631" spans="1:14" x14ac:dyDescent="0.25">
      <c r="A1631">
        <v>3801630</v>
      </c>
      <c r="B1631">
        <v>1</v>
      </c>
      <c r="C1631" t="s">
        <v>64</v>
      </c>
      <c r="D1631" s="2">
        <v>44239</v>
      </c>
      <c r="E1631" s="27">
        <v>2021</v>
      </c>
      <c r="F1631" s="29">
        <v>2</v>
      </c>
      <c r="G1631">
        <v>511113</v>
      </c>
      <c r="H1631" t="s">
        <v>30</v>
      </c>
      <c r="I1631">
        <v>280013</v>
      </c>
      <c r="J1631" t="s">
        <v>14</v>
      </c>
      <c r="K1631">
        <v>250004</v>
      </c>
      <c r="L1631" t="s">
        <v>36</v>
      </c>
      <c r="M1631" t="s">
        <v>38</v>
      </c>
      <c r="N1631" s="5">
        <v>3471</v>
      </c>
    </row>
    <row r="1632" spans="1:14" x14ac:dyDescent="0.25">
      <c r="A1632">
        <v>3801631</v>
      </c>
      <c r="B1632">
        <v>3</v>
      </c>
      <c r="C1632" t="s">
        <v>50</v>
      </c>
      <c r="D1632" s="2">
        <v>44229</v>
      </c>
      <c r="E1632" s="27">
        <v>2021</v>
      </c>
      <c r="F1632" s="29">
        <v>2</v>
      </c>
      <c r="G1632">
        <v>511112</v>
      </c>
      <c r="H1632" t="s">
        <v>29</v>
      </c>
      <c r="I1632">
        <v>280020</v>
      </c>
      <c r="J1632" t="s">
        <v>21</v>
      </c>
      <c r="K1632">
        <v>250030</v>
      </c>
      <c r="L1632" t="s">
        <v>35</v>
      </c>
      <c r="M1632" t="s">
        <v>55</v>
      </c>
      <c r="N1632" s="5">
        <v>466</v>
      </c>
    </row>
    <row r="1633" spans="1:14" x14ac:dyDescent="0.25">
      <c r="A1633">
        <v>3801632</v>
      </c>
      <c r="B1633">
        <v>3</v>
      </c>
      <c r="C1633" t="s">
        <v>50</v>
      </c>
      <c r="D1633" s="2">
        <v>45233</v>
      </c>
      <c r="E1633" s="27">
        <v>2023</v>
      </c>
      <c r="F1633" s="29">
        <v>11</v>
      </c>
      <c r="G1633">
        <v>511116</v>
      </c>
      <c r="H1633" t="s">
        <v>31</v>
      </c>
      <c r="I1633">
        <v>280009</v>
      </c>
      <c r="J1633" t="s">
        <v>81</v>
      </c>
      <c r="K1633">
        <v>250011</v>
      </c>
      <c r="L1633" t="s">
        <v>37</v>
      </c>
      <c r="M1633" t="s">
        <v>54</v>
      </c>
      <c r="N1633" s="5">
        <v>1662</v>
      </c>
    </row>
    <row r="1634" spans="1:14" x14ac:dyDescent="0.25">
      <c r="A1634">
        <v>3801633</v>
      </c>
      <c r="B1634">
        <v>1</v>
      </c>
      <c r="C1634" t="s">
        <v>64</v>
      </c>
      <c r="D1634" s="2">
        <v>44714</v>
      </c>
      <c r="E1634" s="27">
        <v>2022</v>
      </c>
      <c r="F1634" s="29">
        <v>6</v>
      </c>
      <c r="G1634">
        <v>511115</v>
      </c>
      <c r="H1634" t="s">
        <v>70</v>
      </c>
      <c r="I1634">
        <v>280014</v>
      </c>
      <c r="J1634" t="s">
        <v>15</v>
      </c>
      <c r="K1634">
        <v>250026</v>
      </c>
      <c r="L1634" t="s">
        <v>35</v>
      </c>
      <c r="M1634" t="s">
        <v>71</v>
      </c>
      <c r="N1634" s="5">
        <v>3939</v>
      </c>
    </row>
    <row r="1635" spans="1:14" x14ac:dyDescent="0.25">
      <c r="A1635">
        <v>3801634</v>
      </c>
      <c r="B1635">
        <v>1</v>
      </c>
      <c r="C1635" t="s">
        <v>64</v>
      </c>
      <c r="D1635" s="2">
        <v>44730</v>
      </c>
      <c r="E1635" s="27">
        <v>2022</v>
      </c>
      <c r="F1635" s="29">
        <v>6</v>
      </c>
      <c r="G1635">
        <v>511117</v>
      </c>
      <c r="H1635" t="s">
        <v>31</v>
      </c>
      <c r="I1635">
        <v>280010</v>
      </c>
      <c r="J1635" t="s">
        <v>11</v>
      </c>
      <c r="K1635">
        <v>250023</v>
      </c>
      <c r="L1635" t="s">
        <v>34</v>
      </c>
      <c r="M1635" t="s">
        <v>40</v>
      </c>
      <c r="N1635" s="5">
        <v>4163</v>
      </c>
    </row>
    <row r="1636" spans="1:14" x14ac:dyDescent="0.25">
      <c r="A1636">
        <v>3801635</v>
      </c>
      <c r="B1636">
        <v>2</v>
      </c>
      <c r="C1636" t="s">
        <v>51</v>
      </c>
      <c r="D1636" s="2">
        <v>45055</v>
      </c>
      <c r="E1636" s="27">
        <v>2023</v>
      </c>
      <c r="F1636" s="29">
        <v>5</v>
      </c>
      <c r="G1636">
        <v>511111</v>
      </c>
      <c r="H1636" t="s">
        <v>29</v>
      </c>
      <c r="I1636">
        <v>280015</v>
      </c>
      <c r="J1636" t="s">
        <v>16</v>
      </c>
      <c r="K1636">
        <v>250028</v>
      </c>
      <c r="L1636" t="s">
        <v>35</v>
      </c>
      <c r="M1636" t="s">
        <v>71</v>
      </c>
      <c r="N1636" s="5">
        <v>4244</v>
      </c>
    </row>
    <row r="1637" spans="1:14" x14ac:dyDescent="0.25">
      <c r="A1637">
        <v>3801636</v>
      </c>
      <c r="B1637">
        <v>3</v>
      </c>
      <c r="C1637" t="s">
        <v>50</v>
      </c>
      <c r="D1637" s="2">
        <v>44238</v>
      </c>
      <c r="E1637" s="27">
        <v>2021</v>
      </c>
      <c r="F1637" s="29">
        <v>2</v>
      </c>
      <c r="G1637">
        <v>511111</v>
      </c>
      <c r="H1637" t="s">
        <v>29</v>
      </c>
      <c r="I1637">
        <v>280010</v>
      </c>
      <c r="J1637" t="s">
        <v>11</v>
      </c>
      <c r="K1637">
        <v>250010</v>
      </c>
      <c r="L1637" t="s">
        <v>36</v>
      </c>
      <c r="M1637" t="s">
        <v>53</v>
      </c>
      <c r="N1637" s="5">
        <v>1861</v>
      </c>
    </row>
    <row r="1638" spans="1:14" x14ac:dyDescent="0.25">
      <c r="A1638">
        <v>3801637</v>
      </c>
      <c r="B1638">
        <v>2</v>
      </c>
      <c r="C1638" t="s">
        <v>51</v>
      </c>
      <c r="D1638" s="2">
        <v>45183</v>
      </c>
      <c r="E1638" s="27">
        <v>2023</v>
      </c>
      <c r="F1638" s="29">
        <v>9</v>
      </c>
      <c r="G1638">
        <v>511115</v>
      </c>
      <c r="H1638" t="s">
        <v>70</v>
      </c>
      <c r="I1638">
        <v>280011</v>
      </c>
      <c r="J1638" t="s">
        <v>12</v>
      </c>
      <c r="K1638">
        <v>250002</v>
      </c>
      <c r="L1638" t="s">
        <v>36</v>
      </c>
      <c r="M1638" t="s">
        <v>38</v>
      </c>
      <c r="N1638" s="5">
        <v>2316</v>
      </c>
    </row>
    <row r="1639" spans="1:14" x14ac:dyDescent="0.25">
      <c r="A1639">
        <v>3801638</v>
      </c>
      <c r="B1639">
        <v>2</v>
      </c>
      <c r="C1639" t="s">
        <v>51</v>
      </c>
      <c r="D1639" s="2">
        <v>44242</v>
      </c>
      <c r="E1639" s="27">
        <v>2021</v>
      </c>
      <c r="F1639" s="29">
        <v>2</v>
      </c>
      <c r="G1639">
        <v>511114</v>
      </c>
      <c r="H1639" t="s">
        <v>30</v>
      </c>
      <c r="I1639">
        <v>280015</v>
      </c>
      <c r="J1639" t="s">
        <v>16</v>
      </c>
      <c r="K1639">
        <v>250020</v>
      </c>
      <c r="L1639" t="s">
        <v>37</v>
      </c>
      <c r="M1639" t="s">
        <v>39</v>
      </c>
      <c r="N1639" s="5">
        <v>5338</v>
      </c>
    </row>
    <row r="1640" spans="1:14" x14ac:dyDescent="0.25">
      <c r="A1640">
        <v>3801639</v>
      </c>
      <c r="B1640">
        <v>4</v>
      </c>
      <c r="C1640" t="s">
        <v>65</v>
      </c>
      <c r="D1640" s="2">
        <v>44302</v>
      </c>
      <c r="E1640" s="27">
        <v>2021</v>
      </c>
      <c r="F1640" s="29">
        <v>4</v>
      </c>
      <c r="G1640">
        <v>511112</v>
      </c>
      <c r="H1640" t="s">
        <v>29</v>
      </c>
      <c r="I1640">
        <v>280013</v>
      </c>
      <c r="J1640" t="s">
        <v>14</v>
      </c>
      <c r="K1640">
        <v>250019</v>
      </c>
      <c r="L1640" t="s">
        <v>37</v>
      </c>
      <c r="M1640" t="s">
        <v>39</v>
      </c>
      <c r="N1640" s="5">
        <v>2209</v>
      </c>
    </row>
    <row r="1641" spans="1:14" x14ac:dyDescent="0.25">
      <c r="A1641">
        <v>3801640</v>
      </c>
      <c r="B1641">
        <v>3</v>
      </c>
      <c r="C1641" t="s">
        <v>50</v>
      </c>
      <c r="D1641" s="2">
        <v>44893</v>
      </c>
      <c r="E1641" s="27">
        <v>2022</v>
      </c>
      <c r="F1641" s="29">
        <v>11</v>
      </c>
      <c r="G1641">
        <v>511114</v>
      </c>
      <c r="H1641" t="s">
        <v>30</v>
      </c>
      <c r="I1641">
        <v>280003</v>
      </c>
      <c r="J1641" t="s">
        <v>75</v>
      </c>
      <c r="K1641">
        <v>250007</v>
      </c>
      <c r="L1641" t="s">
        <v>36</v>
      </c>
      <c r="M1641" t="s">
        <v>53</v>
      </c>
      <c r="N1641" s="5">
        <v>4577</v>
      </c>
    </row>
    <row r="1642" spans="1:14" x14ac:dyDescent="0.25">
      <c r="A1642">
        <v>3801641</v>
      </c>
      <c r="B1642">
        <v>2</v>
      </c>
      <c r="C1642" t="s">
        <v>51</v>
      </c>
      <c r="D1642" s="2">
        <v>44497</v>
      </c>
      <c r="E1642" s="27">
        <v>2021</v>
      </c>
      <c r="F1642" s="29">
        <v>10</v>
      </c>
      <c r="G1642">
        <v>511113</v>
      </c>
      <c r="H1642" t="s">
        <v>30</v>
      </c>
      <c r="I1642">
        <v>280013</v>
      </c>
      <c r="J1642" t="s">
        <v>14</v>
      </c>
      <c r="K1642">
        <v>250016</v>
      </c>
      <c r="L1642" t="s">
        <v>37</v>
      </c>
      <c r="M1642" t="s">
        <v>39</v>
      </c>
      <c r="N1642" s="5">
        <v>2524</v>
      </c>
    </row>
    <row r="1643" spans="1:14" x14ac:dyDescent="0.25">
      <c r="A1643">
        <v>3801642</v>
      </c>
      <c r="B1643">
        <v>3</v>
      </c>
      <c r="C1643" t="s">
        <v>50</v>
      </c>
      <c r="D1643" s="2">
        <v>44238</v>
      </c>
      <c r="E1643" s="27">
        <v>2021</v>
      </c>
      <c r="F1643" s="29">
        <v>2</v>
      </c>
      <c r="G1643">
        <v>511114</v>
      </c>
      <c r="H1643" t="s">
        <v>30</v>
      </c>
      <c r="I1643">
        <v>280018</v>
      </c>
      <c r="J1643" t="s">
        <v>19</v>
      </c>
      <c r="K1643">
        <v>250022</v>
      </c>
      <c r="L1643" t="s">
        <v>34</v>
      </c>
      <c r="M1643" t="s">
        <v>40</v>
      </c>
      <c r="N1643" s="5">
        <v>1242</v>
      </c>
    </row>
    <row r="1644" spans="1:14" x14ac:dyDescent="0.25">
      <c r="A1644">
        <v>3801643</v>
      </c>
      <c r="B1644">
        <v>2</v>
      </c>
      <c r="C1644" t="s">
        <v>51</v>
      </c>
      <c r="D1644" s="2">
        <v>45283</v>
      </c>
      <c r="E1644" s="27">
        <v>2023</v>
      </c>
      <c r="F1644" s="29">
        <v>12</v>
      </c>
      <c r="G1644">
        <v>511111</v>
      </c>
      <c r="H1644" t="s">
        <v>29</v>
      </c>
      <c r="I1644">
        <v>280003</v>
      </c>
      <c r="J1644" t="s">
        <v>75</v>
      </c>
      <c r="K1644">
        <v>250014</v>
      </c>
      <c r="L1644" t="s">
        <v>37</v>
      </c>
      <c r="M1644" t="s">
        <v>54</v>
      </c>
      <c r="N1644" s="5">
        <v>2763</v>
      </c>
    </row>
    <row r="1645" spans="1:14" x14ac:dyDescent="0.25">
      <c r="A1645">
        <v>3801644</v>
      </c>
      <c r="B1645">
        <v>4</v>
      </c>
      <c r="C1645" t="s">
        <v>65</v>
      </c>
      <c r="D1645" s="2">
        <v>44263</v>
      </c>
      <c r="E1645" s="27">
        <v>2021</v>
      </c>
      <c r="F1645" s="29">
        <v>3</v>
      </c>
      <c r="G1645">
        <v>511113</v>
      </c>
      <c r="H1645" t="s">
        <v>30</v>
      </c>
      <c r="I1645">
        <v>280002</v>
      </c>
      <c r="J1645" t="s">
        <v>74</v>
      </c>
      <c r="K1645">
        <v>250009</v>
      </c>
      <c r="L1645" t="s">
        <v>36</v>
      </c>
      <c r="M1645" t="s">
        <v>53</v>
      </c>
      <c r="N1645" s="5">
        <v>1309</v>
      </c>
    </row>
    <row r="1646" spans="1:14" x14ac:dyDescent="0.25">
      <c r="A1646">
        <v>3801645</v>
      </c>
      <c r="B1646">
        <v>3</v>
      </c>
      <c r="C1646" t="s">
        <v>50</v>
      </c>
      <c r="D1646" s="2">
        <v>44198</v>
      </c>
      <c r="E1646" s="27">
        <v>2021</v>
      </c>
      <c r="F1646" s="29">
        <v>1</v>
      </c>
      <c r="G1646">
        <v>511114</v>
      </c>
      <c r="H1646" t="s">
        <v>30</v>
      </c>
      <c r="I1646">
        <v>280005</v>
      </c>
      <c r="J1646" t="s">
        <v>77</v>
      </c>
      <c r="K1646">
        <v>250011</v>
      </c>
      <c r="L1646" t="s">
        <v>37</v>
      </c>
      <c r="M1646" t="s">
        <v>54</v>
      </c>
      <c r="N1646" s="5">
        <v>1561</v>
      </c>
    </row>
    <row r="1647" spans="1:14" x14ac:dyDescent="0.25">
      <c r="A1647">
        <v>3801646</v>
      </c>
      <c r="B1647">
        <v>3</v>
      </c>
      <c r="C1647" t="s">
        <v>50</v>
      </c>
      <c r="D1647" s="2">
        <v>45078</v>
      </c>
      <c r="E1647" s="27">
        <v>2023</v>
      </c>
      <c r="F1647" s="29">
        <v>6</v>
      </c>
      <c r="G1647">
        <v>511116</v>
      </c>
      <c r="H1647" t="s">
        <v>31</v>
      </c>
      <c r="I1647">
        <v>280007</v>
      </c>
      <c r="J1647" t="s">
        <v>79</v>
      </c>
      <c r="K1647">
        <v>250022</v>
      </c>
      <c r="L1647" t="s">
        <v>34</v>
      </c>
      <c r="M1647" t="s">
        <v>40</v>
      </c>
      <c r="N1647" s="5">
        <v>4899</v>
      </c>
    </row>
    <row r="1648" spans="1:14" x14ac:dyDescent="0.25">
      <c r="A1648">
        <v>3801647</v>
      </c>
      <c r="B1648">
        <v>3</v>
      </c>
      <c r="C1648" t="s">
        <v>50</v>
      </c>
      <c r="D1648" s="2">
        <v>45066</v>
      </c>
      <c r="E1648" s="27">
        <v>2023</v>
      </c>
      <c r="F1648" s="29">
        <v>5</v>
      </c>
      <c r="G1648">
        <v>511113</v>
      </c>
      <c r="H1648" t="s">
        <v>30</v>
      </c>
      <c r="I1648">
        <v>280004</v>
      </c>
      <c r="J1648" t="s">
        <v>76</v>
      </c>
      <c r="K1648">
        <v>250017</v>
      </c>
      <c r="L1648" t="s">
        <v>37</v>
      </c>
      <c r="M1648" t="s">
        <v>39</v>
      </c>
      <c r="N1648" s="5">
        <v>4505</v>
      </c>
    </row>
    <row r="1649" spans="1:14" x14ac:dyDescent="0.25">
      <c r="A1649">
        <v>3801648</v>
      </c>
      <c r="B1649">
        <v>2</v>
      </c>
      <c r="C1649" t="s">
        <v>51</v>
      </c>
      <c r="D1649" s="2">
        <v>45272</v>
      </c>
      <c r="E1649" s="27">
        <v>2023</v>
      </c>
      <c r="F1649" s="29">
        <v>12</v>
      </c>
      <c r="G1649">
        <v>511112</v>
      </c>
      <c r="H1649" t="s">
        <v>29</v>
      </c>
      <c r="I1649">
        <v>280006</v>
      </c>
      <c r="J1649" t="s">
        <v>78</v>
      </c>
      <c r="K1649">
        <v>250028</v>
      </c>
      <c r="L1649" t="s">
        <v>35</v>
      </c>
      <c r="M1649" t="s">
        <v>71</v>
      </c>
      <c r="N1649" s="5">
        <v>377</v>
      </c>
    </row>
    <row r="1650" spans="1:14" x14ac:dyDescent="0.25">
      <c r="A1650">
        <v>3801649</v>
      </c>
      <c r="B1650">
        <v>4</v>
      </c>
      <c r="C1650" t="s">
        <v>65</v>
      </c>
      <c r="D1650" s="2">
        <v>44768</v>
      </c>
      <c r="E1650" s="27">
        <v>2022</v>
      </c>
      <c r="F1650" s="29">
        <v>7</v>
      </c>
      <c r="G1650">
        <v>511117</v>
      </c>
      <c r="H1650" t="s">
        <v>31</v>
      </c>
      <c r="I1650">
        <v>280008</v>
      </c>
      <c r="J1650" t="s">
        <v>80</v>
      </c>
      <c r="K1650">
        <v>250008</v>
      </c>
      <c r="L1650" t="s">
        <v>36</v>
      </c>
      <c r="M1650" t="s">
        <v>53</v>
      </c>
      <c r="N1650" s="5">
        <v>5878</v>
      </c>
    </row>
    <row r="1651" spans="1:14" x14ac:dyDescent="0.25">
      <c r="A1651">
        <v>3801650</v>
      </c>
      <c r="B1651">
        <v>2</v>
      </c>
      <c r="C1651" t="s">
        <v>51</v>
      </c>
      <c r="D1651" s="2">
        <v>44645</v>
      </c>
      <c r="E1651" s="27">
        <v>2022</v>
      </c>
      <c r="F1651" s="29">
        <v>3</v>
      </c>
      <c r="G1651">
        <v>511116</v>
      </c>
      <c r="H1651" t="s">
        <v>31</v>
      </c>
      <c r="I1651">
        <v>280018</v>
      </c>
      <c r="J1651" t="s">
        <v>19</v>
      </c>
      <c r="K1651">
        <v>250030</v>
      </c>
      <c r="L1651" t="s">
        <v>35</v>
      </c>
      <c r="M1651" t="s">
        <v>55</v>
      </c>
      <c r="N1651" s="5">
        <v>4053</v>
      </c>
    </row>
    <row r="1652" spans="1:14" x14ac:dyDescent="0.25">
      <c r="A1652">
        <v>3801651</v>
      </c>
      <c r="B1652">
        <v>2</v>
      </c>
      <c r="C1652" t="s">
        <v>51</v>
      </c>
      <c r="D1652" s="2">
        <v>45127</v>
      </c>
      <c r="E1652" s="27">
        <v>2023</v>
      </c>
      <c r="F1652" s="29">
        <v>7</v>
      </c>
      <c r="G1652">
        <v>511117</v>
      </c>
      <c r="H1652" t="s">
        <v>31</v>
      </c>
      <c r="I1652">
        <v>280020</v>
      </c>
      <c r="J1652" t="s">
        <v>21</v>
      </c>
      <c r="K1652">
        <v>250013</v>
      </c>
      <c r="L1652" t="s">
        <v>37</v>
      </c>
      <c r="M1652" t="s">
        <v>54</v>
      </c>
      <c r="N1652" s="5">
        <v>5267</v>
      </c>
    </row>
    <row r="1653" spans="1:14" x14ac:dyDescent="0.25">
      <c r="A1653">
        <v>3801652</v>
      </c>
      <c r="B1653">
        <v>1</v>
      </c>
      <c r="C1653" t="s">
        <v>64</v>
      </c>
      <c r="D1653" s="2">
        <v>44693</v>
      </c>
      <c r="E1653" s="27">
        <v>2022</v>
      </c>
      <c r="F1653" s="29">
        <v>5</v>
      </c>
      <c r="G1653">
        <v>511111</v>
      </c>
      <c r="H1653" t="s">
        <v>29</v>
      </c>
      <c r="I1653">
        <v>280011</v>
      </c>
      <c r="J1653" t="s">
        <v>12</v>
      </c>
      <c r="K1653">
        <v>250021</v>
      </c>
      <c r="L1653" t="s">
        <v>34</v>
      </c>
      <c r="M1653" t="s">
        <v>40</v>
      </c>
      <c r="N1653" s="5">
        <v>1038</v>
      </c>
    </row>
    <row r="1654" spans="1:14" x14ac:dyDescent="0.25">
      <c r="A1654">
        <v>3801653</v>
      </c>
      <c r="B1654">
        <v>4</v>
      </c>
      <c r="C1654" t="s">
        <v>65</v>
      </c>
      <c r="D1654" s="2">
        <v>45243</v>
      </c>
      <c r="E1654" s="27">
        <v>2023</v>
      </c>
      <c r="F1654" s="29">
        <v>11</v>
      </c>
      <c r="G1654">
        <v>511114</v>
      </c>
      <c r="H1654" t="s">
        <v>30</v>
      </c>
      <c r="I1654">
        <v>280003</v>
      </c>
      <c r="J1654" t="s">
        <v>75</v>
      </c>
      <c r="K1654">
        <v>250027</v>
      </c>
      <c r="L1654" t="s">
        <v>35</v>
      </c>
      <c r="M1654" t="s">
        <v>71</v>
      </c>
      <c r="N1654" s="5">
        <v>2321</v>
      </c>
    </row>
    <row r="1655" spans="1:14" x14ac:dyDescent="0.25">
      <c r="A1655">
        <v>3801654</v>
      </c>
      <c r="B1655">
        <v>4</v>
      </c>
      <c r="C1655" t="s">
        <v>65</v>
      </c>
      <c r="D1655" s="2">
        <v>45119</v>
      </c>
      <c r="E1655" s="27">
        <v>2023</v>
      </c>
      <c r="F1655" s="29">
        <v>7</v>
      </c>
      <c r="G1655">
        <v>511112</v>
      </c>
      <c r="H1655" t="s">
        <v>29</v>
      </c>
      <c r="I1655">
        <v>280012</v>
      </c>
      <c r="J1655" t="s">
        <v>13</v>
      </c>
      <c r="K1655">
        <v>250021</v>
      </c>
      <c r="L1655" t="s">
        <v>34</v>
      </c>
      <c r="M1655" t="s">
        <v>40</v>
      </c>
      <c r="N1655" s="5">
        <v>5018</v>
      </c>
    </row>
    <row r="1656" spans="1:14" x14ac:dyDescent="0.25">
      <c r="A1656">
        <v>3801655</v>
      </c>
      <c r="B1656">
        <v>3</v>
      </c>
      <c r="C1656" t="s">
        <v>50</v>
      </c>
      <c r="D1656" s="2">
        <v>44759</v>
      </c>
      <c r="E1656" s="27">
        <v>2022</v>
      </c>
      <c r="F1656" s="29">
        <v>7</v>
      </c>
      <c r="G1656">
        <v>511111</v>
      </c>
      <c r="H1656" t="s">
        <v>29</v>
      </c>
      <c r="I1656">
        <v>280016</v>
      </c>
      <c r="J1656" t="s">
        <v>17</v>
      </c>
      <c r="K1656">
        <v>250024</v>
      </c>
      <c r="L1656" t="s">
        <v>34</v>
      </c>
      <c r="M1656" t="s">
        <v>40</v>
      </c>
      <c r="N1656" s="5">
        <v>3148</v>
      </c>
    </row>
    <row r="1657" spans="1:14" x14ac:dyDescent="0.25">
      <c r="A1657">
        <v>3801656</v>
      </c>
      <c r="B1657">
        <v>4</v>
      </c>
      <c r="C1657" t="s">
        <v>65</v>
      </c>
      <c r="D1657" s="2">
        <v>44703</v>
      </c>
      <c r="E1657" s="27">
        <v>2022</v>
      </c>
      <c r="F1657" s="29">
        <v>5</v>
      </c>
      <c r="G1657">
        <v>511112</v>
      </c>
      <c r="H1657" t="s">
        <v>29</v>
      </c>
      <c r="I1657">
        <v>280011</v>
      </c>
      <c r="J1657" t="s">
        <v>12</v>
      </c>
      <c r="K1657">
        <v>250022</v>
      </c>
      <c r="L1657" t="s">
        <v>34</v>
      </c>
      <c r="M1657" t="s">
        <v>40</v>
      </c>
      <c r="N1657" s="5">
        <v>3513</v>
      </c>
    </row>
    <row r="1658" spans="1:14" x14ac:dyDescent="0.25">
      <c r="A1658">
        <v>3801657</v>
      </c>
      <c r="B1658">
        <v>1</v>
      </c>
      <c r="C1658" t="s">
        <v>64</v>
      </c>
      <c r="D1658" s="2">
        <v>45037</v>
      </c>
      <c r="E1658" s="27">
        <v>2023</v>
      </c>
      <c r="F1658" s="29">
        <v>4</v>
      </c>
      <c r="G1658">
        <v>511117</v>
      </c>
      <c r="H1658" t="s">
        <v>31</v>
      </c>
      <c r="I1658">
        <v>280003</v>
      </c>
      <c r="J1658" t="s">
        <v>75</v>
      </c>
      <c r="K1658">
        <v>250019</v>
      </c>
      <c r="L1658" t="s">
        <v>37</v>
      </c>
      <c r="M1658" t="s">
        <v>39</v>
      </c>
      <c r="N1658" s="5">
        <v>2146</v>
      </c>
    </row>
    <row r="1659" spans="1:14" x14ac:dyDescent="0.25">
      <c r="A1659">
        <v>3801658</v>
      </c>
      <c r="B1659">
        <v>2</v>
      </c>
      <c r="C1659" t="s">
        <v>51</v>
      </c>
      <c r="D1659" s="2">
        <v>44754</v>
      </c>
      <c r="E1659" s="27">
        <v>2022</v>
      </c>
      <c r="F1659" s="29">
        <v>7</v>
      </c>
      <c r="G1659">
        <v>511116</v>
      </c>
      <c r="H1659" t="s">
        <v>31</v>
      </c>
      <c r="I1659">
        <v>280001</v>
      </c>
      <c r="J1659" t="s">
        <v>73</v>
      </c>
      <c r="K1659">
        <v>250003</v>
      </c>
      <c r="L1659" t="s">
        <v>36</v>
      </c>
      <c r="M1659" t="s">
        <v>38</v>
      </c>
      <c r="N1659" s="5">
        <v>358</v>
      </c>
    </row>
    <row r="1660" spans="1:14" x14ac:dyDescent="0.25">
      <c r="A1660">
        <v>3801659</v>
      </c>
      <c r="B1660">
        <v>3</v>
      </c>
      <c r="C1660" t="s">
        <v>50</v>
      </c>
      <c r="D1660" s="2">
        <v>44987</v>
      </c>
      <c r="E1660" s="27">
        <v>2023</v>
      </c>
      <c r="F1660" s="29">
        <v>3</v>
      </c>
      <c r="G1660">
        <v>511117</v>
      </c>
      <c r="H1660" t="s">
        <v>31</v>
      </c>
      <c r="I1660">
        <v>280015</v>
      </c>
      <c r="J1660" t="s">
        <v>16</v>
      </c>
      <c r="K1660">
        <v>250015</v>
      </c>
      <c r="L1660" t="s">
        <v>37</v>
      </c>
      <c r="M1660" t="s">
        <v>39</v>
      </c>
      <c r="N1660" s="5">
        <v>4937</v>
      </c>
    </row>
    <row r="1661" spans="1:14" x14ac:dyDescent="0.25">
      <c r="A1661">
        <v>3801660</v>
      </c>
      <c r="B1661">
        <v>1</v>
      </c>
      <c r="C1661" t="s">
        <v>64</v>
      </c>
      <c r="D1661" s="2">
        <v>44366</v>
      </c>
      <c r="E1661" s="27">
        <v>2021</v>
      </c>
      <c r="F1661" s="29">
        <v>6</v>
      </c>
      <c r="G1661">
        <v>511117</v>
      </c>
      <c r="H1661" t="s">
        <v>31</v>
      </c>
      <c r="I1661">
        <v>280012</v>
      </c>
      <c r="J1661" t="s">
        <v>13</v>
      </c>
      <c r="K1661">
        <v>250029</v>
      </c>
      <c r="L1661" t="s">
        <v>35</v>
      </c>
      <c r="M1661" t="s">
        <v>55</v>
      </c>
      <c r="N1661" s="5">
        <v>3463</v>
      </c>
    </row>
    <row r="1662" spans="1:14" x14ac:dyDescent="0.25">
      <c r="A1662">
        <v>3801661</v>
      </c>
      <c r="B1662">
        <v>3</v>
      </c>
      <c r="C1662" t="s">
        <v>50</v>
      </c>
      <c r="D1662" s="2">
        <v>44217</v>
      </c>
      <c r="E1662" s="27">
        <v>2021</v>
      </c>
      <c r="F1662" s="29">
        <v>1</v>
      </c>
      <c r="G1662">
        <v>511117</v>
      </c>
      <c r="H1662" t="s">
        <v>31</v>
      </c>
      <c r="I1662">
        <v>280005</v>
      </c>
      <c r="J1662" t="s">
        <v>77</v>
      </c>
      <c r="K1662">
        <v>250007</v>
      </c>
      <c r="L1662" t="s">
        <v>36</v>
      </c>
      <c r="M1662" t="s">
        <v>53</v>
      </c>
      <c r="N1662" s="5">
        <v>1008</v>
      </c>
    </row>
    <row r="1663" spans="1:14" x14ac:dyDescent="0.25">
      <c r="A1663">
        <v>3801662</v>
      </c>
      <c r="B1663">
        <v>3</v>
      </c>
      <c r="C1663" t="s">
        <v>50</v>
      </c>
      <c r="D1663" s="2">
        <v>44454</v>
      </c>
      <c r="E1663" s="27">
        <v>2021</v>
      </c>
      <c r="F1663" s="29">
        <v>9</v>
      </c>
      <c r="G1663">
        <v>511116</v>
      </c>
      <c r="H1663" t="s">
        <v>31</v>
      </c>
      <c r="I1663">
        <v>280014</v>
      </c>
      <c r="J1663" t="s">
        <v>15</v>
      </c>
      <c r="K1663">
        <v>250015</v>
      </c>
      <c r="L1663" t="s">
        <v>37</v>
      </c>
      <c r="M1663" t="s">
        <v>39</v>
      </c>
      <c r="N1663" s="5">
        <v>2586</v>
      </c>
    </row>
    <row r="1664" spans="1:14" x14ac:dyDescent="0.25">
      <c r="A1664">
        <v>3801663</v>
      </c>
      <c r="B1664">
        <v>4</v>
      </c>
      <c r="C1664" t="s">
        <v>65</v>
      </c>
      <c r="D1664" s="2">
        <v>45085</v>
      </c>
      <c r="E1664" s="27">
        <v>2023</v>
      </c>
      <c r="F1664" s="29">
        <v>6</v>
      </c>
      <c r="G1664">
        <v>511116</v>
      </c>
      <c r="H1664" t="s">
        <v>31</v>
      </c>
      <c r="I1664">
        <v>280014</v>
      </c>
      <c r="J1664" t="s">
        <v>15</v>
      </c>
      <c r="K1664">
        <v>250002</v>
      </c>
      <c r="L1664" t="s">
        <v>36</v>
      </c>
      <c r="M1664" t="s">
        <v>38</v>
      </c>
      <c r="N1664" s="5">
        <v>5407</v>
      </c>
    </row>
    <row r="1665" spans="1:14" x14ac:dyDescent="0.25">
      <c r="A1665">
        <v>3801664</v>
      </c>
      <c r="B1665">
        <v>3</v>
      </c>
      <c r="C1665" t="s">
        <v>50</v>
      </c>
      <c r="D1665" s="2">
        <v>45061</v>
      </c>
      <c r="E1665" s="27">
        <v>2023</v>
      </c>
      <c r="F1665" s="29">
        <v>5</v>
      </c>
      <c r="G1665">
        <v>511113</v>
      </c>
      <c r="H1665" t="s">
        <v>30</v>
      </c>
      <c r="I1665">
        <v>280013</v>
      </c>
      <c r="J1665" t="s">
        <v>14</v>
      </c>
      <c r="K1665">
        <v>250009</v>
      </c>
      <c r="L1665" t="s">
        <v>36</v>
      </c>
      <c r="M1665" t="s">
        <v>53</v>
      </c>
      <c r="N1665" s="5">
        <v>1886</v>
      </c>
    </row>
    <row r="1666" spans="1:14" x14ac:dyDescent="0.25">
      <c r="A1666">
        <v>3801665</v>
      </c>
      <c r="B1666">
        <v>1</v>
      </c>
      <c r="C1666" t="s">
        <v>64</v>
      </c>
      <c r="D1666" s="2">
        <v>45049</v>
      </c>
      <c r="E1666" s="27">
        <v>2023</v>
      </c>
      <c r="F1666" s="29">
        <v>5</v>
      </c>
      <c r="G1666">
        <v>511117</v>
      </c>
      <c r="H1666" t="s">
        <v>31</v>
      </c>
      <c r="I1666">
        <v>280008</v>
      </c>
      <c r="J1666" t="s">
        <v>80</v>
      </c>
      <c r="K1666">
        <v>250003</v>
      </c>
      <c r="L1666" t="s">
        <v>36</v>
      </c>
      <c r="M1666" t="s">
        <v>38</v>
      </c>
      <c r="N1666" s="5">
        <v>1429</v>
      </c>
    </row>
    <row r="1667" spans="1:14" x14ac:dyDescent="0.25">
      <c r="A1667">
        <v>3801666</v>
      </c>
      <c r="B1667">
        <v>1</v>
      </c>
      <c r="C1667" t="s">
        <v>64</v>
      </c>
      <c r="D1667" s="2">
        <v>44537</v>
      </c>
      <c r="E1667" s="27">
        <v>2021</v>
      </c>
      <c r="F1667" s="29">
        <v>12</v>
      </c>
      <c r="G1667">
        <v>511113</v>
      </c>
      <c r="H1667" t="s">
        <v>30</v>
      </c>
      <c r="I1667">
        <v>280010</v>
      </c>
      <c r="J1667" t="s">
        <v>11</v>
      </c>
      <c r="K1667">
        <v>250015</v>
      </c>
      <c r="L1667" t="s">
        <v>37</v>
      </c>
      <c r="M1667" t="s">
        <v>39</v>
      </c>
      <c r="N1667" s="5">
        <v>5421</v>
      </c>
    </row>
    <row r="1668" spans="1:14" x14ac:dyDescent="0.25">
      <c r="A1668">
        <v>3801667</v>
      </c>
      <c r="B1668">
        <v>4</v>
      </c>
      <c r="C1668" t="s">
        <v>65</v>
      </c>
      <c r="D1668" s="2">
        <v>44519</v>
      </c>
      <c r="E1668" s="27">
        <v>2021</v>
      </c>
      <c r="F1668" s="29">
        <v>11</v>
      </c>
      <c r="G1668">
        <v>511113</v>
      </c>
      <c r="H1668" t="s">
        <v>30</v>
      </c>
      <c r="I1668">
        <v>280014</v>
      </c>
      <c r="J1668" t="s">
        <v>15</v>
      </c>
      <c r="K1668">
        <v>250025</v>
      </c>
      <c r="L1668" t="s">
        <v>34</v>
      </c>
      <c r="M1668" t="s">
        <v>40</v>
      </c>
      <c r="N1668" s="5">
        <v>1337</v>
      </c>
    </row>
    <row r="1669" spans="1:14" x14ac:dyDescent="0.25">
      <c r="A1669">
        <v>3801668</v>
      </c>
      <c r="B1669">
        <v>1</v>
      </c>
      <c r="C1669" t="s">
        <v>64</v>
      </c>
      <c r="D1669" s="2">
        <v>45211</v>
      </c>
      <c r="E1669" s="27">
        <v>2023</v>
      </c>
      <c r="F1669" s="29">
        <v>10</v>
      </c>
      <c r="G1669">
        <v>511112</v>
      </c>
      <c r="H1669" t="s">
        <v>29</v>
      </c>
      <c r="I1669">
        <v>280016</v>
      </c>
      <c r="J1669" t="s">
        <v>17</v>
      </c>
      <c r="K1669">
        <v>250017</v>
      </c>
      <c r="L1669" t="s">
        <v>37</v>
      </c>
      <c r="M1669" t="s">
        <v>39</v>
      </c>
      <c r="N1669" s="5">
        <v>2600</v>
      </c>
    </row>
    <row r="1670" spans="1:14" x14ac:dyDescent="0.25">
      <c r="A1670">
        <v>3801669</v>
      </c>
      <c r="B1670">
        <v>2</v>
      </c>
      <c r="C1670" t="s">
        <v>51</v>
      </c>
      <c r="D1670" s="2">
        <v>44473</v>
      </c>
      <c r="E1670" s="27">
        <v>2021</v>
      </c>
      <c r="F1670" s="29">
        <v>10</v>
      </c>
      <c r="G1670">
        <v>511117</v>
      </c>
      <c r="H1670" t="s">
        <v>31</v>
      </c>
      <c r="I1670">
        <v>280013</v>
      </c>
      <c r="J1670" t="s">
        <v>14</v>
      </c>
      <c r="K1670">
        <v>250007</v>
      </c>
      <c r="L1670" t="s">
        <v>36</v>
      </c>
      <c r="M1670" t="s">
        <v>53</v>
      </c>
      <c r="N1670" s="5">
        <v>2715</v>
      </c>
    </row>
    <row r="1671" spans="1:14" x14ac:dyDescent="0.25">
      <c r="A1671">
        <v>3801670</v>
      </c>
      <c r="B1671">
        <v>3</v>
      </c>
      <c r="C1671" t="s">
        <v>50</v>
      </c>
      <c r="D1671" s="2">
        <v>44757</v>
      </c>
      <c r="E1671" s="27">
        <v>2022</v>
      </c>
      <c r="F1671" s="29">
        <v>7</v>
      </c>
      <c r="G1671">
        <v>511115</v>
      </c>
      <c r="H1671" t="s">
        <v>70</v>
      </c>
      <c r="I1671">
        <v>280005</v>
      </c>
      <c r="J1671" t="s">
        <v>77</v>
      </c>
      <c r="K1671">
        <v>250011</v>
      </c>
      <c r="L1671" t="s">
        <v>37</v>
      </c>
      <c r="M1671" t="s">
        <v>54</v>
      </c>
      <c r="N1671" s="5">
        <v>602</v>
      </c>
    </row>
    <row r="1672" spans="1:14" x14ac:dyDescent="0.25">
      <c r="A1672">
        <v>3801671</v>
      </c>
      <c r="B1672">
        <v>4</v>
      </c>
      <c r="C1672" t="s">
        <v>65</v>
      </c>
      <c r="D1672" s="2">
        <v>44558</v>
      </c>
      <c r="E1672" s="27">
        <v>2021</v>
      </c>
      <c r="F1672" s="29">
        <v>12</v>
      </c>
      <c r="G1672">
        <v>511111</v>
      </c>
      <c r="H1672" t="s">
        <v>29</v>
      </c>
      <c r="I1672">
        <v>280002</v>
      </c>
      <c r="J1672" t="s">
        <v>74</v>
      </c>
      <c r="K1672">
        <v>250017</v>
      </c>
      <c r="L1672" t="s">
        <v>37</v>
      </c>
      <c r="M1672" t="s">
        <v>39</v>
      </c>
      <c r="N1672" s="5">
        <v>5356</v>
      </c>
    </row>
    <row r="1673" spans="1:14" x14ac:dyDescent="0.25">
      <c r="A1673">
        <v>3801672</v>
      </c>
      <c r="B1673">
        <v>3</v>
      </c>
      <c r="C1673" t="s">
        <v>50</v>
      </c>
      <c r="D1673" s="2">
        <v>44385</v>
      </c>
      <c r="E1673" s="27">
        <v>2021</v>
      </c>
      <c r="F1673" s="29">
        <v>7</v>
      </c>
      <c r="G1673">
        <v>511114</v>
      </c>
      <c r="H1673" t="s">
        <v>30</v>
      </c>
      <c r="I1673">
        <v>280012</v>
      </c>
      <c r="J1673" t="s">
        <v>13</v>
      </c>
      <c r="K1673">
        <v>250006</v>
      </c>
      <c r="L1673" t="s">
        <v>36</v>
      </c>
      <c r="M1673" t="s">
        <v>53</v>
      </c>
      <c r="N1673" s="5">
        <v>3768</v>
      </c>
    </row>
    <row r="1674" spans="1:14" x14ac:dyDescent="0.25">
      <c r="A1674">
        <v>3801673</v>
      </c>
      <c r="B1674">
        <v>3</v>
      </c>
      <c r="C1674" t="s">
        <v>50</v>
      </c>
      <c r="D1674" s="2">
        <v>44238</v>
      </c>
      <c r="E1674" s="27">
        <v>2021</v>
      </c>
      <c r="F1674" s="29">
        <v>2</v>
      </c>
      <c r="G1674">
        <v>511112</v>
      </c>
      <c r="H1674" t="s">
        <v>29</v>
      </c>
      <c r="I1674">
        <v>280004</v>
      </c>
      <c r="J1674" t="s">
        <v>76</v>
      </c>
      <c r="K1674">
        <v>250018</v>
      </c>
      <c r="L1674" t="s">
        <v>37</v>
      </c>
      <c r="M1674" t="s">
        <v>39</v>
      </c>
      <c r="N1674" s="5">
        <v>4394</v>
      </c>
    </row>
    <row r="1675" spans="1:14" x14ac:dyDescent="0.25">
      <c r="A1675">
        <v>3801674</v>
      </c>
      <c r="B1675">
        <v>1</v>
      </c>
      <c r="C1675" t="s">
        <v>64</v>
      </c>
      <c r="D1675" s="2">
        <v>45254</v>
      </c>
      <c r="E1675" s="27">
        <v>2023</v>
      </c>
      <c r="F1675" s="29">
        <v>11</v>
      </c>
      <c r="G1675">
        <v>511113</v>
      </c>
      <c r="H1675" t="s">
        <v>30</v>
      </c>
      <c r="I1675">
        <v>280015</v>
      </c>
      <c r="J1675" t="s">
        <v>16</v>
      </c>
      <c r="K1675">
        <v>250008</v>
      </c>
      <c r="L1675" t="s">
        <v>36</v>
      </c>
      <c r="M1675" t="s">
        <v>53</v>
      </c>
      <c r="N1675" s="5">
        <v>1361</v>
      </c>
    </row>
    <row r="1676" spans="1:14" x14ac:dyDescent="0.25">
      <c r="A1676">
        <v>3801675</v>
      </c>
      <c r="B1676">
        <v>3</v>
      </c>
      <c r="C1676" t="s">
        <v>50</v>
      </c>
      <c r="D1676" s="2">
        <v>45222</v>
      </c>
      <c r="E1676" s="27">
        <v>2023</v>
      </c>
      <c r="F1676" s="29">
        <v>10</v>
      </c>
      <c r="G1676">
        <v>511111</v>
      </c>
      <c r="H1676" t="s">
        <v>29</v>
      </c>
      <c r="I1676">
        <v>280020</v>
      </c>
      <c r="J1676" t="s">
        <v>21</v>
      </c>
      <c r="K1676">
        <v>250019</v>
      </c>
      <c r="L1676" t="s">
        <v>37</v>
      </c>
      <c r="M1676" t="s">
        <v>39</v>
      </c>
      <c r="N1676" s="5">
        <v>4055</v>
      </c>
    </row>
    <row r="1677" spans="1:14" x14ac:dyDescent="0.25">
      <c r="A1677">
        <v>3801676</v>
      </c>
      <c r="B1677">
        <v>2</v>
      </c>
      <c r="C1677" t="s">
        <v>51</v>
      </c>
      <c r="D1677" s="2">
        <v>44531</v>
      </c>
      <c r="E1677" s="27">
        <v>2021</v>
      </c>
      <c r="F1677" s="29">
        <v>12</v>
      </c>
      <c r="G1677">
        <v>511113</v>
      </c>
      <c r="H1677" t="s">
        <v>30</v>
      </c>
      <c r="I1677">
        <v>280016</v>
      </c>
      <c r="J1677" t="s">
        <v>17</v>
      </c>
      <c r="K1677">
        <v>250018</v>
      </c>
      <c r="L1677" t="s">
        <v>37</v>
      </c>
      <c r="M1677" t="s">
        <v>39</v>
      </c>
      <c r="N1677" s="5">
        <v>1043</v>
      </c>
    </row>
    <row r="1678" spans="1:14" x14ac:dyDescent="0.25">
      <c r="A1678">
        <v>3801677</v>
      </c>
      <c r="B1678">
        <v>3</v>
      </c>
      <c r="C1678" t="s">
        <v>50</v>
      </c>
      <c r="D1678" s="2">
        <v>45029</v>
      </c>
      <c r="E1678" s="27">
        <v>2023</v>
      </c>
      <c r="F1678" s="29">
        <v>4</v>
      </c>
      <c r="G1678">
        <v>511116</v>
      </c>
      <c r="H1678" t="s">
        <v>31</v>
      </c>
      <c r="I1678">
        <v>280015</v>
      </c>
      <c r="J1678" t="s">
        <v>16</v>
      </c>
      <c r="K1678">
        <v>250010</v>
      </c>
      <c r="L1678" t="s">
        <v>36</v>
      </c>
      <c r="M1678" t="s">
        <v>53</v>
      </c>
      <c r="N1678" s="5">
        <v>3104</v>
      </c>
    </row>
    <row r="1679" spans="1:14" x14ac:dyDescent="0.25">
      <c r="A1679">
        <v>3801678</v>
      </c>
      <c r="B1679">
        <v>3</v>
      </c>
      <c r="C1679" t="s">
        <v>50</v>
      </c>
      <c r="D1679" s="2">
        <v>44479</v>
      </c>
      <c r="E1679" s="27">
        <v>2021</v>
      </c>
      <c r="F1679" s="29">
        <v>10</v>
      </c>
      <c r="G1679">
        <v>511114</v>
      </c>
      <c r="H1679" t="s">
        <v>30</v>
      </c>
      <c r="I1679">
        <v>280008</v>
      </c>
      <c r="J1679" t="s">
        <v>80</v>
      </c>
      <c r="K1679">
        <v>250017</v>
      </c>
      <c r="L1679" t="s">
        <v>37</v>
      </c>
      <c r="M1679" t="s">
        <v>39</v>
      </c>
      <c r="N1679" s="5">
        <v>4260</v>
      </c>
    </row>
    <row r="1680" spans="1:14" x14ac:dyDescent="0.25">
      <c r="A1680">
        <v>3801679</v>
      </c>
      <c r="B1680">
        <v>2</v>
      </c>
      <c r="C1680" t="s">
        <v>51</v>
      </c>
      <c r="D1680" s="2">
        <v>44385</v>
      </c>
      <c r="E1680" s="27">
        <v>2021</v>
      </c>
      <c r="F1680" s="29">
        <v>7</v>
      </c>
      <c r="G1680">
        <v>511112</v>
      </c>
      <c r="H1680" t="s">
        <v>29</v>
      </c>
      <c r="I1680">
        <v>280009</v>
      </c>
      <c r="J1680" t="s">
        <v>81</v>
      </c>
      <c r="K1680">
        <v>250012</v>
      </c>
      <c r="L1680" t="s">
        <v>37</v>
      </c>
      <c r="M1680" t="s">
        <v>54</v>
      </c>
      <c r="N1680" s="5">
        <v>5047</v>
      </c>
    </row>
    <row r="1681" spans="1:14" x14ac:dyDescent="0.25">
      <c r="A1681">
        <v>3801680</v>
      </c>
      <c r="B1681">
        <v>2</v>
      </c>
      <c r="C1681" t="s">
        <v>51</v>
      </c>
      <c r="D1681" s="2">
        <v>44212</v>
      </c>
      <c r="E1681" s="27">
        <v>2021</v>
      </c>
      <c r="F1681" s="29">
        <v>1</v>
      </c>
      <c r="G1681">
        <v>511113</v>
      </c>
      <c r="H1681" t="s">
        <v>30</v>
      </c>
      <c r="I1681">
        <v>280005</v>
      </c>
      <c r="J1681" t="s">
        <v>77</v>
      </c>
      <c r="K1681">
        <v>250010</v>
      </c>
      <c r="L1681" t="s">
        <v>36</v>
      </c>
      <c r="M1681" t="s">
        <v>53</v>
      </c>
      <c r="N1681" s="5">
        <v>4581</v>
      </c>
    </row>
    <row r="1682" spans="1:14" x14ac:dyDescent="0.25">
      <c r="A1682">
        <v>3801681</v>
      </c>
      <c r="B1682">
        <v>4</v>
      </c>
      <c r="C1682" t="s">
        <v>65</v>
      </c>
      <c r="D1682" s="2">
        <v>44959</v>
      </c>
      <c r="E1682" s="27">
        <v>2023</v>
      </c>
      <c r="F1682" s="29">
        <v>2</v>
      </c>
      <c r="G1682">
        <v>511111</v>
      </c>
      <c r="H1682" t="s">
        <v>29</v>
      </c>
      <c r="I1682">
        <v>280004</v>
      </c>
      <c r="J1682" t="s">
        <v>76</v>
      </c>
      <c r="K1682">
        <v>250011</v>
      </c>
      <c r="L1682" t="s">
        <v>37</v>
      </c>
      <c r="M1682" t="s">
        <v>54</v>
      </c>
      <c r="N1682" s="5">
        <v>5599</v>
      </c>
    </row>
    <row r="1683" spans="1:14" x14ac:dyDescent="0.25">
      <c r="A1683">
        <v>3801682</v>
      </c>
      <c r="B1683">
        <v>4</v>
      </c>
      <c r="C1683" t="s">
        <v>65</v>
      </c>
      <c r="D1683" s="2">
        <v>44523</v>
      </c>
      <c r="E1683" s="27">
        <v>2021</v>
      </c>
      <c r="F1683" s="29">
        <v>11</v>
      </c>
      <c r="G1683">
        <v>511111</v>
      </c>
      <c r="H1683" t="s">
        <v>29</v>
      </c>
      <c r="I1683">
        <v>280001</v>
      </c>
      <c r="J1683" t="s">
        <v>73</v>
      </c>
      <c r="K1683">
        <v>250012</v>
      </c>
      <c r="L1683" t="s">
        <v>37</v>
      </c>
      <c r="M1683" t="s">
        <v>54</v>
      </c>
      <c r="N1683" s="5">
        <v>1993</v>
      </c>
    </row>
    <row r="1684" spans="1:14" x14ac:dyDescent="0.25">
      <c r="A1684">
        <v>3801683</v>
      </c>
      <c r="B1684">
        <v>4</v>
      </c>
      <c r="C1684" t="s">
        <v>65</v>
      </c>
      <c r="D1684" s="2">
        <v>44290</v>
      </c>
      <c r="E1684" s="27">
        <v>2021</v>
      </c>
      <c r="F1684" s="29">
        <v>4</v>
      </c>
      <c r="G1684">
        <v>511115</v>
      </c>
      <c r="H1684" t="s">
        <v>70</v>
      </c>
      <c r="I1684">
        <v>280007</v>
      </c>
      <c r="J1684" t="s">
        <v>79</v>
      </c>
      <c r="K1684">
        <v>250019</v>
      </c>
      <c r="L1684" t="s">
        <v>37</v>
      </c>
      <c r="M1684" t="s">
        <v>39</v>
      </c>
      <c r="N1684" s="5">
        <v>1168</v>
      </c>
    </row>
    <row r="1685" spans="1:14" x14ac:dyDescent="0.25">
      <c r="A1685">
        <v>3801684</v>
      </c>
      <c r="B1685">
        <v>4</v>
      </c>
      <c r="C1685" t="s">
        <v>65</v>
      </c>
      <c r="D1685" s="2">
        <v>44887</v>
      </c>
      <c r="E1685" s="27">
        <v>2022</v>
      </c>
      <c r="F1685" s="29">
        <v>11</v>
      </c>
      <c r="G1685">
        <v>511114</v>
      </c>
      <c r="H1685" t="s">
        <v>30</v>
      </c>
      <c r="I1685">
        <v>280008</v>
      </c>
      <c r="J1685" t="s">
        <v>80</v>
      </c>
      <c r="K1685">
        <v>250015</v>
      </c>
      <c r="L1685" t="s">
        <v>37</v>
      </c>
      <c r="M1685" t="s">
        <v>39</v>
      </c>
      <c r="N1685" s="5">
        <v>4416</v>
      </c>
    </row>
    <row r="1686" spans="1:14" x14ac:dyDescent="0.25">
      <c r="A1686">
        <v>3801685</v>
      </c>
      <c r="B1686">
        <v>2</v>
      </c>
      <c r="C1686" t="s">
        <v>51</v>
      </c>
      <c r="D1686" s="2">
        <v>44431</v>
      </c>
      <c r="E1686" s="27">
        <v>2021</v>
      </c>
      <c r="F1686" s="29">
        <v>8</v>
      </c>
      <c r="G1686">
        <v>511112</v>
      </c>
      <c r="H1686" t="s">
        <v>29</v>
      </c>
      <c r="I1686">
        <v>280020</v>
      </c>
      <c r="J1686" t="s">
        <v>21</v>
      </c>
      <c r="K1686">
        <v>250011</v>
      </c>
      <c r="L1686" t="s">
        <v>37</v>
      </c>
      <c r="M1686" t="s">
        <v>54</v>
      </c>
      <c r="N1686" s="5">
        <v>1138</v>
      </c>
    </row>
    <row r="1687" spans="1:14" x14ac:dyDescent="0.25">
      <c r="A1687">
        <v>3801686</v>
      </c>
      <c r="B1687">
        <v>3</v>
      </c>
      <c r="C1687" t="s">
        <v>50</v>
      </c>
      <c r="D1687" s="2">
        <v>44806</v>
      </c>
      <c r="E1687" s="27">
        <v>2022</v>
      </c>
      <c r="F1687" s="29">
        <v>9</v>
      </c>
      <c r="G1687">
        <v>511115</v>
      </c>
      <c r="H1687" t="s">
        <v>70</v>
      </c>
      <c r="I1687">
        <v>280017</v>
      </c>
      <c r="J1687" t="s">
        <v>18</v>
      </c>
      <c r="K1687">
        <v>250005</v>
      </c>
      <c r="L1687" t="s">
        <v>36</v>
      </c>
      <c r="M1687" t="s">
        <v>38</v>
      </c>
      <c r="N1687" s="5">
        <v>4693</v>
      </c>
    </row>
    <row r="1688" spans="1:14" x14ac:dyDescent="0.25">
      <c r="A1688">
        <v>3801687</v>
      </c>
      <c r="B1688">
        <v>2</v>
      </c>
      <c r="C1688" t="s">
        <v>51</v>
      </c>
      <c r="D1688" s="2">
        <v>44704</v>
      </c>
      <c r="E1688" s="27">
        <v>2022</v>
      </c>
      <c r="F1688" s="29">
        <v>5</v>
      </c>
      <c r="G1688">
        <v>511114</v>
      </c>
      <c r="H1688" t="s">
        <v>30</v>
      </c>
      <c r="I1688">
        <v>280011</v>
      </c>
      <c r="J1688" t="s">
        <v>12</v>
      </c>
      <c r="K1688">
        <v>250005</v>
      </c>
      <c r="L1688" t="s">
        <v>36</v>
      </c>
      <c r="M1688" t="s">
        <v>38</v>
      </c>
      <c r="N1688" s="5">
        <v>796</v>
      </c>
    </row>
    <row r="1689" spans="1:14" x14ac:dyDescent="0.25">
      <c r="A1689">
        <v>3801688</v>
      </c>
      <c r="B1689">
        <v>4</v>
      </c>
      <c r="C1689" t="s">
        <v>65</v>
      </c>
      <c r="D1689" s="2">
        <v>44873</v>
      </c>
      <c r="E1689" s="27">
        <v>2022</v>
      </c>
      <c r="F1689" s="29">
        <v>11</v>
      </c>
      <c r="G1689">
        <v>511114</v>
      </c>
      <c r="H1689" t="s">
        <v>30</v>
      </c>
      <c r="I1689">
        <v>280005</v>
      </c>
      <c r="J1689" t="s">
        <v>77</v>
      </c>
      <c r="K1689">
        <v>250012</v>
      </c>
      <c r="L1689" t="s">
        <v>37</v>
      </c>
      <c r="M1689" t="s">
        <v>54</v>
      </c>
      <c r="N1689" s="5">
        <v>5586</v>
      </c>
    </row>
    <row r="1690" spans="1:14" x14ac:dyDescent="0.25">
      <c r="A1690">
        <v>3801689</v>
      </c>
      <c r="B1690">
        <v>3</v>
      </c>
      <c r="C1690" t="s">
        <v>50</v>
      </c>
      <c r="D1690" s="2">
        <v>44845</v>
      </c>
      <c r="E1690" s="27">
        <v>2022</v>
      </c>
      <c r="F1690" s="29">
        <v>10</v>
      </c>
      <c r="G1690">
        <v>511117</v>
      </c>
      <c r="H1690" t="s">
        <v>31</v>
      </c>
      <c r="I1690">
        <v>280011</v>
      </c>
      <c r="J1690" t="s">
        <v>12</v>
      </c>
      <c r="K1690">
        <v>250022</v>
      </c>
      <c r="L1690" t="s">
        <v>34</v>
      </c>
      <c r="M1690" t="s">
        <v>40</v>
      </c>
      <c r="N1690" s="5">
        <v>3312</v>
      </c>
    </row>
    <row r="1691" spans="1:14" x14ac:dyDescent="0.25">
      <c r="A1691">
        <v>3801690</v>
      </c>
      <c r="B1691">
        <v>2</v>
      </c>
      <c r="C1691" t="s">
        <v>51</v>
      </c>
      <c r="D1691" s="2">
        <v>44535</v>
      </c>
      <c r="E1691" s="27">
        <v>2021</v>
      </c>
      <c r="F1691" s="29">
        <v>12</v>
      </c>
      <c r="G1691">
        <v>511116</v>
      </c>
      <c r="H1691" t="s">
        <v>31</v>
      </c>
      <c r="I1691">
        <v>280009</v>
      </c>
      <c r="J1691" t="s">
        <v>81</v>
      </c>
      <c r="K1691">
        <v>250005</v>
      </c>
      <c r="L1691" t="s">
        <v>36</v>
      </c>
      <c r="M1691" t="s">
        <v>38</v>
      </c>
      <c r="N1691" s="5">
        <v>5095</v>
      </c>
    </row>
    <row r="1692" spans="1:14" x14ac:dyDescent="0.25">
      <c r="A1692">
        <v>3801691</v>
      </c>
      <c r="B1692">
        <v>2</v>
      </c>
      <c r="C1692" t="s">
        <v>51</v>
      </c>
      <c r="D1692" s="2">
        <v>44875</v>
      </c>
      <c r="E1692" s="27">
        <v>2022</v>
      </c>
      <c r="F1692" s="29">
        <v>11</v>
      </c>
      <c r="G1692">
        <v>511115</v>
      </c>
      <c r="H1692" t="s">
        <v>70</v>
      </c>
      <c r="I1692">
        <v>280010</v>
      </c>
      <c r="J1692" t="s">
        <v>11</v>
      </c>
      <c r="K1692">
        <v>250024</v>
      </c>
      <c r="L1692" t="s">
        <v>34</v>
      </c>
      <c r="M1692" t="s">
        <v>40</v>
      </c>
      <c r="N1692" s="5">
        <v>3676</v>
      </c>
    </row>
    <row r="1693" spans="1:14" x14ac:dyDescent="0.25">
      <c r="A1693">
        <v>3801692</v>
      </c>
      <c r="B1693">
        <v>3</v>
      </c>
      <c r="C1693" t="s">
        <v>50</v>
      </c>
      <c r="D1693" s="2">
        <v>45012</v>
      </c>
      <c r="E1693" s="27">
        <v>2023</v>
      </c>
      <c r="F1693" s="29">
        <v>3</v>
      </c>
      <c r="G1693">
        <v>511114</v>
      </c>
      <c r="H1693" t="s">
        <v>30</v>
      </c>
      <c r="I1693">
        <v>280017</v>
      </c>
      <c r="J1693" t="s">
        <v>18</v>
      </c>
      <c r="K1693">
        <v>250029</v>
      </c>
      <c r="L1693" t="s">
        <v>35</v>
      </c>
      <c r="M1693" t="s">
        <v>55</v>
      </c>
      <c r="N1693" s="5">
        <v>2299</v>
      </c>
    </row>
    <row r="1694" spans="1:14" x14ac:dyDescent="0.25">
      <c r="A1694">
        <v>3801693</v>
      </c>
      <c r="B1694">
        <v>4</v>
      </c>
      <c r="C1694" t="s">
        <v>65</v>
      </c>
      <c r="D1694" s="2">
        <v>44982</v>
      </c>
      <c r="E1694" s="27">
        <v>2023</v>
      </c>
      <c r="F1694" s="29">
        <v>2</v>
      </c>
      <c r="G1694">
        <v>511114</v>
      </c>
      <c r="H1694" t="s">
        <v>30</v>
      </c>
      <c r="I1694">
        <v>280015</v>
      </c>
      <c r="J1694" t="s">
        <v>16</v>
      </c>
      <c r="K1694">
        <v>250004</v>
      </c>
      <c r="L1694" t="s">
        <v>36</v>
      </c>
      <c r="M1694" t="s">
        <v>38</v>
      </c>
      <c r="N1694" s="5">
        <v>3012</v>
      </c>
    </row>
    <row r="1695" spans="1:14" x14ac:dyDescent="0.25">
      <c r="A1695">
        <v>3801694</v>
      </c>
      <c r="B1695">
        <v>3</v>
      </c>
      <c r="C1695" t="s">
        <v>50</v>
      </c>
      <c r="D1695" s="2">
        <v>44271</v>
      </c>
      <c r="E1695" s="27">
        <v>2021</v>
      </c>
      <c r="F1695" s="29">
        <v>3</v>
      </c>
      <c r="G1695">
        <v>511111</v>
      </c>
      <c r="H1695" t="s">
        <v>29</v>
      </c>
      <c r="I1695">
        <v>280014</v>
      </c>
      <c r="J1695" t="s">
        <v>15</v>
      </c>
      <c r="K1695">
        <v>250004</v>
      </c>
      <c r="L1695" t="s">
        <v>36</v>
      </c>
      <c r="M1695" t="s">
        <v>38</v>
      </c>
      <c r="N1695" s="5">
        <v>3786</v>
      </c>
    </row>
    <row r="1696" spans="1:14" x14ac:dyDescent="0.25">
      <c r="A1696">
        <v>3801695</v>
      </c>
      <c r="B1696">
        <v>1</v>
      </c>
      <c r="C1696" t="s">
        <v>64</v>
      </c>
      <c r="D1696" s="2">
        <v>44810</v>
      </c>
      <c r="E1696" s="27">
        <v>2022</v>
      </c>
      <c r="F1696" s="29">
        <v>9</v>
      </c>
      <c r="G1696">
        <v>511113</v>
      </c>
      <c r="H1696" t="s">
        <v>30</v>
      </c>
      <c r="I1696">
        <v>280001</v>
      </c>
      <c r="J1696" t="s">
        <v>73</v>
      </c>
      <c r="K1696">
        <v>250017</v>
      </c>
      <c r="L1696" t="s">
        <v>37</v>
      </c>
      <c r="M1696" t="s">
        <v>39</v>
      </c>
      <c r="N1696" s="5">
        <v>3211</v>
      </c>
    </row>
    <row r="1697" spans="1:14" x14ac:dyDescent="0.25">
      <c r="A1697">
        <v>3801696</v>
      </c>
      <c r="B1697">
        <v>4</v>
      </c>
      <c r="C1697" t="s">
        <v>65</v>
      </c>
      <c r="D1697" s="2">
        <v>45216</v>
      </c>
      <c r="E1697" s="27">
        <v>2023</v>
      </c>
      <c r="F1697" s="29">
        <v>10</v>
      </c>
      <c r="G1697">
        <v>511112</v>
      </c>
      <c r="H1697" t="s">
        <v>29</v>
      </c>
      <c r="I1697">
        <v>280019</v>
      </c>
      <c r="J1697" t="s">
        <v>20</v>
      </c>
      <c r="K1697">
        <v>250025</v>
      </c>
      <c r="L1697" t="s">
        <v>34</v>
      </c>
      <c r="M1697" t="s">
        <v>40</v>
      </c>
      <c r="N1697" s="5">
        <v>1728</v>
      </c>
    </row>
    <row r="1698" spans="1:14" x14ac:dyDescent="0.25">
      <c r="A1698">
        <v>3801697</v>
      </c>
      <c r="B1698">
        <v>2</v>
      </c>
      <c r="C1698" t="s">
        <v>51</v>
      </c>
      <c r="D1698" s="2">
        <v>45148</v>
      </c>
      <c r="E1698" s="27">
        <v>2023</v>
      </c>
      <c r="F1698" s="29">
        <v>8</v>
      </c>
      <c r="G1698">
        <v>511114</v>
      </c>
      <c r="H1698" t="s">
        <v>30</v>
      </c>
      <c r="I1698">
        <v>280011</v>
      </c>
      <c r="J1698" t="s">
        <v>12</v>
      </c>
      <c r="K1698">
        <v>250021</v>
      </c>
      <c r="L1698" t="s">
        <v>34</v>
      </c>
      <c r="M1698" t="s">
        <v>40</v>
      </c>
      <c r="N1698" s="5">
        <v>5372</v>
      </c>
    </row>
    <row r="1699" spans="1:14" x14ac:dyDescent="0.25">
      <c r="A1699">
        <v>3801698</v>
      </c>
      <c r="B1699">
        <v>4</v>
      </c>
      <c r="C1699" t="s">
        <v>65</v>
      </c>
      <c r="D1699" s="2">
        <v>44310</v>
      </c>
      <c r="E1699" s="27">
        <v>2021</v>
      </c>
      <c r="F1699" s="29">
        <v>4</v>
      </c>
      <c r="G1699">
        <v>511111</v>
      </c>
      <c r="H1699" t="s">
        <v>29</v>
      </c>
      <c r="I1699">
        <v>280013</v>
      </c>
      <c r="J1699" t="s">
        <v>14</v>
      </c>
      <c r="K1699">
        <v>250010</v>
      </c>
      <c r="L1699" t="s">
        <v>36</v>
      </c>
      <c r="M1699" t="s">
        <v>53</v>
      </c>
      <c r="N1699" s="5">
        <v>3176</v>
      </c>
    </row>
    <row r="1700" spans="1:14" x14ac:dyDescent="0.25">
      <c r="A1700">
        <v>3801699</v>
      </c>
      <c r="B1700">
        <v>4</v>
      </c>
      <c r="C1700" t="s">
        <v>65</v>
      </c>
      <c r="D1700" s="2">
        <v>45162</v>
      </c>
      <c r="E1700" s="27">
        <v>2023</v>
      </c>
      <c r="F1700" s="29">
        <v>8</v>
      </c>
      <c r="G1700">
        <v>511113</v>
      </c>
      <c r="H1700" t="s">
        <v>30</v>
      </c>
      <c r="I1700">
        <v>280012</v>
      </c>
      <c r="J1700" t="s">
        <v>13</v>
      </c>
      <c r="K1700">
        <v>250012</v>
      </c>
      <c r="L1700" t="s">
        <v>37</v>
      </c>
      <c r="M1700" t="s">
        <v>54</v>
      </c>
      <c r="N1700" s="5">
        <v>1081</v>
      </c>
    </row>
    <row r="1701" spans="1:14" x14ac:dyDescent="0.25">
      <c r="A1701">
        <v>3801700</v>
      </c>
      <c r="B1701">
        <v>2</v>
      </c>
      <c r="C1701" t="s">
        <v>51</v>
      </c>
      <c r="D1701" s="2">
        <v>44358</v>
      </c>
      <c r="E1701" s="27">
        <v>2021</v>
      </c>
      <c r="F1701" s="29">
        <v>6</v>
      </c>
      <c r="G1701">
        <v>511112</v>
      </c>
      <c r="H1701" t="s">
        <v>29</v>
      </c>
      <c r="I1701">
        <v>280001</v>
      </c>
      <c r="J1701" t="s">
        <v>73</v>
      </c>
      <c r="K1701">
        <v>250016</v>
      </c>
      <c r="L1701" t="s">
        <v>37</v>
      </c>
      <c r="M1701" t="s">
        <v>39</v>
      </c>
      <c r="N1701" s="5">
        <v>1788</v>
      </c>
    </row>
    <row r="1702" spans="1:14" x14ac:dyDescent="0.25">
      <c r="A1702">
        <v>3801701</v>
      </c>
      <c r="B1702">
        <v>1</v>
      </c>
      <c r="C1702" t="s">
        <v>64</v>
      </c>
      <c r="D1702" s="2">
        <v>44939</v>
      </c>
      <c r="E1702" s="27">
        <v>2023</v>
      </c>
      <c r="F1702" s="29">
        <v>1</v>
      </c>
      <c r="G1702">
        <v>511112</v>
      </c>
      <c r="H1702" t="s">
        <v>29</v>
      </c>
      <c r="I1702">
        <v>280020</v>
      </c>
      <c r="J1702" t="s">
        <v>21</v>
      </c>
      <c r="K1702">
        <v>250021</v>
      </c>
      <c r="L1702" t="s">
        <v>34</v>
      </c>
      <c r="M1702" t="s">
        <v>40</v>
      </c>
      <c r="N1702" s="5">
        <v>4204</v>
      </c>
    </row>
    <row r="1703" spans="1:14" x14ac:dyDescent="0.25">
      <c r="A1703">
        <v>3801702</v>
      </c>
      <c r="B1703">
        <v>2</v>
      </c>
      <c r="C1703" t="s">
        <v>51</v>
      </c>
      <c r="D1703" s="2">
        <v>44357</v>
      </c>
      <c r="E1703" s="27">
        <v>2021</v>
      </c>
      <c r="F1703" s="29">
        <v>6</v>
      </c>
      <c r="G1703">
        <v>511112</v>
      </c>
      <c r="H1703" t="s">
        <v>29</v>
      </c>
      <c r="I1703">
        <v>280006</v>
      </c>
      <c r="J1703" t="s">
        <v>78</v>
      </c>
      <c r="K1703">
        <v>250020</v>
      </c>
      <c r="L1703" t="s">
        <v>37</v>
      </c>
      <c r="M1703" t="s">
        <v>39</v>
      </c>
      <c r="N1703" s="5">
        <v>733</v>
      </c>
    </row>
    <row r="1704" spans="1:14" x14ac:dyDescent="0.25">
      <c r="A1704">
        <v>3801703</v>
      </c>
      <c r="B1704">
        <v>4</v>
      </c>
      <c r="C1704" t="s">
        <v>65</v>
      </c>
      <c r="D1704" s="2">
        <v>45070</v>
      </c>
      <c r="E1704" s="27">
        <v>2023</v>
      </c>
      <c r="F1704" s="29">
        <v>5</v>
      </c>
      <c r="G1704">
        <v>511115</v>
      </c>
      <c r="H1704" t="s">
        <v>70</v>
      </c>
      <c r="I1704">
        <v>280006</v>
      </c>
      <c r="J1704" t="s">
        <v>78</v>
      </c>
      <c r="K1704">
        <v>250011</v>
      </c>
      <c r="L1704" t="s">
        <v>37</v>
      </c>
      <c r="M1704" t="s">
        <v>54</v>
      </c>
      <c r="N1704" s="5">
        <v>572</v>
      </c>
    </row>
    <row r="1705" spans="1:14" x14ac:dyDescent="0.25">
      <c r="A1705">
        <v>3801704</v>
      </c>
      <c r="B1705">
        <v>4</v>
      </c>
      <c r="C1705" t="s">
        <v>65</v>
      </c>
      <c r="D1705" s="2">
        <v>44205</v>
      </c>
      <c r="E1705" s="27">
        <v>2021</v>
      </c>
      <c r="F1705" s="29">
        <v>1</v>
      </c>
      <c r="G1705">
        <v>511115</v>
      </c>
      <c r="H1705" t="s">
        <v>70</v>
      </c>
      <c r="I1705">
        <v>280016</v>
      </c>
      <c r="J1705" t="s">
        <v>17</v>
      </c>
      <c r="K1705">
        <v>250005</v>
      </c>
      <c r="L1705" t="s">
        <v>36</v>
      </c>
      <c r="M1705" t="s">
        <v>38</v>
      </c>
      <c r="N1705" s="5">
        <v>938</v>
      </c>
    </row>
    <row r="1706" spans="1:14" x14ac:dyDescent="0.25">
      <c r="A1706">
        <v>3801705</v>
      </c>
      <c r="B1706">
        <v>1</v>
      </c>
      <c r="C1706" t="s">
        <v>64</v>
      </c>
      <c r="D1706" s="2">
        <v>44207</v>
      </c>
      <c r="E1706" s="27">
        <v>2021</v>
      </c>
      <c r="F1706" s="29">
        <v>1</v>
      </c>
      <c r="G1706">
        <v>511112</v>
      </c>
      <c r="H1706" t="s">
        <v>29</v>
      </c>
      <c r="I1706">
        <v>280001</v>
      </c>
      <c r="J1706" t="s">
        <v>73</v>
      </c>
      <c r="K1706">
        <v>250015</v>
      </c>
      <c r="L1706" t="s">
        <v>37</v>
      </c>
      <c r="M1706" t="s">
        <v>39</v>
      </c>
      <c r="N1706" s="5">
        <v>785</v>
      </c>
    </row>
    <row r="1707" spans="1:14" x14ac:dyDescent="0.25">
      <c r="A1707">
        <v>3801706</v>
      </c>
      <c r="B1707">
        <v>3</v>
      </c>
      <c r="C1707" t="s">
        <v>50</v>
      </c>
      <c r="D1707" s="2">
        <v>44665</v>
      </c>
      <c r="E1707" s="27">
        <v>2022</v>
      </c>
      <c r="F1707" s="29">
        <v>4</v>
      </c>
      <c r="G1707">
        <v>511116</v>
      </c>
      <c r="H1707" t="s">
        <v>31</v>
      </c>
      <c r="I1707">
        <v>280002</v>
      </c>
      <c r="J1707" t="s">
        <v>74</v>
      </c>
      <c r="K1707">
        <v>250012</v>
      </c>
      <c r="L1707" t="s">
        <v>37</v>
      </c>
      <c r="M1707" t="s">
        <v>54</v>
      </c>
      <c r="N1707" s="5">
        <v>4411</v>
      </c>
    </row>
    <row r="1708" spans="1:14" x14ac:dyDescent="0.25">
      <c r="A1708">
        <v>3801707</v>
      </c>
      <c r="B1708">
        <v>1</v>
      </c>
      <c r="C1708" t="s">
        <v>64</v>
      </c>
      <c r="D1708" s="2">
        <v>45034</v>
      </c>
      <c r="E1708" s="27">
        <v>2023</v>
      </c>
      <c r="F1708" s="29">
        <v>4</v>
      </c>
      <c r="G1708">
        <v>511115</v>
      </c>
      <c r="H1708" t="s">
        <v>70</v>
      </c>
      <c r="I1708">
        <v>280009</v>
      </c>
      <c r="J1708" t="s">
        <v>81</v>
      </c>
      <c r="K1708">
        <v>250019</v>
      </c>
      <c r="L1708" t="s">
        <v>37</v>
      </c>
      <c r="M1708" t="s">
        <v>39</v>
      </c>
      <c r="N1708" s="5">
        <v>927</v>
      </c>
    </row>
    <row r="1709" spans="1:14" x14ac:dyDescent="0.25">
      <c r="A1709">
        <v>3801708</v>
      </c>
      <c r="B1709">
        <v>2</v>
      </c>
      <c r="C1709" t="s">
        <v>51</v>
      </c>
      <c r="D1709" s="2">
        <v>44654</v>
      </c>
      <c r="E1709" s="27">
        <v>2022</v>
      </c>
      <c r="F1709" s="29">
        <v>4</v>
      </c>
      <c r="G1709">
        <v>511117</v>
      </c>
      <c r="H1709" t="s">
        <v>31</v>
      </c>
      <c r="I1709">
        <v>280003</v>
      </c>
      <c r="J1709" t="s">
        <v>75</v>
      </c>
      <c r="K1709">
        <v>250030</v>
      </c>
      <c r="L1709" t="s">
        <v>35</v>
      </c>
      <c r="M1709" t="s">
        <v>55</v>
      </c>
      <c r="N1709" s="5">
        <v>5014</v>
      </c>
    </row>
    <row r="1710" spans="1:14" x14ac:dyDescent="0.25">
      <c r="A1710">
        <v>3801709</v>
      </c>
      <c r="B1710">
        <v>2</v>
      </c>
      <c r="C1710" t="s">
        <v>51</v>
      </c>
      <c r="D1710" s="2">
        <v>45099</v>
      </c>
      <c r="E1710" s="27">
        <v>2023</v>
      </c>
      <c r="F1710" s="29">
        <v>6</v>
      </c>
      <c r="G1710">
        <v>511115</v>
      </c>
      <c r="H1710" t="s">
        <v>70</v>
      </c>
      <c r="I1710">
        <v>280011</v>
      </c>
      <c r="J1710" t="s">
        <v>12</v>
      </c>
      <c r="K1710">
        <v>250008</v>
      </c>
      <c r="L1710" t="s">
        <v>36</v>
      </c>
      <c r="M1710" t="s">
        <v>53</v>
      </c>
      <c r="N1710" s="5">
        <v>596</v>
      </c>
    </row>
    <row r="1711" spans="1:14" x14ac:dyDescent="0.25">
      <c r="A1711">
        <v>3801710</v>
      </c>
      <c r="B1711">
        <v>2</v>
      </c>
      <c r="C1711" t="s">
        <v>51</v>
      </c>
      <c r="D1711" s="2">
        <v>44759</v>
      </c>
      <c r="E1711" s="27">
        <v>2022</v>
      </c>
      <c r="F1711" s="29">
        <v>7</v>
      </c>
      <c r="G1711">
        <v>511114</v>
      </c>
      <c r="H1711" t="s">
        <v>30</v>
      </c>
      <c r="I1711">
        <v>280017</v>
      </c>
      <c r="J1711" t="s">
        <v>18</v>
      </c>
      <c r="K1711">
        <v>250001</v>
      </c>
      <c r="L1711" t="s">
        <v>36</v>
      </c>
      <c r="M1711" t="s">
        <v>38</v>
      </c>
      <c r="N1711" s="5">
        <v>1440</v>
      </c>
    </row>
    <row r="1712" spans="1:14" x14ac:dyDescent="0.25">
      <c r="A1712">
        <v>3801711</v>
      </c>
      <c r="B1712">
        <v>4</v>
      </c>
      <c r="C1712" t="s">
        <v>65</v>
      </c>
      <c r="D1712" s="2">
        <v>44599</v>
      </c>
      <c r="E1712" s="27">
        <v>2022</v>
      </c>
      <c r="F1712" s="29">
        <v>2</v>
      </c>
      <c r="G1712">
        <v>511116</v>
      </c>
      <c r="H1712" t="s">
        <v>31</v>
      </c>
      <c r="I1712">
        <v>280015</v>
      </c>
      <c r="J1712" t="s">
        <v>16</v>
      </c>
      <c r="K1712">
        <v>250024</v>
      </c>
      <c r="L1712" t="s">
        <v>34</v>
      </c>
      <c r="M1712" t="s">
        <v>40</v>
      </c>
      <c r="N1712" s="5">
        <v>4695</v>
      </c>
    </row>
    <row r="1713" spans="1:14" x14ac:dyDescent="0.25">
      <c r="A1713">
        <v>3801712</v>
      </c>
      <c r="B1713">
        <v>1</v>
      </c>
      <c r="C1713" t="s">
        <v>64</v>
      </c>
      <c r="D1713" s="2">
        <v>44982</v>
      </c>
      <c r="E1713" s="27">
        <v>2023</v>
      </c>
      <c r="F1713" s="29">
        <v>2</v>
      </c>
      <c r="G1713">
        <v>511116</v>
      </c>
      <c r="H1713" t="s">
        <v>31</v>
      </c>
      <c r="I1713">
        <v>280011</v>
      </c>
      <c r="J1713" t="s">
        <v>12</v>
      </c>
      <c r="K1713">
        <v>250030</v>
      </c>
      <c r="L1713" t="s">
        <v>35</v>
      </c>
      <c r="M1713" t="s">
        <v>55</v>
      </c>
      <c r="N1713" s="5">
        <v>3361</v>
      </c>
    </row>
    <row r="1714" spans="1:14" x14ac:dyDescent="0.25">
      <c r="A1714">
        <v>3801713</v>
      </c>
      <c r="B1714">
        <v>4</v>
      </c>
      <c r="C1714" t="s">
        <v>65</v>
      </c>
      <c r="D1714" s="2">
        <v>44878</v>
      </c>
      <c r="E1714" s="27">
        <v>2022</v>
      </c>
      <c r="F1714" s="29">
        <v>11</v>
      </c>
      <c r="G1714">
        <v>511114</v>
      </c>
      <c r="H1714" t="s">
        <v>30</v>
      </c>
      <c r="I1714">
        <v>280002</v>
      </c>
      <c r="J1714" t="s">
        <v>74</v>
      </c>
      <c r="K1714">
        <v>250011</v>
      </c>
      <c r="L1714" t="s">
        <v>37</v>
      </c>
      <c r="M1714" t="s">
        <v>54</v>
      </c>
      <c r="N1714" s="5">
        <v>2466</v>
      </c>
    </row>
    <row r="1715" spans="1:14" x14ac:dyDescent="0.25">
      <c r="A1715">
        <v>3801714</v>
      </c>
      <c r="B1715">
        <v>1</v>
      </c>
      <c r="C1715" t="s">
        <v>64</v>
      </c>
      <c r="D1715" s="2">
        <v>44452</v>
      </c>
      <c r="E1715" s="27">
        <v>2021</v>
      </c>
      <c r="F1715" s="29">
        <v>9</v>
      </c>
      <c r="G1715">
        <v>511113</v>
      </c>
      <c r="H1715" t="s">
        <v>30</v>
      </c>
      <c r="I1715">
        <v>280007</v>
      </c>
      <c r="J1715" t="s">
        <v>79</v>
      </c>
      <c r="K1715">
        <v>250026</v>
      </c>
      <c r="L1715" t="s">
        <v>35</v>
      </c>
      <c r="M1715" t="s">
        <v>71</v>
      </c>
      <c r="N1715" s="5">
        <v>742</v>
      </c>
    </row>
    <row r="1716" spans="1:14" x14ac:dyDescent="0.25">
      <c r="A1716">
        <v>3801715</v>
      </c>
      <c r="B1716">
        <v>3</v>
      </c>
      <c r="C1716" t="s">
        <v>50</v>
      </c>
      <c r="D1716" s="2">
        <v>44472</v>
      </c>
      <c r="E1716" s="27">
        <v>2021</v>
      </c>
      <c r="F1716" s="29">
        <v>10</v>
      </c>
      <c r="G1716">
        <v>511117</v>
      </c>
      <c r="H1716" t="s">
        <v>31</v>
      </c>
      <c r="I1716">
        <v>280014</v>
      </c>
      <c r="J1716" t="s">
        <v>15</v>
      </c>
      <c r="K1716">
        <v>250020</v>
      </c>
      <c r="L1716" t="s">
        <v>37</v>
      </c>
      <c r="M1716" t="s">
        <v>39</v>
      </c>
      <c r="N1716" s="5">
        <v>3624</v>
      </c>
    </row>
    <row r="1717" spans="1:14" x14ac:dyDescent="0.25">
      <c r="A1717">
        <v>3801716</v>
      </c>
      <c r="B1717">
        <v>1</v>
      </c>
      <c r="C1717" t="s">
        <v>64</v>
      </c>
      <c r="D1717" s="2">
        <v>45056</v>
      </c>
      <c r="E1717" s="27">
        <v>2023</v>
      </c>
      <c r="F1717" s="29">
        <v>5</v>
      </c>
      <c r="G1717">
        <v>511115</v>
      </c>
      <c r="H1717" t="s">
        <v>70</v>
      </c>
      <c r="I1717">
        <v>280015</v>
      </c>
      <c r="J1717" t="s">
        <v>16</v>
      </c>
      <c r="K1717">
        <v>250009</v>
      </c>
      <c r="L1717" t="s">
        <v>36</v>
      </c>
      <c r="M1717" t="s">
        <v>53</v>
      </c>
      <c r="N1717" s="5">
        <v>5423</v>
      </c>
    </row>
    <row r="1718" spans="1:14" x14ac:dyDescent="0.25">
      <c r="A1718">
        <v>3801717</v>
      </c>
      <c r="B1718">
        <v>1</v>
      </c>
      <c r="C1718" t="s">
        <v>64</v>
      </c>
      <c r="D1718" s="2">
        <v>44291</v>
      </c>
      <c r="E1718" s="27">
        <v>2021</v>
      </c>
      <c r="F1718" s="29">
        <v>4</v>
      </c>
      <c r="G1718">
        <v>511117</v>
      </c>
      <c r="H1718" t="s">
        <v>31</v>
      </c>
      <c r="I1718">
        <v>280017</v>
      </c>
      <c r="J1718" t="s">
        <v>18</v>
      </c>
      <c r="K1718">
        <v>250024</v>
      </c>
      <c r="L1718" t="s">
        <v>34</v>
      </c>
      <c r="M1718" t="s">
        <v>40</v>
      </c>
      <c r="N1718" s="5">
        <v>5806</v>
      </c>
    </row>
    <row r="1719" spans="1:14" x14ac:dyDescent="0.25">
      <c r="A1719">
        <v>3801718</v>
      </c>
      <c r="B1719">
        <v>3</v>
      </c>
      <c r="C1719" t="s">
        <v>50</v>
      </c>
      <c r="D1719" s="2">
        <v>44448</v>
      </c>
      <c r="E1719" s="27">
        <v>2021</v>
      </c>
      <c r="F1719" s="29">
        <v>9</v>
      </c>
      <c r="G1719">
        <v>511113</v>
      </c>
      <c r="H1719" t="s">
        <v>30</v>
      </c>
      <c r="I1719">
        <v>280005</v>
      </c>
      <c r="J1719" t="s">
        <v>77</v>
      </c>
      <c r="K1719">
        <v>250008</v>
      </c>
      <c r="L1719" t="s">
        <v>36</v>
      </c>
      <c r="M1719" t="s">
        <v>53</v>
      </c>
      <c r="N1719" s="5">
        <v>604</v>
      </c>
    </row>
    <row r="1720" spans="1:14" x14ac:dyDescent="0.25">
      <c r="A1720">
        <v>3801719</v>
      </c>
      <c r="B1720">
        <v>1</v>
      </c>
      <c r="C1720" t="s">
        <v>64</v>
      </c>
      <c r="D1720" s="2">
        <v>44212</v>
      </c>
      <c r="E1720" s="27">
        <v>2021</v>
      </c>
      <c r="F1720" s="29">
        <v>1</v>
      </c>
      <c r="G1720">
        <v>511117</v>
      </c>
      <c r="H1720" t="s">
        <v>31</v>
      </c>
      <c r="I1720">
        <v>280019</v>
      </c>
      <c r="J1720" t="s">
        <v>20</v>
      </c>
      <c r="K1720">
        <v>250021</v>
      </c>
      <c r="L1720" t="s">
        <v>34</v>
      </c>
      <c r="M1720" t="s">
        <v>40</v>
      </c>
      <c r="N1720" s="5">
        <v>4643</v>
      </c>
    </row>
    <row r="1721" spans="1:14" x14ac:dyDescent="0.25">
      <c r="A1721">
        <v>3801720</v>
      </c>
      <c r="B1721">
        <v>1</v>
      </c>
      <c r="C1721" t="s">
        <v>64</v>
      </c>
      <c r="D1721" s="2">
        <v>44382</v>
      </c>
      <c r="E1721" s="27">
        <v>2021</v>
      </c>
      <c r="F1721" s="29">
        <v>7</v>
      </c>
      <c r="G1721">
        <v>511116</v>
      </c>
      <c r="H1721" t="s">
        <v>31</v>
      </c>
      <c r="I1721">
        <v>280013</v>
      </c>
      <c r="J1721" t="s">
        <v>14</v>
      </c>
      <c r="K1721">
        <v>250019</v>
      </c>
      <c r="L1721" t="s">
        <v>37</v>
      </c>
      <c r="M1721" t="s">
        <v>39</v>
      </c>
      <c r="N1721" s="5">
        <v>4513</v>
      </c>
    </row>
    <row r="1722" spans="1:14" x14ac:dyDescent="0.25">
      <c r="A1722">
        <v>3801721</v>
      </c>
      <c r="B1722">
        <v>2</v>
      </c>
      <c r="C1722" t="s">
        <v>51</v>
      </c>
      <c r="D1722" s="2">
        <v>45209</v>
      </c>
      <c r="E1722" s="27">
        <v>2023</v>
      </c>
      <c r="F1722" s="29">
        <v>10</v>
      </c>
      <c r="G1722">
        <v>511115</v>
      </c>
      <c r="H1722" t="s">
        <v>70</v>
      </c>
      <c r="I1722">
        <v>280006</v>
      </c>
      <c r="J1722" t="s">
        <v>78</v>
      </c>
      <c r="K1722">
        <v>250010</v>
      </c>
      <c r="L1722" t="s">
        <v>36</v>
      </c>
      <c r="M1722" t="s">
        <v>53</v>
      </c>
      <c r="N1722" s="5">
        <v>1924</v>
      </c>
    </row>
    <row r="1723" spans="1:14" x14ac:dyDescent="0.25">
      <c r="A1723">
        <v>3801722</v>
      </c>
      <c r="B1723">
        <v>3</v>
      </c>
      <c r="C1723" t="s">
        <v>50</v>
      </c>
      <c r="D1723" s="2">
        <v>45099</v>
      </c>
      <c r="E1723" s="27">
        <v>2023</v>
      </c>
      <c r="F1723" s="29">
        <v>6</v>
      </c>
      <c r="G1723">
        <v>511112</v>
      </c>
      <c r="H1723" t="s">
        <v>29</v>
      </c>
      <c r="I1723">
        <v>280020</v>
      </c>
      <c r="J1723" t="s">
        <v>21</v>
      </c>
      <c r="K1723">
        <v>250020</v>
      </c>
      <c r="L1723" t="s">
        <v>37</v>
      </c>
      <c r="M1723" t="s">
        <v>39</v>
      </c>
      <c r="N1723" s="5">
        <v>4854</v>
      </c>
    </row>
    <row r="1724" spans="1:14" x14ac:dyDescent="0.25">
      <c r="A1724">
        <v>3801723</v>
      </c>
      <c r="B1724">
        <v>4</v>
      </c>
      <c r="C1724" t="s">
        <v>65</v>
      </c>
      <c r="D1724" s="2">
        <v>44949</v>
      </c>
      <c r="E1724" s="27">
        <v>2023</v>
      </c>
      <c r="F1724" s="29">
        <v>1</v>
      </c>
      <c r="G1724">
        <v>511111</v>
      </c>
      <c r="H1724" t="s">
        <v>29</v>
      </c>
      <c r="I1724">
        <v>280003</v>
      </c>
      <c r="J1724" t="s">
        <v>75</v>
      </c>
      <c r="K1724">
        <v>250018</v>
      </c>
      <c r="L1724" t="s">
        <v>37</v>
      </c>
      <c r="M1724" t="s">
        <v>39</v>
      </c>
      <c r="N1724" s="5">
        <v>1658</v>
      </c>
    </row>
    <row r="1725" spans="1:14" x14ac:dyDescent="0.25">
      <c r="A1725">
        <v>3801724</v>
      </c>
      <c r="B1725">
        <v>1</v>
      </c>
      <c r="C1725" t="s">
        <v>64</v>
      </c>
      <c r="D1725" s="2">
        <v>44740</v>
      </c>
      <c r="E1725" s="27">
        <v>2022</v>
      </c>
      <c r="F1725" s="29">
        <v>6</v>
      </c>
      <c r="G1725">
        <v>511112</v>
      </c>
      <c r="H1725" t="s">
        <v>29</v>
      </c>
      <c r="I1725">
        <v>280004</v>
      </c>
      <c r="J1725" t="s">
        <v>76</v>
      </c>
      <c r="K1725">
        <v>250012</v>
      </c>
      <c r="L1725" t="s">
        <v>37</v>
      </c>
      <c r="M1725" t="s">
        <v>54</v>
      </c>
      <c r="N1725" s="5">
        <v>1961</v>
      </c>
    </row>
    <row r="1726" spans="1:14" x14ac:dyDescent="0.25">
      <c r="A1726">
        <v>3801725</v>
      </c>
      <c r="B1726">
        <v>1</v>
      </c>
      <c r="C1726" t="s">
        <v>64</v>
      </c>
      <c r="D1726" s="2">
        <v>44501</v>
      </c>
      <c r="E1726" s="27">
        <v>2021</v>
      </c>
      <c r="F1726" s="29">
        <v>11</v>
      </c>
      <c r="G1726">
        <v>511111</v>
      </c>
      <c r="H1726" t="s">
        <v>29</v>
      </c>
      <c r="I1726">
        <v>280016</v>
      </c>
      <c r="J1726" t="s">
        <v>17</v>
      </c>
      <c r="K1726">
        <v>250028</v>
      </c>
      <c r="L1726" t="s">
        <v>35</v>
      </c>
      <c r="M1726" t="s">
        <v>71</v>
      </c>
      <c r="N1726" s="5">
        <v>4418</v>
      </c>
    </row>
    <row r="1727" spans="1:14" x14ac:dyDescent="0.25">
      <c r="A1727">
        <v>3801726</v>
      </c>
      <c r="B1727">
        <v>3</v>
      </c>
      <c r="C1727" t="s">
        <v>50</v>
      </c>
      <c r="D1727" s="2">
        <v>44478</v>
      </c>
      <c r="E1727" s="27">
        <v>2021</v>
      </c>
      <c r="F1727" s="29">
        <v>10</v>
      </c>
      <c r="G1727">
        <v>511115</v>
      </c>
      <c r="H1727" t="s">
        <v>70</v>
      </c>
      <c r="I1727">
        <v>280015</v>
      </c>
      <c r="J1727" t="s">
        <v>16</v>
      </c>
      <c r="K1727">
        <v>250028</v>
      </c>
      <c r="L1727" t="s">
        <v>35</v>
      </c>
      <c r="M1727" t="s">
        <v>71</v>
      </c>
      <c r="N1727" s="5">
        <v>5715</v>
      </c>
    </row>
    <row r="1728" spans="1:14" x14ac:dyDescent="0.25">
      <c r="A1728">
        <v>3801727</v>
      </c>
      <c r="B1728">
        <v>4</v>
      </c>
      <c r="C1728" t="s">
        <v>65</v>
      </c>
      <c r="D1728" s="2">
        <v>44434</v>
      </c>
      <c r="E1728" s="27">
        <v>2021</v>
      </c>
      <c r="F1728" s="29">
        <v>8</v>
      </c>
      <c r="G1728">
        <v>511115</v>
      </c>
      <c r="H1728" t="s">
        <v>70</v>
      </c>
      <c r="I1728">
        <v>280012</v>
      </c>
      <c r="J1728" t="s">
        <v>13</v>
      </c>
      <c r="K1728">
        <v>250018</v>
      </c>
      <c r="L1728" t="s">
        <v>37</v>
      </c>
      <c r="M1728" t="s">
        <v>39</v>
      </c>
      <c r="N1728" s="5">
        <v>2215</v>
      </c>
    </row>
    <row r="1729" spans="1:14" x14ac:dyDescent="0.25">
      <c r="A1729">
        <v>3801728</v>
      </c>
      <c r="B1729">
        <v>3</v>
      </c>
      <c r="C1729" t="s">
        <v>50</v>
      </c>
      <c r="D1729" s="2">
        <v>44915</v>
      </c>
      <c r="E1729" s="27">
        <v>2022</v>
      </c>
      <c r="F1729" s="29">
        <v>12</v>
      </c>
      <c r="G1729">
        <v>511116</v>
      </c>
      <c r="H1729" t="s">
        <v>31</v>
      </c>
      <c r="I1729">
        <v>280009</v>
      </c>
      <c r="J1729" t="s">
        <v>81</v>
      </c>
      <c r="K1729">
        <v>250011</v>
      </c>
      <c r="L1729" t="s">
        <v>37</v>
      </c>
      <c r="M1729" t="s">
        <v>54</v>
      </c>
      <c r="N1729" s="5">
        <v>5638</v>
      </c>
    </row>
    <row r="1730" spans="1:14" x14ac:dyDescent="0.25">
      <c r="A1730">
        <v>3801729</v>
      </c>
      <c r="B1730">
        <v>3</v>
      </c>
      <c r="C1730" t="s">
        <v>50</v>
      </c>
      <c r="D1730" s="2">
        <v>45070</v>
      </c>
      <c r="E1730" s="27">
        <v>2023</v>
      </c>
      <c r="F1730" s="29">
        <v>5</v>
      </c>
      <c r="G1730">
        <v>511115</v>
      </c>
      <c r="H1730" t="s">
        <v>70</v>
      </c>
      <c r="I1730">
        <v>280006</v>
      </c>
      <c r="J1730" t="s">
        <v>78</v>
      </c>
      <c r="K1730">
        <v>250028</v>
      </c>
      <c r="L1730" t="s">
        <v>35</v>
      </c>
      <c r="M1730" t="s">
        <v>71</v>
      </c>
      <c r="N1730" s="5">
        <v>1572</v>
      </c>
    </row>
    <row r="1731" spans="1:14" x14ac:dyDescent="0.25">
      <c r="A1731">
        <v>3801730</v>
      </c>
      <c r="B1731">
        <v>2</v>
      </c>
      <c r="C1731" t="s">
        <v>51</v>
      </c>
      <c r="D1731" s="2">
        <v>44818</v>
      </c>
      <c r="E1731" s="27">
        <v>2022</v>
      </c>
      <c r="F1731" s="29">
        <v>9</v>
      </c>
      <c r="G1731">
        <v>511113</v>
      </c>
      <c r="H1731" t="s">
        <v>30</v>
      </c>
      <c r="I1731">
        <v>280016</v>
      </c>
      <c r="J1731" t="s">
        <v>17</v>
      </c>
      <c r="K1731">
        <v>250024</v>
      </c>
      <c r="L1731" t="s">
        <v>34</v>
      </c>
      <c r="M1731" t="s">
        <v>40</v>
      </c>
      <c r="N1731" s="5">
        <v>5822</v>
      </c>
    </row>
    <row r="1732" spans="1:14" x14ac:dyDescent="0.25">
      <c r="A1732">
        <v>3801731</v>
      </c>
      <c r="B1732">
        <v>2</v>
      </c>
      <c r="C1732" t="s">
        <v>51</v>
      </c>
      <c r="D1732" s="2">
        <v>44893</v>
      </c>
      <c r="E1732" s="27">
        <v>2022</v>
      </c>
      <c r="F1732" s="29">
        <v>11</v>
      </c>
      <c r="G1732">
        <v>511116</v>
      </c>
      <c r="H1732" t="s">
        <v>31</v>
      </c>
      <c r="I1732">
        <v>280009</v>
      </c>
      <c r="J1732" t="s">
        <v>81</v>
      </c>
      <c r="K1732">
        <v>250013</v>
      </c>
      <c r="L1732" t="s">
        <v>37</v>
      </c>
      <c r="M1732" t="s">
        <v>54</v>
      </c>
      <c r="N1732" s="5">
        <v>3638</v>
      </c>
    </row>
    <row r="1733" spans="1:14" x14ac:dyDescent="0.25">
      <c r="A1733">
        <v>3801732</v>
      </c>
      <c r="B1733">
        <v>4</v>
      </c>
      <c r="C1733" t="s">
        <v>65</v>
      </c>
      <c r="D1733" s="2">
        <v>44563</v>
      </c>
      <c r="E1733" s="27">
        <v>2022</v>
      </c>
      <c r="F1733" s="29">
        <v>1</v>
      </c>
      <c r="G1733">
        <v>511114</v>
      </c>
      <c r="H1733" t="s">
        <v>30</v>
      </c>
      <c r="I1733">
        <v>280008</v>
      </c>
      <c r="J1733" t="s">
        <v>80</v>
      </c>
      <c r="K1733">
        <v>250006</v>
      </c>
      <c r="L1733" t="s">
        <v>36</v>
      </c>
      <c r="M1733" t="s">
        <v>53</v>
      </c>
      <c r="N1733" s="5">
        <v>4403</v>
      </c>
    </row>
    <row r="1734" spans="1:14" x14ac:dyDescent="0.25">
      <c r="A1734">
        <v>3801733</v>
      </c>
      <c r="B1734">
        <v>2</v>
      </c>
      <c r="C1734" t="s">
        <v>51</v>
      </c>
      <c r="D1734" s="2">
        <v>45044</v>
      </c>
      <c r="E1734" s="27">
        <v>2023</v>
      </c>
      <c r="F1734" s="29">
        <v>4</v>
      </c>
      <c r="G1734">
        <v>511114</v>
      </c>
      <c r="H1734" t="s">
        <v>30</v>
      </c>
      <c r="I1734">
        <v>280002</v>
      </c>
      <c r="J1734" t="s">
        <v>74</v>
      </c>
      <c r="K1734">
        <v>250005</v>
      </c>
      <c r="L1734" t="s">
        <v>36</v>
      </c>
      <c r="M1734" t="s">
        <v>38</v>
      </c>
      <c r="N1734" s="5">
        <v>5459</v>
      </c>
    </row>
    <row r="1735" spans="1:14" x14ac:dyDescent="0.25">
      <c r="A1735">
        <v>3801734</v>
      </c>
      <c r="B1735">
        <v>2</v>
      </c>
      <c r="C1735" t="s">
        <v>51</v>
      </c>
      <c r="D1735" s="2">
        <v>44602</v>
      </c>
      <c r="E1735" s="27">
        <v>2022</v>
      </c>
      <c r="F1735" s="29">
        <v>2</v>
      </c>
      <c r="G1735">
        <v>511115</v>
      </c>
      <c r="H1735" t="s">
        <v>70</v>
      </c>
      <c r="I1735">
        <v>280015</v>
      </c>
      <c r="J1735" t="s">
        <v>16</v>
      </c>
      <c r="K1735">
        <v>250029</v>
      </c>
      <c r="L1735" t="s">
        <v>35</v>
      </c>
      <c r="M1735" t="s">
        <v>55</v>
      </c>
      <c r="N1735" s="5">
        <v>1371</v>
      </c>
    </row>
    <row r="1736" spans="1:14" x14ac:dyDescent="0.25">
      <c r="A1736">
        <v>3801735</v>
      </c>
      <c r="B1736">
        <v>2</v>
      </c>
      <c r="C1736" t="s">
        <v>51</v>
      </c>
      <c r="D1736" s="2">
        <v>44993</v>
      </c>
      <c r="E1736" s="27">
        <v>2023</v>
      </c>
      <c r="F1736" s="29">
        <v>3</v>
      </c>
      <c r="G1736">
        <v>511112</v>
      </c>
      <c r="H1736" t="s">
        <v>29</v>
      </c>
      <c r="I1736">
        <v>280004</v>
      </c>
      <c r="J1736" t="s">
        <v>76</v>
      </c>
      <c r="K1736">
        <v>250017</v>
      </c>
      <c r="L1736" t="s">
        <v>37</v>
      </c>
      <c r="M1736" t="s">
        <v>39</v>
      </c>
      <c r="N1736" s="5">
        <v>1158</v>
      </c>
    </row>
    <row r="1737" spans="1:14" x14ac:dyDescent="0.25">
      <c r="A1737">
        <v>3801736</v>
      </c>
      <c r="B1737">
        <v>1</v>
      </c>
      <c r="C1737" t="s">
        <v>64</v>
      </c>
      <c r="D1737" s="2">
        <v>45089</v>
      </c>
      <c r="E1737" s="27">
        <v>2023</v>
      </c>
      <c r="F1737" s="29">
        <v>6</v>
      </c>
      <c r="G1737">
        <v>511116</v>
      </c>
      <c r="H1737" t="s">
        <v>31</v>
      </c>
      <c r="I1737">
        <v>280007</v>
      </c>
      <c r="J1737" t="s">
        <v>79</v>
      </c>
      <c r="K1737">
        <v>250030</v>
      </c>
      <c r="L1737" t="s">
        <v>35</v>
      </c>
      <c r="M1737" t="s">
        <v>55</v>
      </c>
      <c r="N1737" s="5">
        <v>3760</v>
      </c>
    </row>
    <row r="1738" spans="1:14" x14ac:dyDescent="0.25">
      <c r="A1738">
        <v>3801737</v>
      </c>
      <c r="B1738">
        <v>3</v>
      </c>
      <c r="C1738" t="s">
        <v>50</v>
      </c>
      <c r="D1738" s="2">
        <v>44914</v>
      </c>
      <c r="E1738" s="27">
        <v>2022</v>
      </c>
      <c r="F1738" s="29">
        <v>12</v>
      </c>
      <c r="G1738">
        <v>511115</v>
      </c>
      <c r="H1738" t="s">
        <v>70</v>
      </c>
      <c r="I1738">
        <v>280006</v>
      </c>
      <c r="J1738" t="s">
        <v>78</v>
      </c>
      <c r="K1738">
        <v>250012</v>
      </c>
      <c r="L1738" t="s">
        <v>37</v>
      </c>
      <c r="M1738" t="s">
        <v>54</v>
      </c>
      <c r="N1738" s="5">
        <v>220</v>
      </c>
    </row>
    <row r="1739" spans="1:14" x14ac:dyDescent="0.25">
      <c r="A1739">
        <v>3801738</v>
      </c>
      <c r="B1739">
        <v>1</v>
      </c>
      <c r="C1739" t="s">
        <v>64</v>
      </c>
      <c r="D1739" s="2">
        <v>44256</v>
      </c>
      <c r="E1739" s="27">
        <v>2021</v>
      </c>
      <c r="F1739" s="29">
        <v>3</v>
      </c>
      <c r="G1739">
        <v>511115</v>
      </c>
      <c r="H1739" t="s">
        <v>70</v>
      </c>
      <c r="I1739">
        <v>280001</v>
      </c>
      <c r="J1739" t="s">
        <v>73</v>
      </c>
      <c r="K1739">
        <v>250009</v>
      </c>
      <c r="L1739" t="s">
        <v>36</v>
      </c>
      <c r="M1739" t="s">
        <v>53</v>
      </c>
      <c r="N1739" s="5">
        <v>964</v>
      </c>
    </row>
    <row r="1740" spans="1:14" x14ac:dyDescent="0.25">
      <c r="A1740">
        <v>3801739</v>
      </c>
      <c r="B1740">
        <v>4</v>
      </c>
      <c r="C1740" t="s">
        <v>65</v>
      </c>
      <c r="D1740" s="2">
        <v>44904</v>
      </c>
      <c r="E1740" s="27">
        <v>2022</v>
      </c>
      <c r="F1740" s="29">
        <v>12</v>
      </c>
      <c r="G1740">
        <v>511115</v>
      </c>
      <c r="H1740" t="s">
        <v>70</v>
      </c>
      <c r="I1740">
        <v>280017</v>
      </c>
      <c r="J1740" t="s">
        <v>18</v>
      </c>
      <c r="K1740">
        <v>250005</v>
      </c>
      <c r="L1740" t="s">
        <v>36</v>
      </c>
      <c r="M1740" t="s">
        <v>38</v>
      </c>
      <c r="N1740" s="5">
        <v>598</v>
      </c>
    </row>
    <row r="1741" spans="1:14" x14ac:dyDescent="0.25">
      <c r="A1741">
        <v>3801740</v>
      </c>
      <c r="B1741">
        <v>1</v>
      </c>
      <c r="C1741" t="s">
        <v>64</v>
      </c>
      <c r="D1741" s="2">
        <v>44670</v>
      </c>
      <c r="E1741" s="27">
        <v>2022</v>
      </c>
      <c r="F1741" s="29">
        <v>4</v>
      </c>
      <c r="G1741">
        <v>511111</v>
      </c>
      <c r="H1741" t="s">
        <v>29</v>
      </c>
      <c r="I1741">
        <v>280012</v>
      </c>
      <c r="J1741" t="s">
        <v>13</v>
      </c>
      <c r="K1741">
        <v>250005</v>
      </c>
      <c r="L1741" t="s">
        <v>36</v>
      </c>
      <c r="M1741" t="s">
        <v>38</v>
      </c>
      <c r="N1741" s="5">
        <v>2414</v>
      </c>
    </row>
    <row r="1742" spans="1:14" x14ac:dyDescent="0.25">
      <c r="A1742">
        <v>3801741</v>
      </c>
      <c r="B1742">
        <v>2</v>
      </c>
      <c r="C1742" t="s">
        <v>51</v>
      </c>
      <c r="D1742" s="2">
        <v>44988</v>
      </c>
      <c r="E1742" s="27">
        <v>2023</v>
      </c>
      <c r="F1742" s="29">
        <v>3</v>
      </c>
      <c r="G1742">
        <v>511111</v>
      </c>
      <c r="H1742" t="s">
        <v>29</v>
      </c>
      <c r="I1742">
        <v>280002</v>
      </c>
      <c r="J1742" t="s">
        <v>74</v>
      </c>
      <c r="K1742">
        <v>250016</v>
      </c>
      <c r="L1742" t="s">
        <v>37</v>
      </c>
      <c r="M1742" t="s">
        <v>39</v>
      </c>
      <c r="N1742" s="5">
        <v>1125</v>
      </c>
    </row>
    <row r="1743" spans="1:14" x14ac:dyDescent="0.25">
      <c r="A1743">
        <v>3801742</v>
      </c>
      <c r="B1743">
        <v>1</v>
      </c>
      <c r="C1743" t="s">
        <v>64</v>
      </c>
      <c r="D1743" s="2">
        <v>45261</v>
      </c>
      <c r="E1743" s="27">
        <v>2023</v>
      </c>
      <c r="F1743" s="29">
        <v>12</v>
      </c>
      <c r="G1743">
        <v>511114</v>
      </c>
      <c r="H1743" t="s">
        <v>30</v>
      </c>
      <c r="I1743">
        <v>280002</v>
      </c>
      <c r="J1743" t="s">
        <v>74</v>
      </c>
      <c r="K1743">
        <v>250009</v>
      </c>
      <c r="L1743" t="s">
        <v>36</v>
      </c>
      <c r="M1743" t="s">
        <v>53</v>
      </c>
      <c r="N1743" s="5">
        <v>4894</v>
      </c>
    </row>
    <row r="1744" spans="1:14" x14ac:dyDescent="0.25">
      <c r="A1744">
        <v>3801743</v>
      </c>
      <c r="B1744">
        <v>1</v>
      </c>
      <c r="C1744" t="s">
        <v>64</v>
      </c>
      <c r="D1744" s="2">
        <v>44502</v>
      </c>
      <c r="E1744" s="27">
        <v>2021</v>
      </c>
      <c r="F1744" s="29">
        <v>11</v>
      </c>
      <c r="G1744">
        <v>511117</v>
      </c>
      <c r="H1744" t="s">
        <v>31</v>
      </c>
      <c r="I1744">
        <v>280008</v>
      </c>
      <c r="J1744" t="s">
        <v>80</v>
      </c>
      <c r="K1744">
        <v>250012</v>
      </c>
      <c r="L1744" t="s">
        <v>37</v>
      </c>
      <c r="M1744" t="s">
        <v>54</v>
      </c>
      <c r="N1744" s="5">
        <v>5927</v>
      </c>
    </row>
    <row r="1745" spans="1:14" x14ac:dyDescent="0.25">
      <c r="A1745">
        <v>3801744</v>
      </c>
      <c r="B1745">
        <v>2</v>
      </c>
      <c r="C1745" t="s">
        <v>51</v>
      </c>
      <c r="D1745" s="2">
        <v>45082</v>
      </c>
      <c r="E1745" s="27">
        <v>2023</v>
      </c>
      <c r="F1745" s="29">
        <v>6</v>
      </c>
      <c r="G1745">
        <v>511113</v>
      </c>
      <c r="H1745" t="s">
        <v>30</v>
      </c>
      <c r="I1745">
        <v>280012</v>
      </c>
      <c r="J1745" t="s">
        <v>13</v>
      </c>
      <c r="K1745">
        <v>250029</v>
      </c>
      <c r="L1745" t="s">
        <v>35</v>
      </c>
      <c r="M1745" t="s">
        <v>55</v>
      </c>
      <c r="N1745" s="5">
        <v>3229</v>
      </c>
    </row>
    <row r="1746" spans="1:14" x14ac:dyDescent="0.25">
      <c r="A1746">
        <v>3801745</v>
      </c>
      <c r="B1746">
        <v>1</v>
      </c>
      <c r="C1746" t="s">
        <v>64</v>
      </c>
      <c r="D1746" s="2">
        <v>44531</v>
      </c>
      <c r="E1746" s="27">
        <v>2021</v>
      </c>
      <c r="F1746" s="29">
        <v>12</v>
      </c>
      <c r="G1746">
        <v>511116</v>
      </c>
      <c r="H1746" t="s">
        <v>31</v>
      </c>
      <c r="I1746">
        <v>280017</v>
      </c>
      <c r="J1746" t="s">
        <v>18</v>
      </c>
      <c r="K1746">
        <v>250026</v>
      </c>
      <c r="L1746" t="s">
        <v>35</v>
      </c>
      <c r="M1746" t="s">
        <v>71</v>
      </c>
      <c r="N1746" s="5">
        <v>3722</v>
      </c>
    </row>
    <row r="1747" spans="1:14" x14ac:dyDescent="0.25">
      <c r="A1747">
        <v>3801746</v>
      </c>
      <c r="B1747">
        <v>2</v>
      </c>
      <c r="C1747" t="s">
        <v>51</v>
      </c>
      <c r="D1747" s="2">
        <v>44516</v>
      </c>
      <c r="E1747" s="27">
        <v>2021</v>
      </c>
      <c r="F1747" s="29">
        <v>11</v>
      </c>
      <c r="G1747">
        <v>511116</v>
      </c>
      <c r="H1747" t="s">
        <v>31</v>
      </c>
      <c r="I1747">
        <v>280008</v>
      </c>
      <c r="J1747" t="s">
        <v>80</v>
      </c>
      <c r="K1747">
        <v>250025</v>
      </c>
      <c r="L1747" t="s">
        <v>34</v>
      </c>
      <c r="M1747" t="s">
        <v>40</v>
      </c>
      <c r="N1747" s="5">
        <v>4893</v>
      </c>
    </row>
    <row r="1748" spans="1:14" x14ac:dyDescent="0.25">
      <c r="A1748">
        <v>3801747</v>
      </c>
      <c r="B1748">
        <v>3</v>
      </c>
      <c r="C1748" t="s">
        <v>50</v>
      </c>
      <c r="D1748" s="2">
        <v>44556</v>
      </c>
      <c r="E1748" s="27">
        <v>2021</v>
      </c>
      <c r="F1748" s="29">
        <v>12</v>
      </c>
      <c r="G1748">
        <v>511115</v>
      </c>
      <c r="H1748" t="s">
        <v>70</v>
      </c>
      <c r="I1748">
        <v>280003</v>
      </c>
      <c r="J1748" t="s">
        <v>75</v>
      </c>
      <c r="K1748">
        <v>250026</v>
      </c>
      <c r="L1748" t="s">
        <v>35</v>
      </c>
      <c r="M1748" t="s">
        <v>71</v>
      </c>
      <c r="N1748" s="5">
        <v>4361</v>
      </c>
    </row>
    <row r="1749" spans="1:14" x14ac:dyDescent="0.25">
      <c r="A1749">
        <v>3801748</v>
      </c>
      <c r="B1749">
        <v>2</v>
      </c>
      <c r="C1749" t="s">
        <v>51</v>
      </c>
      <c r="D1749" s="2">
        <v>45121</v>
      </c>
      <c r="E1749" s="27">
        <v>2023</v>
      </c>
      <c r="F1749" s="29">
        <v>7</v>
      </c>
      <c r="G1749">
        <v>511113</v>
      </c>
      <c r="H1749" t="s">
        <v>30</v>
      </c>
      <c r="I1749">
        <v>280013</v>
      </c>
      <c r="J1749" t="s">
        <v>14</v>
      </c>
      <c r="K1749">
        <v>250022</v>
      </c>
      <c r="L1749" t="s">
        <v>34</v>
      </c>
      <c r="M1749" t="s">
        <v>40</v>
      </c>
      <c r="N1749" s="5">
        <v>3034</v>
      </c>
    </row>
    <row r="1750" spans="1:14" x14ac:dyDescent="0.25">
      <c r="A1750">
        <v>3801749</v>
      </c>
      <c r="B1750">
        <v>4</v>
      </c>
      <c r="C1750" t="s">
        <v>65</v>
      </c>
      <c r="D1750" s="2">
        <v>45257</v>
      </c>
      <c r="E1750" s="27">
        <v>2023</v>
      </c>
      <c r="F1750" s="29">
        <v>11</v>
      </c>
      <c r="G1750">
        <v>511113</v>
      </c>
      <c r="H1750" t="s">
        <v>30</v>
      </c>
      <c r="I1750">
        <v>280016</v>
      </c>
      <c r="J1750" t="s">
        <v>17</v>
      </c>
      <c r="K1750">
        <v>250006</v>
      </c>
      <c r="L1750" t="s">
        <v>36</v>
      </c>
      <c r="M1750" t="s">
        <v>53</v>
      </c>
      <c r="N1750" s="5">
        <v>2835</v>
      </c>
    </row>
    <row r="1751" spans="1:14" x14ac:dyDescent="0.25">
      <c r="A1751">
        <v>3801750</v>
      </c>
      <c r="B1751">
        <v>1</v>
      </c>
      <c r="C1751" t="s">
        <v>64</v>
      </c>
      <c r="D1751" s="2">
        <v>44575</v>
      </c>
      <c r="E1751" s="27">
        <v>2022</v>
      </c>
      <c r="F1751" s="29">
        <v>1</v>
      </c>
      <c r="G1751">
        <v>511115</v>
      </c>
      <c r="H1751" t="s">
        <v>70</v>
      </c>
      <c r="I1751">
        <v>280010</v>
      </c>
      <c r="J1751" t="s">
        <v>11</v>
      </c>
      <c r="K1751">
        <v>250002</v>
      </c>
      <c r="L1751" t="s">
        <v>36</v>
      </c>
      <c r="M1751" t="s">
        <v>38</v>
      </c>
      <c r="N1751" s="5">
        <v>1866</v>
      </c>
    </row>
    <row r="1752" spans="1:14" x14ac:dyDescent="0.25">
      <c r="A1752">
        <v>3801751</v>
      </c>
      <c r="B1752">
        <v>2</v>
      </c>
      <c r="C1752" t="s">
        <v>51</v>
      </c>
      <c r="D1752" s="2">
        <v>44453</v>
      </c>
      <c r="E1752" s="27">
        <v>2021</v>
      </c>
      <c r="F1752" s="29">
        <v>9</v>
      </c>
      <c r="G1752">
        <v>511112</v>
      </c>
      <c r="H1752" t="s">
        <v>29</v>
      </c>
      <c r="I1752">
        <v>280015</v>
      </c>
      <c r="J1752" t="s">
        <v>16</v>
      </c>
      <c r="K1752">
        <v>250006</v>
      </c>
      <c r="L1752" t="s">
        <v>36</v>
      </c>
      <c r="M1752" t="s">
        <v>53</v>
      </c>
      <c r="N1752" s="5">
        <v>4684</v>
      </c>
    </row>
    <row r="1753" spans="1:14" x14ac:dyDescent="0.25">
      <c r="A1753">
        <v>3801752</v>
      </c>
      <c r="B1753">
        <v>3</v>
      </c>
      <c r="C1753" t="s">
        <v>50</v>
      </c>
      <c r="D1753" s="2">
        <v>44876</v>
      </c>
      <c r="E1753" s="27">
        <v>2022</v>
      </c>
      <c r="F1753" s="29">
        <v>11</v>
      </c>
      <c r="G1753">
        <v>511117</v>
      </c>
      <c r="H1753" t="s">
        <v>31</v>
      </c>
      <c r="I1753">
        <v>280020</v>
      </c>
      <c r="J1753" t="s">
        <v>21</v>
      </c>
      <c r="K1753">
        <v>250023</v>
      </c>
      <c r="L1753" t="s">
        <v>34</v>
      </c>
      <c r="M1753" t="s">
        <v>40</v>
      </c>
      <c r="N1753" s="5">
        <v>484</v>
      </c>
    </row>
    <row r="1754" spans="1:14" x14ac:dyDescent="0.25">
      <c r="A1754">
        <v>3801753</v>
      </c>
      <c r="B1754">
        <v>1</v>
      </c>
      <c r="C1754" t="s">
        <v>64</v>
      </c>
      <c r="D1754" s="2">
        <v>44614</v>
      </c>
      <c r="E1754" s="27">
        <v>2022</v>
      </c>
      <c r="F1754" s="29">
        <v>2</v>
      </c>
      <c r="G1754">
        <v>511114</v>
      </c>
      <c r="H1754" t="s">
        <v>30</v>
      </c>
      <c r="I1754">
        <v>280004</v>
      </c>
      <c r="J1754" t="s">
        <v>76</v>
      </c>
      <c r="K1754">
        <v>250021</v>
      </c>
      <c r="L1754" t="s">
        <v>34</v>
      </c>
      <c r="M1754" t="s">
        <v>40</v>
      </c>
      <c r="N1754" s="5">
        <v>363</v>
      </c>
    </row>
    <row r="1755" spans="1:14" x14ac:dyDescent="0.25">
      <c r="A1755">
        <v>3801754</v>
      </c>
      <c r="B1755">
        <v>2</v>
      </c>
      <c r="C1755" t="s">
        <v>51</v>
      </c>
      <c r="D1755" s="2">
        <v>44768</v>
      </c>
      <c r="E1755" s="27">
        <v>2022</v>
      </c>
      <c r="F1755" s="29">
        <v>7</v>
      </c>
      <c r="G1755">
        <v>511113</v>
      </c>
      <c r="H1755" t="s">
        <v>30</v>
      </c>
      <c r="I1755">
        <v>280011</v>
      </c>
      <c r="J1755" t="s">
        <v>12</v>
      </c>
      <c r="K1755">
        <v>250012</v>
      </c>
      <c r="L1755" t="s">
        <v>37</v>
      </c>
      <c r="M1755" t="s">
        <v>54</v>
      </c>
      <c r="N1755" s="5">
        <v>2179</v>
      </c>
    </row>
    <row r="1756" spans="1:14" x14ac:dyDescent="0.25">
      <c r="A1756">
        <v>3801755</v>
      </c>
      <c r="B1756">
        <v>3</v>
      </c>
      <c r="C1756" t="s">
        <v>50</v>
      </c>
      <c r="D1756" s="2">
        <v>45187</v>
      </c>
      <c r="E1756" s="27">
        <v>2023</v>
      </c>
      <c r="F1756" s="29">
        <v>9</v>
      </c>
      <c r="G1756">
        <v>511116</v>
      </c>
      <c r="H1756" t="s">
        <v>31</v>
      </c>
      <c r="I1756">
        <v>280002</v>
      </c>
      <c r="J1756" t="s">
        <v>74</v>
      </c>
      <c r="K1756">
        <v>250017</v>
      </c>
      <c r="L1756" t="s">
        <v>37</v>
      </c>
      <c r="M1756" t="s">
        <v>39</v>
      </c>
      <c r="N1756" s="5">
        <v>3248</v>
      </c>
    </row>
    <row r="1757" spans="1:14" x14ac:dyDescent="0.25">
      <c r="A1757">
        <v>3801756</v>
      </c>
      <c r="B1757">
        <v>4</v>
      </c>
      <c r="C1757" t="s">
        <v>65</v>
      </c>
      <c r="D1757" s="2">
        <v>44726</v>
      </c>
      <c r="E1757" s="27">
        <v>2022</v>
      </c>
      <c r="F1757" s="29">
        <v>6</v>
      </c>
      <c r="G1757">
        <v>511114</v>
      </c>
      <c r="H1757" t="s">
        <v>30</v>
      </c>
      <c r="I1757">
        <v>280002</v>
      </c>
      <c r="J1757" t="s">
        <v>74</v>
      </c>
      <c r="K1757">
        <v>250029</v>
      </c>
      <c r="L1757" t="s">
        <v>35</v>
      </c>
      <c r="M1757" t="s">
        <v>55</v>
      </c>
      <c r="N1757" s="5">
        <v>1161</v>
      </c>
    </row>
    <row r="1758" spans="1:14" x14ac:dyDescent="0.25">
      <c r="A1758">
        <v>3801757</v>
      </c>
      <c r="B1758">
        <v>2</v>
      </c>
      <c r="C1758" t="s">
        <v>51</v>
      </c>
      <c r="D1758" s="2">
        <v>45177</v>
      </c>
      <c r="E1758" s="27">
        <v>2023</v>
      </c>
      <c r="F1758" s="29">
        <v>9</v>
      </c>
      <c r="G1758">
        <v>511111</v>
      </c>
      <c r="H1758" t="s">
        <v>29</v>
      </c>
      <c r="I1758">
        <v>280016</v>
      </c>
      <c r="J1758" t="s">
        <v>17</v>
      </c>
      <c r="K1758">
        <v>250018</v>
      </c>
      <c r="L1758" t="s">
        <v>37</v>
      </c>
      <c r="M1758" t="s">
        <v>39</v>
      </c>
      <c r="N1758" s="5">
        <v>3959</v>
      </c>
    </row>
    <row r="1759" spans="1:14" x14ac:dyDescent="0.25">
      <c r="A1759">
        <v>3801758</v>
      </c>
      <c r="B1759">
        <v>2</v>
      </c>
      <c r="C1759" t="s">
        <v>51</v>
      </c>
      <c r="D1759" s="2">
        <v>44799</v>
      </c>
      <c r="E1759" s="27">
        <v>2022</v>
      </c>
      <c r="F1759" s="29">
        <v>8</v>
      </c>
      <c r="G1759">
        <v>511115</v>
      </c>
      <c r="H1759" t="s">
        <v>70</v>
      </c>
      <c r="I1759">
        <v>280011</v>
      </c>
      <c r="J1759" t="s">
        <v>12</v>
      </c>
      <c r="K1759">
        <v>250012</v>
      </c>
      <c r="L1759" t="s">
        <v>37</v>
      </c>
      <c r="M1759" t="s">
        <v>54</v>
      </c>
      <c r="N1759" s="5">
        <v>2043</v>
      </c>
    </row>
    <row r="1760" spans="1:14" x14ac:dyDescent="0.25">
      <c r="A1760">
        <v>3801759</v>
      </c>
      <c r="B1760">
        <v>3</v>
      </c>
      <c r="C1760" t="s">
        <v>50</v>
      </c>
      <c r="D1760" s="2">
        <v>44355</v>
      </c>
      <c r="E1760" s="27">
        <v>2021</v>
      </c>
      <c r="F1760" s="29">
        <v>6</v>
      </c>
      <c r="G1760">
        <v>511115</v>
      </c>
      <c r="H1760" t="s">
        <v>70</v>
      </c>
      <c r="I1760">
        <v>280018</v>
      </c>
      <c r="J1760" t="s">
        <v>19</v>
      </c>
      <c r="K1760">
        <v>250011</v>
      </c>
      <c r="L1760" t="s">
        <v>37</v>
      </c>
      <c r="M1760" t="s">
        <v>54</v>
      </c>
      <c r="N1760" s="5">
        <v>432</v>
      </c>
    </row>
    <row r="1761" spans="1:14" x14ac:dyDescent="0.25">
      <c r="A1761">
        <v>3801760</v>
      </c>
      <c r="B1761">
        <v>2</v>
      </c>
      <c r="C1761" t="s">
        <v>51</v>
      </c>
      <c r="D1761" s="2">
        <v>45211</v>
      </c>
      <c r="E1761" s="27">
        <v>2023</v>
      </c>
      <c r="F1761" s="29">
        <v>10</v>
      </c>
      <c r="G1761">
        <v>511117</v>
      </c>
      <c r="H1761" t="s">
        <v>31</v>
      </c>
      <c r="I1761">
        <v>280016</v>
      </c>
      <c r="J1761" t="s">
        <v>17</v>
      </c>
      <c r="K1761">
        <v>250019</v>
      </c>
      <c r="L1761" t="s">
        <v>37</v>
      </c>
      <c r="M1761" t="s">
        <v>39</v>
      </c>
      <c r="N1761" s="5">
        <v>5127</v>
      </c>
    </row>
    <row r="1762" spans="1:14" x14ac:dyDescent="0.25">
      <c r="A1762">
        <v>3801761</v>
      </c>
      <c r="B1762">
        <v>2</v>
      </c>
      <c r="C1762" t="s">
        <v>51</v>
      </c>
      <c r="D1762" s="2">
        <v>45024</v>
      </c>
      <c r="E1762" s="27">
        <v>2023</v>
      </c>
      <c r="F1762" s="29">
        <v>4</v>
      </c>
      <c r="G1762">
        <v>511112</v>
      </c>
      <c r="H1762" t="s">
        <v>29</v>
      </c>
      <c r="I1762">
        <v>280020</v>
      </c>
      <c r="J1762" t="s">
        <v>21</v>
      </c>
      <c r="K1762">
        <v>250018</v>
      </c>
      <c r="L1762" t="s">
        <v>37</v>
      </c>
      <c r="M1762" t="s">
        <v>39</v>
      </c>
      <c r="N1762" s="5">
        <v>5320</v>
      </c>
    </row>
    <row r="1763" spans="1:14" x14ac:dyDescent="0.25">
      <c r="A1763">
        <v>3801762</v>
      </c>
      <c r="B1763">
        <v>2</v>
      </c>
      <c r="C1763" t="s">
        <v>51</v>
      </c>
      <c r="D1763" s="2">
        <v>45271</v>
      </c>
      <c r="E1763" s="27">
        <v>2023</v>
      </c>
      <c r="F1763" s="29">
        <v>12</v>
      </c>
      <c r="G1763">
        <v>511111</v>
      </c>
      <c r="H1763" t="s">
        <v>29</v>
      </c>
      <c r="I1763">
        <v>280020</v>
      </c>
      <c r="J1763" t="s">
        <v>21</v>
      </c>
      <c r="K1763">
        <v>250002</v>
      </c>
      <c r="L1763" t="s">
        <v>36</v>
      </c>
      <c r="M1763" t="s">
        <v>38</v>
      </c>
      <c r="N1763" s="5">
        <v>4299</v>
      </c>
    </row>
    <row r="1764" spans="1:14" x14ac:dyDescent="0.25">
      <c r="A1764">
        <v>3801763</v>
      </c>
      <c r="B1764">
        <v>4</v>
      </c>
      <c r="C1764" t="s">
        <v>65</v>
      </c>
      <c r="D1764" s="2">
        <v>45083</v>
      </c>
      <c r="E1764" s="27">
        <v>2023</v>
      </c>
      <c r="F1764" s="29">
        <v>6</v>
      </c>
      <c r="G1764">
        <v>511113</v>
      </c>
      <c r="H1764" t="s">
        <v>30</v>
      </c>
      <c r="I1764">
        <v>280014</v>
      </c>
      <c r="J1764" t="s">
        <v>15</v>
      </c>
      <c r="K1764">
        <v>250024</v>
      </c>
      <c r="L1764" t="s">
        <v>34</v>
      </c>
      <c r="M1764" t="s">
        <v>40</v>
      </c>
      <c r="N1764" s="5">
        <v>3679</v>
      </c>
    </row>
    <row r="1765" spans="1:14" x14ac:dyDescent="0.25">
      <c r="A1765">
        <v>3801764</v>
      </c>
      <c r="B1765">
        <v>2</v>
      </c>
      <c r="C1765" t="s">
        <v>51</v>
      </c>
      <c r="D1765" s="2">
        <v>45097</v>
      </c>
      <c r="E1765" s="27">
        <v>2023</v>
      </c>
      <c r="F1765" s="29">
        <v>6</v>
      </c>
      <c r="G1765">
        <v>511113</v>
      </c>
      <c r="H1765" t="s">
        <v>30</v>
      </c>
      <c r="I1765">
        <v>280004</v>
      </c>
      <c r="J1765" t="s">
        <v>76</v>
      </c>
      <c r="K1765">
        <v>250022</v>
      </c>
      <c r="L1765" t="s">
        <v>34</v>
      </c>
      <c r="M1765" t="s">
        <v>40</v>
      </c>
      <c r="N1765" s="5">
        <v>529</v>
      </c>
    </row>
    <row r="1766" spans="1:14" x14ac:dyDescent="0.25">
      <c r="A1766">
        <v>3801765</v>
      </c>
      <c r="B1766">
        <v>4</v>
      </c>
      <c r="C1766" t="s">
        <v>65</v>
      </c>
      <c r="D1766" s="2">
        <v>45261</v>
      </c>
      <c r="E1766" s="27">
        <v>2023</v>
      </c>
      <c r="F1766" s="29">
        <v>12</v>
      </c>
      <c r="G1766">
        <v>511117</v>
      </c>
      <c r="H1766" t="s">
        <v>31</v>
      </c>
      <c r="I1766">
        <v>280008</v>
      </c>
      <c r="J1766" t="s">
        <v>80</v>
      </c>
      <c r="K1766">
        <v>250008</v>
      </c>
      <c r="L1766" t="s">
        <v>36</v>
      </c>
      <c r="M1766" t="s">
        <v>53</v>
      </c>
      <c r="N1766" s="5">
        <v>4219</v>
      </c>
    </row>
    <row r="1767" spans="1:14" x14ac:dyDescent="0.25">
      <c r="A1767">
        <v>3801766</v>
      </c>
      <c r="B1767">
        <v>4</v>
      </c>
      <c r="C1767" t="s">
        <v>65</v>
      </c>
      <c r="D1767" s="2">
        <v>44931</v>
      </c>
      <c r="E1767" s="27">
        <v>2023</v>
      </c>
      <c r="F1767" s="29">
        <v>1</v>
      </c>
      <c r="G1767">
        <v>511111</v>
      </c>
      <c r="H1767" t="s">
        <v>29</v>
      </c>
      <c r="I1767">
        <v>280013</v>
      </c>
      <c r="J1767" t="s">
        <v>14</v>
      </c>
      <c r="K1767">
        <v>250028</v>
      </c>
      <c r="L1767" t="s">
        <v>35</v>
      </c>
      <c r="M1767" t="s">
        <v>71</v>
      </c>
      <c r="N1767" s="5">
        <v>3156</v>
      </c>
    </row>
    <row r="1768" spans="1:14" x14ac:dyDescent="0.25">
      <c r="A1768">
        <v>3801767</v>
      </c>
      <c r="B1768">
        <v>4</v>
      </c>
      <c r="C1768" t="s">
        <v>65</v>
      </c>
      <c r="D1768" s="2">
        <v>44519</v>
      </c>
      <c r="E1768" s="27">
        <v>2021</v>
      </c>
      <c r="F1768" s="29">
        <v>11</v>
      </c>
      <c r="G1768">
        <v>511112</v>
      </c>
      <c r="H1768" t="s">
        <v>29</v>
      </c>
      <c r="I1768">
        <v>280019</v>
      </c>
      <c r="J1768" t="s">
        <v>20</v>
      </c>
      <c r="K1768">
        <v>250023</v>
      </c>
      <c r="L1768" t="s">
        <v>34</v>
      </c>
      <c r="M1768" t="s">
        <v>40</v>
      </c>
      <c r="N1768" s="5">
        <v>5902</v>
      </c>
    </row>
    <row r="1769" spans="1:14" x14ac:dyDescent="0.25">
      <c r="A1769">
        <v>3801768</v>
      </c>
      <c r="B1769">
        <v>4</v>
      </c>
      <c r="C1769" t="s">
        <v>65</v>
      </c>
      <c r="D1769" s="2">
        <v>44795</v>
      </c>
      <c r="E1769" s="27">
        <v>2022</v>
      </c>
      <c r="F1769" s="29">
        <v>8</v>
      </c>
      <c r="G1769">
        <v>511113</v>
      </c>
      <c r="H1769" t="s">
        <v>30</v>
      </c>
      <c r="I1769">
        <v>280015</v>
      </c>
      <c r="J1769" t="s">
        <v>16</v>
      </c>
      <c r="K1769">
        <v>250027</v>
      </c>
      <c r="L1769" t="s">
        <v>35</v>
      </c>
      <c r="M1769" t="s">
        <v>71</v>
      </c>
      <c r="N1769" s="5">
        <v>3561</v>
      </c>
    </row>
    <row r="1770" spans="1:14" x14ac:dyDescent="0.25">
      <c r="A1770">
        <v>3801769</v>
      </c>
      <c r="B1770">
        <v>2</v>
      </c>
      <c r="C1770" t="s">
        <v>51</v>
      </c>
      <c r="D1770" s="2">
        <v>44535</v>
      </c>
      <c r="E1770" s="27">
        <v>2021</v>
      </c>
      <c r="F1770" s="29">
        <v>12</v>
      </c>
      <c r="G1770">
        <v>511112</v>
      </c>
      <c r="H1770" t="s">
        <v>29</v>
      </c>
      <c r="I1770">
        <v>280004</v>
      </c>
      <c r="J1770" t="s">
        <v>76</v>
      </c>
      <c r="K1770">
        <v>250004</v>
      </c>
      <c r="L1770" t="s">
        <v>36</v>
      </c>
      <c r="M1770" t="s">
        <v>38</v>
      </c>
      <c r="N1770" s="5">
        <v>4205</v>
      </c>
    </row>
    <row r="1771" spans="1:14" x14ac:dyDescent="0.25">
      <c r="A1771">
        <v>3801770</v>
      </c>
      <c r="B1771">
        <v>3</v>
      </c>
      <c r="C1771" t="s">
        <v>50</v>
      </c>
      <c r="D1771" s="2">
        <v>44343</v>
      </c>
      <c r="E1771" s="27">
        <v>2021</v>
      </c>
      <c r="F1771" s="29">
        <v>5</v>
      </c>
      <c r="G1771">
        <v>511115</v>
      </c>
      <c r="H1771" t="s">
        <v>70</v>
      </c>
      <c r="I1771">
        <v>280002</v>
      </c>
      <c r="J1771" t="s">
        <v>74</v>
      </c>
      <c r="K1771">
        <v>250024</v>
      </c>
      <c r="L1771" t="s">
        <v>34</v>
      </c>
      <c r="M1771" t="s">
        <v>40</v>
      </c>
      <c r="N1771" s="5">
        <v>1243</v>
      </c>
    </row>
    <row r="1772" spans="1:14" x14ac:dyDescent="0.25">
      <c r="A1772">
        <v>3801771</v>
      </c>
      <c r="B1772">
        <v>1</v>
      </c>
      <c r="C1772" t="s">
        <v>64</v>
      </c>
      <c r="D1772" s="2">
        <v>45195</v>
      </c>
      <c r="E1772" s="27">
        <v>2023</v>
      </c>
      <c r="F1772" s="29">
        <v>9</v>
      </c>
      <c r="G1772">
        <v>511116</v>
      </c>
      <c r="H1772" t="s">
        <v>31</v>
      </c>
      <c r="I1772">
        <v>280012</v>
      </c>
      <c r="J1772" t="s">
        <v>13</v>
      </c>
      <c r="K1772">
        <v>250025</v>
      </c>
      <c r="L1772" t="s">
        <v>34</v>
      </c>
      <c r="M1772" t="s">
        <v>40</v>
      </c>
      <c r="N1772" s="5">
        <v>3119</v>
      </c>
    </row>
    <row r="1773" spans="1:14" x14ac:dyDescent="0.25">
      <c r="A1773">
        <v>3801772</v>
      </c>
      <c r="B1773">
        <v>2</v>
      </c>
      <c r="C1773" t="s">
        <v>51</v>
      </c>
      <c r="D1773" s="2">
        <v>44274</v>
      </c>
      <c r="E1773" s="27">
        <v>2021</v>
      </c>
      <c r="F1773" s="29">
        <v>3</v>
      </c>
      <c r="G1773">
        <v>511117</v>
      </c>
      <c r="H1773" t="s">
        <v>31</v>
      </c>
      <c r="I1773">
        <v>280004</v>
      </c>
      <c r="J1773" t="s">
        <v>76</v>
      </c>
      <c r="K1773">
        <v>250029</v>
      </c>
      <c r="L1773" t="s">
        <v>35</v>
      </c>
      <c r="M1773" t="s">
        <v>55</v>
      </c>
      <c r="N1773" s="5">
        <v>1498</v>
      </c>
    </row>
    <row r="1774" spans="1:14" x14ac:dyDescent="0.25">
      <c r="A1774">
        <v>3801773</v>
      </c>
      <c r="B1774">
        <v>2</v>
      </c>
      <c r="C1774" t="s">
        <v>51</v>
      </c>
      <c r="D1774" s="2">
        <v>45032</v>
      </c>
      <c r="E1774" s="27">
        <v>2023</v>
      </c>
      <c r="F1774" s="29">
        <v>4</v>
      </c>
      <c r="G1774">
        <v>511114</v>
      </c>
      <c r="H1774" t="s">
        <v>30</v>
      </c>
      <c r="I1774">
        <v>280001</v>
      </c>
      <c r="J1774" t="s">
        <v>73</v>
      </c>
      <c r="K1774">
        <v>250027</v>
      </c>
      <c r="L1774" t="s">
        <v>35</v>
      </c>
      <c r="M1774" t="s">
        <v>71</v>
      </c>
      <c r="N1774" s="5">
        <v>1140</v>
      </c>
    </row>
    <row r="1775" spans="1:14" x14ac:dyDescent="0.25">
      <c r="A1775">
        <v>3801774</v>
      </c>
      <c r="B1775">
        <v>3</v>
      </c>
      <c r="C1775" t="s">
        <v>50</v>
      </c>
      <c r="D1775" s="2">
        <v>44946</v>
      </c>
      <c r="E1775" s="27">
        <v>2023</v>
      </c>
      <c r="F1775" s="29">
        <v>1</v>
      </c>
      <c r="G1775">
        <v>511112</v>
      </c>
      <c r="H1775" t="s">
        <v>29</v>
      </c>
      <c r="I1775">
        <v>280015</v>
      </c>
      <c r="J1775" t="s">
        <v>16</v>
      </c>
      <c r="K1775">
        <v>250001</v>
      </c>
      <c r="L1775" t="s">
        <v>36</v>
      </c>
      <c r="M1775" t="s">
        <v>38</v>
      </c>
      <c r="N1775" s="5">
        <v>456</v>
      </c>
    </row>
    <row r="1776" spans="1:14" x14ac:dyDescent="0.25">
      <c r="A1776">
        <v>3801775</v>
      </c>
      <c r="B1776">
        <v>4</v>
      </c>
      <c r="C1776" t="s">
        <v>65</v>
      </c>
      <c r="D1776" s="2">
        <v>44631</v>
      </c>
      <c r="E1776" s="27">
        <v>2022</v>
      </c>
      <c r="F1776" s="29">
        <v>3</v>
      </c>
      <c r="G1776">
        <v>511112</v>
      </c>
      <c r="H1776" t="s">
        <v>29</v>
      </c>
      <c r="I1776">
        <v>280019</v>
      </c>
      <c r="J1776" t="s">
        <v>20</v>
      </c>
      <c r="K1776">
        <v>250028</v>
      </c>
      <c r="L1776" t="s">
        <v>35</v>
      </c>
      <c r="M1776" t="s">
        <v>71</v>
      </c>
      <c r="N1776" s="5">
        <v>3603</v>
      </c>
    </row>
    <row r="1777" spans="1:14" x14ac:dyDescent="0.25">
      <c r="A1777">
        <v>3801776</v>
      </c>
      <c r="B1777">
        <v>2</v>
      </c>
      <c r="C1777" t="s">
        <v>51</v>
      </c>
      <c r="D1777" s="2">
        <v>44234</v>
      </c>
      <c r="E1777" s="27">
        <v>2021</v>
      </c>
      <c r="F1777" s="29">
        <v>2</v>
      </c>
      <c r="G1777">
        <v>511113</v>
      </c>
      <c r="H1777" t="s">
        <v>30</v>
      </c>
      <c r="I1777">
        <v>280016</v>
      </c>
      <c r="J1777" t="s">
        <v>17</v>
      </c>
      <c r="K1777">
        <v>250005</v>
      </c>
      <c r="L1777" t="s">
        <v>36</v>
      </c>
      <c r="M1777" t="s">
        <v>38</v>
      </c>
      <c r="N1777" s="5">
        <v>4515</v>
      </c>
    </row>
    <row r="1778" spans="1:14" x14ac:dyDescent="0.25">
      <c r="A1778">
        <v>3801777</v>
      </c>
      <c r="B1778">
        <v>3</v>
      </c>
      <c r="C1778" t="s">
        <v>50</v>
      </c>
      <c r="D1778" s="2">
        <v>44987</v>
      </c>
      <c r="E1778" s="27">
        <v>2023</v>
      </c>
      <c r="F1778" s="29">
        <v>3</v>
      </c>
      <c r="G1778">
        <v>511112</v>
      </c>
      <c r="H1778" t="s">
        <v>29</v>
      </c>
      <c r="I1778">
        <v>280011</v>
      </c>
      <c r="J1778" t="s">
        <v>12</v>
      </c>
      <c r="K1778">
        <v>250010</v>
      </c>
      <c r="L1778" t="s">
        <v>36</v>
      </c>
      <c r="M1778" t="s">
        <v>53</v>
      </c>
      <c r="N1778" s="5">
        <v>520</v>
      </c>
    </row>
    <row r="1779" spans="1:14" x14ac:dyDescent="0.25">
      <c r="A1779">
        <v>3801778</v>
      </c>
      <c r="B1779">
        <v>4</v>
      </c>
      <c r="C1779" t="s">
        <v>65</v>
      </c>
      <c r="D1779" s="2">
        <v>44279</v>
      </c>
      <c r="E1779" s="27">
        <v>2021</v>
      </c>
      <c r="F1779" s="29">
        <v>3</v>
      </c>
      <c r="G1779">
        <v>511117</v>
      </c>
      <c r="H1779" t="s">
        <v>31</v>
      </c>
      <c r="I1779">
        <v>280003</v>
      </c>
      <c r="J1779" t="s">
        <v>75</v>
      </c>
      <c r="K1779">
        <v>250009</v>
      </c>
      <c r="L1779" t="s">
        <v>36</v>
      </c>
      <c r="M1779" t="s">
        <v>53</v>
      </c>
      <c r="N1779" s="5">
        <v>5379</v>
      </c>
    </row>
    <row r="1780" spans="1:14" x14ac:dyDescent="0.25">
      <c r="A1780">
        <v>3801779</v>
      </c>
      <c r="B1780">
        <v>4</v>
      </c>
      <c r="C1780" t="s">
        <v>65</v>
      </c>
      <c r="D1780" s="2">
        <v>44474</v>
      </c>
      <c r="E1780" s="27">
        <v>2021</v>
      </c>
      <c r="F1780" s="29">
        <v>10</v>
      </c>
      <c r="G1780">
        <v>511113</v>
      </c>
      <c r="H1780" t="s">
        <v>30</v>
      </c>
      <c r="I1780">
        <v>280007</v>
      </c>
      <c r="J1780" t="s">
        <v>79</v>
      </c>
      <c r="K1780">
        <v>250028</v>
      </c>
      <c r="L1780" t="s">
        <v>35</v>
      </c>
      <c r="M1780" t="s">
        <v>71</v>
      </c>
      <c r="N1780" s="5">
        <v>5983</v>
      </c>
    </row>
    <row r="1781" spans="1:14" x14ac:dyDescent="0.25">
      <c r="A1781">
        <v>3801780</v>
      </c>
      <c r="B1781">
        <v>1</v>
      </c>
      <c r="C1781" t="s">
        <v>64</v>
      </c>
      <c r="D1781" s="2">
        <v>44429</v>
      </c>
      <c r="E1781" s="27">
        <v>2021</v>
      </c>
      <c r="F1781" s="29">
        <v>8</v>
      </c>
      <c r="G1781">
        <v>511115</v>
      </c>
      <c r="H1781" t="s">
        <v>70</v>
      </c>
      <c r="I1781">
        <v>280015</v>
      </c>
      <c r="J1781" t="s">
        <v>16</v>
      </c>
      <c r="K1781">
        <v>250011</v>
      </c>
      <c r="L1781" t="s">
        <v>37</v>
      </c>
      <c r="M1781" t="s">
        <v>54</v>
      </c>
      <c r="N1781" s="5">
        <v>3481</v>
      </c>
    </row>
    <row r="1782" spans="1:14" x14ac:dyDescent="0.25">
      <c r="A1782">
        <v>3801781</v>
      </c>
      <c r="B1782">
        <v>1</v>
      </c>
      <c r="C1782" t="s">
        <v>64</v>
      </c>
      <c r="D1782" s="2">
        <v>44914</v>
      </c>
      <c r="E1782" s="27">
        <v>2022</v>
      </c>
      <c r="F1782" s="29">
        <v>12</v>
      </c>
      <c r="G1782">
        <v>511113</v>
      </c>
      <c r="H1782" t="s">
        <v>30</v>
      </c>
      <c r="I1782">
        <v>280006</v>
      </c>
      <c r="J1782" t="s">
        <v>78</v>
      </c>
      <c r="K1782">
        <v>250009</v>
      </c>
      <c r="L1782" t="s">
        <v>36</v>
      </c>
      <c r="M1782" t="s">
        <v>53</v>
      </c>
      <c r="N1782" s="5">
        <v>975</v>
      </c>
    </row>
    <row r="1783" spans="1:14" x14ac:dyDescent="0.25">
      <c r="A1783">
        <v>3801782</v>
      </c>
      <c r="B1783">
        <v>2</v>
      </c>
      <c r="C1783" t="s">
        <v>51</v>
      </c>
      <c r="D1783" s="2">
        <v>44930</v>
      </c>
      <c r="E1783" s="27">
        <v>2023</v>
      </c>
      <c r="F1783" s="29">
        <v>1</v>
      </c>
      <c r="G1783">
        <v>511116</v>
      </c>
      <c r="H1783" t="s">
        <v>31</v>
      </c>
      <c r="I1783">
        <v>280001</v>
      </c>
      <c r="J1783" t="s">
        <v>73</v>
      </c>
      <c r="K1783">
        <v>250010</v>
      </c>
      <c r="L1783" t="s">
        <v>36</v>
      </c>
      <c r="M1783" t="s">
        <v>53</v>
      </c>
      <c r="N1783" s="5">
        <v>2331</v>
      </c>
    </row>
    <row r="1784" spans="1:14" x14ac:dyDescent="0.25">
      <c r="A1784">
        <v>3801783</v>
      </c>
      <c r="B1784">
        <v>3</v>
      </c>
      <c r="C1784" t="s">
        <v>50</v>
      </c>
      <c r="D1784" s="2">
        <v>44457</v>
      </c>
      <c r="E1784" s="27">
        <v>2021</v>
      </c>
      <c r="F1784" s="29">
        <v>9</v>
      </c>
      <c r="G1784">
        <v>511116</v>
      </c>
      <c r="H1784" t="s">
        <v>31</v>
      </c>
      <c r="I1784">
        <v>280017</v>
      </c>
      <c r="J1784" t="s">
        <v>18</v>
      </c>
      <c r="K1784">
        <v>250023</v>
      </c>
      <c r="L1784" t="s">
        <v>34</v>
      </c>
      <c r="M1784" t="s">
        <v>40</v>
      </c>
      <c r="N1784" s="5">
        <v>5158</v>
      </c>
    </row>
    <row r="1785" spans="1:14" x14ac:dyDescent="0.25">
      <c r="A1785">
        <v>3801784</v>
      </c>
      <c r="B1785">
        <v>4</v>
      </c>
      <c r="C1785" t="s">
        <v>65</v>
      </c>
      <c r="D1785" s="2">
        <v>45183</v>
      </c>
      <c r="E1785" s="27">
        <v>2023</v>
      </c>
      <c r="F1785" s="29">
        <v>9</v>
      </c>
      <c r="G1785">
        <v>511114</v>
      </c>
      <c r="H1785" t="s">
        <v>30</v>
      </c>
      <c r="I1785">
        <v>280007</v>
      </c>
      <c r="J1785" t="s">
        <v>79</v>
      </c>
      <c r="K1785">
        <v>250004</v>
      </c>
      <c r="L1785" t="s">
        <v>36</v>
      </c>
      <c r="M1785" t="s">
        <v>38</v>
      </c>
      <c r="N1785" s="5">
        <v>661</v>
      </c>
    </row>
    <row r="1786" spans="1:14" x14ac:dyDescent="0.25">
      <c r="A1786">
        <v>3801785</v>
      </c>
      <c r="B1786">
        <v>4</v>
      </c>
      <c r="C1786" t="s">
        <v>65</v>
      </c>
      <c r="D1786" s="2">
        <v>44391</v>
      </c>
      <c r="E1786" s="27">
        <v>2021</v>
      </c>
      <c r="F1786" s="29">
        <v>7</v>
      </c>
      <c r="G1786">
        <v>511117</v>
      </c>
      <c r="H1786" t="s">
        <v>31</v>
      </c>
      <c r="I1786">
        <v>280007</v>
      </c>
      <c r="J1786" t="s">
        <v>79</v>
      </c>
      <c r="K1786">
        <v>250024</v>
      </c>
      <c r="L1786" t="s">
        <v>34</v>
      </c>
      <c r="M1786" t="s">
        <v>40</v>
      </c>
      <c r="N1786" s="5">
        <v>4529</v>
      </c>
    </row>
    <row r="1787" spans="1:14" x14ac:dyDescent="0.25">
      <c r="A1787">
        <v>3801786</v>
      </c>
      <c r="B1787">
        <v>1</v>
      </c>
      <c r="C1787" t="s">
        <v>64</v>
      </c>
      <c r="D1787" s="2">
        <v>45263</v>
      </c>
      <c r="E1787" s="27">
        <v>2023</v>
      </c>
      <c r="F1787" s="29">
        <v>12</v>
      </c>
      <c r="G1787">
        <v>511111</v>
      </c>
      <c r="H1787" t="s">
        <v>29</v>
      </c>
      <c r="I1787">
        <v>280012</v>
      </c>
      <c r="J1787" t="s">
        <v>13</v>
      </c>
      <c r="K1787">
        <v>250016</v>
      </c>
      <c r="L1787" t="s">
        <v>37</v>
      </c>
      <c r="M1787" t="s">
        <v>39</v>
      </c>
      <c r="N1787" s="5">
        <v>5372</v>
      </c>
    </row>
    <row r="1788" spans="1:14" x14ac:dyDescent="0.25">
      <c r="A1788">
        <v>3801787</v>
      </c>
      <c r="B1788">
        <v>1</v>
      </c>
      <c r="C1788" t="s">
        <v>64</v>
      </c>
      <c r="D1788" s="2">
        <v>44818</v>
      </c>
      <c r="E1788" s="27">
        <v>2022</v>
      </c>
      <c r="F1788" s="29">
        <v>9</v>
      </c>
      <c r="G1788">
        <v>511111</v>
      </c>
      <c r="H1788" t="s">
        <v>29</v>
      </c>
      <c r="I1788">
        <v>280013</v>
      </c>
      <c r="J1788" t="s">
        <v>14</v>
      </c>
      <c r="K1788">
        <v>250011</v>
      </c>
      <c r="L1788" t="s">
        <v>37</v>
      </c>
      <c r="M1788" t="s">
        <v>54</v>
      </c>
      <c r="N1788" s="5">
        <v>2860</v>
      </c>
    </row>
    <row r="1789" spans="1:14" x14ac:dyDescent="0.25">
      <c r="A1789">
        <v>3801788</v>
      </c>
      <c r="B1789">
        <v>3</v>
      </c>
      <c r="C1789" t="s">
        <v>50</v>
      </c>
      <c r="D1789" s="2">
        <v>44494</v>
      </c>
      <c r="E1789" s="27">
        <v>2021</v>
      </c>
      <c r="F1789" s="29">
        <v>10</v>
      </c>
      <c r="G1789">
        <v>511115</v>
      </c>
      <c r="H1789" t="s">
        <v>70</v>
      </c>
      <c r="I1789">
        <v>280004</v>
      </c>
      <c r="J1789" t="s">
        <v>76</v>
      </c>
      <c r="K1789">
        <v>250003</v>
      </c>
      <c r="L1789" t="s">
        <v>36</v>
      </c>
      <c r="M1789" t="s">
        <v>38</v>
      </c>
      <c r="N1789" s="5">
        <v>5587</v>
      </c>
    </row>
    <row r="1790" spans="1:14" x14ac:dyDescent="0.25">
      <c r="A1790">
        <v>3801789</v>
      </c>
      <c r="B1790">
        <v>3</v>
      </c>
      <c r="C1790" t="s">
        <v>50</v>
      </c>
      <c r="D1790" s="2">
        <v>44718</v>
      </c>
      <c r="E1790" s="27">
        <v>2022</v>
      </c>
      <c r="F1790" s="29">
        <v>6</v>
      </c>
      <c r="G1790">
        <v>511115</v>
      </c>
      <c r="H1790" t="s">
        <v>70</v>
      </c>
      <c r="I1790">
        <v>280017</v>
      </c>
      <c r="J1790" t="s">
        <v>18</v>
      </c>
      <c r="K1790">
        <v>250025</v>
      </c>
      <c r="L1790" t="s">
        <v>34</v>
      </c>
      <c r="M1790" t="s">
        <v>40</v>
      </c>
      <c r="N1790" s="5">
        <v>1330</v>
      </c>
    </row>
    <row r="1791" spans="1:14" x14ac:dyDescent="0.25">
      <c r="A1791">
        <v>3801790</v>
      </c>
      <c r="B1791">
        <v>1</v>
      </c>
      <c r="C1791" t="s">
        <v>64</v>
      </c>
      <c r="D1791" s="2">
        <v>44473</v>
      </c>
      <c r="E1791" s="27">
        <v>2021</v>
      </c>
      <c r="F1791" s="29">
        <v>10</v>
      </c>
      <c r="G1791">
        <v>511115</v>
      </c>
      <c r="H1791" t="s">
        <v>70</v>
      </c>
      <c r="I1791">
        <v>280011</v>
      </c>
      <c r="J1791" t="s">
        <v>12</v>
      </c>
      <c r="K1791">
        <v>250002</v>
      </c>
      <c r="L1791" t="s">
        <v>36</v>
      </c>
      <c r="M1791" t="s">
        <v>38</v>
      </c>
      <c r="N1791" s="5">
        <v>4846</v>
      </c>
    </row>
    <row r="1792" spans="1:14" x14ac:dyDescent="0.25">
      <c r="A1792">
        <v>3801791</v>
      </c>
      <c r="B1792">
        <v>2</v>
      </c>
      <c r="C1792" t="s">
        <v>51</v>
      </c>
      <c r="D1792" s="2">
        <v>45202</v>
      </c>
      <c r="E1792" s="27">
        <v>2023</v>
      </c>
      <c r="F1792" s="29">
        <v>10</v>
      </c>
      <c r="G1792">
        <v>511117</v>
      </c>
      <c r="H1792" t="s">
        <v>31</v>
      </c>
      <c r="I1792">
        <v>280008</v>
      </c>
      <c r="J1792" t="s">
        <v>80</v>
      </c>
      <c r="K1792">
        <v>250027</v>
      </c>
      <c r="L1792" t="s">
        <v>35</v>
      </c>
      <c r="M1792" t="s">
        <v>71</v>
      </c>
      <c r="N1792" s="5">
        <v>4813</v>
      </c>
    </row>
    <row r="1793" spans="1:14" x14ac:dyDescent="0.25">
      <c r="A1793">
        <v>3801792</v>
      </c>
      <c r="B1793">
        <v>1</v>
      </c>
      <c r="C1793" t="s">
        <v>64</v>
      </c>
      <c r="D1793" s="2">
        <v>44660</v>
      </c>
      <c r="E1793" s="27">
        <v>2022</v>
      </c>
      <c r="F1793" s="29">
        <v>4</v>
      </c>
      <c r="G1793">
        <v>511113</v>
      </c>
      <c r="H1793" t="s">
        <v>30</v>
      </c>
      <c r="I1793">
        <v>280009</v>
      </c>
      <c r="J1793" t="s">
        <v>81</v>
      </c>
      <c r="K1793">
        <v>250013</v>
      </c>
      <c r="L1793" t="s">
        <v>37</v>
      </c>
      <c r="M1793" t="s">
        <v>54</v>
      </c>
      <c r="N1793" s="5">
        <v>1625</v>
      </c>
    </row>
    <row r="1794" spans="1:14" x14ac:dyDescent="0.25">
      <c r="A1794">
        <v>3801793</v>
      </c>
      <c r="B1794">
        <v>2</v>
      </c>
      <c r="C1794" t="s">
        <v>51</v>
      </c>
      <c r="D1794" s="2">
        <v>44418</v>
      </c>
      <c r="E1794" s="27">
        <v>2021</v>
      </c>
      <c r="F1794" s="29">
        <v>8</v>
      </c>
      <c r="G1794">
        <v>511114</v>
      </c>
      <c r="H1794" t="s">
        <v>30</v>
      </c>
      <c r="I1794">
        <v>280013</v>
      </c>
      <c r="J1794" t="s">
        <v>14</v>
      </c>
      <c r="K1794">
        <v>250008</v>
      </c>
      <c r="L1794" t="s">
        <v>36</v>
      </c>
      <c r="M1794" t="s">
        <v>53</v>
      </c>
      <c r="N1794" s="5">
        <v>1646</v>
      </c>
    </row>
    <row r="1795" spans="1:14" x14ac:dyDescent="0.25">
      <c r="A1795">
        <v>3801794</v>
      </c>
      <c r="B1795">
        <v>4</v>
      </c>
      <c r="C1795" t="s">
        <v>65</v>
      </c>
      <c r="D1795" s="2">
        <v>44477</v>
      </c>
      <c r="E1795" s="27">
        <v>2021</v>
      </c>
      <c r="F1795" s="29">
        <v>10</v>
      </c>
      <c r="G1795">
        <v>511117</v>
      </c>
      <c r="H1795" t="s">
        <v>31</v>
      </c>
      <c r="I1795">
        <v>280011</v>
      </c>
      <c r="J1795" t="s">
        <v>12</v>
      </c>
      <c r="K1795">
        <v>250001</v>
      </c>
      <c r="L1795" t="s">
        <v>36</v>
      </c>
      <c r="M1795" t="s">
        <v>38</v>
      </c>
      <c r="N1795" s="5">
        <v>4733</v>
      </c>
    </row>
    <row r="1796" spans="1:14" x14ac:dyDescent="0.25">
      <c r="A1796">
        <v>3801795</v>
      </c>
      <c r="B1796">
        <v>2</v>
      </c>
      <c r="C1796" t="s">
        <v>51</v>
      </c>
      <c r="D1796" s="2">
        <v>44790</v>
      </c>
      <c r="E1796" s="27">
        <v>2022</v>
      </c>
      <c r="F1796" s="29">
        <v>8</v>
      </c>
      <c r="G1796">
        <v>511117</v>
      </c>
      <c r="H1796" t="s">
        <v>31</v>
      </c>
      <c r="I1796">
        <v>280019</v>
      </c>
      <c r="J1796" t="s">
        <v>20</v>
      </c>
      <c r="K1796">
        <v>250016</v>
      </c>
      <c r="L1796" t="s">
        <v>37</v>
      </c>
      <c r="M1796" t="s">
        <v>39</v>
      </c>
      <c r="N1796" s="5">
        <v>2919</v>
      </c>
    </row>
    <row r="1797" spans="1:14" x14ac:dyDescent="0.25">
      <c r="A1797">
        <v>3801796</v>
      </c>
      <c r="B1797">
        <v>2</v>
      </c>
      <c r="C1797" t="s">
        <v>51</v>
      </c>
      <c r="D1797" s="2">
        <v>44363</v>
      </c>
      <c r="E1797" s="27">
        <v>2021</v>
      </c>
      <c r="F1797" s="29">
        <v>6</v>
      </c>
      <c r="G1797">
        <v>511113</v>
      </c>
      <c r="H1797" t="s">
        <v>30</v>
      </c>
      <c r="I1797">
        <v>280009</v>
      </c>
      <c r="J1797" t="s">
        <v>81</v>
      </c>
      <c r="K1797">
        <v>250014</v>
      </c>
      <c r="L1797" t="s">
        <v>37</v>
      </c>
      <c r="M1797" t="s">
        <v>54</v>
      </c>
      <c r="N1797" s="5">
        <v>3111</v>
      </c>
    </row>
    <row r="1798" spans="1:14" x14ac:dyDescent="0.25">
      <c r="A1798">
        <v>3801797</v>
      </c>
      <c r="B1798">
        <v>4</v>
      </c>
      <c r="C1798" t="s">
        <v>65</v>
      </c>
      <c r="D1798" s="2">
        <v>44713</v>
      </c>
      <c r="E1798" s="27">
        <v>2022</v>
      </c>
      <c r="F1798" s="29">
        <v>6</v>
      </c>
      <c r="G1798">
        <v>511111</v>
      </c>
      <c r="H1798" t="s">
        <v>29</v>
      </c>
      <c r="I1798">
        <v>280002</v>
      </c>
      <c r="J1798" t="s">
        <v>74</v>
      </c>
      <c r="K1798">
        <v>250021</v>
      </c>
      <c r="L1798" t="s">
        <v>34</v>
      </c>
      <c r="M1798" t="s">
        <v>40</v>
      </c>
      <c r="N1798" s="5">
        <v>2462</v>
      </c>
    </row>
    <row r="1799" spans="1:14" x14ac:dyDescent="0.25">
      <c r="A1799">
        <v>3801798</v>
      </c>
      <c r="B1799">
        <v>4</v>
      </c>
      <c r="C1799" t="s">
        <v>65</v>
      </c>
      <c r="D1799" s="2">
        <v>44934</v>
      </c>
      <c r="E1799" s="27">
        <v>2023</v>
      </c>
      <c r="F1799" s="29">
        <v>1</v>
      </c>
      <c r="G1799">
        <v>511117</v>
      </c>
      <c r="H1799" t="s">
        <v>31</v>
      </c>
      <c r="I1799">
        <v>280018</v>
      </c>
      <c r="J1799" t="s">
        <v>19</v>
      </c>
      <c r="K1799">
        <v>250003</v>
      </c>
      <c r="L1799" t="s">
        <v>36</v>
      </c>
      <c r="M1799" t="s">
        <v>38</v>
      </c>
      <c r="N1799" s="5">
        <v>1789</v>
      </c>
    </row>
    <row r="1800" spans="1:14" x14ac:dyDescent="0.25">
      <c r="A1800">
        <v>3801799</v>
      </c>
      <c r="B1800">
        <v>3</v>
      </c>
      <c r="C1800" t="s">
        <v>50</v>
      </c>
      <c r="D1800" s="2">
        <v>44744</v>
      </c>
      <c r="E1800" s="27">
        <v>2022</v>
      </c>
      <c r="F1800" s="29">
        <v>7</v>
      </c>
      <c r="G1800">
        <v>511112</v>
      </c>
      <c r="H1800" t="s">
        <v>29</v>
      </c>
      <c r="I1800">
        <v>280006</v>
      </c>
      <c r="J1800" t="s">
        <v>78</v>
      </c>
      <c r="K1800">
        <v>250030</v>
      </c>
      <c r="L1800" t="s">
        <v>35</v>
      </c>
      <c r="M1800" t="s">
        <v>55</v>
      </c>
      <c r="N1800" s="5">
        <v>1668</v>
      </c>
    </row>
    <row r="1801" spans="1:14" x14ac:dyDescent="0.25">
      <c r="A1801">
        <v>3801800</v>
      </c>
      <c r="B1801">
        <v>2</v>
      </c>
      <c r="C1801" t="s">
        <v>51</v>
      </c>
      <c r="D1801" s="2">
        <v>45109</v>
      </c>
      <c r="E1801" s="27">
        <v>2023</v>
      </c>
      <c r="F1801" s="29">
        <v>7</v>
      </c>
      <c r="G1801">
        <v>511116</v>
      </c>
      <c r="H1801" t="s">
        <v>31</v>
      </c>
      <c r="I1801">
        <v>280008</v>
      </c>
      <c r="J1801" t="s">
        <v>80</v>
      </c>
      <c r="K1801">
        <v>250005</v>
      </c>
      <c r="L1801" t="s">
        <v>36</v>
      </c>
      <c r="M1801" t="s">
        <v>38</v>
      </c>
      <c r="N1801" s="5">
        <v>4317</v>
      </c>
    </row>
    <row r="1802" spans="1:14" x14ac:dyDescent="0.25">
      <c r="A1802">
        <v>3801801</v>
      </c>
      <c r="B1802">
        <v>1</v>
      </c>
      <c r="C1802" t="s">
        <v>64</v>
      </c>
      <c r="D1802" s="2">
        <v>44317</v>
      </c>
      <c r="E1802" s="27">
        <v>2021</v>
      </c>
      <c r="F1802" s="29">
        <v>5</v>
      </c>
      <c r="G1802">
        <v>511114</v>
      </c>
      <c r="H1802" t="s">
        <v>30</v>
      </c>
      <c r="I1802">
        <v>280020</v>
      </c>
      <c r="J1802" t="s">
        <v>21</v>
      </c>
      <c r="K1802">
        <v>250005</v>
      </c>
      <c r="L1802" t="s">
        <v>36</v>
      </c>
      <c r="M1802" t="s">
        <v>38</v>
      </c>
      <c r="N1802" s="5">
        <v>4859</v>
      </c>
    </row>
    <row r="1803" spans="1:14" x14ac:dyDescent="0.25">
      <c r="A1803">
        <v>3801802</v>
      </c>
      <c r="B1803">
        <v>1</v>
      </c>
      <c r="C1803" t="s">
        <v>64</v>
      </c>
      <c r="D1803" s="2">
        <v>44844</v>
      </c>
      <c r="E1803" s="27">
        <v>2022</v>
      </c>
      <c r="F1803" s="29">
        <v>10</v>
      </c>
      <c r="G1803">
        <v>511111</v>
      </c>
      <c r="H1803" t="s">
        <v>29</v>
      </c>
      <c r="I1803">
        <v>280015</v>
      </c>
      <c r="J1803" t="s">
        <v>16</v>
      </c>
      <c r="K1803">
        <v>250024</v>
      </c>
      <c r="L1803" t="s">
        <v>34</v>
      </c>
      <c r="M1803" t="s">
        <v>40</v>
      </c>
      <c r="N1803" s="5">
        <v>5262</v>
      </c>
    </row>
    <row r="1804" spans="1:14" x14ac:dyDescent="0.25">
      <c r="A1804">
        <v>3801803</v>
      </c>
      <c r="B1804">
        <v>2</v>
      </c>
      <c r="C1804" t="s">
        <v>51</v>
      </c>
      <c r="D1804" s="2">
        <v>44915</v>
      </c>
      <c r="E1804" s="27">
        <v>2022</v>
      </c>
      <c r="F1804" s="29">
        <v>12</v>
      </c>
      <c r="G1804">
        <v>511117</v>
      </c>
      <c r="H1804" t="s">
        <v>31</v>
      </c>
      <c r="I1804">
        <v>280004</v>
      </c>
      <c r="J1804" t="s">
        <v>76</v>
      </c>
      <c r="K1804">
        <v>250010</v>
      </c>
      <c r="L1804" t="s">
        <v>36</v>
      </c>
      <c r="M1804" t="s">
        <v>53</v>
      </c>
      <c r="N1804" s="5">
        <v>3027</v>
      </c>
    </row>
    <row r="1805" spans="1:14" x14ac:dyDescent="0.25">
      <c r="A1805">
        <v>3801804</v>
      </c>
      <c r="B1805">
        <v>3</v>
      </c>
      <c r="C1805" t="s">
        <v>50</v>
      </c>
      <c r="D1805" s="2">
        <v>45235</v>
      </c>
      <c r="E1805" s="27">
        <v>2023</v>
      </c>
      <c r="F1805" s="29">
        <v>11</v>
      </c>
      <c r="G1805">
        <v>511115</v>
      </c>
      <c r="H1805" t="s">
        <v>70</v>
      </c>
      <c r="I1805">
        <v>280016</v>
      </c>
      <c r="J1805" t="s">
        <v>17</v>
      </c>
      <c r="K1805">
        <v>250028</v>
      </c>
      <c r="L1805" t="s">
        <v>35</v>
      </c>
      <c r="M1805" t="s">
        <v>71</v>
      </c>
      <c r="N1805" s="5">
        <v>4343</v>
      </c>
    </row>
    <row r="1806" spans="1:14" x14ac:dyDescent="0.25">
      <c r="A1806">
        <v>3801805</v>
      </c>
      <c r="B1806">
        <v>2</v>
      </c>
      <c r="C1806" t="s">
        <v>51</v>
      </c>
      <c r="D1806" s="2">
        <v>45082</v>
      </c>
      <c r="E1806" s="27">
        <v>2023</v>
      </c>
      <c r="F1806" s="29">
        <v>6</v>
      </c>
      <c r="G1806">
        <v>511117</v>
      </c>
      <c r="H1806" t="s">
        <v>31</v>
      </c>
      <c r="I1806">
        <v>280017</v>
      </c>
      <c r="J1806" t="s">
        <v>18</v>
      </c>
      <c r="K1806">
        <v>250009</v>
      </c>
      <c r="L1806" t="s">
        <v>36</v>
      </c>
      <c r="M1806" t="s">
        <v>53</v>
      </c>
      <c r="N1806" s="5">
        <v>1433</v>
      </c>
    </row>
    <row r="1807" spans="1:14" x14ac:dyDescent="0.25">
      <c r="A1807">
        <v>3801806</v>
      </c>
      <c r="B1807">
        <v>2</v>
      </c>
      <c r="C1807" t="s">
        <v>51</v>
      </c>
      <c r="D1807" s="2">
        <v>44333</v>
      </c>
      <c r="E1807" s="27">
        <v>2021</v>
      </c>
      <c r="F1807" s="29">
        <v>5</v>
      </c>
      <c r="G1807">
        <v>511111</v>
      </c>
      <c r="H1807" t="s">
        <v>29</v>
      </c>
      <c r="I1807">
        <v>280005</v>
      </c>
      <c r="J1807" t="s">
        <v>77</v>
      </c>
      <c r="K1807">
        <v>250019</v>
      </c>
      <c r="L1807" t="s">
        <v>37</v>
      </c>
      <c r="M1807" t="s">
        <v>39</v>
      </c>
      <c r="N1807" s="5">
        <v>4447</v>
      </c>
    </row>
    <row r="1808" spans="1:14" x14ac:dyDescent="0.25">
      <c r="A1808">
        <v>3801807</v>
      </c>
      <c r="B1808">
        <v>2</v>
      </c>
      <c r="C1808" t="s">
        <v>51</v>
      </c>
      <c r="D1808" s="2">
        <v>44898</v>
      </c>
      <c r="E1808" s="27">
        <v>2022</v>
      </c>
      <c r="F1808" s="29">
        <v>12</v>
      </c>
      <c r="G1808">
        <v>511114</v>
      </c>
      <c r="H1808" t="s">
        <v>30</v>
      </c>
      <c r="I1808">
        <v>280004</v>
      </c>
      <c r="J1808" t="s">
        <v>76</v>
      </c>
      <c r="K1808">
        <v>250010</v>
      </c>
      <c r="L1808" t="s">
        <v>36</v>
      </c>
      <c r="M1808" t="s">
        <v>53</v>
      </c>
      <c r="N1808" s="5">
        <v>4326</v>
      </c>
    </row>
    <row r="1809" spans="1:14" x14ac:dyDescent="0.25">
      <c r="A1809">
        <v>3801808</v>
      </c>
      <c r="B1809">
        <v>3</v>
      </c>
      <c r="C1809" t="s">
        <v>50</v>
      </c>
      <c r="D1809" s="2">
        <v>44275</v>
      </c>
      <c r="E1809" s="27">
        <v>2021</v>
      </c>
      <c r="F1809" s="29">
        <v>3</v>
      </c>
      <c r="G1809">
        <v>511113</v>
      </c>
      <c r="H1809" t="s">
        <v>30</v>
      </c>
      <c r="I1809">
        <v>280010</v>
      </c>
      <c r="J1809" t="s">
        <v>11</v>
      </c>
      <c r="K1809">
        <v>250017</v>
      </c>
      <c r="L1809" t="s">
        <v>37</v>
      </c>
      <c r="M1809" t="s">
        <v>39</v>
      </c>
      <c r="N1809" s="5">
        <v>1273</v>
      </c>
    </row>
    <row r="1810" spans="1:14" x14ac:dyDescent="0.25">
      <c r="A1810">
        <v>3801809</v>
      </c>
      <c r="B1810">
        <v>1</v>
      </c>
      <c r="C1810" t="s">
        <v>64</v>
      </c>
      <c r="D1810" s="2">
        <v>45000</v>
      </c>
      <c r="E1810" s="27">
        <v>2023</v>
      </c>
      <c r="F1810" s="29">
        <v>3</v>
      </c>
      <c r="G1810">
        <v>511115</v>
      </c>
      <c r="H1810" t="s">
        <v>70</v>
      </c>
      <c r="I1810">
        <v>280006</v>
      </c>
      <c r="J1810" t="s">
        <v>78</v>
      </c>
      <c r="K1810">
        <v>250022</v>
      </c>
      <c r="L1810" t="s">
        <v>34</v>
      </c>
      <c r="M1810" t="s">
        <v>40</v>
      </c>
      <c r="N1810" s="5">
        <v>5748</v>
      </c>
    </row>
    <row r="1811" spans="1:14" x14ac:dyDescent="0.25">
      <c r="A1811">
        <v>3801810</v>
      </c>
      <c r="B1811">
        <v>4</v>
      </c>
      <c r="C1811" t="s">
        <v>65</v>
      </c>
      <c r="D1811" s="2">
        <v>44996</v>
      </c>
      <c r="E1811" s="27">
        <v>2023</v>
      </c>
      <c r="F1811" s="29">
        <v>3</v>
      </c>
      <c r="G1811">
        <v>511116</v>
      </c>
      <c r="H1811" t="s">
        <v>31</v>
      </c>
      <c r="I1811">
        <v>280019</v>
      </c>
      <c r="J1811" t="s">
        <v>20</v>
      </c>
      <c r="K1811">
        <v>250022</v>
      </c>
      <c r="L1811" t="s">
        <v>34</v>
      </c>
      <c r="M1811" t="s">
        <v>40</v>
      </c>
      <c r="N1811" s="5">
        <v>5515</v>
      </c>
    </row>
    <row r="1812" spans="1:14" x14ac:dyDescent="0.25">
      <c r="A1812">
        <v>3801811</v>
      </c>
      <c r="B1812">
        <v>4</v>
      </c>
      <c r="C1812" t="s">
        <v>65</v>
      </c>
      <c r="D1812" s="2">
        <v>44359</v>
      </c>
      <c r="E1812" s="27">
        <v>2021</v>
      </c>
      <c r="F1812" s="29">
        <v>6</v>
      </c>
      <c r="G1812">
        <v>511114</v>
      </c>
      <c r="H1812" t="s">
        <v>30</v>
      </c>
      <c r="I1812">
        <v>280009</v>
      </c>
      <c r="J1812" t="s">
        <v>81</v>
      </c>
      <c r="K1812">
        <v>250029</v>
      </c>
      <c r="L1812" t="s">
        <v>35</v>
      </c>
      <c r="M1812" t="s">
        <v>55</v>
      </c>
      <c r="N1812" s="5">
        <v>1512</v>
      </c>
    </row>
    <row r="1813" spans="1:14" x14ac:dyDescent="0.25">
      <c r="A1813">
        <v>3801812</v>
      </c>
      <c r="B1813">
        <v>2</v>
      </c>
      <c r="C1813" t="s">
        <v>51</v>
      </c>
      <c r="D1813" s="2">
        <v>45156</v>
      </c>
      <c r="E1813" s="27">
        <v>2023</v>
      </c>
      <c r="F1813" s="29">
        <v>8</v>
      </c>
      <c r="G1813">
        <v>511114</v>
      </c>
      <c r="H1813" t="s">
        <v>30</v>
      </c>
      <c r="I1813">
        <v>280007</v>
      </c>
      <c r="J1813" t="s">
        <v>79</v>
      </c>
      <c r="K1813">
        <v>250015</v>
      </c>
      <c r="L1813" t="s">
        <v>37</v>
      </c>
      <c r="M1813" t="s">
        <v>39</v>
      </c>
      <c r="N1813" s="5">
        <v>4664</v>
      </c>
    </row>
    <row r="1814" spans="1:14" x14ac:dyDescent="0.25">
      <c r="A1814">
        <v>3801813</v>
      </c>
      <c r="B1814">
        <v>2</v>
      </c>
      <c r="C1814" t="s">
        <v>51</v>
      </c>
      <c r="D1814" s="2">
        <v>44920</v>
      </c>
      <c r="E1814" s="27">
        <v>2022</v>
      </c>
      <c r="F1814" s="29">
        <v>12</v>
      </c>
      <c r="G1814">
        <v>511112</v>
      </c>
      <c r="H1814" t="s">
        <v>29</v>
      </c>
      <c r="I1814">
        <v>280002</v>
      </c>
      <c r="J1814" t="s">
        <v>74</v>
      </c>
      <c r="K1814">
        <v>250019</v>
      </c>
      <c r="L1814" t="s">
        <v>37</v>
      </c>
      <c r="M1814" t="s">
        <v>39</v>
      </c>
      <c r="N1814" s="5">
        <v>5080</v>
      </c>
    </row>
    <row r="1815" spans="1:14" x14ac:dyDescent="0.25">
      <c r="A1815">
        <v>3801814</v>
      </c>
      <c r="B1815">
        <v>2</v>
      </c>
      <c r="C1815" t="s">
        <v>51</v>
      </c>
      <c r="D1815" s="2">
        <v>45067</v>
      </c>
      <c r="E1815" s="27">
        <v>2023</v>
      </c>
      <c r="F1815" s="29">
        <v>5</v>
      </c>
      <c r="G1815">
        <v>511117</v>
      </c>
      <c r="H1815" t="s">
        <v>31</v>
      </c>
      <c r="I1815">
        <v>280008</v>
      </c>
      <c r="J1815" t="s">
        <v>80</v>
      </c>
      <c r="K1815">
        <v>250020</v>
      </c>
      <c r="L1815" t="s">
        <v>37</v>
      </c>
      <c r="M1815" t="s">
        <v>39</v>
      </c>
      <c r="N1815" s="5">
        <v>2954</v>
      </c>
    </row>
    <row r="1816" spans="1:14" x14ac:dyDescent="0.25">
      <c r="A1816">
        <v>3801815</v>
      </c>
      <c r="B1816">
        <v>4</v>
      </c>
      <c r="C1816" t="s">
        <v>65</v>
      </c>
      <c r="D1816" s="2">
        <v>44470</v>
      </c>
      <c r="E1816" s="27">
        <v>2021</v>
      </c>
      <c r="F1816" s="29">
        <v>10</v>
      </c>
      <c r="G1816">
        <v>511111</v>
      </c>
      <c r="H1816" t="s">
        <v>29</v>
      </c>
      <c r="I1816">
        <v>280014</v>
      </c>
      <c r="J1816" t="s">
        <v>15</v>
      </c>
      <c r="K1816">
        <v>250029</v>
      </c>
      <c r="L1816" t="s">
        <v>35</v>
      </c>
      <c r="M1816" t="s">
        <v>55</v>
      </c>
      <c r="N1816" s="5">
        <v>2975</v>
      </c>
    </row>
    <row r="1817" spans="1:14" x14ac:dyDescent="0.25">
      <c r="A1817">
        <v>3801816</v>
      </c>
      <c r="B1817">
        <v>1</v>
      </c>
      <c r="C1817" t="s">
        <v>64</v>
      </c>
      <c r="D1817" s="2">
        <v>44618</v>
      </c>
      <c r="E1817" s="27">
        <v>2022</v>
      </c>
      <c r="F1817" s="29">
        <v>2</v>
      </c>
      <c r="G1817">
        <v>511111</v>
      </c>
      <c r="H1817" t="s">
        <v>29</v>
      </c>
      <c r="I1817">
        <v>280014</v>
      </c>
      <c r="J1817" t="s">
        <v>15</v>
      </c>
      <c r="K1817">
        <v>250001</v>
      </c>
      <c r="L1817" t="s">
        <v>36</v>
      </c>
      <c r="M1817" t="s">
        <v>38</v>
      </c>
      <c r="N1817" s="5">
        <v>4727</v>
      </c>
    </row>
    <row r="1818" spans="1:14" x14ac:dyDescent="0.25">
      <c r="A1818">
        <v>3801817</v>
      </c>
      <c r="B1818">
        <v>1</v>
      </c>
      <c r="C1818" t="s">
        <v>64</v>
      </c>
      <c r="D1818" s="2">
        <v>44575</v>
      </c>
      <c r="E1818" s="27">
        <v>2022</v>
      </c>
      <c r="F1818" s="29">
        <v>1</v>
      </c>
      <c r="G1818">
        <v>511112</v>
      </c>
      <c r="H1818" t="s">
        <v>29</v>
      </c>
      <c r="I1818">
        <v>280004</v>
      </c>
      <c r="J1818" t="s">
        <v>76</v>
      </c>
      <c r="K1818">
        <v>250007</v>
      </c>
      <c r="L1818" t="s">
        <v>36</v>
      </c>
      <c r="M1818" t="s">
        <v>53</v>
      </c>
      <c r="N1818" s="5">
        <v>573</v>
      </c>
    </row>
    <row r="1819" spans="1:14" x14ac:dyDescent="0.25">
      <c r="A1819">
        <v>3801818</v>
      </c>
      <c r="B1819">
        <v>2</v>
      </c>
      <c r="C1819" t="s">
        <v>51</v>
      </c>
      <c r="D1819" s="2">
        <v>44675</v>
      </c>
      <c r="E1819" s="27">
        <v>2022</v>
      </c>
      <c r="F1819" s="29">
        <v>4</v>
      </c>
      <c r="G1819">
        <v>511111</v>
      </c>
      <c r="H1819" t="s">
        <v>29</v>
      </c>
      <c r="I1819">
        <v>280008</v>
      </c>
      <c r="J1819" t="s">
        <v>80</v>
      </c>
      <c r="K1819">
        <v>250001</v>
      </c>
      <c r="L1819" t="s">
        <v>36</v>
      </c>
      <c r="M1819" t="s">
        <v>38</v>
      </c>
      <c r="N1819" s="5">
        <v>5712</v>
      </c>
    </row>
    <row r="1820" spans="1:14" x14ac:dyDescent="0.25">
      <c r="A1820">
        <v>3801819</v>
      </c>
      <c r="B1820">
        <v>4</v>
      </c>
      <c r="C1820" t="s">
        <v>65</v>
      </c>
      <c r="D1820" s="2">
        <v>44380</v>
      </c>
      <c r="E1820" s="27">
        <v>2021</v>
      </c>
      <c r="F1820" s="29">
        <v>7</v>
      </c>
      <c r="G1820">
        <v>511114</v>
      </c>
      <c r="H1820" t="s">
        <v>30</v>
      </c>
      <c r="I1820">
        <v>280018</v>
      </c>
      <c r="J1820" t="s">
        <v>19</v>
      </c>
      <c r="K1820">
        <v>250006</v>
      </c>
      <c r="L1820" t="s">
        <v>36</v>
      </c>
      <c r="M1820" t="s">
        <v>53</v>
      </c>
      <c r="N1820" s="5">
        <v>2540</v>
      </c>
    </row>
    <row r="1821" spans="1:14" x14ac:dyDescent="0.25">
      <c r="A1821">
        <v>3801820</v>
      </c>
      <c r="B1821">
        <v>1</v>
      </c>
      <c r="C1821" t="s">
        <v>64</v>
      </c>
      <c r="D1821" s="2">
        <v>44671</v>
      </c>
      <c r="E1821" s="27">
        <v>2022</v>
      </c>
      <c r="F1821" s="29">
        <v>4</v>
      </c>
      <c r="G1821">
        <v>511114</v>
      </c>
      <c r="H1821" t="s">
        <v>30</v>
      </c>
      <c r="I1821">
        <v>280011</v>
      </c>
      <c r="J1821" t="s">
        <v>12</v>
      </c>
      <c r="K1821">
        <v>250012</v>
      </c>
      <c r="L1821" t="s">
        <v>37</v>
      </c>
      <c r="M1821" t="s">
        <v>54</v>
      </c>
      <c r="N1821" s="5">
        <v>4229</v>
      </c>
    </row>
    <row r="1822" spans="1:14" x14ac:dyDescent="0.25">
      <c r="A1822">
        <v>3801821</v>
      </c>
      <c r="B1822">
        <v>4</v>
      </c>
      <c r="C1822" t="s">
        <v>65</v>
      </c>
      <c r="D1822" s="2">
        <v>44661</v>
      </c>
      <c r="E1822" s="27">
        <v>2022</v>
      </c>
      <c r="F1822" s="29">
        <v>4</v>
      </c>
      <c r="G1822">
        <v>511117</v>
      </c>
      <c r="H1822" t="s">
        <v>31</v>
      </c>
      <c r="I1822">
        <v>280014</v>
      </c>
      <c r="J1822" t="s">
        <v>15</v>
      </c>
      <c r="K1822">
        <v>250011</v>
      </c>
      <c r="L1822" t="s">
        <v>37</v>
      </c>
      <c r="M1822" t="s">
        <v>54</v>
      </c>
      <c r="N1822" s="5">
        <v>4058</v>
      </c>
    </row>
    <row r="1823" spans="1:14" x14ac:dyDescent="0.25">
      <c r="A1823">
        <v>3801822</v>
      </c>
      <c r="B1823">
        <v>4</v>
      </c>
      <c r="C1823" t="s">
        <v>65</v>
      </c>
      <c r="D1823" s="2">
        <v>44872</v>
      </c>
      <c r="E1823" s="27">
        <v>2022</v>
      </c>
      <c r="F1823" s="29">
        <v>11</v>
      </c>
      <c r="G1823">
        <v>511114</v>
      </c>
      <c r="H1823" t="s">
        <v>30</v>
      </c>
      <c r="I1823">
        <v>280020</v>
      </c>
      <c r="J1823" t="s">
        <v>21</v>
      </c>
      <c r="K1823">
        <v>250008</v>
      </c>
      <c r="L1823" t="s">
        <v>36</v>
      </c>
      <c r="M1823" t="s">
        <v>53</v>
      </c>
      <c r="N1823" s="5">
        <v>4750</v>
      </c>
    </row>
    <row r="1824" spans="1:14" x14ac:dyDescent="0.25">
      <c r="A1824">
        <v>3801823</v>
      </c>
      <c r="B1824">
        <v>3</v>
      </c>
      <c r="C1824" t="s">
        <v>50</v>
      </c>
      <c r="D1824" s="2">
        <v>45147</v>
      </c>
      <c r="E1824" s="27">
        <v>2023</v>
      </c>
      <c r="F1824" s="29">
        <v>8</v>
      </c>
      <c r="G1824">
        <v>511115</v>
      </c>
      <c r="H1824" t="s">
        <v>70</v>
      </c>
      <c r="I1824">
        <v>280011</v>
      </c>
      <c r="J1824" t="s">
        <v>12</v>
      </c>
      <c r="K1824">
        <v>250002</v>
      </c>
      <c r="L1824" t="s">
        <v>36</v>
      </c>
      <c r="M1824" t="s">
        <v>38</v>
      </c>
      <c r="N1824" s="5">
        <v>1568</v>
      </c>
    </row>
    <row r="1825" spans="1:14" x14ac:dyDescent="0.25">
      <c r="A1825">
        <v>3801824</v>
      </c>
      <c r="B1825">
        <v>3</v>
      </c>
      <c r="C1825" t="s">
        <v>50</v>
      </c>
      <c r="D1825" s="2">
        <v>45282</v>
      </c>
      <c r="E1825" s="27">
        <v>2023</v>
      </c>
      <c r="F1825" s="29">
        <v>12</v>
      </c>
      <c r="G1825">
        <v>511116</v>
      </c>
      <c r="H1825" t="s">
        <v>31</v>
      </c>
      <c r="I1825">
        <v>280018</v>
      </c>
      <c r="J1825" t="s">
        <v>19</v>
      </c>
      <c r="K1825">
        <v>250024</v>
      </c>
      <c r="L1825" t="s">
        <v>34</v>
      </c>
      <c r="M1825" t="s">
        <v>40</v>
      </c>
      <c r="N1825" s="5">
        <v>4799</v>
      </c>
    </row>
    <row r="1826" spans="1:14" x14ac:dyDescent="0.25">
      <c r="A1826">
        <v>3801825</v>
      </c>
      <c r="B1826">
        <v>1</v>
      </c>
      <c r="C1826" t="s">
        <v>64</v>
      </c>
      <c r="D1826" s="2">
        <v>44257</v>
      </c>
      <c r="E1826" s="27">
        <v>2021</v>
      </c>
      <c r="F1826" s="29">
        <v>3</v>
      </c>
      <c r="G1826">
        <v>511115</v>
      </c>
      <c r="H1826" t="s">
        <v>70</v>
      </c>
      <c r="I1826">
        <v>280018</v>
      </c>
      <c r="J1826" t="s">
        <v>19</v>
      </c>
      <c r="K1826">
        <v>250008</v>
      </c>
      <c r="L1826" t="s">
        <v>36</v>
      </c>
      <c r="M1826" t="s">
        <v>53</v>
      </c>
      <c r="N1826" s="5">
        <v>3280</v>
      </c>
    </row>
    <row r="1827" spans="1:14" x14ac:dyDescent="0.25">
      <c r="A1827">
        <v>3801826</v>
      </c>
      <c r="B1827">
        <v>2</v>
      </c>
      <c r="C1827" t="s">
        <v>51</v>
      </c>
      <c r="D1827" s="2">
        <v>45074</v>
      </c>
      <c r="E1827" s="27">
        <v>2023</v>
      </c>
      <c r="F1827" s="29">
        <v>5</v>
      </c>
      <c r="G1827">
        <v>511114</v>
      </c>
      <c r="H1827" t="s">
        <v>30</v>
      </c>
      <c r="I1827">
        <v>280005</v>
      </c>
      <c r="J1827" t="s">
        <v>77</v>
      </c>
      <c r="K1827">
        <v>250021</v>
      </c>
      <c r="L1827" t="s">
        <v>34</v>
      </c>
      <c r="M1827" t="s">
        <v>40</v>
      </c>
      <c r="N1827" s="5">
        <v>987</v>
      </c>
    </row>
    <row r="1828" spans="1:14" x14ac:dyDescent="0.25">
      <c r="A1828">
        <v>3801827</v>
      </c>
      <c r="B1828">
        <v>1</v>
      </c>
      <c r="C1828" t="s">
        <v>64</v>
      </c>
      <c r="D1828" s="2">
        <v>44813</v>
      </c>
      <c r="E1828" s="27">
        <v>2022</v>
      </c>
      <c r="F1828" s="29">
        <v>9</v>
      </c>
      <c r="G1828">
        <v>511114</v>
      </c>
      <c r="H1828" t="s">
        <v>30</v>
      </c>
      <c r="I1828">
        <v>280007</v>
      </c>
      <c r="J1828" t="s">
        <v>79</v>
      </c>
      <c r="K1828">
        <v>250024</v>
      </c>
      <c r="L1828" t="s">
        <v>34</v>
      </c>
      <c r="M1828" t="s">
        <v>40</v>
      </c>
      <c r="N1828" s="5">
        <v>2000</v>
      </c>
    </row>
    <row r="1829" spans="1:14" x14ac:dyDescent="0.25">
      <c r="A1829">
        <v>3801828</v>
      </c>
      <c r="B1829">
        <v>4</v>
      </c>
      <c r="C1829" t="s">
        <v>65</v>
      </c>
      <c r="D1829" s="2">
        <v>44381</v>
      </c>
      <c r="E1829" s="27">
        <v>2021</v>
      </c>
      <c r="F1829" s="29">
        <v>7</v>
      </c>
      <c r="G1829">
        <v>511114</v>
      </c>
      <c r="H1829" t="s">
        <v>30</v>
      </c>
      <c r="I1829">
        <v>280004</v>
      </c>
      <c r="J1829" t="s">
        <v>76</v>
      </c>
      <c r="K1829">
        <v>250004</v>
      </c>
      <c r="L1829" t="s">
        <v>36</v>
      </c>
      <c r="M1829" t="s">
        <v>38</v>
      </c>
      <c r="N1829" s="5">
        <v>3337</v>
      </c>
    </row>
    <row r="1830" spans="1:14" x14ac:dyDescent="0.25">
      <c r="A1830">
        <v>3801829</v>
      </c>
      <c r="B1830">
        <v>3</v>
      </c>
      <c r="C1830" t="s">
        <v>50</v>
      </c>
      <c r="D1830" s="2">
        <v>44409</v>
      </c>
      <c r="E1830" s="27">
        <v>2021</v>
      </c>
      <c r="F1830" s="29">
        <v>8</v>
      </c>
      <c r="G1830">
        <v>511116</v>
      </c>
      <c r="H1830" t="s">
        <v>31</v>
      </c>
      <c r="I1830">
        <v>280008</v>
      </c>
      <c r="J1830" t="s">
        <v>80</v>
      </c>
      <c r="K1830">
        <v>250003</v>
      </c>
      <c r="L1830" t="s">
        <v>36</v>
      </c>
      <c r="M1830" t="s">
        <v>38</v>
      </c>
      <c r="N1830" s="5">
        <v>3310</v>
      </c>
    </row>
    <row r="1831" spans="1:14" x14ac:dyDescent="0.25">
      <c r="A1831">
        <v>3801830</v>
      </c>
      <c r="B1831">
        <v>1</v>
      </c>
      <c r="C1831" t="s">
        <v>64</v>
      </c>
      <c r="D1831" s="2">
        <v>45097</v>
      </c>
      <c r="E1831" s="27">
        <v>2023</v>
      </c>
      <c r="F1831" s="29">
        <v>6</v>
      </c>
      <c r="G1831">
        <v>511114</v>
      </c>
      <c r="H1831" t="s">
        <v>30</v>
      </c>
      <c r="I1831">
        <v>280013</v>
      </c>
      <c r="J1831" t="s">
        <v>14</v>
      </c>
      <c r="K1831">
        <v>250025</v>
      </c>
      <c r="L1831" t="s">
        <v>34</v>
      </c>
      <c r="M1831" t="s">
        <v>40</v>
      </c>
      <c r="N1831" s="5">
        <v>2805</v>
      </c>
    </row>
    <row r="1832" spans="1:14" x14ac:dyDescent="0.25">
      <c r="A1832">
        <v>3801831</v>
      </c>
      <c r="B1832">
        <v>1</v>
      </c>
      <c r="C1832" t="s">
        <v>64</v>
      </c>
      <c r="D1832" s="2">
        <v>45238</v>
      </c>
      <c r="E1832" s="27">
        <v>2023</v>
      </c>
      <c r="F1832" s="29">
        <v>11</v>
      </c>
      <c r="G1832">
        <v>511115</v>
      </c>
      <c r="H1832" t="s">
        <v>70</v>
      </c>
      <c r="I1832">
        <v>280002</v>
      </c>
      <c r="J1832" t="s">
        <v>74</v>
      </c>
      <c r="K1832">
        <v>250012</v>
      </c>
      <c r="L1832" t="s">
        <v>37</v>
      </c>
      <c r="M1832" t="s">
        <v>54</v>
      </c>
      <c r="N1832" s="5">
        <v>1476</v>
      </c>
    </row>
    <row r="1833" spans="1:14" x14ac:dyDescent="0.25">
      <c r="A1833">
        <v>3801832</v>
      </c>
      <c r="B1833">
        <v>2</v>
      </c>
      <c r="C1833" t="s">
        <v>51</v>
      </c>
      <c r="D1833" s="2">
        <v>44836</v>
      </c>
      <c r="E1833" s="27">
        <v>2022</v>
      </c>
      <c r="F1833" s="29">
        <v>10</v>
      </c>
      <c r="G1833">
        <v>511112</v>
      </c>
      <c r="H1833" t="s">
        <v>29</v>
      </c>
      <c r="I1833">
        <v>280019</v>
      </c>
      <c r="J1833" t="s">
        <v>20</v>
      </c>
      <c r="K1833">
        <v>250002</v>
      </c>
      <c r="L1833" t="s">
        <v>36</v>
      </c>
      <c r="M1833" t="s">
        <v>38</v>
      </c>
      <c r="N1833" s="5">
        <v>4142</v>
      </c>
    </row>
    <row r="1834" spans="1:14" x14ac:dyDescent="0.25">
      <c r="A1834">
        <v>3801833</v>
      </c>
      <c r="B1834">
        <v>2</v>
      </c>
      <c r="C1834" t="s">
        <v>51</v>
      </c>
      <c r="D1834" s="2">
        <v>44494</v>
      </c>
      <c r="E1834" s="27">
        <v>2021</v>
      </c>
      <c r="F1834" s="29">
        <v>10</v>
      </c>
      <c r="G1834">
        <v>511111</v>
      </c>
      <c r="H1834" t="s">
        <v>29</v>
      </c>
      <c r="I1834">
        <v>280012</v>
      </c>
      <c r="J1834" t="s">
        <v>13</v>
      </c>
      <c r="K1834">
        <v>250005</v>
      </c>
      <c r="L1834" t="s">
        <v>36</v>
      </c>
      <c r="M1834" t="s">
        <v>38</v>
      </c>
      <c r="N1834" s="5">
        <v>5443</v>
      </c>
    </row>
    <row r="1835" spans="1:14" x14ac:dyDescent="0.25">
      <c r="A1835">
        <v>3801834</v>
      </c>
      <c r="B1835">
        <v>2</v>
      </c>
      <c r="C1835" t="s">
        <v>51</v>
      </c>
      <c r="D1835" s="2">
        <v>44587</v>
      </c>
      <c r="E1835" s="27">
        <v>2022</v>
      </c>
      <c r="F1835" s="29">
        <v>1</v>
      </c>
      <c r="G1835">
        <v>511115</v>
      </c>
      <c r="H1835" t="s">
        <v>70</v>
      </c>
      <c r="I1835">
        <v>280005</v>
      </c>
      <c r="J1835" t="s">
        <v>77</v>
      </c>
      <c r="K1835">
        <v>250003</v>
      </c>
      <c r="L1835" t="s">
        <v>36</v>
      </c>
      <c r="M1835" t="s">
        <v>38</v>
      </c>
      <c r="N1835" s="5">
        <v>2331</v>
      </c>
    </row>
    <row r="1836" spans="1:14" x14ac:dyDescent="0.25">
      <c r="A1836">
        <v>3801835</v>
      </c>
      <c r="B1836">
        <v>2</v>
      </c>
      <c r="C1836" t="s">
        <v>51</v>
      </c>
      <c r="D1836" s="2">
        <v>44993</v>
      </c>
      <c r="E1836" s="27">
        <v>2023</v>
      </c>
      <c r="F1836" s="29">
        <v>3</v>
      </c>
      <c r="G1836">
        <v>511116</v>
      </c>
      <c r="H1836" t="s">
        <v>31</v>
      </c>
      <c r="I1836">
        <v>280015</v>
      </c>
      <c r="J1836" t="s">
        <v>16</v>
      </c>
      <c r="K1836">
        <v>250007</v>
      </c>
      <c r="L1836" t="s">
        <v>36</v>
      </c>
      <c r="M1836" t="s">
        <v>53</v>
      </c>
      <c r="N1836" s="5">
        <v>5689</v>
      </c>
    </row>
    <row r="1837" spans="1:14" x14ac:dyDescent="0.25">
      <c r="A1837">
        <v>3801836</v>
      </c>
      <c r="B1837">
        <v>3</v>
      </c>
      <c r="C1837" t="s">
        <v>50</v>
      </c>
      <c r="D1837" s="2">
        <v>44875</v>
      </c>
      <c r="E1837" s="27">
        <v>2022</v>
      </c>
      <c r="F1837" s="29">
        <v>11</v>
      </c>
      <c r="G1837">
        <v>511113</v>
      </c>
      <c r="H1837" t="s">
        <v>30</v>
      </c>
      <c r="I1837">
        <v>280011</v>
      </c>
      <c r="J1837" t="s">
        <v>12</v>
      </c>
      <c r="K1837">
        <v>250026</v>
      </c>
      <c r="L1837" t="s">
        <v>35</v>
      </c>
      <c r="M1837" t="s">
        <v>71</v>
      </c>
      <c r="N1837" s="5">
        <v>902</v>
      </c>
    </row>
    <row r="1838" spans="1:14" x14ac:dyDescent="0.25">
      <c r="A1838">
        <v>3801837</v>
      </c>
      <c r="B1838">
        <v>3</v>
      </c>
      <c r="C1838" t="s">
        <v>50</v>
      </c>
      <c r="D1838" s="2">
        <v>44688</v>
      </c>
      <c r="E1838" s="27">
        <v>2022</v>
      </c>
      <c r="F1838" s="29">
        <v>5</v>
      </c>
      <c r="G1838">
        <v>511115</v>
      </c>
      <c r="H1838" t="s">
        <v>70</v>
      </c>
      <c r="I1838">
        <v>280007</v>
      </c>
      <c r="J1838" t="s">
        <v>79</v>
      </c>
      <c r="K1838">
        <v>250021</v>
      </c>
      <c r="L1838" t="s">
        <v>34</v>
      </c>
      <c r="M1838" t="s">
        <v>40</v>
      </c>
      <c r="N1838" s="5">
        <v>3379</v>
      </c>
    </row>
    <row r="1839" spans="1:14" x14ac:dyDescent="0.25">
      <c r="A1839">
        <v>3801838</v>
      </c>
      <c r="B1839">
        <v>2</v>
      </c>
      <c r="C1839" t="s">
        <v>51</v>
      </c>
      <c r="D1839" s="2">
        <v>44276</v>
      </c>
      <c r="E1839" s="27">
        <v>2021</v>
      </c>
      <c r="F1839" s="29">
        <v>3</v>
      </c>
      <c r="G1839">
        <v>511114</v>
      </c>
      <c r="H1839" t="s">
        <v>30</v>
      </c>
      <c r="I1839">
        <v>280002</v>
      </c>
      <c r="J1839" t="s">
        <v>74</v>
      </c>
      <c r="K1839">
        <v>250016</v>
      </c>
      <c r="L1839" t="s">
        <v>37</v>
      </c>
      <c r="M1839" t="s">
        <v>39</v>
      </c>
      <c r="N1839" s="5">
        <v>1808</v>
      </c>
    </row>
    <row r="1840" spans="1:14" x14ac:dyDescent="0.25">
      <c r="A1840">
        <v>3801839</v>
      </c>
      <c r="B1840">
        <v>3</v>
      </c>
      <c r="C1840" t="s">
        <v>50</v>
      </c>
      <c r="D1840" s="2">
        <v>44579</v>
      </c>
      <c r="E1840" s="27">
        <v>2022</v>
      </c>
      <c r="F1840" s="29">
        <v>1</v>
      </c>
      <c r="G1840">
        <v>511112</v>
      </c>
      <c r="H1840" t="s">
        <v>29</v>
      </c>
      <c r="I1840">
        <v>280003</v>
      </c>
      <c r="J1840" t="s">
        <v>75</v>
      </c>
      <c r="K1840">
        <v>250018</v>
      </c>
      <c r="L1840" t="s">
        <v>37</v>
      </c>
      <c r="M1840" t="s">
        <v>39</v>
      </c>
      <c r="N1840" s="5">
        <v>1080</v>
      </c>
    </row>
    <row r="1841" spans="1:14" x14ac:dyDescent="0.25">
      <c r="A1841">
        <v>3801840</v>
      </c>
      <c r="B1841">
        <v>2</v>
      </c>
      <c r="C1841" t="s">
        <v>51</v>
      </c>
      <c r="D1841" s="2">
        <v>44702</v>
      </c>
      <c r="E1841" s="27">
        <v>2022</v>
      </c>
      <c r="F1841" s="29">
        <v>5</v>
      </c>
      <c r="G1841">
        <v>511114</v>
      </c>
      <c r="H1841" t="s">
        <v>30</v>
      </c>
      <c r="I1841">
        <v>280006</v>
      </c>
      <c r="J1841" t="s">
        <v>78</v>
      </c>
      <c r="K1841">
        <v>250018</v>
      </c>
      <c r="L1841" t="s">
        <v>37</v>
      </c>
      <c r="M1841" t="s">
        <v>39</v>
      </c>
      <c r="N1841" s="5">
        <v>5772</v>
      </c>
    </row>
    <row r="1842" spans="1:14" x14ac:dyDescent="0.25">
      <c r="A1842">
        <v>3801841</v>
      </c>
      <c r="B1842">
        <v>4</v>
      </c>
      <c r="C1842" t="s">
        <v>65</v>
      </c>
      <c r="D1842" s="2">
        <v>44960</v>
      </c>
      <c r="E1842" s="27">
        <v>2023</v>
      </c>
      <c r="F1842" s="29">
        <v>2</v>
      </c>
      <c r="G1842">
        <v>511116</v>
      </c>
      <c r="H1842" t="s">
        <v>31</v>
      </c>
      <c r="I1842">
        <v>280008</v>
      </c>
      <c r="J1842" t="s">
        <v>80</v>
      </c>
      <c r="K1842">
        <v>250030</v>
      </c>
      <c r="L1842" t="s">
        <v>35</v>
      </c>
      <c r="M1842" t="s">
        <v>55</v>
      </c>
      <c r="N1842" s="5">
        <v>3395</v>
      </c>
    </row>
    <row r="1843" spans="1:14" x14ac:dyDescent="0.25">
      <c r="A1843">
        <v>3801842</v>
      </c>
      <c r="B1843">
        <v>4</v>
      </c>
      <c r="C1843" t="s">
        <v>65</v>
      </c>
      <c r="D1843" s="2">
        <v>44930</v>
      </c>
      <c r="E1843" s="27">
        <v>2023</v>
      </c>
      <c r="F1843" s="29">
        <v>1</v>
      </c>
      <c r="G1843">
        <v>511115</v>
      </c>
      <c r="H1843" t="s">
        <v>70</v>
      </c>
      <c r="I1843">
        <v>280007</v>
      </c>
      <c r="J1843" t="s">
        <v>79</v>
      </c>
      <c r="K1843">
        <v>250001</v>
      </c>
      <c r="L1843" t="s">
        <v>36</v>
      </c>
      <c r="M1843" t="s">
        <v>38</v>
      </c>
      <c r="N1843" s="5">
        <v>1150</v>
      </c>
    </row>
    <row r="1844" spans="1:14" x14ac:dyDescent="0.25">
      <c r="A1844">
        <v>3801843</v>
      </c>
      <c r="B1844">
        <v>1</v>
      </c>
      <c r="C1844" t="s">
        <v>64</v>
      </c>
      <c r="D1844" s="2">
        <v>45125</v>
      </c>
      <c r="E1844" s="27">
        <v>2023</v>
      </c>
      <c r="F1844" s="29">
        <v>7</v>
      </c>
      <c r="G1844">
        <v>511112</v>
      </c>
      <c r="H1844" t="s">
        <v>29</v>
      </c>
      <c r="I1844">
        <v>280020</v>
      </c>
      <c r="J1844" t="s">
        <v>21</v>
      </c>
      <c r="K1844">
        <v>250019</v>
      </c>
      <c r="L1844" t="s">
        <v>37</v>
      </c>
      <c r="M1844" t="s">
        <v>39</v>
      </c>
      <c r="N1844" s="5">
        <v>2640</v>
      </c>
    </row>
    <row r="1845" spans="1:14" x14ac:dyDescent="0.25">
      <c r="A1845">
        <v>3801844</v>
      </c>
      <c r="B1845">
        <v>3</v>
      </c>
      <c r="C1845" t="s">
        <v>50</v>
      </c>
      <c r="D1845" s="2">
        <v>45127</v>
      </c>
      <c r="E1845" s="27">
        <v>2023</v>
      </c>
      <c r="F1845" s="29">
        <v>7</v>
      </c>
      <c r="G1845">
        <v>511116</v>
      </c>
      <c r="H1845" t="s">
        <v>31</v>
      </c>
      <c r="I1845">
        <v>280004</v>
      </c>
      <c r="J1845" t="s">
        <v>76</v>
      </c>
      <c r="K1845">
        <v>250002</v>
      </c>
      <c r="L1845" t="s">
        <v>36</v>
      </c>
      <c r="M1845" t="s">
        <v>38</v>
      </c>
      <c r="N1845" s="5">
        <v>5400</v>
      </c>
    </row>
    <row r="1846" spans="1:14" x14ac:dyDescent="0.25">
      <c r="A1846">
        <v>3801845</v>
      </c>
      <c r="B1846">
        <v>4</v>
      </c>
      <c r="C1846" t="s">
        <v>65</v>
      </c>
      <c r="D1846" s="2">
        <v>45183</v>
      </c>
      <c r="E1846" s="27">
        <v>2023</v>
      </c>
      <c r="F1846" s="29">
        <v>9</v>
      </c>
      <c r="G1846">
        <v>511114</v>
      </c>
      <c r="H1846" t="s">
        <v>30</v>
      </c>
      <c r="I1846">
        <v>280007</v>
      </c>
      <c r="J1846" t="s">
        <v>79</v>
      </c>
      <c r="K1846">
        <v>250005</v>
      </c>
      <c r="L1846" t="s">
        <v>36</v>
      </c>
      <c r="M1846" t="s">
        <v>38</v>
      </c>
      <c r="N1846" s="5">
        <v>2143</v>
      </c>
    </row>
    <row r="1847" spans="1:14" x14ac:dyDescent="0.25">
      <c r="A1847">
        <v>3801846</v>
      </c>
      <c r="B1847">
        <v>1</v>
      </c>
      <c r="C1847" t="s">
        <v>64</v>
      </c>
      <c r="D1847" s="2">
        <v>44297</v>
      </c>
      <c r="E1847" s="27">
        <v>2021</v>
      </c>
      <c r="F1847" s="29">
        <v>4</v>
      </c>
      <c r="G1847">
        <v>511113</v>
      </c>
      <c r="H1847" t="s">
        <v>30</v>
      </c>
      <c r="I1847">
        <v>280004</v>
      </c>
      <c r="J1847" t="s">
        <v>76</v>
      </c>
      <c r="K1847">
        <v>250025</v>
      </c>
      <c r="L1847" t="s">
        <v>34</v>
      </c>
      <c r="M1847" t="s">
        <v>40</v>
      </c>
      <c r="N1847" s="5">
        <v>4281</v>
      </c>
    </row>
    <row r="1848" spans="1:14" x14ac:dyDescent="0.25">
      <c r="A1848">
        <v>3801847</v>
      </c>
      <c r="B1848">
        <v>1</v>
      </c>
      <c r="C1848" t="s">
        <v>64</v>
      </c>
      <c r="D1848" s="2">
        <v>45263</v>
      </c>
      <c r="E1848" s="27">
        <v>2023</v>
      </c>
      <c r="F1848" s="29">
        <v>12</v>
      </c>
      <c r="G1848">
        <v>511115</v>
      </c>
      <c r="H1848" t="s">
        <v>70</v>
      </c>
      <c r="I1848">
        <v>280009</v>
      </c>
      <c r="J1848" t="s">
        <v>81</v>
      </c>
      <c r="K1848">
        <v>250006</v>
      </c>
      <c r="L1848" t="s">
        <v>36</v>
      </c>
      <c r="M1848" t="s">
        <v>53</v>
      </c>
      <c r="N1848" s="5">
        <v>2345</v>
      </c>
    </row>
    <row r="1849" spans="1:14" x14ac:dyDescent="0.25">
      <c r="A1849">
        <v>3801848</v>
      </c>
      <c r="B1849">
        <v>3</v>
      </c>
      <c r="C1849" t="s">
        <v>50</v>
      </c>
      <c r="D1849" s="2">
        <v>44363</v>
      </c>
      <c r="E1849" s="27">
        <v>2021</v>
      </c>
      <c r="F1849" s="29">
        <v>6</v>
      </c>
      <c r="G1849">
        <v>511117</v>
      </c>
      <c r="H1849" t="s">
        <v>31</v>
      </c>
      <c r="I1849">
        <v>280011</v>
      </c>
      <c r="J1849" t="s">
        <v>12</v>
      </c>
      <c r="K1849">
        <v>250025</v>
      </c>
      <c r="L1849" t="s">
        <v>34</v>
      </c>
      <c r="M1849" t="s">
        <v>40</v>
      </c>
      <c r="N1849" s="5">
        <v>1097</v>
      </c>
    </row>
    <row r="1850" spans="1:14" x14ac:dyDescent="0.25">
      <c r="A1850">
        <v>3801849</v>
      </c>
      <c r="B1850">
        <v>1</v>
      </c>
      <c r="C1850" t="s">
        <v>64</v>
      </c>
      <c r="D1850" s="2">
        <v>44343</v>
      </c>
      <c r="E1850" s="27">
        <v>2021</v>
      </c>
      <c r="F1850" s="29">
        <v>5</v>
      </c>
      <c r="G1850">
        <v>511114</v>
      </c>
      <c r="H1850" t="s">
        <v>30</v>
      </c>
      <c r="I1850">
        <v>280005</v>
      </c>
      <c r="J1850" t="s">
        <v>77</v>
      </c>
      <c r="K1850">
        <v>250008</v>
      </c>
      <c r="L1850" t="s">
        <v>36</v>
      </c>
      <c r="M1850" t="s">
        <v>53</v>
      </c>
      <c r="N1850" s="5">
        <v>3354</v>
      </c>
    </row>
    <row r="1851" spans="1:14" x14ac:dyDescent="0.25">
      <c r="A1851">
        <v>3801850</v>
      </c>
      <c r="B1851">
        <v>2</v>
      </c>
      <c r="C1851" t="s">
        <v>51</v>
      </c>
      <c r="D1851" s="2">
        <v>45216</v>
      </c>
      <c r="E1851" s="27">
        <v>2023</v>
      </c>
      <c r="F1851" s="29">
        <v>10</v>
      </c>
      <c r="G1851">
        <v>511115</v>
      </c>
      <c r="H1851" t="s">
        <v>70</v>
      </c>
      <c r="I1851">
        <v>280012</v>
      </c>
      <c r="J1851" t="s">
        <v>13</v>
      </c>
      <c r="K1851">
        <v>250016</v>
      </c>
      <c r="L1851" t="s">
        <v>37</v>
      </c>
      <c r="M1851" t="s">
        <v>39</v>
      </c>
      <c r="N1851" s="5">
        <v>4292</v>
      </c>
    </row>
    <row r="1852" spans="1:14" x14ac:dyDescent="0.25">
      <c r="A1852">
        <v>3801851</v>
      </c>
      <c r="B1852">
        <v>3</v>
      </c>
      <c r="C1852" t="s">
        <v>50</v>
      </c>
      <c r="D1852" s="2">
        <v>45056</v>
      </c>
      <c r="E1852" s="27">
        <v>2023</v>
      </c>
      <c r="F1852" s="29">
        <v>5</v>
      </c>
      <c r="G1852">
        <v>511116</v>
      </c>
      <c r="H1852" t="s">
        <v>31</v>
      </c>
      <c r="I1852">
        <v>280002</v>
      </c>
      <c r="J1852" t="s">
        <v>74</v>
      </c>
      <c r="K1852">
        <v>250022</v>
      </c>
      <c r="L1852" t="s">
        <v>34</v>
      </c>
      <c r="M1852" t="s">
        <v>40</v>
      </c>
      <c r="N1852" s="5">
        <v>5448</v>
      </c>
    </row>
    <row r="1853" spans="1:14" x14ac:dyDescent="0.25">
      <c r="A1853">
        <v>3801852</v>
      </c>
      <c r="B1853">
        <v>4</v>
      </c>
      <c r="C1853" t="s">
        <v>65</v>
      </c>
      <c r="D1853" s="2">
        <v>44646</v>
      </c>
      <c r="E1853" s="27">
        <v>2022</v>
      </c>
      <c r="F1853" s="29">
        <v>3</v>
      </c>
      <c r="G1853">
        <v>511116</v>
      </c>
      <c r="H1853" t="s">
        <v>31</v>
      </c>
      <c r="I1853">
        <v>280008</v>
      </c>
      <c r="J1853" t="s">
        <v>80</v>
      </c>
      <c r="K1853">
        <v>250005</v>
      </c>
      <c r="L1853" t="s">
        <v>36</v>
      </c>
      <c r="M1853" t="s">
        <v>38</v>
      </c>
      <c r="N1853" s="5">
        <v>3621</v>
      </c>
    </row>
    <row r="1854" spans="1:14" x14ac:dyDescent="0.25">
      <c r="A1854">
        <v>3801853</v>
      </c>
      <c r="B1854">
        <v>4</v>
      </c>
      <c r="C1854" t="s">
        <v>65</v>
      </c>
      <c r="D1854" s="2">
        <v>44843</v>
      </c>
      <c r="E1854" s="27">
        <v>2022</v>
      </c>
      <c r="F1854" s="29">
        <v>10</v>
      </c>
      <c r="G1854">
        <v>511113</v>
      </c>
      <c r="H1854" t="s">
        <v>30</v>
      </c>
      <c r="I1854">
        <v>280008</v>
      </c>
      <c r="J1854" t="s">
        <v>80</v>
      </c>
      <c r="K1854">
        <v>250005</v>
      </c>
      <c r="L1854" t="s">
        <v>36</v>
      </c>
      <c r="M1854" t="s">
        <v>38</v>
      </c>
      <c r="N1854" s="5">
        <v>775</v>
      </c>
    </row>
    <row r="1855" spans="1:14" x14ac:dyDescent="0.25">
      <c r="A1855">
        <v>3801854</v>
      </c>
      <c r="B1855">
        <v>1</v>
      </c>
      <c r="C1855" t="s">
        <v>64</v>
      </c>
      <c r="D1855" s="2">
        <v>44830</v>
      </c>
      <c r="E1855" s="27">
        <v>2022</v>
      </c>
      <c r="F1855" s="29">
        <v>9</v>
      </c>
      <c r="G1855">
        <v>511111</v>
      </c>
      <c r="H1855" t="s">
        <v>29</v>
      </c>
      <c r="I1855">
        <v>280018</v>
      </c>
      <c r="J1855" t="s">
        <v>19</v>
      </c>
      <c r="K1855">
        <v>250025</v>
      </c>
      <c r="L1855" t="s">
        <v>34</v>
      </c>
      <c r="M1855" t="s">
        <v>40</v>
      </c>
      <c r="N1855" s="5">
        <v>5527</v>
      </c>
    </row>
    <row r="1856" spans="1:14" x14ac:dyDescent="0.25">
      <c r="A1856">
        <v>3801855</v>
      </c>
      <c r="B1856">
        <v>4</v>
      </c>
      <c r="C1856" t="s">
        <v>65</v>
      </c>
      <c r="D1856" s="2">
        <v>44237</v>
      </c>
      <c r="E1856" s="27">
        <v>2021</v>
      </c>
      <c r="F1856" s="29">
        <v>2</v>
      </c>
      <c r="G1856">
        <v>511111</v>
      </c>
      <c r="H1856" t="s">
        <v>29</v>
      </c>
      <c r="I1856">
        <v>280003</v>
      </c>
      <c r="J1856" t="s">
        <v>75</v>
      </c>
      <c r="K1856">
        <v>250024</v>
      </c>
      <c r="L1856" t="s">
        <v>34</v>
      </c>
      <c r="M1856" t="s">
        <v>40</v>
      </c>
      <c r="N1856" s="5">
        <v>1727</v>
      </c>
    </row>
    <row r="1857" spans="1:14" x14ac:dyDescent="0.25">
      <c r="A1857">
        <v>3801856</v>
      </c>
      <c r="B1857">
        <v>1</v>
      </c>
      <c r="C1857" t="s">
        <v>64</v>
      </c>
      <c r="D1857" s="2">
        <v>44972</v>
      </c>
      <c r="E1857" s="27">
        <v>2023</v>
      </c>
      <c r="F1857" s="29">
        <v>2</v>
      </c>
      <c r="G1857">
        <v>511116</v>
      </c>
      <c r="H1857" t="s">
        <v>31</v>
      </c>
      <c r="I1857">
        <v>280005</v>
      </c>
      <c r="J1857" t="s">
        <v>77</v>
      </c>
      <c r="K1857">
        <v>250009</v>
      </c>
      <c r="L1857" t="s">
        <v>36</v>
      </c>
      <c r="M1857" t="s">
        <v>53</v>
      </c>
      <c r="N1857" s="5">
        <v>4030</v>
      </c>
    </row>
    <row r="1858" spans="1:14" x14ac:dyDescent="0.25">
      <c r="A1858">
        <v>3801857</v>
      </c>
      <c r="B1858">
        <v>2</v>
      </c>
      <c r="C1858" t="s">
        <v>51</v>
      </c>
      <c r="D1858" s="2">
        <v>44528</v>
      </c>
      <c r="E1858" s="27">
        <v>2021</v>
      </c>
      <c r="F1858" s="29">
        <v>11</v>
      </c>
      <c r="G1858">
        <v>511113</v>
      </c>
      <c r="H1858" t="s">
        <v>30</v>
      </c>
      <c r="I1858">
        <v>280009</v>
      </c>
      <c r="J1858" t="s">
        <v>81</v>
      </c>
      <c r="K1858">
        <v>250012</v>
      </c>
      <c r="L1858" t="s">
        <v>37</v>
      </c>
      <c r="M1858" t="s">
        <v>54</v>
      </c>
      <c r="N1858" s="5">
        <v>3804</v>
      </c>
    </row>
    <row r="1859" spans="1:14" x14ac:dyDescent="0.25">
      <c r="A1859">
        <v>3801858</v>
      </c>
      <c r="B1859">
        <v>4</v>
      </c>
      <c r="C1859" t="s">
        <v>65</v>
      </c>
      <c r="D1859" s="2">
        <v>44856</v>
      </c>
      <c r="E1859" s="27">
        <v>2022</v>
      </c>
      <c r="F1859" s="29">
        <v>10</v>
      </c>
      <c r="G1859">
        <v>511116</v>
      </c>
      <c r="H1859" t="s">
        <v>31</v>
      </c>
      <c r="I1859">
        <v>280003</v>
      </c>
      <c r="J1859" t="s">
        <v>75</v>
      </c>
      <c r="K1859">
        <v>250016</v>
      </c>
      <c r="L1859" t="s">
        <v>37</v>
      </c>
      <c r="M1859" t="s">
        <v>39</v>
      </c>
      <c r="N1859" s="5">
        <v>2203</v>
      </c>
    </row>
    <row r="1860" spans="1:14" x14ac:dyDescent="0.25">
      <c r="A1860">
        <v>3801859</v>
      </c>
      <c r="B1860">
        <v>3</v>
      </c>
      <c r="C1860" t="s">
        <v>50</v>
      </c>
      <c r="D1860" s="2">
        <v>45004</v>
      </c>
      <c r="E1860" s="27">
        <v>2023</v>
      </c>
      <c r="F1860" s="29">
        <v>3</v>
      </c>
      <c r="G1860">
        <v>511112</v>
      </c>
      <c r="H1860" t="s">
        <v>29</v>
      </c>
      <c r="I1860">
        <v>280003</v>
      </c>
      <c r="J1860" t="s">
        <v>75</v>
      </c>
      <c r="K1860">
        <v>250029</v>
      </c>
      <c r="L1860" t="s">
        <v>35</v>
      </c>
      <c r="M1860" t="s">
        <v>55</v>
      </c>
      <c r="N1860" s="5">
        <v>1911</v>
      </c>
    </row>
    <row r="1861" spans="1:14" x14ac:dyDescent="0.25">
      <c r="A1861">
        <v>3801860</v>
      </c>
      <c r="B1861">
        <v>3</v>
      </c>
      <c r="C1861" t="s">
        <v>50</v>
      </c>
      <c r="D1861" s="2">
        <v>45251</v>
      </c>
      <c r="E1861" s="27">
        <v>2023</v>
      </c>
      <c r="F1861" s="29">
        <v>11</v>
      </c>
      <c r="G1861">
        <v>511112</v>
      </c>
      <c r="H1861" t="s">
        <v>29</v>
      </c>
      <c r="I1861">
        <v>280020</v>
      </c>
      <c r="J1861" t="s">
        <v>21</v>
      </c>
      <c r="K1861">
        <v>250030</v>
      </c>
      <c r="L1861" t="s">
        <v>35</v>
      </c>
      <c r="M1861" t="s">
        <v>55</v>
      </c>
      <c r="N1861" s="5">
        <v>2729</v>
      </c>
    </row>
    <row r="1862" spans="1:14" x14ac:dyDescent="0.25">
      <c r="A1862">
        <v>3801861</v>
      </c>
      <c r="B1862">
        <v>4</v>
      </c>
      <c r="C1862" t="s">
        <v>65</v>
      </c>
      <c r="D1862" s="2">
        <v>44791</v>
      </c>
      <c r="E1862" s="27">
        <v>2022</v>
      </c>
      <c r="F1862" s="29">
        <v>8</v>
      </c>
      <c r="G1862">
        <v>511116</v>
      </c>
      <c r="H1862" t="s">
        <v>31</v>
      </c>
      <c r="I1862">
        <v>280016</v>
      </c>
      <c r="J1862" t="s">
        <v>17</v>
      </c>
      <c r="K1862">
        <v>250005</v>
      </c>
      <c r="L1862" t="s">
        <v>36</v>
      </c>
      <c r="M1862" t="s">
        <v>38</v>
      </c>
      <c r="N1862" s="5">
        <v>5586</v>
      </c>
    </row>
    <row r="1863" spans="1:14" x14ac:dyDescent="0.25">
      <c r="A1863">
        <v>3801862</v>
      </c>
      <c r="B1863">
        <v>2</v>
      </c>
      <c r="C1863" t="s">
        <v>51</v>
      </c>
      <c r="D1863" s="2">
        <v>45160</v>
      </c>
      <c r="E1863" s="27">
        <v>2023</v>
      </c>
      <c r="F1863" s="29">
        <v>8</v>
      </c>
      <c r="G1863">
        <v>511114</v>
      </c>
      <c r="H1863" t="s">
        <v>30</v>
      </c>
      <c r="I1863">
        <v>280005</v>
      </c>
      <c r="J1863" t="s">
        <v>77</v>
      </c>
      <c r="K1863">
        <v>250029</v>
      </c>
      <c r="L1863" t="s">
        <v>35</v>
      </c>
      <c r="M1863" t="s">
        <v>55</v>
      </c>
      <c r="N1863" s="5">
        <v>1623</v>
      </c>
    </row>
    <row r="1864" spans="1:14" x14ac:dyDescent="0.25">
      <c r="A1864">
        <v>3801863</v>
      </c>
      <c r="B1864">
        <v>4</v>
      </c>
      <c r="C1864" t="s">
        <v>65</v>
      </c>
      <c r="D1864" s="2">
        <v>44413</v>
      </c>
      <c r="E1864" s="27">
        <v>2021</v>
      </c>
      <c r="F1864" s="29">
        <v>8</v>
      </c>
      <c r="G1864">
        <v>511111</v>
      </c>
      <c r="H1864" t="s">
        <v>29</v>
      </c>
      <c r="I1864">
        <v>280017</v>
      </c>
      <c r="J1864" t="s">
        <v>18</v>
      </c>
      <c r="K1864">
        <v>250029</v>
      </c>
      <c r="L1864" t="s">
        <v>35</v>
      </c>
      <c r="M1864" t="s">
        <v>55</v>
      </c>
      <c r="N1864" s="5">
        <v>5138</v>
      </c>
    </row>
    <row r="1865" spans="1:14" x14ac:dyDescent="0.25">
      <c r="A1865">
        <v>3801864</v>
      </c>
      <c r="B1865">
        <v>4</v>
      </c>
      <c r="C1865" t="s">
        <v>65</v>
      </c>
      <c r="D1865" s="2">
        <v>44722</v>
      </c>
      <c r="E1865" s="27">
        <v>2022</v>
      </c>
      <c r="F1865" s="29">
        <v>6</v>
      </c>
      <c r="G1865">
        <v>511112</v>
      </c>
      <c r="H1865" t="s">
        <v>29</v>
      </c>
      <c r="I1865">
        <v>280010</v>
      </c>
      <c r="J1865" t="s">
        <v>11</v>
      </c>
      <c r="K1865">
        <v>250009</v>
      </c>
      <c r="L1865" t="s">
        <v>36</v>
      </c>
      <c r="M1865" t="s">
        <v>53</v>
      </c>
      <c r="N1865" s="5">
        <v>5885</v>
      </c>
    </row>
    <row r="1866" spans="1:14" x14ac:dyDescent="0.25">
      <c r="A1866">
        <v>3801865</v>
      </c>
      <c r="B1866">
        <v>1</v>
      </c>
      <c r="C1866" t="s">
        <v>64</v>
      </c>
      <c r="D1866" s="2">
        <v>44426</v>
      </c>
      <c r="E1866" s="27">
        <v>2021</v>
      </c>
      <c r="F1866" s="29">
        <v>8</v>
      </c>
      <c r="G1866">
        <v>511113</v>
      </c>
      <c r="H1866" t="s">
        <v>30</v>
      </c>
      <c r="I1866">
        <v>280014</v>
      </c>
      <c r="J1866" t="s">
        <v>15</v>
      </c>
      <c r="K1866">
        <v>250025</v>
      </c>
      <c r="L1866" t="s">
        <v>34</v>
      </c>
      <c r="M1866" t="s">
        <v>40</v>
      </c>
      <c r="N1866" s="5">
        <v>3627</v>
      </c>
    </row>
    <row r="1867" spans="1:14" x14ac:dyDescent="0.25">
      <c r="A1867">
        <v>3801866</v>
      </c>
      <c r="B1867">
        <v>3</v>
      </c>
      <c r="C1867" t="s">
        <v>50</v>
      </c>
      <c r="D1867" s="2">
        <v>44850</v>
      </c>
      <c r="E1867" s="27">
        <v>2022</v>
      </c>
      <c r="F1867" s="29">
        <v>10</v>
      </c>
      <c r="G1867">
        <v>511117</v>
      </c>
      <c r="H1867" t="s">
        <v>31</v>
      </c>
      <c r="I1867">
        <v>280003</v>
      </c>
      <c r="J1867" t="s">
        <v>75</v>
      </c>
      <c r="K1867">
        <v>250028</v>
      </c>
      <c r="L1867" t="s">
        <v>35</v>
      </c>
      <c r="M1867" t="s">
        <v>71</v>
      </c>
      <c r="N1867" s="5">
        <v>2504</v>
      </c>
    </row>
    <row r="1868" spans="1:14" x14ac:dyDescent="0.25">
      <c r="A1868">
        <v>3801867</v>
      </c>
      <c r="B1868">
        <v>1</v>
      </c>
      <c r="C1868" t="s">
        <v>64</v>
      </c>
      <c r="D1868" s="2">
        <v>44364</v>
      </c>
      <c r="E1868" s="27">
        <v>2021</v>
      </c>
      <c r="F1868" s="29">
        <v>6</v>
      </c>
      <c r="G1868">
        <v>511111</v>
      </c>
      <c r="H1868" t="s">
        <v>29</v>
      </c>
      <c r="I1868">
        <v>280010</v>
      </c>
      <c r="J1868" t="s">
        <v>11</v>
      </c>
      <c r="K1868">
        <v>250025</v>
      </c>
      <c r="L1868" t="s">
        <v>34</v>
      </c>
      <c r="M1868" t="s">
        <v>40</v>
      </c>
      <c r="N1868" s="5">
        <v>2453</v>
      </c>
    </row>
    <row r="1869" spans="1:14" x14ac:dyDescent="0.25">
      <c r="A1869">
        <v>3801868</v>
      </c>
      <c r="B1869">
        <v>4</v>
      </c>
      <c r="C1869" t="s">
        <v>65</v>
      </c>
      <c r="D1869" s="2">
        <v>45030</v>
      </c>
      <c r="E1869" s="27">
        <v>2023</v>
      </c>
      <c r="F1869" s="29">
        <v>4</v>
      </c>
      <c r="G1869">
        <v>511111</v>
      </c>
      <c r="H1869" t="s">
        <v>29</v>
      </c>
      <c r="I1869">
        <v>280008</v>
      </c>
      <c r="J1869" t="s">
        <v>80</v>
      </c>
      <c r="K1869">
        <v>250021</v>
      </c>
      <c r="L1869" t="s">
        <v>34</v>
      </c>
      <c r="M1869" t="s">
        <v>40</v>
      </c>
      <c r="N1869" s="5">
        <v>5997</v>
      </c>
    </row>
    <row r="1870" spans="1:14" x14ac:dyDescent="0.25">
      <c r="A1870">
        <v>3801869</v>
      </c>
      <c r="B1870">
        <v>3</v>
      </c>
      <c r="C1870" t="s">
        <v>50</v>
      </c>
      <c r="D1870" s="2">
        <v>45051</v>
      </c>
      <c r="E1870" s="27">
        <v>2023</v>
      </c>
      <c r="F1870" s="29">
        <v>5</v>
      </c>
      <c r="G1870">
        <v>511115</v>
      </c>
      <c r="H1870" t="s">
        <v>70</v>
      </c>
      <c r="I1870">
        <v>280008</v>
      </c>
      <c r="J1870" t="s">
        <v>80</v>
      </c>
      <c r="K1870">
        <v>250005</v>
      </c>
      <c r="L1870" t="s">
        <v>36</v>
      </c>
      <c r="M1870" t="s">
        <v>38</v>
      </c>
      <c r="N1870" s="5">
        <v>5236</v>
      </c>
    </row>
    <row r="1871" spans="1:14" x14ac:dyDescent="0.25">
      <c r="A1871">
        <v>3801870</v>
      </c>
      <c r="B1871">
        <v>3</v>
      </c>
      <c r="C1871" t="s">
        <v>50</v>
      </c>
      <c r="D1871" s="2">
        <v>44732</v>
      </c>
      <c r="E1871" s="27">
        <v>2022</v>
      </c>
      <c r="F1871" s="29">
        <v>6</v>
      </c>
      <c r="G1871">
        <v>511115</v>
      </c>
      <c r="H1871" t="s">
        <v>70</v>
      </c>
      <c r="I1871">
        <v>280014</v>
      </c>
      <c r="J1871" t="s">
        <v>15</v>
      </c>
      <c r="K1871">
        <v>250017</v>
      </c>
      <c r="L1871" t="s">
        <v>37</v>
      </c>
      <c r="M1871" t="s">
        <v>39</v>
      </c>
      <c r="N1871" s="5">
        <v>1313</v>
      </c>
    </row>
    <row r="1872" spans="1:14" x14ac:dyDescent="0.25">
      <c r="A1872">
        <v>3801871</v>
      </c>
      <c r="B1872">
        <v>4</v>
      </c>
      <c r="C1872" t="s">
        <v>65</v>
      </c>
      <c r="D1872" s="2">
        <v>45050</v>
      </c>
      <c r="E1872" s="27">
        <v>2023</v>
      </c>
      <c r="F1872" s="29">
        <v>5</v>
      </c>
      <c r="G1872">
        <v>511111</v>
      </c>
      <c r="H1872" t="s">
        <v>29</v>
      </c>
      <c r="I1872">
        <v>280013</v>
      </c>
      <c r="J1872" t="s">
        <v>14</v>
      </c>
      <c r="K1872">
        <v>250004</v>
      </c>
      <c r="L1872" t="s">
        <v>36</v>
      </c>
      <c r="M1872" t="s">
        <v>38</v>
      </c>
      <c r="N1872" s="5">
        <v>4543</v>
      </c>
    </row>
    <row r="1873" spans="1:14" x14ac:dyDescent="0.25">
      <c r="A1873">
        <v>3801872</v>
      </c>
      <c r="B1873">
        <v>2</v>
      </c>
      <c r="C1873" t="s">
        <v>51</v>
      </c>
      <c r="D1873" s="2">
        <v>44801</v>
      </c>
      <c r="E1873" s="27">
        <v>2022</v>
      </c>
      <c r="F1873" s="29">
        <v>8</v>
      </c>
      <c r="G1873">
        <v>511113</v>
      </c>
      <c r="H1873" t="s">
        <v>30</v>
      </c>
      <c r="I1873">
        <v>280011</v>
      </c>
      <c r="J1873" t="s">
        <v>12</v>
      </c>
      <c r="K1873">
        <v>250018</v>
      </c>
      <c r="L1873" t="s">
        <v>37</v>
      </c>
      <c r="M1873" t="s">
        <v>39</v>
      </c>
      <c r="N1873" s="5">
        <v>2595</v>
      </c>
    </row>
    <row r="1874" spans="1:14" x14ac:dyDescent="0.25">
      <c r="A1874">
        <v>3801873</v>
      </c>
      <c r="B1874">
        <v>4</v>
      </c>
      <c r="C1874" t="s">
        <v>65</v>
      </c>
      <c r="D1874" s="2">
        <v>45155</v>
      </c>
      <c r="E1874" s="27">
        <v>2023</v>
      </c>
      <c r="F1874" s="29">
        <v>8</v>
      </c>
      <c r="G1874">
        <v>511114</v>
      </c>
      <c r="H1874" t="s">
        <v>30</v>
      </c>
      <c r="I1874">
        <v>280014</v>
      </c>
      <c r="J1874" t="s">
        <v>15</v>
      </c>
      <c r="K1874">
        <v>250005</v>
      </c>
      <c r="L1874" t="s">
        <v>36</v>
      </c>
      <c r="M1874" t="s">
        <v>38</v>
      </c>
      <c r="N1874" s="5">
        <v>1105</v>
      </c>
    </row>
    <row r="1875" spans="1:14" x14ac:dyDescent="0.25">
      <c r="A1875">
        <v>3801874</v>
      </c>
      <c r="B1875">
        <v>4</v>
      </c>
      <c r="C1875" t="s">
        <v>65</v>
      </c>
      <c r="D1875" s="2">
        <v>44868</v>
      </c>
      <c r="E1875" s="27">
        <v>2022</v>
      </c>
      <c r="F1875" s="29">
        <v>11</v>
      </c>
      <c r="G1875">
        <v>511115</v>
      </c>
      <c r="H1875" t="s">
        <v>70</v>
      </c>
      <c r="I1875">
        <v>280019</v>
      </c>
      <c r="J1875" t="s">
        <v>20</v>
      </c>
      <c r="K1875">
        <v>250024</v>
      </c>
      <c r="L1875" t="s">
        <v>34</v>
      </c>
      <c r="M1875" t="s">
        <v>40</v>
      </c>
      <c r="N1875" s="5">
        <v>4443</v>
      </c>
    </row>
    <row r="1876" spans="1:14" x14ac:dyDescent="0.25">
      <c r="A1876">
        <v>3801875</v>
      </c>
      <c r="B1876">
        <v>2</v>
      </c>
      <c r="C1876" t="s">
        <v>51</v>
      </c>
      <c r="D1876" s="2">
        <v>44744</v>
      </c>
      <c r="E1876" s="27">
        <v>2022</v>
      </c>
      <c r="F1876" s="29">
        <v>7</v>
      </c>
      <c r="G1876">
        <v>511114</v>
      </c>
      <c r="H1876" t="s">
        <v>30</v>
      </c>
      <c r="I1876">
        <v>280015</v>
      </c>
      <c r="J1876" t="s">
        <v>16</v>
      </c>
      <c r="K1876">
        <v>250010</v>
      </c>
      <c r="L1876" t="s">
        <v>36</v>
      </c>
      <c r="M1876" t="s">
        <v>53</v>
      </c>
      <c r="N1876" s="5">
        <v>4654</v>
      </c>
    </row>
    <row r="1877" spans="1:14" x14ac:dyDescent="0.25">
      <c r="A1877">
        <v>3801876</v>
      </c>
      <c r="B1877">
        <v>4</v>
      </c>
      <c r="C1877" t="s">
        <v>65</v>
      </c>
      <c r="D1877" s="2">
        <v>45217</v>
      </c>
      <c r="E1877" s="27">
        <v>2023</v>
      </c>
      <c r="F1877" s="29">
        <v>10</v>
      </c>
      <c r="G1877">
        <v>511114</v>
      </c>
      <c r="H1877" t="s">
        <v>30</v>
      </c>
      <c r="I1877">
        <v>280017</v>
      </c>
      <c r="J1877" t="s">
        <v>18</v>
      </c>
      <c r="K1877">
        <v>250019</v>
      </c>
      <c r="L1877" t="s">
        <v>37</v>
      </c>
      <c r="M1877" t="s">
        <v>39</v>
      </c>
      <c r="N1877" s="5">
        <v>1567</v>
      </c>
    </row>
    <row r="1878" spans="1:14" x14ac:dyDescent="0.25">
      <c r="A1878">
        <v>3801877</v>
      </c>
      <c r="B1878">
        <v>2</v>
      </c>
      <c r="C1878" t="s">
        <v>51</v>
      </c>
      <c r="D1878" s="2">
        <v>44491</v>
      </c>
      <c r="E1878" s="27">
        <v>2021</v>
      </c>
      <c r="F1878" s="29">
        <v>10</v>
      </c>
      <c r="G1878">
        <v>511115</v>
      </c>
      <c r="H1878" t="s">
        <v>70</v>
      </c>
      <c r="I1878">
        <v>280019</v>
      </c>
      <c r="J1878" t="s">
        <v>20</v>
      </c>
      <c r="K1878">
        <v>250012</v>
      </c>
      <c r="L1878" t="s">
        <v>37</v>
      </c>
      <c r="M1878" t="s">
        <v>54</v>
      </c>
      <c r="N1878" s="5">
        <v>4488</v>
      </c>
    </row>
    <row r="1879" spans="1:14" x14ac:dyDescent="0.25">
      <c r="A1879">
        <v>3801878</v>
      </c>
      <c r="B1879">
        <v>3</v>
      </c>
      <c r="C1879" t="s">
        <v>50</v>
      </c>
      <c r="D1879" s="2">
        <v>44425</v>
      </c>
      <c r="E1879" s="27">
        <v>2021</v>
      </c>
      <c r="F1879" s="29">
        <v>8</v>
      </c>
      <c r="G1879">
        <v>511114</v>
      </c>
      <c r="H1879" t="s">
        <v>30</v>
      </c>
      <c r="I1879">
        <v>280003</v>
      </c>
      <c r="J1879" t="s">
        <v>75</v>
      </c>
      <c r="K1879">
        <v>250016</v>
      </c>
      <c r="L1879" t="s">
        <v>37</v>
      </c>
      <c r="M1879" t="s">
        <v>39</v>
      </c>
      <c r="N1879" s="5">
        <v>2579</v>
      </c>
    </row>
    <row r="1880" spans="1:14" x14ac:dyDescent="0.25">
      <c r="A1880">
        <v>3801879</v>
      </c>
      <c r="B1880">
        <v>2</v>
      </c>
      <c r="C1880" t="s">
        <v>51</v>
      </c>
      <c r="D1880" s="2">
        <v>44708</v>
      </c>
      <c r="E1880" s="27">
        <v>2022</v>
      </c>
      <c r="F1880" s="29">
        <v>5</v>
      </c>
      <c r="G1880">
        <v>511116</v>
      </c>
      <c r="H1880" t="s">
        <v>31</v>
      </c>
      <c r="I1880">
        <v>280001</v>
      </c>
      <c r="J1880" t="s">
        <v>73</v>
      </c>
      <c r="K1880">
        <v>250007</v>
      </c>
      <c r="L1880" t="s">
        <v>36</v>
      </c>
      <c r="M1880" t="s">
        <v>53</v>
      </c>
      <c r="N1880" s="5">
        <v>4886</v>
      </c>
    </row>
    <row r="1881" spans="1:14" x14ac:dyDescent="0.25">
      <c r="A1881">
        <v>3801880</v>
      </c>
      <c r="B1881">
        <v>3</v>
      </c>
      <c r="C1881" t="s">
        <v>50</v>
      </c>
      <c r="D1881" s="2">
        <v>44850</v>
      </c>
      <c r="E1881" s="27">
        <v>2022</v>
      </c>
      <c r="F1881" s="29">
        <v>10</v>
      </c>
      <c r="G1881">
        <v>511115</v>
      </c>
      <c r="H1881" t="s">
        <v>70</v>
      </c>
      <c r="I1881">
        <v>280002</v>
      </c>
      <c r="J1881" t="s">
        <v>74</v>
      </c>
      <c r="K1881">
        <v>250030</v>
      </c>
      <c r="L1881" t="s">
        <v>35</v>
      </c>
      <c r="M1881" t="s">
        <v>55</v>
      </c>
      <c r="N1881" s="5">
        <v>4930</v>
      </c>
    </row>
    <row r="1882" spans="1:14" x14ac:dyDescent="0.25">
      <c r="A1882">
        <v>3801881</v>
      </c>
      <c r="B1882">
        <v>2</v>
      </c>
      <c r="C1882" t="s">
        <v>51</v>
      </c>
      <c r="D1882" s="2">
        <v>44930</v>
      </c>
      <c r="E1882" s="27">
        <v>2023</v>
      </c>
      <c r="F1882" s="29">
        <v>1</v>
      </c>
      <c r="G1882">
        <v>511115</v>
      </c>
      <c r="H1882" t="s">
        <v>70</v>
      </c>
      <c r="I1882">
        <v>280001</v>
      </c>
      <c r="J1882" t="s">
        <v>73</v>
      </c>
      <c r="K1882">
        <v>250016</v>
      </c>
      <c r="L1882" t="s">
        <v>37</v>
      </c>
      <c r="M1882" t="s">
        <v>39</v>
      </c>
      <c r="N1882" s="5">
        <v>4573</v>
      </c>
    </row>
    <row r="1883" spans="1:14" x14ac:dyDescent="0.25">
      <c r="A1883">
        <v>3801882</v>
      </c>
      <c r="B1883">
        <v>4</v>
      </c>
      <c r="C1883" t="s">
        <v>65</v>
      </c>
      <c r="D1883" s="2">
        <v>44953</v>
      </c>
      <c r="E1883" s="27">
        <v>2023</v>
      </c>
      <c r="F1883" s="29">
        <v>1</v>
      </c>
      <c r="G1883">
        <v>511111</v>
      </c>
      <c r="H1883" t="s">
        <v>29</v>
      </c>
      <c r="I1883">
        <v>280009</v>
      </c>
      <c r="J1883" t="s">
        <v>81</v>
      </c>
      <c r="K1883">
        <v>250016</v>
      </c>
      <c r="L1883" t="s">
        <v>37</v>
      </c>
      <c r="M1883" t="s">
        <v>39</v>
      </c>
      <c r="N1883" s="5">
        <v>5342</v>
      </c>
    </row>
    <row r="1884" spans="1:14" x14ac:dyDescent="0.25">
      <c r="A1884">
        <v>3801883</v>
      </c>
      <c r="B1884">
        <v>3</v>
      </c>
      <c r="C1884" t="s">
        <v>50</v>
      </c>
      <c r="D1884" s="2">
        <v>44487</v>
      </c>
      <c r="E1884" s="27">
        <v>2021</v>
      </c>
      <c r="F1884" s="29">
        <v>10</v>
      </c>
      <c r="G1884">
        <v>511116</v>
      </c>
      <c r="H1884" t="s">
        <v>31</v>
      </c>
      <c r="I1884">
        <v>280018</v>
      </c>
      <c r="J1884" t="s">
        <v>19</v>
      </c>
      <c r="K1884">
        <v>250018</v>
      </c>
      <c r="L1884" t="s">
        <v>37</v>
      </c>
      <c r="M1884" t="s">
        <v>39</v>
      </c>
      <c r="N1884" s="5">
        <v>391</v>
      </c>
    </row>
    <row r="1885" spans="1:14" x14ac:dyDescent="0.25">
      <c r="A1885">
        <v>3801884</v>
      </c>
      <c r="B1885">
        <v>3</v>
      </c>
      <c r="C1885" t="s">
        <v>50</v>
      </c>
      <c r="D1885" s="2">
        <v>44881</v>
      </c>
      <c r="E1885" s="27">
        <v>2022</v>
      </c>
      <c r="F1885" s="29">
        <v>11</v>
      </c>
      <c r="G1885">
        <v>511115</v>
      </c>
      <c r="H1885" t="s">
        <v>70</v>
      </c>
      <c r="I1885">
        <v>280020</v>
      </c>
      <c r="J1885" t="s">
        <v>21</v>
      </c>
      <c r="K1885">
        <v>250025</v>
      </c>
      <c r="L1885" t="s">
        <v>34</v>
      </c>
      <c r="M1885" t="s">
        <v>40</v>
      </c>
      <c r="N1885" s="5">
        <v>5614</v>
      </c>
    </row>
    <row r="1886" spans="1:14" x14ac:dyDescent="0.25">
      <c r="A1886">
        <v>3801885</v>
      </c>
      <c r="B1886">
        <v>1</v>
      </c>
      <c r="C1886" t="s">
        <v>64</v>
      </c>
      <c r="D1886" s="2">
        <v>44533</v>
      </c>
      <c r="E1886" s="27">
        <v>2021</v>
      </c>
      <c r="F1886" s="29">
        <v>12</v>
      </c>
      <c r="G1886">
        <v>511117</v>
      </c>
      <c r="H1886" t="s">
        <v>31</v>
      </c>
      <c r="I1886">
        <v>280012</v>
      </c>
      <c r="J1886" t="s">
        <v>13</v>
      </c>
      <c r="K1886">
        <v>250013</v>
      </c>
      <c r="L1886" t="s">
        <v>37</v>
      </c>
      <c r="M1886" t="s">
        <v>54</v>
      </c>
      <c r="N1886" s="5">
        <v>4498</v>
      </c>
    </row>
    <row r="1887" spans="1:14" x14ac:dyDescent="0.25">
      <c r="A1887">
        <v>3801886</v>
      </c>
      <c r="B1887">
        <v>3</v>
      </c>
      <c r="C1887" t="s">
        <v>50</v>
      </c>
      <c r="D1887" s="2">
        <v>44224</v>
      </c>
      <c r="E1887" s="27">
        <v>2021</v>
      </c>
      <c r="F1887" s="29">
        <v>1</v>
      </c>
      <c r="G1887">
        <v>511116</v>
      </c>
      <c r="H1887" t="s">
        <v>31</v>
      </c>
      <c r="I1887">
        <v>280016</v>
      </c>
      <c r="J1887" t="s">
        <v>17</v>
      </c>
      <c r="K1887">
        <v>250002</v>
      </c>
      <c r="L1887" t="s">
        <v>36</v>
      </c>
      <c r="M1887" t="s">
        <v>38</v>
      </c>
      <c r="N1887" s="5">
        <v>971</v>
      </c>
    </row>
    <row r="1888" spans="1:14" x14ac:dyDescent="0.25">
      <c r="A1888">
        <v>3801887</v>
      </c>
      <c r="B1888">
        <v>4</v>
      </c>
      <c r="C1888" t="s">
        <v>65</v>
      </c>
      <c r="D1888" s="2">
        <v>44620</v>
      </c>
      <c r="E1888" s="27">
        <v>2022</v>
      </c>
      <c r="F1888" s="29">
        <v>2</v>
      </c>
      <c r="G1888">
        <v>511115</v>
      </c>
      <c r="H1888" t="s">
        <v>70</v>
      </c>
      <c r="I1888">
        <v>280015</v>
      </c>
      <c r="J1888" t="s">
        <v>16</v>
      </c>
      <c r="K1888">
        <v>250022</v>
      </c>
      <c r="L1888" t="s">
        <v>34</v>
      </c>
      <c r="M1888" t="s">
        <v>40</v>
      </c>
      <c r="N1888" s="5">
        <v>1834</v>
      </c>
    </row>
    <row r="1889" spans="1:14" x14ac:dyDescent="0.25">
      <c r="A1889">
        <v>3801888</v>
      </c>
      <c r="B1889">
        <v>1</v>
      </c>
      <c r="C1889" t="s">
        <v>64</v>
      </c>
      <c r="D1889" s="2">
        <v>45034</v>
      </c>
      <c r="E1889" s="27">
        <v>2023</v>
      </c>
      <c r="F1889" s="29">
        <v>4</v>
      </c>
      <c r="G1889">
        <v>511113</v>
      </c>
      <c r="H1889" t="s">
        <v>30</v>
      </c>
      <c r="I1889">
        <v>280017</v>
      </c>
      <c r="J1889" t="s">
        <v>18</v>
      </c>
      <c r="K1889">
        <v>250002</v>
      </c>
      <c r="L1889" t="s">
        <v>36</v>
      </c>
      <c r="M1889" t="s">
        <v>38</v>
      </c>
      <c r="N1889" s="5">
        <v>1390</v>
      </c>
    </row>
    <row r="1890" spans="1:14" x14ac:dyDescent="0.25">
      <c r="A1890">
        <v>3801889</v>
      </c>
      <c r="B1890">
        <v>3</v>
      </c>
      <c r="C1890" t="s">
        <v>50</v>
      </c>
      <c r="D1890" s="2">
        <v>44920</v>
      </c>
      <c r="E1890" s="27">
        <v>2022</v>
      </c>
      <c r="F1890" s="29">
        <v>12</v>
      </c>
      <c r="G1890">
        <v>511115</v>
      </c>
      <c r="H1890" t="s">
        <v>70</v>
      </c>
      <c r="I1890">
        <v>280011</v>
      </c>
      <c r="J1890" t="s">
        <v>12</v>
      </c>
      <c r="K1890">
        <v>250010</v>
      </c>
      <c r="L1890" t="s">
        <v>36</v>
      </c>
      <c r="M1890" t="s">
        <v>53</v>
      </c>
      <c r="N1890" s="5">
        <v>2597</v>
      </c>
    </row>
    <row r="1891" spans="1:14" x14ac:dyDescent="0.25">
      <c r="A1891">
        <v>3801890</v>
      </c>
      <c r="B1891">
        <v>4</v>
      </c>
      <c r="C1891" t="s">
        <v>65</v>
      </c>
      <c r="D1891" s="2">
        <v>44784</v>
      </c>
      <c r="E1891" s="27">
        <v>2022</v>
      </c>
      <c r="F1891" s="29">
        <v>8</v>
      </c>
      <c r="G1891">
        <v>511113</v>
      </c>
      <c r="H1891" t="s">
        <v>30</v>
      </c>
      <c r="I1891">
        <v>280002</v>
      </c>
      <c r="J1891" t="s">
        <v>74</v>
      </c>
      <c r="K1891">
        <v>250014</v>
      </c>
      <c r="L1891" t="s">
        <v>37</v>
      </c>
      <c r="M1891" t="s">
        <v>54</v>
      </c>
      <c r="N1891" s="5">
        <v>3477</v>
      </c>
    </row>
    <row r="1892" spans="1:14" x14ac:dyDescent="0.25">
      <c r="A1892">
        <v>3801891</v>
      </c>
      <c r="B1892">
        <v>1</v>
      </c>
      <c r="C1892" t="s">
        <v>64</v>
      </c>
      <c r="D1892" s="2">
        <v>44790</v>
      </c>
      <c r="E1892" s="27">
        <v>2022</v>
      </c>
      <c r="F1892" s="29">
        <v>8</v>
      </c>
      <c r="G1892">
        <v>511113</v>
      </c>
      <c r="H1892" t="s">
        <v>30</v>
      </c>
      <c r="I1892">
        <v>280019</v>
      </c>
      <c r="J1892" t="s">
        <v>20</v>
      </c>
      <c r="K1892">
        <v>250003</v>
      </c>
      <c r="L1892" t="s">
        <v>36</v>
      </c>
      <c r="M1892" t="s">
        <v>38</v>
      </c>
      <c r="N1892" s="5">
        <v>2884</v>
      </c>
    </row>
    <row r="1893" spans="1:14" x14ac:dyDescent="0.25">
      <c r="A1893">
        <v>3801892</v>
      </c>
      <c r="B1893">
        <v>3</v>
      </c>
      <c r="C1893" t="s">
        <v>50</v>
      </c>
      <c r="D1893" s="2">
        <v>45201</v>
      </c>
      <c r="E1893" s="27">
        <v>2023</v>
      </c>
      <c r="F1893" s="29">
        <v>10</v>
      </c>
      <c r="G1893">
        <v>511116</v>
      </c>
      <c r="H1893" t="s">
        <v>31</v>
      </c>
      <c r="I1893">
        <v>280006</v>
      </c>
      <c r="J1893" t="s">
        <v>78</v>
      </c>
      <c r="K1893">
        <v>250011</v>
      </c>
      <c r="L1893" t="s">
        <v>37</v>
      </c>
      <c r="M1893" t="s">
        <v>54</v>
      </c>
      <c r="N1893" s="5">
        <v>4788</v>
      </c>
    </row>
    <row r="1894" spans="1:14" x14ac:dyDescent="0.25">
      <c r="A1894">
        <v>3801893</v>
      </c>
      <c r="B1894">
        <v>4</v>
      </c>
      <c r="C1894" t="s">
        <v>65</v>
      </c>
      <c r="D1894" s="2">
        <v>44737</v>
      </c>
      <c r="E1894" s="27">
        <v>2022</v>
      </c>
      <c r="F1894" s="29">
        <v>6</v>
      </c>
      <c r="G1894">
        <v>511117</v>
      </c>
      <c r="H1894" t="s">
        <v>31</v>
      </c>
      <c r="I1894">
        <v>280020</v>
      </c>
      <c r="J1894" t="s">
        <v>21</v>
      </c>
      <c r="K1894">
        <v>250017</v>
      </c>
      <c r="L1894" t="s">
        <v>37</v>
      </c>
      <c r="M1894" t="s">
        <v>39</v>
      </c>
      <c r="N1894" s="5">
        <v>4702</v>
      </c>
    </row>
    <row r="1895" spans="1:14" x14ac:dyDescent="0.25">
      <c r="A1895">
        <v>3801894</v>
      </c>
      <c r="B1895">
        <v>4</v>
      </c>
      <c r="C1895" t="s">
        <v>65</v>
      </c>
      <c r="D1895" s="2">
        <v>44228</v>
      </c>
      <c r="E1895" s="27">
        <v>2021</v>
      </c>
      <c r="F1895" s="29">
        <v>2</v>
      </c>
      <c r="G1895">
        <v>511112</v>
      </c>
      <c r="H1895" t="s">
        <v>29</v>
      </c>
      <c r="I1895">
        <v>280002</v>
      </c>
      <c r="J1895" t="s">
        <v>74</v>
      </c>
      <c r="K1895">
        <v>250012</v>
      </c>
      <c r="L1895" t="s">
        <v>37</v>
      </c>
      <c r="M1895" t="s">
        <v>54</v>
      </c>
      <c r="N1895" s="5">
        <v>1655</v>
      </c>
    </row>
    <row r="1896" spans="1:14" x14ac:dyDescent="0.25">
      <c r="A1896">
        <v>3801895</v>
      </c>
      <c r="B1896">
        <v>2</v>
      </c>
      <c r="C1896" t="s">
        <v>51</v>
      </c>
      <c r="D1896" s="2">
        <v>44521</v>
      </c>
      <c r="E1896" s="27">
        <v>2021</v>
      </c>
      <c r="F1896" s="29">
        <v>11</v>
      </c>
      <c r="G1896">
        <v>511116</v>
      </c>
      <c r="H1896" t="s">
        <v>31</v>
      </c>
      <c r="I1896">
        <v>280007</v>
      </c>
      <c r="J1896" t="s">
        <v>79</v>
      </c>
      <c r="K1896">
        <v>250010</v>
      </c>
      <c r="L1896" t="s">
        <v>36</v>
      </c>
      <c r="M1896" t="s">
        <v>53</v>
      </c>
      <c r="N1896" s="5">
        <v>3091</v>
      </c>
    </row>
    <row r="1897" spans="1:14" x14ac:dyDescent="0.25">
      <c r="A1897">
        <v>3801896</v>
      </c>
      <c r="B1897">
        <v>3</v>
      </c>
      <c r="C1897" t="s">
        <v>50</v>
      </c>
      <c r="D1897" s="2">
        <v>45121</v>
      </c>
      <c r="E1897" s="27">
        <v>2023</v>
      </c>
      <c r="F1897" s="29">
        <v>7</v>
      </c>
      <c r="G1897">
        <v>511116</v>
      </c>
      <c r="H1897" t="s">
        <v>31</v>
      </c>
      <c r="I1897">
        <v>280011</v>
      </c>
      <c r="J1897" t="s">
        <v>12</v>
      </c>
      <c r="K1897">
        <v>250020</v>
      </c>
      <c r="L1897" t="s">
        <v>37</v>
      </c>
      <c r="M1897" t="s">
        <v>39</v>
      </c>
      <c r="N1897" s="5">
        <v>3932</v>
      </c>
    </row>
    <row r="1898" spans="1:14" x14ac:dyDescent="0.25">
      <c r="A1898">
        <v>3801897</v>
      </c>
      <c r="B1898">
        <v>1</v>
      </c>
      <c r="C1898" t="s">
        <v>64</v>
      </c>
      <c r="D1898" s="2">
        <v>45026</v>
      </c>
      <c r="E1898" s="27">
        <v>2023</v>
      </c>
      <c r="F1898" s="29">
        <v>4</v>
      </c>
      <c r="G1898">
        <v>511114</v>
      </c>
      <c r="H1898" t="s">
        <v>30</v>
      </c>
      <c r="I1898">
        <v>280017</v>
      </c>
      <c r="J1898" t="s">
        <v>18</v>
      </c>
      <c r="K1898">
        <v>250029</v>
      </c>
      <c r="L1898" t="s">
        <v>35</v>
      </c>
      <c r="M1898" t="s">
        <v>55</v>
      </c>
      <c r="N1898" s="5">
        <v>5032</v>
      </c>
    </row>
    <row r="1899" spans="1:14" x14ac:dyDescent="0.25">
      <c r="A1899">
        <v>3801898</v>
      </c>
      <c r="B1899">
        <v>1</v>
      </c>
      <c r="C1899" t="s">
        <v>64</v>
      </c>
      <c r="D1899" s="2">
        <v>44463</v>
      </c>
      <c r="E1899" s="27">
        <v>2021</v>
      </c>
      <c r="F1899" s="29">
        <v>9</v>
      </c>
      <c r="G1899">
        <v>511115</v>
      </c>
      <c r="H1899" t="s">
        <v>70</v>
      </c>
      <c r="I1899">
        <v>280012</v>
      </c>
      <c r="J1899" t="s">
        <v>13</v>
      </c>
      <c r="K1899">
        <v>250027</v>
      </c>
      <c r="L1899" t="s">
        <v>35</v>
      </c>
      <c r="M1899" t="s">
        <v>71</v>
      </c>
      <c r="N1899" s="5">
        <v>2672</v>
      </c>
    </row>
    <row r="1900" spans="1:14" x14ac:dyDescent="0.25">
      <c r="A1900">
        <v>3801899</v>
      </c>
      <c r="B1900">
        <v>1</v>
      </c>
      <c r="C1900" t="s">
        <v>64</v>
      </c>
      <c r="D1900" s="2">
        <v>44572</v>
      </c>
      <c r="E1900" s="27">
        <v>2022</v>
      </c>
      <c r="F1900" s="29">
        <v>1</v>
      </c>
      <c r="G1900">
        <v>511117</v>
      </c>
      <c r="H1900" t="s">
        <v>31</v>
      </c>
      <c r="I1900">
        <v>280009</v>
      </c>
      <c r="J1900" t="s">
        <v>81</v>
      </c>
      <c r="K1900">
        <v>250013</v>
      </c>
      <c r="L1900" t="s">
        <v>37</v>
      </c>
      <c r="M1900" t="s">
        <v>54</v>
      </c>
      <c r="N1900" s="5">
        <v>1529</v>
      </c>
    </row>
    <row r="1901" spans="1:14" x14ac:dyDescent="0.25">
      <c r="A1901">
        <v>3801900</v>
      </c>
      <c r="B1901">
        <v>4</v>
      </c>
      <c r="C1901" t="s">
        <v>65</v>
      </c>
      <c r="D1901" s="2">
        <v>45129</v>
      </c>
      <c r="E1901" s="27">
        <v>2023</v>
      </c>
      <c r="F1901" s="29">
        <v>7</v>
      </c>
      <c r="G1901">
        <v>511112</v>
      </c>
      <c r="H1901" t="s">
        <v>29</v>
      </c>
      <c r="I1901">
        <v>280012</v>
      </c>
      <c r="J1901" t="s">
        <v>13</v>
      </c>
      <c r="K1901">
        <v>250009</v>
      </c>
      <c r="L1901" t="s">
        <v>36</v>
      </c>
      <c r="M1901" t="s">
        <v>53</v>
      </c>
      <c r="N1901" s="5">
        <v>376</v>
      </c>
    </row>
    <row r="1902" spans="1:14" x14ac:dyDescent="0.25">
      <c r="A1902">
        <v>3801901</v>
      </c>
      <c r="B1902">
        <v>2</v>
      </c>
      <c r="C1902" t="s">
        <v>51</v>
      </c>
      <c r="D1902" s="2">
        <v>45214</v>
      </c>
      <c r="E1902" s="27">
        <v>2023</v>
      </c>
      <c r="F1902" s="29">
        <v>10</v>
      </c>
      <c r="G1902">
        <v>511115</v>
      </c>
      <c r="H1902" t="s">
        <v>70</v>
      </c>
      <c r="I1902">
        <v>280001</v>
      </c>
      <c r="J1902" t="s">
        <v>73</v>
      </c>
      <c r="K1902">
        <v>250023</v>
      </c>
      <c r="L1902" t="s">
        <v>34</v>
      </c>
      <c r="M1902" t="s">
        <v>40</v>
      </c>
      <c r="N1902" s="5">
        <v>3827</v>
      </c>
    </row>
    <row r="1903" spans="1:14" x14ac:dyDescent="0.25">
      <c r="A1903">
        <v>3801902</v>
      </c>
      <c r="B1903">
        <v>2</v>
      </c>
      <c r="C1903" t="s">
        <v>51</v>
      </c>
      <c r="D1903" s="2">
        <v>44905</v>
      </c>
      <c r="E1903" s="27">
        <v>2022</v>
      </c>
      <c r="F1903" s="29">
        <v>12</v>
      </c>
      <c r="G1903">
        <v>511113</v>
      </c>
      <c r="H1903" t="s">
        <v>30</v>
      </c>
      <c r="I1903">
        <v>280017</v>
      </c>
      <c r="J1903" t="s">
        <v>18</v>
      </c>
      <c r="K1903">
        <v>250017</v>
      </c>
      <c r="L1903" t="s">
        <v>37</v>
      </c>
      <c r="M1903" t="s">
        <v>39</v>
      </c>
      <c r="N1903" s="5">
        <v>4496</v>
      </c>
    </row>
    <row r="1904" spans="1:14" x14ac:dyDescent="0.25">
      <c r="A1904">
        <v>3801903</v>
      </c>
      <c r="B1904">
        <v>4</v>
      </c>
      <c r="C1904" t="s">
        <v>65</v>
      </c>
      <c r="D1904" s="2">
        <v>44839</v>
      </c>
      <c r="E1904" s="27">
        <v>2022</v>
      </c>
      <c r="F1904" s="29">
        <v>10</v>
      </c>
      <c r="G1904">
        <v>511112</v>
      </c>
      <c r="H1904" t="s">
        <v>29</v>
      </c>
      <c r="I1904">
        <v>280014</v>
      </c>
      <c r="J1904" t="s">
        <v>15</v>
      </c>
      <c r="K1904">
        <v>250012</v>
      </c>
      <c r="L1904" t="s">
        <v>37</v>
      </c>
      <c r="M1904" t="s">
        <v>54</v>
      </c>
      <c r="N1904" s="5">
        <v>4981</v>
      </c>
    </row>
    <row r="1905" spans="1:14" x14ac:dyDescent="0.25">
      <c r="A1905">
        <v>3801904</v>
      </c>
      <c r="B1905">
        <v>1</v>
      </c>
      <c r="C1905" t="s">
        <v>64</v>
      </c>
      <c r="D1905" s="2">
        <v>45197</v>
      </c>
      <c r="E1905" s="27">
        <v>2023</v>
      </c>
      <c r="F1905" s="29">
        <v>9</v>
      </c>
      <c r="G1905">
        <v>511113</v>
      </c>
      <c r="H1905" t="s">
        <v>30</v>
      </c>
      <c r="I1905">
        <v>280001</v>
      </c>
      <c r="J1905" t="s">
        <v>73</v>
      </c>
      <c r="K1905">
        <v>250023</v>
      </c>
      <c r="L1905" t="s">
        <v>34</v>
      </c>
      <c r="M1905" t="s">
        <v>40</v>
      </c>
      <c r="N1905" s="5">
        <v>4783</v>
      </c>
    </row>
    <row r="1906" spans="1:14" x14ac:dyDescent="0.25">
      <c r="A1906">
        <v>3801905</v>
      </c>
      <c r="B1906">
        <v>2</v>
      </c>
      <c r="C1906" t="s">
        <v>51</v>
      </c>
      <c r="D1906" s="2">
        <v>44334</v>
      </c>
      <c r="E1906" s="27">
        <v>2021</v>
      </c>
      <c r="F1906" s="29">
        <v>5</v>
      </c>
      <c r="G1906">
        <v>511115</v>
      </c>
      <c r="H1906" t="s">
        <v>70</v>
      </c>
      <c r="I1906">
        <v>280007</v>
      </c>
      <c r="J1906" t="s">
        <v>79</v>
      </c>
      <c r="K1906">
        <v>250026</v>
      </c>
      <c r="L1906" t="s">
        <v>35</v>
      </c>
      <c r="M1906" t="s">
        <v>71</v>
      </c>
      <c r="N1906" s="5">
        <v>2678</v>
      </c>
    </row>
    <row r="1907" spans="1:14" x14ac:dyDescent="0.25">
      <c r="A1907">
        <v>3801906</v>
      </c>
      <c r="B1907">
        <v>1</v>
      </c>
      <c r="C1907" t="s">
        <v>64</v>
      </c>
      <c r="D1907" s="2">
        <v>44862</v>
      </c>
      <c r="E1907" s="27">
        <v>2022</v>
      </c>
      <c r="F1907" s="29">
        <v>10</v>
      </c>
      <c r="G1907">
        <v>511111</v>
      </c>
      <c r="H1907" t="s">
        <v>29</v>
      </c>
      <c r="I1907">
        <v>280009</v>
      </c>
      <c r="J1907" t="s">
        <v>81</v>
      </c>
      <c r="K1907">
        <v>250021</v>
      </c>
      <c r="L1907" t="s">
        <v>34</v>
      </c>
      <c r="M1907" t="s">
        <v>40</v>
      </c>
      <c r="N1907" s="5">
        <v>4373</v>
      </c>
    </row>
    <row r="1908" spans="1:14" x14ac:dyDescent="0.25">
      <c r="A1908">
        <v>3801907</v>
      </c>
      <c r="B1908">
        <v>3</v>
      </c>
      <c r="C1908" t="s">
        <v>50</v>
      </c>
      <c r="D1908" s="2">
        <v>44647</v>
      </c>
      <c r="E1908" s="27">
        <v>2022</v>
      </c>
      <c r="F1908" s="29">
        <v>3</v>
      </c>
      <c r="G1908">
        <v>511115</v>
      </c>
      <c r="H1908" t="s">
        <v>70</v>
      </c>
      <c r="I1908">
        <v>280003</v>
      </c>
      <c r="J1908" t="s">
        <v>75</v>
      </c>
      <c r="K1908">
        <v>250003</v>
      </c>
      <c r="L1908" t="s">
        <v>36</v>
      </c>
      <c r="M1908" t="s">
        <v>38</v>
      </c>
      <c r="N1908" s="5">
        <v>1797</v>
      </c>
    </row>
    <row r="1909" spans="1:14" x14ac:dyDescent="0.25">
      <c r="A1909">
        <v>3801908</v>
      </c>
      <c r="B1909">
        <v>2</v>
      </c>
      <c r="C1909" t="s">
        <v>51</v>
      </c>
      <c r="D1909" s="2">
        <v>44825</v>
      </c>
      <c r="E1909" s="27">
        <v>2022</v>
      </c>
      <c r="F1909" s="29">
        <v>9</v>
      </c>
      <c r="G1909">
        <v>511111</v>
      </c>
      <c r="H1909" t="s">
        <v>29</v>
      </c>
      <c r="I1909">
        <v>280002</v>
      </c>
      <c r="J1909" t="s">
        <v>74</v>
      </c>
      <c r="K1909">
        <v>250030</v>
      </c>
      <c r="L1909" t="s">
        <v>35</v>
      </c>
      <c r="M1909" t="s">
        <v>55</v>
      </c>
      <c r="N1909" s="5">
        <v>5642</v>
      </c>
    </row>
    <row r="1910" spans="1:14" x14ac:dyDescent="0.25">
      <c r="A1910">
        <v>3801909</v>
      </c>
      <c r="B1910">
        <v>3</v>
      </c>
      <c r="C1910" t="s">
        <v>50</v>
      </c>
      <c r="D1910" s="2">
        <v>45090</v>
      </c>
      <c r="E1910" s="27">
        <v>2023</v>
      </c>
      <c r="F1910" s="29">
        <v>6</v>
      </c>
      <c r="G1910">
        <v>511116</v>
      </c>
      <c r="H1910" t="s">
        <v>31</v>
      </c>
      <c r="I1910">
        <v>280018</v>
      </c>
      <c r="J1910" t="s">
        <v>19</v>
      </c>
      <c r="K1910">
        <v>250002</v>
      </c>
      <c r="L1910" t="s">
        <v>36</v>
      </c>
      <c r="M1910" t="s">
        <v>38</v>
      </c>
      <c r="N1910" s="5">
        <v>3507</v>
      </c>
    </row>
    <row r="1911" spans="1:14" x14ac:dyDescent="0.25">
      <c r="A1911">
        <v>3801910</v>
      </c>
      <c r="B1911">
        <v>3</v>
      </c>
      <c r="C1911" t="s">
        <v>50</v>
      </c>
      <c r="D1911" s="2">
        <v>44652</v>
      </c>
      <c r="E1911" s="27">
        <v>2022</v>
      </c>
      <c r="F1911" s="29">
        <v>4</v>
      </c>
      <c r="G1911">
        <v>511117</v>
      </c>
      <c r="H1911" t="s">
        <v>31</v>
      </c>
      <c r="I1911">
        <v>280010</v>
      </c>
      <c r="J1911" t="s">
        <v>11</v>
      </c>
      <c r="K1911">
        <v>250009</v>
      </c>
      <c r="L1911" t="s">
        <v>36</v>
      </c>
      <c r="M1911" t="s">
        <v>53</v>
      </c>
      <c r="N1911" s="5">
        <v>896</v>
      </c>
    </row>
    <row r="1912" spans="1:14" x14ac:dyDescent="0.25">
      <c r="A1912">
        <v>3801911</v>
      </c>
      <c r="B1912">
        <v>4</v>
      </c>
      <c r="C1912" t="s">
        <v>65</v>
      </c>
      <c r="D1912" s="2">
        <v>44404</v>
      </c>
      <c r="E1912" s="27">
        <v>2021</v>
      </c>
      <c r="F1912" s="29">
        <v>7</v>
      </c>
      <c r="G1912">
        <v>511114</v>
      </c>
      <c r="H1912" t="s">
        <v>30</v>
      </c>
      <c r="I1912">
        <v>280001</v>
      </c>
      <c r="J1912" t="s">
        <v>73</v>
      </c>
      <c r="K1912">
        <v>250003</v>
      </c>
      <c r="L1912" t="s">
        <v>36</v>
      </c>
      <c r="M1912" t="s">
        <v>38</v>
      </c>
      <c r="N1912" s="5">
        <v>2079</v>
      </c>
    </row>
    <row r="1913" spans="1:14" x14ac:dyDescent="0.25">
      <c r="A1913">
        <v>3801912</v>
      </c>
      <c r="B1913">
        <v>4</v>
      </c>
      <c r="C1913" t="s">
        <v>65</v>
      </c>
      <c r="D1913" s="2">
        <v>44381</v>
      </c>
      <c r="E1913" s="27">
        <v>2021</v>
      </c>
      <c r="F1913" s="29">
        <v>7</v>
      </c>
      <c r="G1913">
        <v>511115</v>
      </c>
      <c r="H1913" t="s">
        <v>70</v>
      </c>
      <c r="I1913">
        <v>280010</v>
      </c>
      <c r="J1913" t="s">
        <v>11</v>
      </c>
      <c r="K1913">
        <v>250022</v>
      </c>
      <c r="L1913" t="s">
        <v>34</v>
      </c>
      <c r="M1913" t="s">
        <v>40</v>
      </c>
      <c r="N1913" s="5">
        <v>2850</v>
      </c>
    </row>
    <row r="1914" spans="1:14" x14ac:dyDescent="0.25">
      <c r="A1914">
        <v>3801913</v>
      </c>
      <c r="B1914">
        <v>1</v>
      </c>
      <c r="C1914" t="s">
        <v>64</v>
      </c>
      <c r="D1914" s="2">
        <v>45269</v>
      </c>
      <c r="E1914" s="27">
        <v>2023</v>
      </c>
      <c r="F1914" s="29">
        <v>12</v>
      </c>
      <c r="G1914">
        <v>511115</v>
      </c>
      <c r="H1914" t="s">
        <v>70</v>
      </c>
      <c r="I1914">
        <v>280005</v>
      </c>
      <c r="J1914" t="s">
        <v>77</v>
      </c>
      <c r="K1914">
        <v>250026</v>
      </c>
      <c r="L1914" t="s">
        <v>35</v>
      </c>
      <c r="M1914" t="s">
        <v>71</v>
      </c>
      <c r="N1914" s="5">
        <v>4631</v>
      </c>
    </row>
    <row r="1915" spans="1:14" x14ac:dyDescent="0.25">
      <c r="A1915">
        <v>3801914</v>
      </c>
      <c r="B1915">
        <v>1</v>
      </c>
      <c r="C1915" t="s">
        <v>64</v>
      </c>
      <c r="D1915" s="2">
        <v>44671</v>
      </c>
      <c r="E1915" s="27">
        <v>2022</v>
      </c>
      <c r="F1915" s="29">
        <v>4</v>
      </c>
      <c r="G1915">
        <v>511115</v>
      </c>
      <c r="H1915" t="s">
        <v>70</v>
      </c>
      <c r="I1915">
        <v>280019</v>
      </c>
      <c r="J1915" t="s">
        <v>20</v>
      </c>
      <c r="K1915">
        <v>250025</v>
      </c>
      <c r="L1915" t="s">
        <v>34</v>
      </c>
      <c r="M1915" t="s">
        <v>40</v>
      </c>
      <c r="N1915" s="5">
        <v>2268</v>
      </c>
    </row>
    <row r="1916" spans="1:14" x14ac:dyDescent="0.25">
      <c r="A1916">
        <v>3801915</v>
      </c>
      <c r="B1916">
        <v>3</v>
      </c>
      <c r="C1916" t="s">
        <v>50</v>
      </c>
      <c r="D1916" s="2">
        <v>44765</v>
      </c>
      <c r="E1916" s="27">
        <v>2022</v>
      </c>
      <c r="F1916" s="29">
        <v>7</v>
      </c>
      <c r="G1916">
        <v>511115</v>
      </c>
      <c r="H1916" t="s">
        <v>70</v>
      </c>
      <c r="I1916">
        <v>280006</v>
      </c>
      <c r="J1916" t="s">
        <v>78</v>
      </c>
      <c r="K1916">
        <v>250010</v>
      </c>
      <c r="L1916" t="s">
        <v>36</v>
      </c>
      <c r="M1916" t="s">
        <v>53</v>
      </c>
      <c r="N1916" s="5">
        <v>4709</v>
      </c>
    </row>
    <row r="1917" spans="1:14" x14ac:dyDescent="0.25">
      <c r="A1917">
        <v>3801916</v>
      </c>
      <c r="B1917">
        <v>4</v>
      </c>
      <c r="C1917" t="s">
        <v>65</v>
      </c>
      <c r="D1917" s="2">
        <v>44946</v>
      </c>
      <c r="E1917" s="27">
        <v>2023</v>
      </c>
      <c r="F1917" s="29">
        <v>1</v>
      </c>
      <c r="G1917">
        <v>511117</v>
      </c>
      <c r="H1917" t="s">
        <v>31</v>
      </c>
      <c r="I1917">
        <v>280018</v>
      </c>
      <c r="J1917" t="s">
        <v>19</v>
      </c>
      <c r="K1917">
        <v>250018</v>
      </c>
      <c r="L1917" t="s">
        <v>37</v>
      </c>
      <c r="M1917" t="s">
        <v>39</v>
      </c>
      <c r="N1917" s="5">
        <v>1968</v>
      </c>
    </row>
    <row r="1918" spans="1:14" x14ac:dyDescent="0.25">
      <c r="A1918">
        <v>3801917</v>
      </c>
      <c r="B1918">
        <v>2</v>
      </c>
      <c r="C1918" t="s">
        <v>51</v>
      </c>
      <c r="D1918" s="2">
        <v>44879</v>
      </c>
      <c r="E1918" s="27">
        <v>2022</v>
      </c>
      <c r="F1918" s="29">
        <v>11</v>
      </c>
      <c r="G1918">
        <v>511116</v>
      </c>
      <c r="H1918" t="s">
        <v>31</v>
      </c>
      <c r="I1918">
        <v>280019</v>
      </c>
      <c r="J1918" t="s">
        <v>20</v>
      </c>
      <c r="K1918">
        <v>250015</v>
      </c>
      <c r="L1918" t="s">
        <v>37</v>
      </c>
      <c r="M1918" t="s">
        <v>39</v>
      </c>
      <c r="N1918" s="5">
        <v>3453</v>
      </c>
    </row>
    <row r="1919" spans="1:14" x14ac:dyDescent="0.25">
      <c r="A1919">
        <v>3801918</v>
      </c>
      <c r="B1919">
        <v>3</v>
      </c>
      <c r="C1919" t="s">
        <v>50</v>
      </c>
      <c r="D1919" s="2">
        <v>44688</v>
      </c>
      <c r="E1919" s="27">
        <v>2022</v>
      </c>
      <c r="F1919" s="29">
        <v>5</v>
      </c>
      <c r="G1919">
        <v>511116</v>
      </c>
      <c r="H1919" t="s">
        <v>31</v>
      </c>
      <c r="I1919">
        <v>280009</v>
      </c>
      <c r="J1919" t="s">
        <v>81</v>
      </c>
      <c r="K1919">
        <v>250029</v>
      </c>
      <c r="L1919" t="s">
        <v>35</v>
      </c>
      <c r="M1919" t="s">
        <v>55</v>
      </c>
      <c r="N1919" s="5">
        <v>3949</v>
      </c>
    </row>
    <row r="1920" spans="1:14" x14ac:dyDescent="0.25">
      <c r="A1920">
        <v>3801919</v>
      </c>
      <c r="B1920">
        <v>4</v>
      </c>
      <c r="C1920" t="s">
        <v>65</v>
      </c>
      <c r="D1920" s="2">
        <v>44851</v>
      </c>
      <c r="E1920" s="27">
        <v>2022</v>
      </c>
      <c r="F1920" s="29">
        <v>10</v>
      </c>
      <c r="G1920">
        <v>511112</v>
      </c>
      <c r="H1920" t="s">
        <v>29</v>
      </c>
      <c r="I1920">
        <v>280004</v>
      </c>
      <c r="J1920" t="s">
        <v>76</v>
      </c>
      <c r="K1920">
        <v>250012</v>
      </c>
      <c r="L1920" t="s">
        <v>37</v>
      </c>
      <c r="M1920" t="s">
        <v>54</v>
      </c>
      <c r="N1920" s="5">
        <v>4431</v>
      </c>
    </row>
    <row r="1921" spans="1:14" x14ac:dyDescent="0.25">
      <c r="A1921">
        <v>3801920</v>
      </c>
      <c r="B1921">
        <v>3</v>
      </c>
      <c r="C1921" t="s">
        <v>50</v>
      </c>
      <c r="D1921" s="2">
        <v>44734</v>
      </c>
      <c r="E1921" s="27">
        <v>2022</v>
      </c>
      <c r="F1921" s="29">
        <v>6</v>
      </c>
      <c r="G1921">
        <v>511114</v>
      </c>
      <c r="H1921" t="s">
        <v>30</v>
      </c>
      <c r="I1921">
        <v>280001</v>
      </c>
      <c r="J1921" t="s">
        <v>73</v>
      </c>
      <c r="K1921">
        <v>250013</v>
      </c>
      <c r="L1921" t="s">
        <v>37</v>
      </c>
      <c r="M1921" t="s">
        <v>54</v>
      </c>
      <c r="N1921" s="5">
        <v>5275</v>
      </c>
    </row>
    <row r="1922" spans="1:14" x14ac:dyDescent="0.25">
      <c r="A1922">
        <v>3801921</v>
      </c>
      <c r="B1922">
        <v>4</v>
      </c>
      <c r="C1922" t="s">
        <v>65</v>
      </c>
      <c r="D1922" s="2">
        <v>44983</v>
      </c>
      <c r="E1922" s="27">
        <v>2023</v>
      </c>
      <c r="F1922" s="29">
        <v>2</v>
      </c>
      <c r="G1922">
        <v>511116</v>
      </c>
      <c r="H1922" t="s">
        <v>31</v>
      </c>
      <c r="I1922">
        <v>280004</v>
      </c>
      <c r="J1922" t="s">
        <v>76</v>
      </c>
      <c r="K1922">
        <v>250020</v>
      </c>
      <c r="L1922" t="s">
        <v>37</v>
      </c>
      <c r="M1922" t="s">
        <v>39</v>
      </c>
      <c r="N1922" s="5">
        <v>5043</v>
      </c>
    </row>
    <row r="1923" spans="1:14" x14ac:dyDescent="0.25">
      <c r="A1923">
        <v>3801922</v>
      </c>
      <c r="B1923">
        <v>1</v>
      </c>
      <c r="C1923" t="s">
        <v>64</v>
      </c>
      <c r="D1923" s="2">
        <v>44672</v>
      </c>
      <c r="E1923" s="27">
        <v>2022</v>
      </c>
      <c r="F1923" s="29">
        <v>4</v>
      </c>
      <c r="G1923">
        <v>511117</v>
      </c>
      <c r="H1923" t="s">
        <v>31</v>
      </c>
      <c r="I1923">
        <v>280001</v>
      </c>
      <c r="J1923" t="s">
        <v>73</v>
      </c>
      <c r="K1923">
        <v>250015</v>
      </c>
      <c r="L1923" t="s">
        <v>37</v>
      </c>
      <c r="M1923" t="s">
        <v>39</v>
      </c>
      <c r="N1923" s="5">
        <v>5031</v>
      </c>
    </row>
    <row r="1924" spans="1:14" x14ac:dyDescent="0.25">
      <c r="A1924">
        <v>3801923</v>
      </c>
      <c r="B1924">
        <v>3</v>
      </c>
      <c r="C1924" t="s">
        <v>50</v>
      </c>
      <c r="D1924" s="2">
        <v>44229</v>
      </c>
      <c r="E1924" s="27">
        <v>2021</v>
      </c>
      <c r="F1924" s="29">
        <v>2</v>
      </c>
      <c r="G1924">
        <v>511113</v>
      </c>
      <c r="H1924" t="s">
        <v>30</v>
      </c>
      <c r="I1924">
        <v>280002</v>
      </c>
      <c r="J1924" t="s">
        <v>74</v>
      </c>
      <c r="K1924">
        <v>250023</v>
      </c>
      <c r="L1924" t="s">
        <v>34</v>
      </c>
      <c r="M1924" t="s">
        <v>40</v>
      </c>
      <c r="N1924" s="5">
        <v>5812</v>
      </c>
    </row>
    <row r="1925" spans="1:14" x14ac:dyDescent="0.25">
      <c r="A1925">
        <v>3801924</v>
      </c>
      <c r="B1925">
        <v>3</v>
      </c>
      <c r="C1925" t="s">
        <v>50</v>
      </c>
      <c r="D1925" s="2">
        <v>44410</v>
      </c>
      <c r="E1925" s="27">
        <v>2021</v>
      </c>
      <c r="F1925" s="29">
        <v>8</v>
      </c>
      <c r="G1925">
        <v>511114</v>
      </c>
      <c r="H1925" t="s">
        <v>30</v>
      </c>
      <c r="I1925">
        <v>280020</v>
      </c>
      <c r="J1925" t="s">
        <v>21</v>
      </c>
      <c r="K1925">
        <v>250017</v>
      </c>
      <c r="L1925" t="s">
        <v>37</v>
      </c>
      <c r="M1925" t="s">
        <v>39</v>
      </c>
      <c r="N1925" s="5">
        <v>5096</v>
      </c>
    </row>
    <row r="1926" spans="1:14" x14ac:dyDescent="0.25">
      <c r="A1926">
        <v>3801925</v>
      </c>
      <c r="B1926">
        <v>3</v>
      </c>
      <c r="C1926" t="s">
        <v>50</v>
      </c>
      <c r="D1926" s="2">
        <v>44391</v>
      </c>
      <c r="E1926" s="27">
        <v>2021</v>
      </c>
      <c r="F1926" s="29">
        <v>7</v>
      </c>
      <c r="G1926">
        <v>511117</v>
      </c>
      <c r="H1926" t="s">
        <v>31</v>
      </c>
      <c r="I1926">
        <v>280017</v>
      </c>
      <c r="J1926" t="s">
        <v>18</v>
      </c>
      <c r="K1926">
        <v>250029</v>
      </c>
      <c r="L1926" t="s">
        <v>35</v>
      </c>
      <c r="M1926" t="s">
        <v>55</v>
      </c>
      <c r="N1926" s="5">
        <v>559</v>
      </c>
    </row>
    <row r="1927" spans="1:14" x14ac:dyDescent="0.25">
      <c r="A1927">
        <v>3801926</v>
      </c>
      <c r="B1927">
        <v>1</v>
      </c>
      <c r="C1927" t="s">
        <v>64</v>
      </c>
      <c r="D1927" s="2">
        <v>44913</v>
      </c>
      <c r="E1927" s="27">
        <v>2022</v>
      </c>
      <c r="F1927" s="29">
        <v>12</v>
      </c>
      <c r="G1927">
        <v>511113</v>
      </c>
      <c r="H1927" t="s">
        <v>30</v>
      </c>
      <c r="I1927">
        <v>280003</v>
      </c>
      <c r="J1927" t="s">
        <v>75</v>
      </c>
      <c r="K1927">
        <v>250027</v>
      </c>
      <c r="L1927" t="s">
        <v>35</v>
      </c>
      <c r="M1927" t="s">
        <v>71</v>
      </c>
      <c r="N1927" s="5">
        <v>2746</v>
      </c>
    </row>
    <row r="1928" spans="1:14" x14ac:dyDescent="0.25">
      <c r="A1928">
        <v>3801927</v>
      </c>
      <c r="B1928">
        <v>1</v>
      </c>
      <c r="C1928" t="s">
        <v>64</v>
      </c>
      <c r="D1928" s="2">
        <v>44257</v>
      </c>
      <c r="E1928" s="27">
        <v>2021</v>
      </c>
      <c r="F1928" s="29">
        <v>3</v>
      </c>
      <c r="G1928">
        <v>511112</v>
      </c>
      <c r="H1928" t="s">
        <v>29</v>
      </c>
      <c r="I1928">
        <v>280012</v>
      </c>
      <c r="J1928" t="s">
        <v>13</v>
      </c>
      <c r="K1928">
        <v>250009</v>
      </c>
      <c r="L1928" t="s">
        <v>36</v>
      </c>
      <c r="M1928" t="s">
        <v>53</v>
      </c>
      <c r="N1928" s="5">
        <v>1319</v>
      </c>
    </row>
    <row r="1929" spans="1:14" x14ac:dyDescent="0.25">
      <c r="A1929">
        <v>3801928</v>
      </c>
      <c r="B1929">
        <v>1</v>
      </c>
      <c r="C1929" t="s">
        <v>64</v>
      </c>
      <c r="D1929" s="2">
        <v>45232</v>
      </c>
      <c r="E1929" s="27">
        <v>2023</v>
      </c>
      <c r="F1929" s="29">
        <v>11</v>
      </c>
      <c r="G1929">
        <v>511111</v>
      </c>
      <c r="H1929" t="s">
        <v>29</v>
      </c>
      <c r="I1929">
        <v>280002</v>
      </c>
      <c r="J1929" t="s">
        <v>74</v>
      </c>
      <c r="K1929">
        <v>250019</v>
      </c>
      <c r="L1929" t="s">
        <v>37</v>
      </c>
      <c r="M1929" t="s">
        <v>39</v>
      </c>
      <c r="N1929" s="5">
        <v>5318</v>
      </c>
    </row>
    <row r="1930" spans="1:14" x14ac:dyDescent="0.25">
      <c r="A1930">
        <v>3801929</v>
      </c>
      <c r="B1930">
        <v>2</v>
      </c>
      <c r="C1930" t="s">
        <v>51</v>
      </c>
      <c r="D1930" s="2">
        <v>45213</v>
      </c>
      <c r="E1930" s="27">
        <v>2023</v>
      </c>
      <c r="F1930" s="29">
        <v>10</v>
      </c>
      <c r="G1930">
        <v>511117</v>
      </c>
      <c r="H1930" t="s">
        <v>31</v>
      </c>
      <c r="I1930">
        <v>280001</v>
      </c>
      <c r="J1930" t="s">
        <v>73</v>
      </c>
      <c r="K1930">
        <v>250019</v>
      </c>
      <c r="L1930" t="s">
        <v>37</v>
      </c>
      <c r="M1930" t="s">
        <v>39</v>
      </c>
      <c r="N1930" s="5">
        <v>5561</v>
      </c>
    </row>
    <row r="1931" spans="1:14" x14ac:dyDescent="0.25">
      <c r="A1931">
        <v>3801930</v>
      </c>
      <c r="B1931">
        <v>1</v>
      </c>
      <c r="C1931" t="s">
        <v>64</v>
      </c>
      <c r="D1931" s="2">
        <v>45133</v>
      </c>
      <c r="E1931" s="27">
        <v>2023</v>
      </c>
      <c r="F1931" s="29">
        <v>7</v>
      </c>
      <c r="G1931">
        <v>511116</v>
      </c>
      <c r="H1931" t="s">
        <v>31</v>
      </c>
      <c r="I1931">
        <v>280001</v>
      </c>
      <c r="J1931" t="s">
        <v>73</v>
      </c>
      <c r="K1931">
        <v>250028</v>
      </c>
      <c r="L1931" t="s">
        <v>35</v>
      </c>
      <c r="M1931" t="s">
        <v>71</v>
      </c>
      <c r="N1931" s="5">
        <v>3572</v>
      </c>
    </row>
    <row r="1932" spans="1:14" x14ac:dyDescent="0.25">
      <c r="A1932">
        <v>3801931</v>
      </c>
      <c r="B1932">
        <v>1</v>
      </c>
      <c r="C1932" t="s">
        <v>64</v>
      </c>
      <c r="D1932" s="2">
        <v>44756</v>
      </c>
      <c r="E1932" s="27">
        <v>2022</v>
      </c>
      <c r="F1932" s="29">
        <v>7</v>
      </c>
      <c r="G1932">
        <v>511115</v>
      </c>
      <c r="H1932" t="s">
        <v>70</v>
      </c>
      <c r="I1932">
        <v>280007</v>
      </c>
      <c r="J1932" t="s">
        <v>79</v>
      </c>
      <c r="K1932">
        <v>250025</v>
      </c>
      <c r="L1932" t="s">
        <v>34</v>
      </c>
      <c r="M1932" t="s">
        <v>40</v>
      </c>
      <c r="N1932" s="5">
        <v>1989</v>
      </c>
    </row>
    <row r="1933" spans="1:14" x14ac:dyDescent="0.25">
      <c r="A1933">
        <v>3801932</v>
      </c>
      <c r="B1933">
        <v>4</v>
      </c>
      <c r="C1933" t="s">
        <v>65</v>
      </c>
      <c r="D1933" s="2">
        <v>45284</v>
      </c>
      <c r="E1933" s="27">
        <v>2023</v>
      </c>
      <c r="F1933" s="29">
        <v>12</v>
      </c>
      <c r="G1933">
        <v>511112</v>
      </c>
      <c r="H1933" t="s">
        <v>29</v>
      </c>
      <c r="I1933">
        <v>280005</v>
      </c>
      <c r="J1933" t="s">
        <v>77</v>
      </c>
      <c r="K1933">
        <v>250005</v>
      </c>
      <c r="L1933" t="s">
        <v>36</v>
      </c>
      <c r="M1933" t="s">
        <v>38</v>
      </c>
      <c r="N1933" s="5">
        <v>2776</v>
      </c>
    </row>
    <row r="1934" spans="1:14" x14ac:dyDescent="0.25">
      <c r="A1934">
        <v>3801933</v>
      </c>
      <c r="B1934">
        <v>3</v>
      </c>
      <c r="C1934" t="s">
        <v>50</v>
      </c>
      <c r="D1934" s="2">
        <v>45073</v>
      </c>
      <c r="E1934" s="27">
        <v>2023</v>
      </c>
      <c r="F1934" s="29">
        <v>5</v>
      </c>
      <c r="G1934">
        <v>511115</v>
      </c>
      <c r="H1934" t="s">
        <v>70</v>
      </c>
      <c r="I1934">
        <v>280007</v>
      </c>
      <c r="J1934" t="s">
        <v>79</v>
      </c>
      <c r="K1934">
        <v>250019</v>
      </c>
      <c r="L1934" t="s">
        <v>37</v>
      </c>
      <c r="M1934" t="s">
        <v>39</v>
      </c>
      <c r="N1934" s="5">
        <v>4701</v>
      </c>
    </row>
    <row r="1935" spans="1:14" x14ac:dyDescent="0.25">
      <c r="A1935">
        <v>3801934</v>
      </c>
      <c r="B1935">
        <v>1</v>
      </c>
      <c r="C1935" t="s">
        <v>64</v>
      </c>
      <c r="D1935" s="2">
        <v>45019</v>
      </c>
      <c r="E1935" s="27">
        <v>2023</v>
      </c>
      <c r="F1935" s="29">
        <v>4</v>
      </c>
      <c r="G1935">
        <v>511111</v>
      </c>
      <c r="H1935" t="s">
        <v>29</v>
      </c>
      <c r="I1935">
        <v>280020</v>
      </c>
      <c r="J1935" t="s">
        <v>21</v>
      </c>
      <c r="K1935">
        <v>250027</v>
      </c>
      <c r="L1935" t="s">
        <v>35</v>
      </c>
      <c r="M1935" t="s">
        <v>71</v>
      </c>
      <c r="N1935" s="5">
        <v>4207</v>
      </c>
    </row>
    <row r="1936" spans="1:14" x14ac:dyDescent="0.25">
      <c r="A1936">
        <v>3801935</v>
      </c>
      <c r="B1936">
        <v>1</v>
      </c>
      <c r="C1936" t="s">
        <v>64</v>
      </c>
      <c r="D1936" s="2">
        <v>44282</v>
      </c>
      <c r="E1936" s="27">
        <v>2021</v>
      </c>
      <c r="F1936" s="29">
        <v>3</v>
      </c>
      <c r="G1936">
        <v>511111</v>
      </c>
      <c r="H1936" t="s">
        <v>29</v>
      </c>
      <c r="I1936">
        <v>280003</v>
      </c>
      <c r="J1936" t="s">
        <v>75</v>
      </c>
      <c r="K1936">
        <v>250011</v>
      </c>
      <c r="L1936" t="s">
        <v>37</v>
      </c>
      <c r="M1936" t="s">
        <v>54</v>
      </c>
      <c r="N1936" s="5">
        <v>1390</v>
      </c>
    </row>
    <row r="1937" spans="1:14" x14ac:dyDescent="0.25">
      <c r="A1937">
        <v>3801936</v>
      </c>
      <c r="B1937">
        <v>4</v>
      </c>
      <c r="C1937" t="s">
        <v>65</v>
      </c>
      <c r="D1937" s="2">
        <v>45166</v>
      </c>
      <c r="E1937" s="27">
        <v>2023</v>
      </c>
      <c r="F1937" s="29">
        <v>8</v>
      </c>
      <c r="G1937">
        <v>511112</v>
      </c>
      <c r="H1937" t="s">
        <v>29</v>
      </c>
      <c r="I1937">
        <v>280016</v>
      </c>
      <c r="J1937" t="s">
        <v>17</v>
      </c>
      <c r="K1937">
        <v>250001</v>
      </c>
      <c r="L1937" t="s">
        <v>36</v>
      </c>
      <c r="M1937" t="s">
        <v>38</v>
      </c>
      <c r="N1937" s="5">
        <v>5348</v>
      </c>
    </row>
    <row r="1938" spans="1:14" x14ac:dyDescent="0.25">
      <c r="A1938">
        <v>3801937</v>
      </c>
      <c r="B1938">
        <v>3</v>
      </c>
      <c r="C1938" t="s">
        <v>50</v>
      </c>
      <c r="D1938" s="2">
        <v>45218</v>
      </c>
      <c r="E1938" s="27">
        <v>2023</v>
      </c>
      <c r="F1938" s="29">
        <v>10</v>
      </c>
      <c r="G1938">
        <v>511113</v>
      </c>
      <c r="H1938" t="s">
        <v>30</v>
      </c>
      <c r="I1938">
        <v>280002</v>
      </c>
      <c r="J1938" t="s">
        <v>74</v>
      </c>
      <c r="K1938">
        <v>250017</v>
      </c>
      <c r="L1938" t="s">
        <v>37</v>
      </c>
      <c r="M1938" t="s">
        <v>39</v>
      </c>
      <c r="N1938" s="5">
        <v>3400</v>
      </c>
    </row>
    <row r="1939" spans="1:14" x14ac:dyDescent="0.25">
      <c r="A1939">
        <v>3801938</v>
      </c>
      <c r="B1939">
        <v>3</v>
      </c>
      <c r="C1939" t="s">
        <v>50</v>
      </c>
      <c r="D1939" s="2">
        <v>44303</v>
      </c>
      <c r="E1939" s="27">
        <v>2021</v>
      </c>
      <c r="F1939" s="29">
        <v>4</v>
      </c>
      <c r="G1939">
        <v>511113</v>
      </c>
      <c r="H1939" t="s">
        <v>30</v>
      </c>
      <c r="I1939">
        <v>280016</v>
      </c>
      <c r="J1939" t="s">
        <v>17</v>
      </c>
      <c r="K1939">
        <v>250016</v>
      </c>
      <c r="L1939" t="s">
        <v>37</v>
      </c>
      <c r="M1939" t="s">
        <v>39</v>
      </c>
      <c r="N1939" s="5">
        <v>1305</v>
      </c>
    </row>
    <row r="1940" spans="1:14" x14ac:dyDescent="0.25">
      <c r="A1940">
        <v>3801939</v>
      </c>
      <c r="B1940">
        <v>2</v>
      </c>
      <c r="C1940" t="s">
        <v>51</v>
      </c>
      <c r="D1940" s="2">
        <v>44335</v>
      </c>
      <c r="E1940" s="27">
        <v>2021</v>
      </c>
      <c r="F1940" s="29">
        <v>5</v>
      </c>
      <c r="G1940">
        <v>511115</v>
      </c>
      <c r="H1940" t="s">
        <v>70</v>
      </c>
      <c r="I1940">
        <v>280001</v>
      </c>
      <c r="J1940" t="s">
        <v>73</v>
      </c>
      <c r="K1940">
        <v>250014</v>
      </c>
      <c r="L1940" t="s">
        <v>37</v>
      </c>
      <c r="M1940" t="s">
        <v>54</v>
      </c>
      <c r="N1940" s="5">
        <v>2669</v>
      </c>
    </row>
    <row r="1941" spans="1:14" x14ac:dyDescent="0.25">
      <c r="A1941">
        <v>3801940</v>
      </c>
      <c r="B1941">
        <v>4</v>
      </c>
      <c r="C1941" t="s">
        <v>65</v>
      </c>
      <c r="D1941" s="2">
        <v>44702</v>
      </c>
      <c r="E1941" s="27">
        <v>2022</v>
      </c>
      <c r="F1941" s="29">
        <v>5</v>
      </c>
      <c r="G1941">
        <v>511113</v>
      </c>
      <c r="H1941" t="s">
        <v>30</v>
      </c>
      <c r="I1941">
        <v>280017</v>
      </c>
      <c r="J1941" t="s">
        <v>18</v>
      </c>
      <c r="K1941">
        <v>250003</v>
      </c>
      <c r="L1941" t="s">
        <v>36</v>
      </c>
      <c r="M1941" t="s">
        <v>38</v>
      </c>
      <c r="N1941" s="5">
        <v>4992</v>
      </c>
    </row>
    <row r="1942" spans="1:14" x14ac:dyDescent="0.25">
      <c r="A1942">
        <v>3801941</v>
      </c>
      <c r="B1942">
        <v>2</v>
      </c>
      <c r="C1942" t="s">
        <v>51</v>
      </c>
      <c r="D1942" s="2">
        <v>44923</v>
      </c>
      <c r="E1942" s="27">
        <v>2022</v>
      </c>
      <c r="F1942" s="29">
        <v>12</v>
      </c>
      <c r="G1942">
        <v>511115</v>
      </c>
      <c r="H1942" t="s">
        <v>70</v>
      </c>
      <c r="I1942">
        <v>280017</v>
      </c>
      <c r="J1942" t="s">
        <v>18</v>
      </c>
      <c r="K1942">
        <v>250024</v>
      </c>
      <c r="L1942" t="s">
        <v>34</v>
      </c>
      <c r="M1942" t="s">
        <v>40</v>
      </c>
      <c r="N1942" s="5">
        <v>2886</v>
      </c>
    </row>
    <row r="1943" spans="1:14" x14ac:dyDescent="0.25">
      <c r="A1943">
        <v>3801942</v>
      </c>
      <c r="B1943">
        <v>3</v>
      </c>
      <c r="C1943" t="s">
        <v>50</v>
      </c>
      <c r="D1943" s="2">
        <v>44685</v>
      </c>
      <c r="E1943" s="27">
        <v>2022</v>
      </c>
      <c r="F1943" s="29">
        <v>5</v>
      </c>
      <c r="G1943">
        <v>511114</v>
      </c>
      <c r="H1943" t="s">
        <v>30</v>
      </c>
      <c r="I1943">
        <v>280015</v>
      </c>
      <c r="J1943" t="s">
        <v>16</v>
      </c>
      <c r="K1943">
        <v>250001</v>
      </c>
      <c r="L1943" t="s">
        <v>36</v>
      </c>
      <c r="M1943" t="s">
        <v>38</v>
      </c>
      <c r="N1943" s="5">
        <v>331</v>
      </c>
    </row>
    <row r="1944" spans="1:14" x14ac:dyDescent="0.25">
      <c r="A1944">
        <v>3801943</v>
      </c>
      <c r="B1944">
        <v>2</v>
      </c>
      <c r="C1944" t="s">
        <v>51</v>
      </c>
      <c r="D1944" s="2">
        <v>44927</v>
      </c>
      <c r="E1944" s="27">
        <v>2023</v>
      </c>
      <c r="F1944" s="29">
        <v>1</v>
      </c>
      <c r="G1944">
        <v>511112</v>
      </c>
      <c r="H1944" t="s">
        <v>29</v>
      </c>
      <c r="I1944">
        <v>280003</v>
      </c>
      <c r="J1944" t="s">
        <v>75</v>
      </c>
      <c r="K1944">
        <v>250013</v>
      </c>
      <c r="L1944" t="s">
        <v>37</v>
      </c>
      <c r="M1944" t="s">
        <v>54</v>
      </c>
      <c r="N1944" s="5">
        <v>3647</v>
      </c>
    </row>
    <row r="1945" spans="1:14" x14ac:dyDescent="0.25">
      <c r="A1945">
        <v>3801944</v>
      </c>
      <c r="B1945">
        <v>4</v>
      </c>
      <c r="C1945" t="s">
        <v>65</v>
      </c>
      <c r="D1945" s="2">
        <v>44946</v>
      </c>
      <c r="E1945" s="27">
        <v>2023</v>
      </c>
      <c r="F1945" s="29">
        <v>1</v>
      </c>
      <c r="G1945">
        <v>511114</v>
      </c>
      <c r="H1945" t="s">
        <v>30</v>
      </c>
      <c r="I1945">
        <v>280003</v>
      </c>
      <c r="J1945" t="s">
        <v>75</v>
      </c>
      <c r="K1945">
        <v>250015</v>
      </c>
      <c r="L1945" t="s">
        <v>37</v>
      </c>
      <c r="M1945" t="s">
        <v>39</v>
      </c>
      <c r="N1945" s="5">
        <v>4437</v>
      </c>
    </row>
    <row r="1946" spans="1:14" x14ac:dyDescent="0.25">
      <c r="A1946">
        <v>3801945</v>
      </c>
      <c r="B1946">
        <v>1</v>
      </c>
      <c r="C1946" t="s">
        <v>64</v>
      </c>
      <c r="D1946" s="2">
        <v>44472</v>
      </c>
      <c r="E1946" s="27">
        <v>2021</v>
      </c>
      <c r="F1946" s="29">
        <v>10</v>
      </c>
      <c r="G1946">
        <v>511115</v>
      </c>
      <c r="H1946" t="s">
        <v>70</v>
      </c>
      <c r="I1946">
        <v>280003</v>
      </c>
      <c r="J1946" t="s">
        <v>75</v>
      </c>
      <c r="K1946">
        <v>250013</v>
      </c>
      <c r="L1946" t="s">
        <v>37</v>
      </c>
      <c r="M1946" t="s">
        <v>54</v>
      </c>
      <c r="N1946" s="5">
        <v>3081</v>
      </c>
    </row>
    <row r="1947" spans="1:14" x14ac:dyDescent="0.25">
      <c r="A1947">
        <v>3801946</v>
      </c>
      <c r="B1947">
        <v>4</v>
      </c>
      <c r="C1947" t="s">
        <v>65</v>
      </c>
      <c r="D1947" s="2">
        <v>44465</v>
      </c>
      <c r="E1947" s="27">
        <v>2021</v>
      </c>
      <c r="F1947" s="29">
        <v>9</v>
      </c>
      <c r="G1947">
        <v>511111</v>
      </c>
      <c r="H1947" t="s">
        <v>29</v>
      </c>
      <c r="I1947">
        <v>280013</v>
      </c>
      <c r="J1947" t="s">
        <v>14</v>
      </c>
      <c r="K1947">
        <v>250013</v>
      </c>
      <c r="L1947" t="s">
        <v>37</v>
      </c>
      <c r="M1947" t="s">
        <v>54</v>
      </c>
      <c r="N1947" s="5">
        <v>5999</v>
      </c>
    </row>
    <row r="1948" spans="1:14" x14ac:dyDescent="0.25">
      <c r="A1948">
        <v>3801947</v>
      </c>
      <c r="B1948">
        <v>4</v>
      </c>
      <c r="C1948" t="s">
        <v>65</v>
      </c>
      <c r="D1948" s="2">
        <v>44479</v>
      </c>
      <c r="E1948" s="27">
        <v>2021</v>
      </c>
      <c r="F1948" s="29">
        <v>10</v>
      </c>
      <c r="G1948">
        <v>511116</v>
      </c>
      <c r="H1948" t="s">
        <v>31</v>
      </c>
      <c r="I1948">
        <v>280010</v>
      </c>
      <c r="J1948" t="s">
        <v>11</v>
      </c>
      <c r="K1948">
        <v>250003</v>
      </c>
      <c r="L1948" t="s">
        <v>36</v>
      </c>
      <c r="M1948" t="s">
        <v>38</v>
      </c>
      <c r="N1948" s="5">
        <v>3917</v>
      </c>
    </row>
    <row r="1949" spans="1:14" x14ac:dyDescent="0.25">
      <c r="A1949">
        <v>3801948</v>
      </c>
      <c r="B1949">
        <v>1</v>
      </c>
      <c r="C1949" t="s">
        <v>64</v>
      </c>
      <c r="D1949" s="2">
        <v>45082</v>
      </c>
      <c r="E1949" s="27">
        <v>2023</v>
      </c>
      <c r="F1949" s="29">
        <v>6</v>
      </c>
      <c r="G1949">
        <v>511115</v>
      </c>
      <c r="H1949" t="s">
        <v>70</v>
      </c>
      <c r="I1949">
        <v>280018</v>
      </c>
      <c r="J1949" t="s">
        <v>19</v>
      </c>
      <c r="K1949">
        <v>250006</v>
      </c>
      <c r="L1949" t="s">
        <v>36</v>
      </c>
      <c r="M1949" t="s">
        <v>53</v>
      </c>
      <c r="N1949" s="5">
        <v>4746</v>
      </c>
    </row>
    <row r="1950" spans="1:14" x14ac:dyDescent="0.25">
      <c r="A1950">
        <v>3801949</v>
      </c>
      <c r="B1950">
        <v>3</v>
      </c>
      <c r="C1950" t="s">
        <v>50</v>
      </c>
      <c r="D1950" s="2">
        <v>44424</v>
      </c>
      <c r="E1950" s="27">
        <v>2021</v>
      </c>
      <c r="F1950" s="29">
        <v>8</v>
      </c>
      <c r="G1950">
        <v>511115</v>
      </c>
      <c r="H1950" t="s">
        <v>70</v>
      </c>
      <c r="I1950">
        <v>280015</v>
      </c>
      <c r="J1950" t="s">
        <v>16</v>
      </c>
      <c r="K1950">
        <v>250013</v>
      </c>
      <c r="L1950" t="s">
        <v>37</v>
      </c>
      <c r="M1950" t="s">
        <v>54</v>
      </c>
      <c r="N1950" s="5">
        <v>2296</v>
      </c>
    </row>
    <row r="1951" spans="1:14" x14ac:dyDescent="0.25">
      <c r="A1951">
        <v>3801950</v>
      </c>
      <c r="B1951">
        <v>1</v>
      </c>
      <c r="C1951" t="s">
        <v>64</v>
      </c>
      <c r="D1951" s="2">
        <v>44282</v>
      </c>
      <c r="E1951" s="27">
        <v>2021</v>
      </c>
      <c r="F1951" s="29">
        <v>3</v>
      </c>
      <c r="G1951">
        <v>511113</v>
      </c>
      <c r="H1951" t="s">
        <v>30</v>
      </c>
      <c r="I1951">
        <v>280014</v>
      </c>
      <c r="J1951" t="s">
        <v>15</v>
      </c>
      <c r="K1951">
        <v>250020</v>
      </c>
      <c r="L1951" t="s">
        <v>37</v>
      </c>
      <c r="M1951" t="s">
        <v>39</v>
      </c>
      <c r="N1951" s="5">
        <v>1825</v>
      </c>
    </row>
    <row r="1952" spans="1:14" x14ac:dyDescent="0.25">
      <c r="A1952">
        <v>3801951</v>
      </c>
      <c r="B1952">
        <v>4</v>
      </c>
      <c r="C1952" t="s">
        <v>65</v>
      </c>
      <c r="D1952" s="2">
        <v>44907</v>
      </c>
      <c r="E1952" s="27">
        <v>2022</v>
      </c>
      <c r="F1952" s="29">
        <v>12</v>
      </c>
      <c r="G1952">
        <v>511116</v>
      </c>
      <c r="H1952" t="s">
        <v>31</v>
      </c>
      <c r="I1952">
        <v>280017</v>
      </c>
      <c r="J1952" t="s">
        <v>18</v>
      </c>
      <c r="K1952">
        <v>250007</v>
      </c>
      <c r="L1952" t="s">
        <v>36</v>
      </c>
      <c r="M1952" t="s">
        <v>53</v>
      </c>
      <c r="N1952" s="5">
        <v>1088</v>
      </c>
    </row>
    <row r="1953" spans="1:14" x14ac:dyDescent="0.25">
      <c r="A1953">
        <v>3801952</v>
      </c>
      <c r="B1953">
        <v>3</v>
      </c>
      <c r="C1953" t="s">
        <v>50</v>
      </c>
      <c r="D1953" s="2">
        <v>44745</v>
      </c>
      <c r="E1953" s="27">
        <v>2022</v>
      </c>
      <c r="F1953" s="29">
        <v>7</v>
      </c>
      <c r="G1953">
        <v>511115</v>
      </c>
      <c r="H1953" t="s">
        <v>70</v>
      </c>
      <c r="I1953">
        <v>280013</v>
      </c>
      <c r="J1953" t="s">
        <v>14</v>
      </c>
      <c r="K1953">
        <v>250030</v>
      </c>
      <c r="L1953" t="s">
        <v>35</v>
      </c>
      <c r="M1953" t="s">
        <v>55</v>
      </c>
      <c r="N1953" s="5">
        <v>5632</v>
      </c>
    </row>
    <row r="1954" spans="1:14" x14ac:dyDescent="0.25">
      <c r="A1954">
        <v>3801953</v>
      </c>
      <c r="B1954">
        <v>4</v>
      </c>
      <c r="C1954" t="s">
        <v>65</v>
      </c>
      <c r="D1954" s="2">
        <v>44433</v>
      </c>
      <c r="E1954" s="27">
        <v>2021</v>
      </c>
      <c r="F1954" s="29">
        <v>8</v>
      </c>
      <c r="G1954">
        <v>511115</v>
      </c>
      <c r="H1954" t="s">
        <v>70</v>
      </c>
      <c r="I1954">
        <v>280002</v>
      </c>
      <c r="J1954" t="s">
        <v>74</v>
      </c>
      <c r="K1954">
        <v>250007</v>
      </c>
      <c r="L1954" t="s">
        <v>36</v>
      </c>
      <c r="M1954" t="s">
        <v>53</v>
      </c>
      <c r="N1954" s="5">
        <v>3543</v>
      </c>
    </row>
    <row r="1955" spans="1:14" x14ac:dyDescent="0.25">
      <c r="A1955">
        <v>3801954</v>
      </c>
      <c r="B1955">
        <v>4</v>
      </c>
      <c r="C1955" t="s">
        <v>65</v>
      </c>
      <c r="D1955" s="2">
        <v>44807</v>
      </c>
      <c r="E1955" s="27">
        <v>2022</v>
      </c>
      <c r="F1955" s="29">
        <v>9</v>
      </c>
      <c r="G1955">
        <v>511115</v>
      </c>
      <c r="H1955" t="s">
        <v>70</v>
      </c>
      <c r="I1955">
        <v>280013</v>
      </c>
      <c r="J1955" t="s">
        <v>14</v>
      </c>
      <c r="K1955">
        <v>250011</v>
      </c>
      <c r="L1955" t="s">
        <v>37</v>
      </c>
      <c r="M1955" t="s">
        <v>54</v>
      </c>
      <c r="N1955" s="5">
        <v>5315</v>
      </c>
    </row>
    <row r="1956" spans="1:14" x14ac:dyDescent="0.25">
      <c r="A1956">
        <v>3801955</v>
      </c>
      <c r="B1956">
        <v>4</v>
      </c>
      <c r="C1956" t="s">
        <v>65</v>
      </c>
      <c r="D1956" s="2">
        <v>45197</v>
      </c>
      <c r="E1956" s="27">
        <v>2023</v>
      </c>
      <c r="F1956" s="29">
        <v>9</v>
      </c>
      <c r="G1956">
        <v>511117</v>
      </c>
      <c r="H1956" t="s">
        <v>31</v>
      </c>
      <c r="I1956">
        <v>280017</v>
      </c>
      <c r="J1956" t="s">
        <v>18</v>
      </c>
      <c r="K1956">
        <v>250022</v>
      </c>
      <c r="L1956" t="s">
        <v>34</v>
      </c>
      <c r="M1956" t="s">
        <v>40</v>
      </c>
      <c r="N1956" s="5">
        <v>2352</v>
      </c>
    </row>
    <row r="1957" spans="1:14" x14ac:dyDescent="0.25">
      <c r="A1957">
        <v>3801956</v>
      </c>
      <c r="B1957">
        <v>3</v>
      </c>
      <c r="C1957" t="s">
        <v>50</v>
      </c>
      <c r="D1957" s="2">
        <v>44217</v>
      </c>
      <c r="E1957" s="27">
        <v>2021</v>
      </c>
      <c r="F1957" s="29">
        <v>1</v>
      </c>
      <c r="G1957">
        <v>511111</v>
      </c>
      <c r="H1957" t="s">
        <v>29</v>
      </c>
      <c r="I1957">
        <v>280014</v>
      </c>
      <c r="J1957" t="s">
        <v>15</v>
      </c>
      <c r="K1957">
        <v>250009</v>
      </c>
      <c r="L1957" t="s">
        <v>36</v>
      </c>
      <c r="M1957" t="s">
        <v>53</v>
      </c>
      <c r="N1957" s="5">
        <v>3163</v>
      </c>
    </row>
    <row r="1958" spans="1:14" x14ac:dyDescent="0.25">
      <c r="A1958">
        <v>3801957</v>
      </c>
      <c r="B1958">
        <v>4</v>
      </c>
      <c r="C1958" t="s">
        <v>65</v>
      </c>
      <c r="D1958" s="2">
        <v>44898</v>
      </c>
      <c r="E1958" s="27">
        <v>2022</v>
      </c>
      <c r="F1958" s="29">
        <v>12</v>
      </c>
      <c r="G1958">
        <v>511114</v>
      </c>
      <c r="H1958" t="s">
        <v>30</v>
      </c>
      <c r="I1958">
        <v>280003</v>
      </c>
      <c r="J1958" t="s">
        <v>75</v>
      </c>
      <c r="K1958">
        <v>250019</v>
      </c>
      <c r="L1958" t="s">
        <v>37</v>
      </c>
      <c r="M1958" t="s">
        <v>39</v>
      </c>
      <c r="N1958" s="5">
        <v>3781</v>
      </c>
    </row>
    <row r="1959" spans="1:14" x14ac:dyDescent="0.25">
      <c r="A1959">
        <v>3801958</v>
      </c>
      <c r="B1959">
        <v>1</v>
      </c>
      <c r="C1959" t="s">
        <v>64</v>
      </c>
      <c r="D1959" s="2">
        <v>45067</v>
      </c>
      <c r="E1959" s="27">
        <v>2023</v>
      </c>
      <c r="F1959" s="29">
        <v>5</v>
      </c>
      <c r="G1959">
        <v>511112</v>
      </c>
      <c r="H1959" t="s">
        <v>29</v>
      </c>
      <c r="I1959">
        <v>280004</v>
      </c>
      <c r="J1959" t="s">
        <v>76</v>
      </c>
      <c r="K1959">
        <v>250009</v>
      </c>
      <c r="L1959" t="s">
        <v>36</v>
      </c>
      <c r="M1959" t="s">
        <v>53</v>
      </c>
      <c r="N1959" s="5">
        <v>1558</v>
      </c>
    </row>
    <row r="1960" spans="1:14" x14ac:dyDescent="0.25">
      <c r="A1960">
        <v>3801959</v>
      </c>
      <c r="B1960">
        <v>4</v>
      </c>
      <c r="C1960" t="s">
        <v>65</v>
      </c>
      <c r="D1960" s="2">
        <v>44752</v>
      </c>
      <c r="E1960" s="27">
        <v>2022</v>
      </c>
      <c r="F1960" s="29">
        <v>7</v>
      </c>
      <c r="G1960">
        <v>511116</v>
      </c>
      <c r="H1960" t="s">
        <v>31</v>
      </c>
      <c r="I1960">
        <v>280013</v>
      </c>
      <c r="J1960" t="s">
        <v>14</v>
      </c>
      <c r="K1960">
        <v>250022</v>
      </c>
      <c r="L1960" t="s">
        <v>34</v>
      </c>
      <c r="M1960" t="s">
        <v>40</v>
      </c>
      <c r="N1960" s="5">
        <v>5058</v>
      </c>
    </row>
    <row r="1961" spans="1:14" x14ac:dyDescent="0.25">
      <c r="A1961">
        <v>3801960</v>
      </c>
      <c r="B1961">
        <v>2</v>
      </c>
      <c r="C1961" t="s">
        <v>51</v>
      </c>
      <c r="D1961" s="2">
        <v>44431</v>
      </c>
      <c r="E1961" s="27">
        <v>2021</v>
      </c>
      <c r="F1961" s="29">
        <v>8</v>
      </c>
      <c r="G1961">
        <v>511117</v>
      </c>
      <c r="H1961" t="s">
        <v>31</v>
      </c>
      <c r="I1961">
        <v>280002</v>
      </c>
      <c r="J1961" t="s">
        <v>74</v>
      </c>
      <c r="K1961">
        <v>250014</v>
      </c>
      <c r="L1961" t="s">
        <v>37</v>
      </c>
      <c r="M1961" t="s">
        <v>54</v>
      </c>
      <c r="N1961" s="5">
        <v>5566</v>
      </c>
    </row>
    <row r="1962" spans="1:14" x14ac:dyDescent="0.25">
      <c r="A1962">
        <v>3801961</v>
      </c>
      <c r="B1962">
        <v>4</v>
      </c>
      <c r="C1962" t="s">
        <v>65</v>
      </c>
      <c r="D1962" s="2">
        <v>45052</v>
      </c>
      <c r="E1962" s="27">
        <v>2023</v>
      </c>
      <c r="F1962" s="29">
        <v>5</v>
      </c>
      <c r="G1962">
        <v>511117</v>
      </c>
      <c r="H1962" t="s">
        <v>31</v>
      </c>
      <c r="I1962">
        <v>280015</v>
      </c>
      <c r="J1962" t="s">
        <v>16</v>
      </c>
      <c r="K1962">
        <v>250013</v>
      </c>
      <c r="L1962" t="s">
        <v>37</v>
      </c>
      <c r="M1962" t="s">
        <v>54</v>
      </c>
      <c r="N1962" s="5">
        <v>1450</v>
      </c>
    </row>
    <row r="1963" spans="1:14" x14ac:dyDescent="0.25">
      <c r="A1963">
        <v>3801962</v>
      </c>
      <c r="B1963">
        <v>2</v>
      </c>
      <c r="C1963" t="s">
        <v>51</v>
      </c>
      <c r="D1963" s="2">
        <v>45005</v>
      </c>
      <c r="E1963" s="27">
        <v>2023</v>
      </c>
      <c r="F1963" s="29">
        <v>3</v>
      </c>
      <c r="G1963">
        <v>511112</v>
      </c>
      <c r="H1963" t="s">
        <v>29</v>
      </c>
      <c r="I1963">
        <v>280005</v>
      </c>
      <c r="J1963" t="s">
        <v>77</v>
      </c>
      <c r="K1963">
        <v>250017</v>
      </c>
      <c r="L1963" t="s">
        <v>37</v>
      </c>
      <c r="M1963" t="s">
        <v>39</v>
      </c>
      <c r="N1963" s="5">
        <v>2652</v>
      </c>
    </row>
    <row r="1964" spans="1:14" x14ac:dyDescent="0.25">
      <c r="A1964">
        <v>3801963</v>
      </c>
      <c r="B1964">
        <v>3</v>
      </c>
      <c r="C1964" t="s">
        <v>50</v>
      </c>
      <c r="D1964" s="2">
        <v>44685</v>
      </c>
      <c r="E1964" s="27">
        <v>2022</v>
      </c>
      <c r="F1964" s="29">
        <v>5</v>
      </c>
      <c r="G1964">
        <v>511112</v>
      </c>
      <c r="H1964" t="s">
        <v>29</v>
      </c>
      <c r="I1964">
        <v>280004</v>
      </c>
      <c r="J1964" t="s">
        <v>76</v>
      </c>
      <c r="K1964">
        <v>250019</v>
      </c>
      <c r="L1964" t="s">
        <v>37</v>
      </c>
      <c r="M1964" t="s">
        <v>39</v>
      </c>
      <c r="N1964" s="5">
        <v>2357</v>
      </c>
    </row>
    <row r="1965" spans="1:14" x14ac:dyDescent="0.25">
      <c r="A1965">
        <v>3801964</v>
      </c>
      <c r="B1965">
        <v>2</v>
      </c>
      <c r="C1965" t="s">
        <v>51</v>
      </c>
      <c r="D1965" s="2">
        <v>44466</v>
      </c>
      <c r="E1965" s="27">
        <v>2021</v>
      </c>
      <c r="F1965" s="29">
        <v>9</v>
      </c>
      <c r="G1965">
        <v>511114</v>
      </c>
      <c r="H1965" t="s">
        <v>30</v>
      </c>
      <c r="I1965">
        <v>280011</v>
      </c>
      <c r="J1965" t="s">
        <v>12</v>
      </c>
      <c r="K1965">
        <v>250021</v>
      </c>
      <c r="L1965" t="s">
        <v>34</v>
      </c>
      <c r="M1965" t="s">
        <v>40</v>
      </c>
      <c r="N1965" s="5">
        <v>3526</v>
      </c>
    </row>
    <row r="1966" spans="1:14" x14ac:dyDescent="0.25">
      <c r="A1966">
        <v>3801965</v>
      </c>
      <c r="B1966">
        <v>4</v>
      </c>
      <c r="C1966" t="s">
        <v>65</v>
      </c>
      <c r="D1966" s="2">
        <v>44489</v>
      </c>
      <c r="E1966" s="27">
        <v>2021</v>
      </c>
      <c r="F1966" s="29">
        <v>10</v>
      </c>
      <c r="G1966">
        <v>511115</v>
      </c>
      <c r="H1966" t="s">
        <v>70</v>
      </c>
      <c r="I1966">
        <v>280004</v>
      </c>
      <c r="J1966" t="s">
        <v>76</v>
      </c>
      <c r="K1966">
        <v>250009</v>
      </c>
      <c r="L1966" t="s">
        <v>36</v>
      </c>
      <c r="M1966" t="s">
        <v>53</v>
      </c>
      <c r="N1966" s="5">
        <v>2686</v>
      </c>
    </row>
    <row r="1967" spans="1:14" x14ac:dyDescent="0.25">
      <c r="A1967">
        <v>3801966</v>
      </c>
      <c r="B1967">
        <v>4</v>
      </c>
      <c r="C1967" t="s">
        <v>65</v>
      </c>
      <c r="D1967" s="2">
        <v>44830</v>
      </c>
      <c r="E1967" s="27">
        <v>2022</v>
      </c>
      <c r="F1967" s="29">
        <v>9</v>
      </c>
      <c r="G1967">
        <v>511116</v>
      </c>
      <c r="H1967" t="s">
        <v>31</v>
      </c>
      <c r="I1967">
        <v>280006</v>
      </c>
      <c r="J1967" t="s">
        <v>78</v>
      </c>
      <c r="K1967">
        <v>250002</v>
      </c>
      <c r="L1967" t="s">
        <v>36</v>
      </c>
      <c r="M1967" t="s">
        <v>38</v>
      </c>
      <c r="N1967" s="5">
        <v>3307</v>
      </c>
    </row>
    <row r="1968" spans="1:14" x14ac:dyDescent="0.25">
      <c r="A1968">
        <v>3801967</v>
      </c>
      <c r="B1968">
        <v>4</v>
      </c>
      <c r="C1968" t="s">
        <v>65</v>
      </c>
      <c r="D1968" s="2">
        <v>45220</v>
      </c>
      <c r="E1968" s="27">
        <v>2023</v>
      </c>
      <c r="F1968" s="29">
        <v>10</v>
      </c>
      <c r="G1968">
        <v>511117</v>
      </c>
      <c r="H1968" t="s">
        <v>31</v>
      </c>
      <c r="I1968">
        <v>280009</v>
      </c>
      <c r="J1968" t="s">
        <v>81</v>
      </c>
      <c r="K1968">
        <v>250017</v>
      </c>
      <c r="L1968" t="s">
        <v>37</v>
      </c>
      <c r="M1968" t="s">
        <v>39</v>
      </c>
      <c r="N1968" s="5">
        <v>1653</v>
      </c>
    </row>
    <row r="1969" spans="1:14" x14ac:dyDescent="0.25">
      <c r="A1969">
        <v>3801968</v>
      </c>
      <c r="B1969">
        <v>4</v>
      </c>
      <c r="C1969" t="s">
        <v>65</v>
      </c>
      <c r="D1969" s="2">
        <v>44805</v>
      </c>
      <c r="E1969" s="27">
        <v>2022</v>
      </c>
      <c r="F1969" s="29">
        <v>9</v>
      </c>
      <c r="G1969">
        <v>511112</v>
      </c>
      <c r="H1969" t="s">
        <v>29</v>
      </c>
      <c r="I1969">
        <v>280016</v>
      </c>
      <c r="J1969" t="s">
        <v>17</v>
      </c>
      <c r="K1969">
        <v>250001</v>
      </c>
      <c r="L1969" t="s">
        <v>36</v>
      </c>
      <c r="M1969" t="s">
        <v>38</v>
      </c>
      <c r="N1969" s="5">
        <v>1263</v>
      </c>
    </row>
    <row r="1970" spans="1:14" x14ac:dyDescent="0.25">
      <c r="A1970">
        <v>3801969</v>
      </c>
      <c r="B1970">
        <v>1</v>
      </c>
      <c r="C1970" t="s">
        <v>64</v>
      </c>
      <c r="D1970" s="2">
        <v>44995</v>
      </c>
      <c r="E1970" s="27">
        <v>2023</v>
      </c>
      <c r="F1970" s="29">
        <v>3</v>
      </c>
      <c r="G1970">
        <v>511116</v>
      </c>
      <c r="H1970" t="s">
        <v>31</v>
      </c>
      <c r="I1970">
        <v>280016</v>
      </c>
      <c r="J1970" t="s">
        <v>17</v>
      </c>
      <c r="K1970">
        <v>250025</v>
      </c>
      <c r="L1970" t="s">
        <v>34</v>
      </c>
      <c r="M1970" t="s">
        <v>40</v>
      </c>
      <c r="N1970" s="5">
        <v>1792</v>
      </c>
    </row>
    <row r="1971" spans="1:14" x14ac:dyDescent="0.25">
      <c r="A1971">
        <v>3801970</v>
      </c>
      <c r="B1971">
        <v>2</v>
      </c>
      <c r="C1971" t="s">
        <v>51</v>
      </c>
      <c r="D1971" s="2">
        <v>45215</v>
      </c>
      <c r="E1971" s="27">
        <v>2023</v>
      </c>
      <c r="F1971" s="29">
        <v>10</v>
      </c>
      <c r="G1971">
        <v>511113</v>
      </c>
      <c r="H1971" t="s">
        <v>30</v>
      </c>
      <c r="I1971">
        <v>280009</v>
      </c>
      <c r="J1971" t="s">
        <v>81</v>
      </c>
      <c r="K1971">
        <v>250019</v>
      </c>
      <c r="L1971" t="s">
        <v>37</v>
      </c>
      <c r="M1971" t="s">
        <v>39</v>
      </c>
      <c r="N1971" s="5">
        <v>4498</v>
      </c>
    </row>
    <row r="1972" spans="1:14" x14ac:dyDescent="0.25">
      <c r="A1972">
        <v>3801971</v>
      </c>
      <c r="B1972">
        <v>2</v>
      </c>
      <c r="C1972" t="s">
        <v>51</v>
      </c>
      <c r="D1972" s="2">
        <v>44683</v>
      </c>
      <c r="E1972" s="27">
        <v>2022</v>
      </c>
      <c r="F1972" s="29">
        <v>5</v>
      </c>
      <c r="G1972">
        <v>511114</v>
      </c>
      <c r="H1972" t="s">
        <v>30</v>
      </c>
      <c r="I1972">
        <v>280010</v>
      </c>
      <c r="J1972" t="s">
        <v>11</v>
      </c>
      <c r="K1972">
        <v>250003</v>
      </c>
      <c r="L1972" t="s">
        <v>36</v>
      </c>
      <c r="M1972" t="s">
        <v>38</v>
      </c>
      <c r="N1972" s="5">
        <v>1367</v>
      </c>
    </row>
    <row r="1973" spans="1:14" x14ac:dyDescent="0.25">
      <c r="A1973">
        <v>3801972</v>
      </c>
      <c r="B1973">
        <v>2</v>
      </c>
      <c r="C1973" t="s">
        <v>51</v>
      </c>
      <c r="D1973" s="2">
        <v>44479</v>
      </c>
      <c r="E1973" s="27">
        <v>2021</v>
      </c>
      <c r="F1973" s="29">
        <v>10</v>
      </c>
      <c r="G1973">
        <v>511116</v>
      </c>
      <c r="H1973" t="s">
        <v>31</v>
      </c>
      <c r="I1973">
        <v>280007</v>
      </c>
      <c r="J1973" t="s">
        <v>79</v>
      </c>
      <c r="K1973">
        <v>250026</v>
      </c>
      <c r="L1973" t="s">
        <v>35</v>
      </c>
      <c r="M1973" t="s">
        <v>71</v>
      </c>
      <c r="N1973" s="5">
        <v>3139</v>
      </c>
    </row>
    <row r="1974" spans="1:14" x14ac:dyDescent="0.25">
      <c r="A1974">
        <v>3801973</v>
      </c>
      <c r="B1974">
        <v>4</v>
      </c>
      <c r="C1974" t="s">
        <v>65</v>
      </c>
      <c r="D1974" s="2">
        <v>44242</v>
      </c>
      <c r="E1974" s="27">
        <v>2021</v>
      </c>
      <c r="F1974" s="29">
        <v>2</v>
      </c>
      <c r="G1974">
        <v>511115</v>
      </c>
      <c r="H1974" t="s">
        <v>70</v>
      </c>
      <c r="I1974">
        <v>280001</v>
      </c>
      <c r="J1974" t="s">
        <v>73</v>
      </c>
      <c r="K1974">
        <v>250007</v>
      </c>
      <c r="L1974" t="s">
        <v>36</v>
      </c>
      <c r="M1974" t="s">
        <v>53</v>
      </c>
      <c r="N1974" s="5">
        <v>1852</v>
      </c>
    </row>
    <row r="1975" spans="1:14" x14ac:dyDescent="0.25">
      <c r="A1975">
        <v>3801974</v>
      </c>
      <c r="B1975">
        <v>1</v>
      </c>
      <c r="C1975" t="s">
        <v>64</v>
      </c>
      <c r="D1975" s="2">
        <v>44258</v>
      </c>
      <c r="E1975" s="27">
        <v>2021</v>
      </c>
      <c r="F1975" s="29">
        <v>3</v>
      </c>
      <c r="G1975">
        <v>511114</v>
      </c>
      <c r="H1975" t="s">
        <v>30</v>
      </c>
      <c r="I1975">
        <v>280001</v>
      </c>
      <c r="J1975" t="s">
        <v>73</v>
      </c>
      <c r="K1975">
        <v>250014</v>
      </c>
      <c r="L1975" t="s">
        <v>37</v>
      </c>
      <c r="M1975" t="s">
        <v>54</v>
      </c>
      <c r="N1975" s="5">
        <v>340</v>
      </c>
    </row>
    <row r="1976" spans="1:14" x14ac:dyDescent="0.25">
      <c r="A1976">
        <v>3801975</v>
      </c>
      <c r="B1976">
        <v>1</v>
      </c>
      <c r="C1976" t="s">
        <v>64</v>
      </c>
      <c r="D1976" s="2">
        <v>44621</v>
      </c>
      <c r="E1976" s="27">
        <v>2022</v>
      </c>
      <c r="F1976" s="29">
        <v>3</v>
      </c>
      <c r="G1976">
        <v>511111</v>
      </c>
      <c r="H1976" t="s">
        <v>29</v>
      </c>
      <c r="I1976">
        <v>280006</v>
      </c>
      <c r="J1976" t="s">
        <v>78</v>
      </c>
      <c r="K1976">
        <v>250023</v>
      </c>
      <c r="L1976" t="s">
        <v>34</v>
      </c>
      <c r="M1976" t="s">
        <v>40</v>
      </c>
      <c r="N1976" s="5">
        <v>2042</v>
      </c>
    </row>
    <row r="1977" spans="1:14" x14ac:dyDescent="0.25">
      <c r="A1977">
        <v>3801976</v>
      </c>
      <c r="B1977">
        <v>1</v>
      </c>
      <c r="C1977" t="s">
        <v>64</v>
      </c>
      <c r="D1977" s="2">
        <v>44883</v>
      </c>
      <c r="E1977" s="27">
        <v>2022</v>
      </c>
      <c r="F1977" s="29">
        <v>11</v>
      </c>
      <c r="G1977">
        <v>511117</v>
      </c>
      <c r="H1977" t="s">
        <v>31</v>
      </c>
      <c r="I1977">
        <v>280004</v>
      </c>
      <c r="J1977" t="s">
        <v>76</v>
      </c>
      <c r="K1977">
        <v>250010</v>
      </c>
      <c r="L1977" t="s">
        <v>36</v>
      </c>
      <c r="M1977" t="s">
        <v>53</v>
      </c>
      <c r="N1977" s="5">
        <v>502</v>
      </c>
    </row>
    <row r="1978" spans="1:14" x14ac:dyDescent="0.25">
      <c r="A1978">
        <v>3801977</v>
      </c>
      <c r="B1978">
        <v>1</v>
      </c>
      <c r="C1978" t="s">
        <v>64</v>
      </c>
      <c r="D1978" s="2">
        <v>44862</v>
      </c>
      <c r="E1978" s="27">
        <v>2022</v>
      </c>
      <c r="F1978" s="29">
        <v>10</v>
      </c>
      <c r="G1978">
        <v>511112</v>
      </c>
      <c r="H1978" t="s">
        <v>29</v>
      </c>
      <c r="I1978">
        <v>280004</v>
      </c>
      <c r="J1978" t="s">
        <v>76</v>
      </c>
      <c r="K1978">
        <v>250027</v>
      </c>
      <c r="L1978" t="s">
        <v>35</v>
      </c>
      <c r="M1978" t="s">
        <v>71</v>
      </c>
      <c r="N1978" s="5">
        <v>2273</v>
      </c>
    </row>
    <row r="1979" spans="1:14" x14ac:dyDescent="0.25">
      <c r="A1979">
        <v>3801978</v>
      </c>
      <c r="B1979">
        <v>1</v>
      </c>
      <c r="C1979" t="s">
        <v>64</v>
      </c>
      <c r="D1979" s="2">
        <v>45288</v>
      </c>
      <c r="E1979" s="27">
        <v>2023</v>
      </c>
      <c r="F1979" s="29">
        <v>12</v>
      </c>
      <c r="G1979">
        <v>511117</v>
      </c>
      <c r="H1979" t="s">
        <v>31</v>
      </c>
      <c r="I1979">
        <v>280017</v>
      </c>
      <c r="J1979" t="s">
        <v>18</v>
      </c>
      <c r="K1979">
        <v>250026</v>
      </c>
      <c r="L1979" t="s">
        <v>35</v>
      </c>
      <c r="M1979" t="s">
        <v>71</v>
      </c>
      <c r="N1979" s="5">
        <v>434</v>
      </c>
    </row>
    <row r="1980" spans="1:14" x14ac:dyDescent="0.25">
      <c r="A1980">
        <v>3801979</v>
      </c>
      <c r="B1980">
        <v>4</v>
      </c>
      <c r="C1980" t="s">
        <v>65</v>
      </c>
      <c r="D1980" s="2">
        <v>44692</v>
      </c>
      <c r="E1980" s="27">
        <v>2022</v>
      </c>
      <c r="F1980" s="29">
        <v>5</v>
      </c>
      <c r="G1980">
        <v>511112</v>
      </c>
      <c r="H1980" t="s">
        <v>29</v>
      </c>
      <c r="I1980">
        <v>280007</v>
      </c>
      <c r="J1980" t="s">
        <v>79</v>
      </c>
      <c r="K1980">
        <v>250005</v>
      </c>
      <c r="L1980" t="s">
        <v>36</v>
      </c>
      <c r="M1980" t="s">
        <v>38</v>
      </c>
      <c r="N1980" s="5">
        <v>2422</v>
      </c>
    </row>
    <row r="1981" spans="1:14" x14ac:dyDescent="0.25">
      <c r="A1981">
        <v>3801980</v>
      </c>
      <c r="B1981">
        <v>1</v>
      </c>
      <c r="C1981" t="s">
        <v>64</v>
      </c>
      <c r="D1981" s="2">
        <v>45221</v>
      </c>
      <c r="E1981" s="27">
        <v>2023</v>
      </c>
      <c r="F1981" s="29">
        <v>10</v>
      </c>
      <c r="G1981">
        <v>511117</v>
      </c>
      <c r="H1981" t="s">
        <v>31</v>
      </c>
      <c r="I1981">
        <v>280006</v>
      </c>
      <c r="J1981" t="s">
        <v>78</v>
      </c>
      <c r="K1981">
        <v>250009</v>
      </c>
      <c r="L1981" t="s">
        <v>36</v>
      </c>
      <c r="M1981" t="s">
        <v>53</v>
      </c>
      <c r="N1981" s="5">
        <v>1660</v>
      </c>
    </row>
    <row r="1982" spans="1:14" x14ac:dyDescent="0.25">
      <c r="A1982">
        <v>3801981</v>
      </c>
      <c r="B1982">
        <v>1</v>
      </c>
      <c r="C1982" t="s">
        <v>64</v>
      </c>
      <c r="D1982" s="2">
        <v>44605</v>
      </c>
      <c r="E1982" s="27">
        <v>2022</v>
      </c>
      <c r="F1982" s="29">
        <v>2</v>
      </c>
      <c r="G1982">
        <v>511113</v>
      </c>
      <c r="H1982" t="s">
        <v>30</v>
      </c>
      <c r="I1982">
        <v>280019</v>
      </c>
      <c r="J1982" t="s">
        <v>20</v>
      </c>
      <c r="K1982">
        <v>250029</v>
      </c>
      <c r="L1982" t="s">
        <v>35</v>
      </c>
      <c r="M1982" t="s">
        <v>55</v>
      </c>
      <c r="N1982" s="5">
        <v>5388</v>
      </c>
    </row>
    <row r="1983" spans="1:14" x14ac:dyDescent="0.25">
      <c r="A1983">
        <v>3801982</v>
      </c>
      <c r="B1983">
        <v>2</v>
      </c>
      <c r="C1983" t="s">
        <v>51</v>
      </c>
      <c r="D1983" s="2">
        <v>44477</v>
      </c>
      <c r="E1983" s="27">
        <v>2021</v>
      </c>
      <c r="F1983" s="29">
        <v>10</v>
      </c>
      <c r="G1983">
        <v>511114</v>
      </c>
      <c r="H1983" t="s">
        <v>30</v>
      </c>
      <c r="I1983">
        <v>280011</v>
      </c>
      <c r="J1983" t="s">
        <v>12</v>
      </c>
      <c r="K1983">
        <v>250001</v>
      </c>
      <c r="L1983" t="s">
        <v>36</v>
      </c>
      <c r="M1983" t="s">
        <v>38</v>
      </c>
      <c r="N1983" s="5">
        <v>1693</v>
      </c>
    </row>
    <row r="1984" spans="1:14" x14ac:dyDescent="0.25">
      <c r="A1984">
        <v>3801983</v>
      </c>
      <c r="B1984">
        <v>3</v>
      </c>
      <c r="C1984" t="s">
        <v>50</v>
      </c>
      <c r="D1984" s="2">
        <v>45120</v>
      </c>
      <c r="E1984" s="27">
        <v>2023</v>
      </c>
      <c r="F1984" s="29">
        <v>7</v>
      </c>
      <c r="G1984">
        <v>511112</v>
      </c>
      <c r="H1984" t="s">
        <v>29</v>
      </c>
      <c r="I1984">
        <v>280004</v>
      </c>
      <c r="J1984" t="s">
        <v>76</v>
      </c>
      <c r="K1984">
        <v>250027</v>
      </c>
      <c r="L1984" t="s">
        <v>35</v>
      </c>
      <c r="M1984" t="s">
        <v>71</v>
      </c>
      <c r="N1984" s="5">
        <v>2431</v>
      </c>
    </row>
    <row r="1985" spans="1:14" x14ac:dyDescent="0.25">
      <c r="A1985">
        <v>3801984</v>
      </c>
      <c r="B1985">
        <v>1</v>
      </c>
      <c r="C1985" t="s">
        <v>64</v>
      </c>
      <c r="D1985" s="2">
        <v>44702</v>
      </c>
      <c r="E1985" s="27">
        <v>2022</v>
      </c>
      <c r="F1985" s="29">
        <v>5</v>
      </c>
      <c r="G1985">
        <v>511114</v>
      </c>
      <c r="H1985" t="s">
        <v>30</v>
      </c>
      <c r="I1985">
        <v>280010</v>
      </c>
      <c r="J1985" t="s">
        <v>11</v>
      </c>
      <c r="K1985">
        <v>250021</v>
      </c>
      <c r="L1985" t="s">
        <v>34</v>
      </c>
      <c r="M1985" t="s">
        <v>40</v>
      </c>
      <c r="N1985" s="5">
        <v>3624</v>
      </c>
    </row>
    <row r="1986" spans="1:14" x14ac:dyDescent="0.25">
      <c r="A1986">
        <v>3801985</v>
      </c>
      <c r="B1986">
        <v>3</v>
      </c>
      <c r="C1986" t="s">
        <v>50</v>
      </c>
      <c r="D1986" s="2">
        <v>44534</v>
      </c>
      <c r="E1986" s="27">
        <v>2021</v>
      </c>
      <c r="F1986" s="29">
        <v>12</v>
      </c>
      <c r="G1986">
        <v>511115</v>
      </c>
      <c r="H1986" t="s">
        <v>70</v>
      </c>
      <c r="I1986">
        <v>280018</v>
      </c>
      <c r="J1986" t="s">
        <v>19</v>
      </c>
      <c r="K1986">
        <v>250022</v>
      </c>
      <c r="L1986" t="s">
        <v>34</v>
      </c>
      <c r="M1986" t="s">
        <v>40</v>
      </c>
      <c r="N1986" s="5">
        <v>5836</v>
      </c>
    </row>
    <row r="1987" spans="1:14" x14ac:dyDescent="0.25">
      <c r="A1987">
        <v>3801986</v>
      </c>
      <c r="B1987">
        <v>3</v>
      </c>
      <c r="C1987" t="s">
        <v>50</v>
      </c>
      <c r="D1987" s="2">
        <v>44999</v>
      </c>
      <c r="E1987" s="27">
        <v>2023</v>
      </c>
      <c r="F1987" s="29">
        <v>3</v>
      </c>
      <c r="G1987">
        <v>511115</v>
      </c>
      <c r="H1987" t="s">
        <v>70</v>
      </c>
      <c r="I1987">
        <v>280017</v>
      </c>
      <c r="J1987" t="s">
        <v>18</v>
      </c>
      <c r="K1987">
        <v>250011</v>
      </c>
      <c r="L1987" t="s">
        <v>37</v>
      </c>
      <c r="M1987" t="s">
        <v>54</v>
      </c>
      <c r="N1987" s="5">
        <v>1858</v>
      </c>
    </row>
    <row r="1988" spans="1:14" x14ac:dyDescent="0.25">
      <c r="A1988">
        <v>3801987</v>
      </c>
      <c r="B1988">
        <v>3</v>
      </c>
      <c r="C1988" t="s">
        <v>50</v>
      </c>
      <c r="D1988" s="2">
        <v>44839</v>
      </c>
      <c r="E1988" s="27">
        <v>2022</v>
      </c>
      <c r="F1988" s="29">
        <v>10</v>
      </c>
      <c r="G1988">
        <v>511113</v>
      </c>
      <c r="H1988" t="s">
        <v>30</v>
      </c>
      <c r="I1988">
        <v>280004</v>
      </c>
      <c r="J1988" t="s">
        <v>76</v>
      </c>
      <c r="K1988">
        <v>250016</v>
      </c>
      <c r="L1988" t="s">
        <v>37</v>
      </c>
      <c r="M1988" t="s">
        <v>39</v>
      </c>
      <c r="N1988" s="5">
        <v>3243</v>
      </c>
    </row>
    <row r="1989" spans="1:14" x14ac:dyDescent="0.25">
      <c r="A1989">
        <v>3801988</v>
      </c>
      <c r="B1989">
        <v>4</v>
      </c>
      <c r="C1989" t="s">
        <v>65</v>
      </c>
      <c r="D1989" s="2">
        <v>44282</v>
      </c>
      <c r="E1989" s="27">
        <v>2021</v>
      </c>
      <c r="F1989" s="29">
        <v>3</v>
      </c>
      <c r="G1989">
        <v>511117</v>
      </c>
      <c r="H1989" t="s">
        <v>31</v>
      </c>
      <c r="I1989">
        <v>280006</v>
      </c>
      <c r="J1989" t="s">
        <v>78</v>
      </c>
      <c r="K1989">
        <v>250024</v>
      </c>
      <c r="L1989" t="s">
        <v>34</v>
      </c>
      <c r="M1989" t="s">
        <v>40</v>
      </c>
      <c r="N1989" s="5">
        <v>468</v>
      </c>
    </row>
    <row r="1990" spans="1:14" x14ac:dyDescent="0.25">
      <c r="A1990">
        <v>3801989</v>
      </c>
      <c r="B1990">
        <v>1</v>
      </c>
      <c r="C1990" t="s">
        <v>64</v>
      </c>
      <c r="D1990" s="2">
        <v>45202</v>
      </c>
      <c r="E1990" s="27">
        <v>2023</v>
      </c>
      <c r="F1990" s="29">
        <v>10</v>
      </c>
      <c r="G1990">
        <v>511111</v>
      </c>
      <c r="H1990" t="s">
        <v>29</v>
      </c>
      <c r="I1990">
        <v>280013</v>
      </c>
      <c r="J1990" t="s">
        <v>14</v>
      </c>
      <c r="K1990">
        <v>250004</v>
      </c>
      <c r="L1990" t="s">
        <v>36</v>
      </c>
      <c r="M1990" t="s">
        <v>38</v>
      </c>
      <c r="N1990" s="5">
        <v>1309</v>
      </c>
    </row>
    <row r="1991" spans="1:14" x14ac:dyDescent="0.25">
      <c r="A1991">
        <v>3801990</v>
      </c>
      <c r="B1991">
        <v>4</v>
      </c>
      <c r="C1991" t="s">
        <v>65</v>
      </c>
      <c r="D1991" s="2">
        <v>44204</v>
      </c>
      <c r="E1991" s="27">
        <v>2021</v>
      </c>
      <c r="F1991" s="29">
        <v>1</v>
      </c>
      <c r="G1991">
        <v>511112</v>
      </c>
      <c r="H1991" t="s">
        <v>29</v>
      </c>
      <c r="I1991">
        <v>280001</v>
      </c>
      <c r="J1991" t="s">
        <v>73</v>
      </c>
      <c r="K1991">
        <v>250023</v>
      </c>
      <c r="L1991" t="s">
        <v>34</v>
      </c>
      <c r="M1991" t="s">
        <v>40</v>
      </c>
      <c r="N1991" s="5">
        <v>1956</v>
      </c>
    </row>
    <row r="1992" spans="1:14" x14ac:dyDescent="0.25">
      <c r="A1992">
        <v>3801991</v>
      </c>
      <c r="B1992">
        <v>4</v>
      </c>
      <c r="C1992" t="s">
        <v>65</v>
      </c>
      <c r="D1992" s="2">
        <v>45206</v>
      </c>
      <c r="E1992" s="27">
        <v>2023</v>
      </c>
      <c r="F1992" s="29">
        <v>10</v>
      </c>
      <c r="G1992">
        <v>511114</v>
      </c>
      <c r="H1992" t="s">
        <v>30</v>
      </c>
      <c r="I1992">
        <v>280012</v>
      </c>
      <c r="J1992" t="s">
        <v>13</v>
      </c>
      <c r="K1992">
        <v>250027</v>
      </c>
      <c r="L1992" t="s">
        <v>35</v>
      </c>
      <c r="M1992" t="s">
        <v>71</v>
      </c>
      <c r="N1992" s="5">
        <v>4433</v>
      </c>
    </row>
    <row r="1993" spans="1:14" x14ac:dyDescent="0.25">
      <c r="A1993">
        <v>3801992</v>
      </c>
      <c r="B1993">
        <v>4</v>
      </c>
      <c r="C1993" t="s">
        <v>65</v>
      </c>
      <c r="D1993" s="2">
        <v>44959</v>
      </c>
      <c r="E1993" s="27">
        <v>2023</v>
      </c>
      <c r="F1993" s="29">
        <v>2</v>
      </c>
      <c r="G1993">
        <v>511112</v>
      </c>
      <c r="H1993" t="s">
        <v>29</v>
      </c>
      <c r="I1993">
        <v>280016</v>
      </c>
      <c r="J1993" t="s">
        <v>17</v>
      </c>
      <c r="K1993">
        <v>250006</v>
      </c>
      <c r="L1993" t="s">
        <v>36</v>
      </c>
      <c r="M1993" t="s">
        <v>53</v>
      </c>
      <c r="N1993" s="5">
        <v>1832</v>
      </c>
    </row>
    <row r="1994" spans="1:14" x14ac:dyDescent="0.25">
      <c r="A1994">
        <v>3801993</v>
      </c>
      <c r="B1994">
        <v>3</v>
      </c>
      <c r="C1994" t="s">
        <v>50</v>
      </c>
      <c r="D1994" s="2">
        <v>44208</v>
      </c>
      <c r="E1994" s="27">
        <v>2021</v>
      </c>
      <c r="F1994" s="29">
        <v>1</v>
      </c>
      <c r="G1994">
        <v>511115</v>
      </c>
      <c r="H1994" t="s">
        <v>70</v>
      </c>
      <c r="I1994">
        <v>280016</v>
      </c>
      <c r="J1994" t="s">
        <v>17</v>
      </c>
      <c r="K1994">
        <v>250011</v>
      </c>
      <c r="L1994" t="s">
        <v>37</v>
      </c>
      <c r="M1994" t="s">
        <v>54</v>
      </c>
      <c r="N1994" s="5">
        <v>2329</v>
      </c>
    </row>
    <row r="1995" spans="1:14" x14ac:dyDescent="0.25">
      <c r="A1995">
        <v>3801994</v>
      </c>
      <c r="B1995">
        <v>2</v>
      </c>
      <c r="C1995" t="s">
        <v>51</v>
      </c>
      <c r="D1995" s="2">
        <v>45059</v>
      </c>
      <c r="E1995" s="27">
        <v>2023</v>
      </c>
      <c r="F1995" s="29">
        <v>5</v>
      </c>
      <c r="G1995">
        <v>511115</v>
      </c>
      <c r="H1995" t="s">
        <v>70</v>
      </c>
      <c r="I1995">
        <v>280005</v>
      </c>
      <c r="J1995" t="s">
        <v>77</v>
      </c>
      <c r="K1995">
        <v>250017</v>
      </c>
      <c r="L1995" t="s">
        <v>37</v>
      </c>
      <c r="M1995" t="s">
        <v>39</v>
      </c>
      <c r="N1995" s="5">
        <v>2178</v>
      </c>
    </row>
    <row r="1996" spans="1:14" x14ac:dyDescent="0.25">
      <c r="A1996">
        <v>3801995</v>
      </c>
      <c r="B1996">
        <v>3</v>
      </c>
      <c r="C1996" t="s">
        <v>50</v>
      </c>
      <c r="D1996" s="2">
        <v>45176</v>
      </c>
      <c r="E1996" s="27">
        <v>2023</v>
      </c>
      <c r="F1996" s="29">
        <v>9</v>
      </c>
      <c r="G1996">
        <v>511114</v>
      </c>
      <c r="H1996" t="s">
        <v>30</v>
      </c>
      <c r="I1996">
        <v>280009</v>
      </c>
      <c r="J1996" t="s">
        <v>81</v>
      </c>
      <c r="K1996">
        <v>250006</v>
      </c>
      <c r="L1996" t="s">
        <v>36</v>
      </c>
      <c r="M1996" t="s">
        <v>53</v>
      </c>
      <c r="N1996" s="5">
        <v>3070</v>
      </c>
    </row>
    <row r="1997" spans="1:14" x14ac:dyDescent="0.25">
      <c r="A1997">
        <v>3801996</v>
      </c>
      <c r="B1997">
        <v>4</v>
      </c>
      <c r="C1997" t="s">
        <v>65</v>
      </c>
      <c r="D1997" s="2">
        <v>44807</v>
      </c>
      <c r="E1997" s="27">
        <v>2022</v>
      </c>
      <c r="F1997" s="29">
        <v>9</v>
      </c>
      <c r="G1997">
        <v>511113</v>
      </c>
      <c r="H1997" t="s">
        <v>30</v>
      </c>
      <c r="I1997">
        <v>280009</v>
      </c>
      <c r="J1997" t="s">
        <v>81</v>
      </c>
      <c r="K1997">
        <v>250017</v>
      </c>
      <c r="L1997" t="s">
        <v>37</v>
      </c>
      <c r="M1997" t="s">
        <v>39</v>
      </c>
      <c r="N1997" s="5">
        <v>3625</v>
      </c>
    </row>
    <row r="1998" spans="1:14" x14ac:dyDescent="0.25">
      <c r="A1998">
        <v>3801997</v>
      </c>
      <c r="B1998">
        <v>2</v>
      </c>
      <c r="C1998" t="s">
        <v>51</v>
      </c>
      <c r="D1998" s="2">
        <v>44197</v>
      </c>
      <c r="E1998" s="27">
        <v>2021</v>
      </c>
      <c r="F1998" s="29">
        <v>1</v>
      </c>
      <c r="G1998">
        <v>511113</v>
      </c>
      <c r="H1998" t="s">
        <v>30</v>
      </c>
      <c r="I1998">
        <v>280019</v>
      </c>
      <c r="J1998" t="s">
        <v>20</v>
      </c>
      <c r="K1998">
        <v>250010</v>
      </c>
      <c r="L1998" t="s">
        <v>36</v>
      </c>
      <c r="M1998" t="s">
        <v>53</v>
      </c>
      <c r="N1998" s="5">
        <v>5455</v>
      </c>
    </row>
    <row r="1999" spans="1:14" x14ac:dyDescent="0.25">
      <c r="A1999">
        <v>3801998</v>
      </c>
      <c r="B1999">
        <v>4</v>
      </c>
      <c r="C1999" t="s">
        <v>65</v>
      </c>
      <c r="D1999" s="2">
        <v>45240</v>
      </c>
      <c r="E1999" s="27">
        <v>2023</v>
      </c>
      <c r="F1999" s="29">
        <v>11</v>
      </c>
      <c r="G1999">
        <v>511112</v>
      </c>
      <c r="H1999" t="s">
        <v>29</v>
      </c>
      <c r="I1999">
        <v>280003</v>
      </c>
      <c r="J1999" t="s">
        <v>75</v>
      </c>
      <c r="K1999">
        <v>250002</v>
      </c>
      <c r="L1999" t="s">
        <v>36</v>
      </c>
      <c r="M1999" t="s">
        <v>38</v>
      </c>
      <c r="N1999" s="5">
        <v>1047</v>
      </c>
    </row>
    <row r="2000" spans="1:14" x14ac:dyDescent="0.25">
      <c r="A2000">
        <v>3801999</v>
      </c>
      <c r="B2000">
        <v>2</v>
      </c>
      <c r="C2000" t="s">
        <v>51</v>
      </c>
      <c r="D2000" s="2">
        <v>44282</v>
      </c>
      <c r="E2000" s="27">
        <v>2021</v>
      </c>
      <c r="F2000" s="29">
        <v>3</v>
      </c>
      <c r="G2000">
        <v>511115</v>
      </c>
      <c r="H2000" t="s">
        <v>70</v>
      </c>
      <c r="I2000">
        <v>280010</v>
      </c>
      <c r="J2000" t="s">
        <v>11</v>
      </c>
      <c r="K2000">
        <v>250017</v>
      </c>
      <c r="L2000" t="s">
        <v>37</v>
      </c>
      <c r="M2000" t="s">
        <v>39</v>
      </c>
      <c r="N2000" s="5">
        <v>3734</v>
      </c>
    </row>
    <row r="2001" spans="1:14" x14ac:dyDescent="0.25">
      <c r="A2001">
        <v>3802000</v>
      </c>
      <c r="B2001">
        <v>4</v>
      </c>
      <c r="C2001" t="s">
        <v>65</v>
      </c>
      <c r="D2001" s="2">
        <v>44908</v>
      </c>
      <c r="E2001" s="27">
        <v>2022</v>
      </c>
      <c r="F2001" s="29">
        <v>12</v>
      </c>
      <c r="G2001">
        <v>511112</v>
      </c>
      <c r="H2001" t="s">
        <v>29</v>
      </c>
      <c r="I2001">
        <v>280019</v>
      </c>
      <c r="J2001" t="s">
        <v>20</v>
      </c>
      <c r="K2001">
        <v>250021</v>
      </c>
      <c r="L2001" t="s">
        <v>34</v>
      </c>
      <c r="M2001" t="s">
        <v>40</v>
      </c>
      <c r="N2001" s="5">
        <v>2623</v>
      </c>
    </row>
    <row r="2002" spans="1:14" x14ac:dyDescent="0.25">
      <c r="A2002">
        <v>3802001</v>
      </c>
      <c r="B2002">
        <v>4</v>
      </c>
      <c r="C2002" t="s">
        <v>65</v>
      </c>
      <c r="D2002" s="2">
        <v>44941</v>
      </c>
      <c r="E2002" s="27">
        <v>2023</v>
      </c>
      <c r="F2002" s="29">
        <v>1</v>
      </c>
      <c r="G2002">
        <v>511112</v>
      </c>
      <c r="H2002" t="s">
        <v>29</v>
      </c>
      <c r="I2002">
        <v>280019</v>
      </c>
      <c r="J2002" t="s">
        <v>20</v>
      </c>
      <c r="K2002">
        <v>250013</v>
      </c>
      <c r="L2002" t="s">
        <v>37</v>
      </c>
      <c r="M2002" t="s">
        <v>54</v>
      </c>
      <c r="N2002" s="5">
        <v>2879</v>
      </c>
    </row>
    <row r="2003" spans="1:14" x14ac:dyDescent="0.25">
      <c r="A2003">
        <v>3802002</v>
      </c>
      <c r="B2003">
        <v>2</v>
      </c>
      <c r="C2003" t="s">
        <v>51</v>
      </c>
      <c r="D2003" s="2">
        <v>45127</v>
      </c>
      <c r="E2003" s="27">
        <v>2023</v>
      </c>
      <c r="F2003" s="29">
        <v>7</v>
      </c>
      <c r="G2003">
        <v>511113</v>
      </c>
      <c r="H2003" t="s">
        <v>30</v>
      </c>
      <c r="I2003">
        <v>280005</v>
      </c>
      <c r="J2003" t="s">
        <v>77</v>
      </c>
      <c r="K2003">
        <v>250018</v>
      </c>
      <c r="L2003" t="s">
        <v>37</v>
      </c>
      <c r="M2003" t="s">
        <v>39</v>
      </c>
      <c r="N2003" s="5">
        <v>4597</v>
      </c>
    </row>
    <row r="2004" spans="1:14" x14ac:dyDescent="0.25">
      <c r="A2004">
        <v>3802003</v>
      </c>
      <c r="B2004">
        <v>3</v>
      </c>
      <c r="C2004" t="s">
        <v>50</v>
      </c>
      <c r="D2004" s="2">
        <v>45257</v>
      </c>
      <c r="E2004" s="27">
        <v>2023</v>
      </c>
      <c r="F2004" s="29">
        <v>11</v>
      </c>
      <c r="G2004">
        <v>511114</v>
      </c>
      <c r="H2004" t="s">
        <v>30</v>
      </c>
      <c r="I2004">
        <v>280015</v>
      </c>
      <c r="J2004" t="s">
        <v>16</v>
      </c>
      <c r="K2004">
        <v>250014</v>
      </c>
      <c r="L2004" t="s">
        <v>37</v>
      </c>
      <c r="M2004" t="s">
        <v>54</v>
      </c>
      <c r="N2004" s="5">
        <v>4324</v>
      </c>
    </row>
    <row r="2005" spans="1:14" x14ac:dyDescent="0.25">
      <c r="A2005">
        <v>3802004</v>
      </c>
      <c r="B2005">
        <v>1</v>
      </c>
      <c r="C2005" t="s">
        <v>64</v>
      </c>
      <c r="D2005" s="2">
        <v>45117</v>
      </c>
      <c r="E2005" s="27">
        <v>2023</v>
      </c>
      <c r="F2005" s="29">
        <v>7</v>
      </c>
      <c r="G2005">
        <v>511116</v>
      </c>
      <c r="H2005" t="s">
        <v>31</v>
      </c>
      <c r="I2005">
        <v>280020</v>
      </c>
      <c r="J2005" t="s">
        <v>21</v>
      </c>
      <c r="K2005">
        <v>250005</v>
      </c>
      <c r="L2005" t="s">
        <v>36</v>
      </c>
      <c r="M2005" t="s">
        <v>38</v>
      </c>
      <c r="N2005" s="5">
        <v>2064</v>
      </c>
    </row>
    <row r="2006" spans="1:14" x14ac:dyDescent="0.25">
      <c r="A2006">
        <v>3802005</v>
      </c>
      <c r="B2006">
        <v>2</v>
      </c>
      <c r="C2006" t="s">
        <v>51</v>
      </c>
      <c r="D2006" s="2">
        <v>44789</v>
      </c>
      <c r="E2006" s="27">
        <v>2022</v>
      </c>
      <c r="F2006" s="29">
        <v>8</v>
      </c>
      <c r="G2006">
        <v>511113</v>
      </c>
      <c r="H2006" t="s">
        <v>30</v>
      </c>
      <c r="I2006">
        <v>280019</v>
      </c>
      <c r="J2006" t="s">
        <v>20</v>
      </c>
      <c r="K2006">
        <v>250025</v>
      </c>
      <c r="L2006" t="s">
        <v>34</v>
      </c>
      <c r="M2006" t="s">
        <v>40</v>
      </c>
      <c r="N2006" s="5">
        <v>4137</v>
      </c>
    </row>
    <row r="2007" spans="1:14" x14ac:dyDescent="0.25">
      <c r="A2007">
        <v>3802006</v>
      </c>
      <c r="B2007">
        <v>3</v>
      </c>
      <c r="C2007" t="s">
        <v>50</v>
      </c>
      <c r="D2007" s="2">
        <v>44764</v>
      </c>
      <c r="E2007" s="27">
        <v>2022</v>
      </c>
      <c r="F2007" s="29">
        <v>7</v>
      </c>
      <c r="G2007">
        <v>511116</v>
      </c>
      <c r="H2007" t="s">
        <v>31</v>
      </c>
      <c r="I2007">
        <v>280013</v>
      </c>
      <c r="J2007" t="s">
        <v>14</v>
      </c>
      <c r="K2007">
        <v>250029</v>
      </c>
      <c r="L2007" t="s">
        <v>35</v>
      </c>
      <c r="M2007" t="s">
        <v>55</v>
      </c>
      <c r="N2007" s="5">
        <v>1632</v>
      </c>
    </row>
    <row r="2008" spans="1:14" x14ac:dyDescent="0.25">
      <c r="A2008">
        <v>3802007</v>
      </c>
      <c r="B2008">
        <v>2</v>
      </c>
      <c r="C2008" t="s">
        <v>51</v>
      </c>
      <c r="D2008" s="2">
        <v>45274</v>
      </c>
      <c r="E2008" s="27">
        <v>2023</v>
      </c>
      <c r="F2008" s="29">
        <v>12</v>
      </c>
      <c r="G2008">
        <v>511111</v>
      </c>
      <c r="H2008" t="s">
        <v>29</v>
      </c>
      <c r="I2008">
        <v>280007</v>
      </c>
      <c r="J2008" t="s">
        <v>79</v>
      </c>
      <c r="K2008">
        <v>250027</v>
      </c>
      <c r="L2008" t="s">
        <v>35</v>
      </c>
      <c r="M2008" t="s">
        <v>71</v>
      </c>
      <c r="N2008" s="5">
        <v>932</v>
      </c>
    </row>
    <row r="2009" spans="1:14" x14ac:dyDescent="0.25">
      <c r="A2009">
        <v>3802008</v>
      </c>
      <c r="B2009">
        <v>1</v>
      </c>
      <c r="C2009" t="s">
        <v>64</v>
      </c>
      <c r="D2009" s="2">
        <v>44541</v>
      </c>
      <c r="E2009" s="27">
        <v>2021</v>
      </c>
      <c r="F2009" s="29">
        <v>12</v>
      </c>
      <c r="G2009">
        <v>511116</v>
      </c>
      <c r="H2009" t="s">
        <v>31</v>
      </c>
      <c r="I2009">
        <v>280009</v>
      </c>
      <c r="J2009" t="s">
        <v>81</v>
      </c>
      <c r="K2009">
        <v>250029</v>
      </c>
      <c r="L2009" t="s">
        <v>35</v>
      </c>
      <c r="M2009" t="s">
        <v>55</v>
      </c>
      <c r="N2009" s="5">
        <v>5426</v>
      </c>
    </row>
    <row r="2010" spans="1:14" x14ac:dyDescent="0.25">
      <c r="A2010">
        <v>3802009</v>
      </c>
      <c r="B2010">
        <v>2</v>
      </c>
      <c r="C2010" t="s">
        <v>51</v>
      </c>
      <c r="D2010" s="2">
        <v>44598</v>
      </c>
      <c r="E2010" s="27">
        <v>2022</v>
      </c>
      <c r="F2010" s="29">
        <v>2</v>
      </c>
      <c r="G2010">
        <v>511115</v>
      </c>
      <c r="H2010" t="s">
        <v>70</v>
      </c>
      <c r="I2010">
        <v>280002</v>
      </c>
      <c r="J2010" t="s">
        <v>74</v>
      </c>
      <c r="K2010">
        <v>250009</v>
      </c>
      <c r="L2010" t="s">
        <v>36</v>
      </c>
      <c r="M2010" t="s">
        <v>53</v>
      </c>
      <c r="N2010" s="5">
        <v>5162</v>
      </c>
    </row>
    <row r="2011" spans="1:14" x14ac:dyDescent="0.25">
      <c r="A2011">
        <v>3802010</v>
      </c>
      <c r="B2011">
        <v>4</v>
      </c>
      <c r="C2011" t="s">
        <v>65</v>
      </c>
      <c r="D2011" s="2">
        <v>44564</v>
      </c>
      <c r="E2011" s="27">
        <v>2022</v>
      </c>
      <c r="F2011" s="29">
        <v>1</v>
      </c>
      <c r="G2011">
        <v>511116</v>
      </c>
      <c r="H2011" t="s">
        <v>31</v>
      </c>
      <c r="I2011">
        <v>280008</v>
      </c>
      <c r="J2011" t="s">
        <v>80</v>
      </c>
      <c r="K2011">
        <v>250008</v>
      </c>
      <c r="L2011" t="s">
        <v>36</v>
      </c>
      <c r="M2011" t="s">
        <v>53</v>
      </c>
      <c r="N2011" s="5">
        <v>2697</v>
      </c>
    </row>
    <row r="2012" spans="1:14" x14ac:dyDescent="0.25">
      <c r="A2012">
        <v>3802011</v>
      </c>
      <c r="B2012">
        <v>3</v>
      </c>
      <c r="C2012" t="s">
        <v>50</v>
      </c>
      <c r="D2012" s="2">
        <v>44847</v>
      </c>
      <c r="E2012" s="27">
        <v>2022</v>
      </c>
      <c r="F2012" s="29">
        <v>10</v>
      </c>
      <c r="G2012">
        <v>511112</v>
      </c>
      <c r="H2012" t="s">
        <v>29</v>
      </c>
      <c r="I2012">
        <v>280020</v>
      </c>
      <c r="J2012" t="s">
        <v>21</v>
      </c>
      <c r="K2012">
        <v>250024</v>
      </c>
      <c r="L2012" t="s">
        <v>34</v>
      </c>
      <c r="M2012" t="s">
        <v>40</v>
      </c>
      <c r="N2012" s="5">
        <v>226</v>
      </c>
    </row>
    <row r="2013" spans="1:14" x14ac:dyDescent="0.25">
      <c r="A2013">
        <v>3802012</v>
      </c>
      <c r="B2013">
        <v>3</v>
      </c>
      <c r="C2013" t="s">
        <v>50</v>
      </c>
      <c r="D2013" s="2">
        <v>44688</v>
      </c>
      <c r="E2013" s="27">
        <v>2022</v>
      </c>
      <c r="F2013" s="29">
        <v>5</v>
      </c>
      <c r="G2013">
        <v>511115</v>
      </c>
      <c r="H2013" t="s">
        <v>70</v>
      </c>
      <c r="I2013">
        <v>280012</v>
      </c>
      <c r="J2013" t="s">
        <v>13</v>
      </c>
      <c r="K2013">
        <v>250022</v>
      </c>
      <c r="L2013" t="s">
        <v>34</v>
      </c>
      <c r="M2013" t="s">
        <v>40</v>
      </c>
      <c r="N2013" s="5">
        <v>4732</v>
      </c>
    </row>
    <row r="2014" spans="1:14" x14ac:dyDescent="0.25">
      <c r="A2014">
        <v>3802013</v>
      </c>
      <c r="B2014">
        <v>1</v>
      </c>
      <c r="C2014" t="s">
        <v>64</v>
      </c>
      <c r="D2014" s="2">
        <v>44513</v>
      </c>
      <c r="E2014" s="27">
        <v>2021</v>
      </c>
      <c r="F2014" s="29">
        <v>11</v>
      </c>
      <c r="G2014">
        <v>511117</v>
      </c>
      <c r="H2014" t="s">
        <v>31</v>
      </c>
      <c r="I2014">
        <v>280002</v>
      </c>
      <c r="J2014" t="s">
        <v>74</v>
      </c>
      <c r="K2014">
        <v>250028</v>
      </c>
      <c r="L2014" t="s">
        <v>35</v>
      </c>
      <c r="M2014" t="s">
        <v>71</v>
      </c>
      <c r="N2014" s="5">
        <v>1435</v>
      </c>
    </row>
    <row r="2015" spans="1:14" x14ac:dyDescent="0.25">
      <c r="A2015">
        <v>3802014</v>
      </c>
      <c r="B2015">
        <v>2</v>
      </c>
      <c r="C2015" t="s">
        <v>51</v>
      </c>
      <c r="D2015" s="2">
        <v>45026</v>
      </c>
      <c r="E2015" s="27">
        <v>2023</v>
      </c>
      <c r="F2015" s="29">
        <v>4</v>
      </c>
      <c r="G2015">
        <v>511111</v>
      </c>
      <c r="H2015" t="s">
        <v>29</v>
      </c>
      <c r="I2015">
        <v>280003</v>
      </c>
      <c r="J2015" t="s">
        <v>75</v>
      </c>
      <c r="K2015">
        <v>250003</v>
      </c>
      <c r="L2015" t="s">
        <v>36</v>
      </c>
      <c r="M2015" t="s">
        <v>38</v>
      </c>
      <c r="N2015" s="5">
        <v>3283</v>
      </c>
    </row>
    <row r="2016" spans="1:14" x14ac:dyDescent="0.25">
      <c r="A2016">
        <v>3802015</v>
      </c>
      <c r="B2016">
        <v>4</v>
      </c>
      <c r="C2016" t="s">
        <v>65</v>
      </c>
      <c r="D2016" s="2">
        <v>44677</v>
      </c>
      <c r="E2016" s="27">
        <v>2022</v>
      </c>
      <c r="F2016" s="29">
        <v>4</v>
      </c>
      <c r="G2016">
        <v>511114</v>
      </c>
      <c r="H2016" t="s">
        <v>30</v>
      </c>
      <c r="I2016">
        <v>280004</v>
      </c>
      <c r="J2016" t="s">
        <v>76</v>
      </c>
      <c r="K2016">
        <v>250001</v>
      </c>
      <c r="L2016" t="s">
        <v>36</v>
      </c>
      <c r="M2016" t="s">
        <v>38</v>
      </c>
      <c r="N2016" s="5">
        <v>212</v>
      </c>
    </row>
    <row r="2017" spans="1:14" x14ac:dyDescent="0.25">
      <c r="A2017">
        <v>3802016</v>
      </c>
      <c r="B2017">
        <v>3</v>
      </c>
      <c r="C2017" t="s">
        <v>50</v>
      </c>
      <c r="D2017" s="2">
        <v>45122</v>
      </c>
      <c r="E2017" s="27">
        <v>2023</v>
      </c>
      <c r="F2017" s="29">
        <v>7</v>
      </c>
      <c r="G2017">
        <v>511117</v>
      </c>
      <c r="H2017" t="s">
        <v>31</v>
      </c>
      <c r="I2017">
        <v>280004</v>
      </c>
      <c r="J2017" t="s">
        <v>76</v>
      </c>
      <c r="K2017">
        <v>250029</v>
      </c>
      <c r="L2017" t="s">
        <v>35</v>
      </c>
      <c r="M2017" t="s">
        <v>55</v>
      </c>
      <c r="N2017" s="5">
        <v>4426</v>
      </c>
    </row>
    <row r="2018" spans="1:14" x14ac:dyDescent="0.25">
      <c r="A2018">
        <v>3802017</v>
      </c>
      <c r="B2018">
        <v>4</v>
      </c>
      <c r="C2018" t="s">
        <v>65</v>
      </c>
      <c r="D2018" s="2">
        <v>44939</v>
      </c>
      <c r="E2018" s="27">
        <v>2023</v>
      </c>
      <c r="F2018" s="29">
        <v>1</v>
      </c>
      <c r="G2018">
        <v>511114</v>
      </c>
      <c r="H2018" t="s">
        <v>30</v>
      </c>
      <c r="I2018">
        <v>280010</v>
      </c>
      <c r="J2018" t="s">
        <v>11</v>
      </c>
      <c r="K2018">
        <v>250011</v>
      </c>
      <c r="L2018" t="s">
        <v>37</v>
      </c>
      <c r="M2018" t="s">
        <v>54</v>
      </c>
      <c r="N2018" s="5">
        <v>2391</v>
      </c>
    </row>
    <row r="2019" spans="1:14" x14ac:dyDescent="0.25">
      <c r="A2019">
        <v>3802018</v>
      </c>
      <c r="B2019">
        <v>3</v>
      </c>
      <c r="C2019" t="s">
        <v>50</v>
      </c>
      <c r="D2019" s="2">
        <v>44433</v>
      </c>
      <c r="E2019" s="27">
        <v>2021</v>
      </c>
      <c r="F2019" s="29">
        <v>8</v>
      </c>
      <c r="G2019">
        <v>511117</v>
      </c>
      <c r="H2019" t="s">
        <v>31</v>
      </c>
      <c r="I2019">
        <v>280003</v>
      </c>
      <c r="J2019" t="s">
        <v>75</v>
      </c>
      <c r="K2019">
        <v>250026</v>
      </c>
      <c r="L2019" t="s">
        <v>35</v>
      </c>
      <c r="M2019" t="s">
        <v>71</v>
      </c>
      <c r="N2019" s="5">
        <v>2506</v>
      </c>
    </row>
    <row r="2020" spans="1:14" x14ac:dyDescent="0.25">
      <c r="A2020">
        <v>3802019</v>
      </c>
      <c r="B2020">
        <v>1</v>
      </c>
      <c r="C2020" t="s">
        <v>64</v>
      </c>
      <c r="D2020" s="2">
        <v>44843</v>
      </c>
      <c r="E2020" s="27">
        <v>2022</v>
      </c>
      <c r="F2020" s="29">
        <v>10</v>
      </c>
      <c r="G2020">
        <v>511116</v>
      </c>
      <c r="H2020" t="s">
        <v>31</v>
      </c>
      <c r="I2020">
        <v>280018</v>
      </c>
      <c r="J2020" t="s">
        <v>19</v>
      </c>
      <c r="K2020">
        <v>250020</v>
      </c>
      <c r="L2020" t="s">
        <v>37</v>
      </c>
      <c r="M2020" t="s">
        <v>39</v>
      </c>
      <c r="N2020" s="5">
        <v>3167</v>
      </c>
    </row>
    <row r="2021" spans="1:14" x14ac:dyDescent="0.25">
      <c r="A2021">
        <v>3802020</v>
      </c>
      <c r="B2021">
        <v>1</v>
      </c>
      <c r="C2021" t="s">
        <v>64</v>
      </c>
      <c r="D2021" s="2">
        <v>45246</v>
      </c>
      <c r="E2021" s="27">
        <v>2023</v>
      </c>
      <c r="F2021" s="29">
        <v>11</v>
      </c>
      <c r="G2021">
        <v>511112</v>
      </c>
      <c r="H2021" t="s">
        <v>29</v>
      </c>
      <c r="I2021">
        <v>280020</v>
      </c>
      <c r="J2021" t="s">
        <v>21</v>
      </c>
      <c r="K2021">
        <v>250012</v>
      </c>
      <c r="L2021" t="s">
        <v>37</v>
      </c>
      <c r="M2021" t="s">
        <v>54</v>
      </c>
      <c r="N2021" s="5">
        <v>308</v>
      </c>
    </row>
    <row r="2022" spans="1:14" x14ac:dyDescent="0.25">
      <c r="A2022">
        <v>3802021</v>
      </c>
      <c r="B2022">
        <v>3</v>
      </c>
      <c r="C2022" t="s">
        <v>50</v>
      </c>
      <c r="D2022" s="2">
        <v>44648</v>
      </c>
      <c r="E2022" s="27">
        <v>2022</v>
      </c>
      <c r="F2022" s="29">
        <v>3</v>
      </c>
      <c r="G2022">
        <v>511111</v>
      </c>
      <c r="H2022" t="s">
        <v>29</v>
      </c>
      <c r="I2022">
        <v>280019</v>
      </c>
      <c r="J2022" t="s">
        <v>20</v>
      </c>
      <c r="K2022">
        <v>250004</v>
      </c>
      <c r="L2022" t="s">
        <v>36</v>
      </c>
      <c r="M2022" t="s">
        <v>38</v>
      </c>
      <c r="N2022" s="5">
        <v>5177</v>
      </c>
    </row>
    <row r="2023" spans="1:14" x14ac:dyDescent="0.25">
      <c r="A2023">
        <v>3802022</v>
      </c>
      <c r="B2023">
        <v>2</v>
      </c>
      <c r="C2023" t="s">
        <v>51</v>
      </c>
      <c r="D2023" s="2">
        <v>45025</v>
      </c>
      <c r="E2023" s="27">
        <v>2023</v>
      </c>
      <c r="F2023" s="29">
        <v>4</v>
      </c>
      <c r="G2023">
        <v>511117</v>
      </c>
      <c r="H2023" t="s">
        <v>31</v>
      </c>
      <c r="I2023">
        <v>280013</v>
      </c>
      <c r="J2023" t="s">
        <v>14</v>
      </c>
      <c r="K2023">
        <v>250025</v>
      </c>
      <c r="L2023" t="s">
        <v>34</v>
      </c>
      <c r="M2023" t="s">
        <v>40</v>
      </c>
      <c r="N2023" s="5">
        <v>1130</v>
      </c>
    </row>
    <row r="2024" spans="1:14" x14ac:dyDescent="0.25">
      <c r="A2024">
        <v>3802023</v>
      </c>
      <c r="B2024">
        <v>2</v>
      </c>
      <c r="C2024" t="s">
        <v>51</v>
      </c>
      <c r="D2024" s="2">
        <v>44391</v>
      </c>
      <c r="E2024" s="27">
        <v>2021</v>
      </c>
      <c r="F2024" s="29">
        <v>7</v>
      </c>
      <c r="G2024">
        <v>511117</v>
      </c>
      <c r="H2024" t="s">
        <v>31</v>
      </c>
      <c r="I2024">
        <v>280019</v>
      </c>
      <c r="J2024" t="s">
        <v>20</v>
      </c>
      <c r="K2024">
        <v>250029</v>
      </c>
      <c r="L2024" t="s">
        <v>35</v>
      </c>
      <c r="M2024" t="s">
        <v>55</v>
      </c>
      <c r="N2024" s="5">
        <v>3334</v>
      </c>
    </row>
    <row r="2025" spans="1:14" x14ac:dyDescent="0.25">
      <c r="A2025">
        <v>3802024</v>
      </c>
      <c r="B2025">
        <v>1</v>
      </c>
      <c r="C2025" t="s">
        <v>64</v>
      </c>
      <c r="D2025" s="2">
        <v>45258</v>
      </c>
      <c r="E2025" s="27">
        <v>2023</v>
      </c>
      <c r="F2025" s="29">
        <v>11</v>
      </c>
      <c r="G2025">
        <v>511114</v>
      </c>
      <c r="H2025" t="s">
        <v>30</v>
      </c>
      <c r="I2025">
        <v>280003</v>
      </c>
      <c r="J2025" t="s">
        <v>75</v>
      </c>
      <c r="K2025">
        <v>250011</v>
      </c>
      <c r="L2025" t="s">
        <v>37</v>
      </c>
      <c r="M2025" t="s">
        <v>54</v>
      </c>
      <c r="N2025" s="5">
        <v>5260</v>
      </c>
    </row>
    <row r="2026" spans="1:14" x14ac:dyDescent="0.25">
      <c r="A2026">
        <v>3802025</v>
      </c>
      <c r="B2026">
        <v>1</v>
      </c>
      <c r="C2026" t="s">
        <v>64</v>
      </c>
      <c r="D2026" s="2">
        <v>45068</v>
      </c>
      <c r="E2026" s="27">
        <v>2023</v>
      </c>
      <c r="F2026" s="29">
        <v>5</v>
      </c>
      <c r="G2026">
        <v>511112</v>
      </c>
      <c r="H2026" t="s">
        <v>29</v>
      </c>
      <c r="I2026">
        <v>280001</v>
      </c>
      <c r="J2026" t="s">
        <v>73</v>
      </c>
      <c r="K2026">
        <v>250030</v>
      </c>
      <c r="L2026" t="s">
        <v>35</v>
      </c>
      <c r="M2026" t="s">
        <v>55</v>
      </c>
      <c r="N2026" s="5">
        <v>3305</v>
      </c>
    </row>
    <row r="2027" spans="1:14" x14ac:dyDescent="0.25">
      <c r="A2027">
        <v>3802026</v>
      </c>
      <c r="B2027">
        <v>2</v>
      </c>
      <c r="C2027" t="s">
        <v>51</v>
      </c>
      <c r="D2027" s="2">
        <v>45102</v>
      </c>
      <c r="E2027" s="27">
        <v>2023</v>
      </c>
      <c r="F2027" s="29">
        <v>6</v>
      </c>
      <c r="G2027">
        <v>511117</v>
      </c>
      <c r="H2027" t="s">
        <v>31</v>
      </c>
      <c r="I2027">
        <v>280003</v>
      </c>
      <c r="J2027" t="s">
        <v>75</v>
      </c>
      <c r="K2027">
        <v>250027</v>
      </c>
      <c r="L2027" t="s">
        <v>35</v>
      </c>
      <c r="M2027" t="s">
        <v>71</v>
      </c>
      <c r="N2027" s="5">
        <v>817</v>
      </c>
    </row>
    <row r="2028" spans="1:14" x14ac:dyDescent="0.25">
      <c r="A2028">
        <v>3802027</v>
      </c>
      <c r="B2028">
        <v>4</v>
      </c>
      <c r="C2028" t="s">
        <v>65</v>
      </c>
      <c r="D2028" s="2">
        <v>45233</v>
      </c>
      <c r="E2028" s="27">
        <v>2023</v>
      </c>
      <c r="F2028" s="29">
        <v>11</v>
      </c>
      <c r="G2028">
        <v>511111</v>
      </c>
      <c r="H2028" t="s">
        <v>29</v>
      </c>
      <c r="I2028">
        <v>280018</v>
      </c>
      <c r="J2028" t="s">
        <v>19</v>
      </c>
      <c r="K2028">
        <v>250018</v>
      </c>
      <c r="L2028" t="s">
        <v>37</v>
      </c>
      <c r="M2028" t="s">
        <v>39</v>
      </c>
      <c r="N2028" s="5">
        <v>3520</v>
      </c>
    </row>
    <row r="2029" spans="1:14" x14ac:dyDescent="0.25">
      <c r="A2029">
        <v>3802028</v>
      </c>
      <c r="B2029">
        <v>3</v>
      </c>
      <c r="C2029" t="s">
        <v>50</v>
      </c>
      <c r="D2029" s="2">
        <v>44496</v>
      </c>
      <c r="E2029" s="27">
        <v>2021</v>
      </c>
      <c r="F2029" s="29">
        <v>10</v>
      </c>
      <c r="G2029">
        <v>511113</v>
      </c>
      <c r="H2029" t="s">
        <v>30</v>
      </c>
      <c r="I2029">
        <v>280008</v>
      </c>
      <c r="J2029" t="s">
        <v>80</v>
      </c>
      <c r="K2029">
        <v>250028</v>
      </c>
      <c r="L2029" t="s">
        <v>35</v>
      </c>
      <c r="M2029" t="s">
        <v>71</v>
      </c>
      <c r="N2029" s="5">
        <v>5852</v>
      </c>
    </row>
    <row r="2030" spans="1:14" x14ac:dyDescent="0.25">
      <c r="A2030">
        <v>3802029</v>
      </c>
      <c r="B2030">
        <v>4</v>
      </c>
      <c r="C2030" t="s">
        <v>65</v>
      </c>
      <c r="D2030" s="2">
        <v>44920</v>
      </c>
      <c r="E2030" s="27">
        <v>2022</v>
      </c>
      <c r="F2030" s="29">
        <v>12</v>
      </c>
      <c r="G2030">
        <v>511111</v>
      </c>
      <c r="H2030" t="s">
        <v>29</v>
      </c>
      <c r="I2030">
        <v>280006</v>
      </c>
      <c r="J2030" t="s">
        <v>78</v>
      </c>
      <c r="K2030">
        <v>250009</v>
      </c>
      <c r="L2030" t="s">
        <v>36</v>
      </c>
      <c r="M2030" t="s">
        <v>53</v>
      </c>
      <c r="N2030" s="5">
        <v>1617</v>
      </c>
    </row>
    <row r="2031" spans="1:14" x14ac:dyDescent="0.25">
      <c r="A2031">
        <v>3802030</v>
      </c>
      <c r="B2031">
        <v>1</v>
      </c>
      <c r="C2031" t="s">
        <v>64</v>
      </c>
      <c r="D2031" s="2">
        <v>44237</v>
      </c>
      <c r="E2031" s="27">
        <v>2021</v>
      </c>
      <c r="F2031" s="29">
        <v>2</v>
      </c>
      <c r="G2031">
        <v>511115</v>
      </c>
      <c r="H2031" t="s">
        <v>70</v>
      </c>
      <c r="I2031">
        <v>280012</v>
      </c>
      <c r="J2031" t="s">
        <v>13</v>
      </c>
      <c r="K2031">
        <v>250027</v>
      </c>
      <c r="L2031" t="s">
        <v>35</v>
      </c>
      <c r="M2031" t="s">
        <v>71</v>
      </c>
      <c r="N2031" s="5">
        <v>3479</v>
      </c>
    </row>
    <row r="2032" spans="1:14" x14ac:dyDescent="0.25">
      <c r="A2032">
        <v>3802031</v>
      </c>
      <c r="B2032">
        <v>4</v>
      </c>
      <c r="C2032" t="s">
        <v>65</v>
      </c>
      <c r="D2032" s="2">
        <v>44836</v>
      </c>
      <c r="E2032" s="27">
        <v>2022</v>
      </c>
      <c r="F2032" s="29">
        <v>10</v>
      </c>
      <c r="G2032">
        <v>511111</v>
      </c>
      <c r="H2032" t="s">
        <v>29</v>
      </c>
      <c r="I2032">
        <v>280011</v>
      </c>
      <c r="J2032" t="s">
        <v>12</v>
      </c>
      <c r="K2032">
        <v>250017</v>
      </c>
      <c r="L2032" t="s">
        <v>37</v>
      </c>
      <c r="M2032" t="s">
        <v>39</v>
      </c>
      <c r="N2032" s="5">
        <v>1607</v>
      </c>
    </row>
    <row r="2033" spans="1:14" x14ac:dyDescent="0.25">
      <c r="A2033">
        <v>3802032</v>
      </c>
      <c r="B2033">
        <v>1</v>
      </c>
      <c r="C2033" t="s">
        <v>64</v>
      </c>
      <c r="D2033" s="2">
        <v>44419</v>
      </c>
      <c r="E2033" s="27">
        <v>2021</v>
      </c>
      <c r="F2033" s="29">
        <v>8</v>
      </c>
      <c r="G2033">
        <v>511112</v>
      </c>
      <c r="H2033" t="s">
        <v>29</v>
      </c>
      <c r="I2033">
        <v>280004</v>
      </c>
      <c r="J2033" t="s">
        <v>76</v>
      </c>
      <c r="K2033">
        <v>250024</v>
      </c>
      <c r="L2033" t="s">
        <v>34</v>
      </c>
      <c r="M2033" t="s">
        <v>40</v>
      </c>
      <c r="N2033" s="5">
        <v>879</v>
      </c>
    </row>
    <row r="2034" spans="1:14" x14ac:dyDescent="0.25">
      <c r="A2034">
        <v>3802033</v>
      </c>
      <c r="B2034">
        <v>1</v>
      </c>
      <c r="C2034" t="s">
        <v>64</v>
      </c>
      <c r="D2034" s="2">
        <v>45210</v>
      </c>
      <c r="E2034" s="27">
        <v>2023</v>
      </c>
      <c r="F2034" s="29">
        <v>10</v>
      </c>
      <c r="G2034">
        <v>511115</v>
      </c>
      <c r="H2034" t="s">
        <v>70</v>
      </c>
      <c r="I2034">
        <v>280020</v>
      </c>
      <c r="J2034" t="s">
        <v>21</v>
      </c>
      <c r="K2034">
        <v>250003</v>
      </c>
      <c r="L2034" t="s">
        <v>36</v>
      </c>
      <c r="M2034" t="s">
        <v>38</v>
      </c>
      <c r="N2034" s="5">
        <v>3499</v>
      </c>
    </row>
    <row r="2035" spans="1:14" x14ac:dyDescent="0.25">
      <c r="A2035">
        <v>3802034</v>
      </c>
      <c r="B2035">
        <v>3</v>
      </c>
      <c r="C2035" t="s">
        <v>50</v>
      </c>
      <c r="D2035" s="2">
        <v>44735</v>
      </c>
      <c r="E2035" s="27">
        <v>2022</v>
      </c>
      <c r="F2035" s="29">
        <v>6</v>
      </c>
      <c r="G2035">
        <v>511111</v>
      </c>
      <c r="H2035" t="s">
        <v>29</v>
      </c>
      <c r="I2035">
        <v>280019</v>
      </c>
      <c r="J2035" t="s">
        <v>20</v>
      </c>
      <c r="K2035">
        <v>250026</v>
      </c>
      <c r="L2035" t="s">
        <v>35</v>
      </c>
      <c r="M2035" t="s">
        <v>71</v>
      </c>
      <c r="N2035" s="5">
        <v>2606</v>
      </c>
    </row>
    <row r="2036" spans="1:14" x14ac:dyDescent="0.25">
      <c r="A2036">
        <v>3802035</v>
      </c>
      <c r="B2036">
        <v>3</v>
      </c>
      <c r="C2036" t="s">
        <v>50</v>
      </c>
      <c r="D2036" s="2">
        <v>44625</v>
      </c>
      <c r="E2036" s="27">
        <v>2022</v>
      </c>
      <c r="F2036" s="29">
        <v>3</v>
      </c>
      <c r="G2036">
        <v>511117</v>
      </c>
      <c r="H2036" t="s">
        <v>31</v>
      </c>
      <c r="I2036">
        <v>280014</v>
      </c>
      <c r="J2036" t="s">
        <v>15</v>
      </c>
      <c r="K2036">
        <v>250013</v>
      </c>
      <c r="L2036" t="s">
        <v>37</v>
      </c>
      <c r="M2036" t="s">
        <v>54</v>
      </c>
      <c r="N2036" s="5">
        <v>229</v>
      </c>
    </row>
    <row r="2037" spans="1:14" x14ac:dyDescent="0.25">
      <c r="A2037">
        <v>3802036</v>
      </c>
      <c r="B2037">
        <v>1</v>
      </c>
      <c r="C2037" t="s">
        <v>64</v>
      </c>
      <c r="D2037" s="2">
        <v>45273</v>
      </c>
      <c r="E2037" s="27">
        <v>2023</v>
      </c>
      <c r="F2037" s="29">
        <v>12</v>
      </c>
      <c r="G2037">
        <v>511116</v>
      </c>
      <c r="H2037" t="s">
        <v>31</v>
      </c>
      <c r="I2037">
        <v>280010</v>
      </c>
      <c r="J2037" t="s">
        <v>11</v>
      </c>
      <c r="K2037">
        <v>250018</v>
      </c>
      <c r="L2037" t="s">
        <v>37</v>
      </c>
      <c r="M2037" t="s">
        <v>39</v>
      </c>
      <c r="N2037" s="5">
        <v>4541</v>
      </c>
    </row>
    <row r="2038" spans="1:14" x14ac:dyDescent="0.25">
      <c r="A2038">
        <v>3802037</v>
      </c>
      <c r="B2038">
        <v>3</v>
      </c>
      <c r="C2038" t="s">
        <v>50</v>
      </c>
      <c r="D2038" s="2">
        <v>45154</v>
      </c>
      <c r="E2038" s="27">
        <v>2023</v>
      </c>
      <c r="F2038" s="29">
        <v>8</v>
      </c>
      <c r="G2038">
        <v>511117</v>
      </c>
      <c r="H2038" t="s">
        <v>31</v>
      </c>
      <c r="I2038">
        <v>280001</v>
      </c>
      <c r="J2038" t="s">
        <v>73</v>
      </c>
      <c r="K2038">
        <v>250010</v>
      </c>
      <c r="L2038" t="s">
        <v>36</v>
      </c>
      <c r="M2038" t="s">
        <v>53</v>
      </c>
      <c r="N2038" s="5">
        <v>5051</v>
      </c>
    </row>
    <row r="2039" spans="1:14" x14ac:dyDescent="0.25">
      <c r="A2039">
        <v>3802038</v>
      </c>
      <c r="B2039">
        <v>2</v>
      </c>
      <c r="C2039" t="s">
        <v>51</v>
      </c>
      <c r="D2039" s="2">
        <v>44585</v>
      </c>
      <c r="E2039" s="27">
        <v>2022</v>
      </c>
      <c r="F2039" s="29">
        <v>1</v>
      </c>
      <c r="G2039">
        <v>511117</v>
      </c>
      <c r="H2039" t="s">
        <v>31</v>
      </c>
      <c r="I2039">
        <v>280007</v>
      </c>
      <c r="J2039" t="s">
        <v>79</v>
      </c>
      <c r="K2039">
        <v>250027</v>
      </c>
      <c r="L2039" t="s">
        <v>35</v>
      </c>
      <c r="M2039" t="s">
        <v>71</v>
      </c>
      <c r="N2039" s="5">
        <v>961</v>
      </c>
    </row>
    <row r="2040" spans="1:14" x14ac:dyDescent="0.25">
      <c r="A2040">
        <v>3802039</v>
      </c>
      <c r="B2040">
        <v>3</v>
      </c>
      <c r="C2040" t="s">
        <v>50</v>
      </c>
      <c r="D2040" s="2">
        <v>44642</v>
      </c>
      <c r="E2040" s="27">
        <v>2022</v>
      </c>
      <c r="F2040" s="29">
        <v>3</v>
      </c>
      <c r="G2040">
        <v>511115</v>
      </c>
      <c r="H2040" t="s">
        <v>70</v>
      </c>
      <c r="I2040">
        <v>280005</v>
      </c>
      <c r="J2040" t="s">
        <v>77</v>
      </c>
      <c r="K2040">
        <v>250023</v>
      </c>
      <c r="L2040" t="s">
        <v>34</v>
      </c>
      <c r="M2040" t="s">
        <v>40</v>
      </c>
      <c r="N2040" s="5">
        <v>3830</v>
      </c>
    </row>
    <row r="2041" spans="1:14" x14ac:dyDescent="0.25">
      <c r="A2041">
        <v>3802040</v>
      </c>
      <c r="B2041">
        <v>4</v>
      </c>
      <c r="C2041" t="s">
        <v>65</v>
      </c>
      <c r="D2041" s="2">
        <v>44763</v>
      </c>
      <c r="E2041" s="27">
        <v>2022</v>
      </c>
      <c r="F2041" s="29">
        <v>7</v>
      </c>
      <c r="G2041">
        <v>511116</v>
      </c>
      <c r="H2041" t="s">
        <v>31</v>
      </c>
      <c r="I2041">
        <v>280002</v>
      </c>
      <c r="J2041" t="s">
        <v>74</v>
      </c>
      <c r="K2041">
        <v>250006</v>
      </c>
      <c r="L2041" t="s">
        <v>36</v>
      </c>
      <c r="M2041" t="s">
        <v>53</v>
      </c>
      <c r="N2041" s="5">
        <v>3868</v>
      </c>
    </row>
    <row r="2042" spans="1:14" x14ac:dyDescent="0.25">
      <c r="A2042">
        <v>3802041</v>
      </c>
      <c r="B2042">
        <v>3</v>
      </c>
      <c r="C2042" t="s">
        <v>50</v>
      </c>
      <c r="D2042" s="2">
        <v>44913</v>
      </c>
      <c r="E2042" s="27">
        <v>2022</v>
      </c>
      <c r="F2042" s="29">
        <v>12</v>
      </c>
      <c r="G2042">
        <v>511112</v>
      </c>
      <c r="H2042" t="s">
        <v>29</v>
      </c>
      <c r="I2042">
        <v>280013</v>
      </c>
      <c r="J2042" t="s">
        <v>14</v>
      </c>
      <c r="K2042">
        <v>250008</v>
      </c>
      <c r="L2042" t="s">
        <v>36</v>
      </c>
      <c r="M2042" t="s">
        <v>53</v>
      </c>
      <c r="N2042" s="5">
        <v>834</v>
      </c>
    </row>
    <row r="2043" spans="1:14" x14ac:dyDescent="0.25">
      <c r="A2043">
        <v>3802042</v>
      </c>
      <c r="B2043">
        <v>2</v>
      </c>
      <c r="C2043" t="s">
        <v>51</v>
      </c>
      <c r="D2043" s="2">
        <v>44858</v>
      </c>
      <c r="E2043" s="27">
        <v>2022</v>
      </c>
      <c r="F2043" s="29">
        <v>10</v>
      </c>
      <c r="G2043">
        <v>511113</v>
      </c>
      <c r="H2043" t="s">
        <v>30</v>
      </c>
      <c r="I2043">
        <v>280004</v>
      </c>
      <c r="J2043" t="s">
        <v>76</v>
      </c>
      <c r="K2043">
        <v>250013</v>
      </c>
      <c r="L2043" t="s">
        <v>37</v>
      </c>
      <c r="M2043" t="s">
        <v>54</v>
      </c>
      <c r="N2043" s="5">
        <v>4976</v>
      </c>
    </row>
    <row r="2044" spans="1:14" x14ac:dyDescent="0.25">
      <c r="A2044">
        <v>3802043</v>
      </c>
      <c r="B2044">
        <v>3</v>
      </c>
      <c r="C2044" t="s">
        <v>50</v>
      </c>
      <c r="D2044" s="2">
        <v>44262</v>
      </c>
      <c r="E2044" s="27">
        <v>2021</v>
      </c>
      <c r="F2044" s="29">
        <v>3</v>
      </c>
      <c r="G2044">
        <v>511114</v>
      </c>
      <c r="H2044" t="s">
        <v>30</v>
      </c>
      <c r="I2044">
        <v>280011</v>
      </c>
      <c r="J2044" t="s">
        <v>12</v>
      </c>
      <c r="K2044">
        <v>250008</v>
      </c>
      <c r="L2044" t="s">
        <v>36</v>
      </c>
      <c r="M2044" t="s">
        <v>53</v>
      </c>
      <c r="N2044" s="5">
        <v>824</v>
      </c>
    </row>
    <row r="2045" spans="1:14" x14ac:dyDescent="0.25">
      <c r="A2045">
        <v>3802044</v>
      </c>
      <c r="B2045">
        <v>2</v>
      </c>
      <c r="C2045" t="s">
        <v>51</v>
      </c>
      <c r="D2045" s="2">
        <v>44991</v>
      </c>
      <c r="E2045" s="27">
        <v>2023</v>
      </c>
      <c r="F2045" s="29">
        <v>3</v>
      </c>
      <c r="G2045">
        <v>511114</v>
      </c>
      <c r="H2045" t="s">
        <v>30</v>
      </c>
      <c r="I2045">
        <v>280017</v>
      </c>
      <c r="J2045" t="s">
        <v>18</v>
      </c>
      <c r="K2045">
        <v>250006</v>
      </c>
      <c r="L2045" t="s">
        <v>36</v>
      </c>
      <c r="M2045" t="s">
        <v>53</v>
      </c>
      <c r="N2045" s="5">
        <v>1923</v>
      </c>
    </row>
    <row r="2046" spans="1:14" x14ac:dyDescent="0.25">
      <c r="A2046">
        <v>3802045</v>
      </c>
      <c r="B2046">
        <v>1</v>
      </c>
      <c r="C2046" t="s">
        <v>64</v>
      </c>
      <c r="D2046" s="2">
        <v>44831</v>
      </c>
      <c r="E2046" s="27">
        <v>2022</v>
      </c>
      <c r="F2046" s="29">
        <v>9</v>
      </c>
      <c r="G2046">
        <v>511114</v>
      </c>
      <c r="H2046" t="s">
        <v>30</v>
      </c>
      <c r="I2046">
        <v>280017</v>
      </c>
      <c r="J2046" t="s">
        <v>18</v>
      </c>
      <c r="K2046">
        <v>250027</v>
      </c>
      <c r="L2046" t="s">
        <v>35</v>
      </c>
      <c r="M2046" t="s">
        <v>71</v>
      </c>
      <c r="N2046" s="5">
        <v>3506</v>
      </c>
    </row>
    <row r="2047" spans="1:14" x14ac:dyDescent="0.25">
      <c r="A2047">
        <v>3802046</v>
      </c>
      <c r="B2047">
        <v>3</v>
      </c>
      <c r="C2047" t="s">
        <v>50</v>
      </c>
      <c r="D2047" s="2">
        <v>44824</v>
      </c>
      <c r="E2047" s="27">
        <v>2022</v>
      </c>
      <c r="F2047" s="29">
        <v>9</v>
      </c>
      <c r="G2047">
        <v>511114</v>
      </c>
      <c r="H2047" t="s">
        <v>30</v>
      </c>
      <c r="I2047">
        <v>280009</v>
      </c>
      <c r="J2047" t="s">
        <v>81</v>
      </c>
      <c r="K2047">
        <v>250016</v>
      </c>
      <c r="L2047" t="s">
        <v>37</v>
      </c>
      <c r="M2047" t="s">
        <v>39</v>
      </c>
      <c r="N2047" s="5">
        <v>1899</v>
      </c>
    </row>
    <row r="2048" spans="1:14" x14ac:dyDescent="0.25">
      <c r="A2048">
        <v>3802047</v>
      </c>
      <c r="B2048">
        <v>3</v>
      </c>
      <c r="C2048" t="s">
        <v>50</v>
      </c>
      <c r="D2048" s="2">
        <v>44445</v>
      </c>
      <c r="E2048" s="27">
        <v>2021</v>
      </c>
      <c r="F2048" s="29">
        <v>9</v>
      </c>
      <c r="G2048">
        <v>511115</v>
      </c>
      <c r="H2048" t="s">
        <v>70</v>
      </c>
      <c r="I2048">
        <v>280007</v>
      </c>
      <c r="J2048" t="s">
        <v>79</v>
      </c>
      <c r="K2048">
        <v>250013</v>
      </c>
      <c r="L2048" t="s">
        <v>37</v>
      </c>
      <c r="M2048" t="s">
        <v>54</v>
      </c>
      <c r="N2048" s="5">
        <v>3439</v>
      </c>
    </row>
    <row r="2049" spans="1:14" x14ac:dyDescent="0.25">
      <c r="A2049">
        <v>3802048</v>
      </c>
      <c r="B2049">
        <v>1</v>
      </c>
      <c r="C2049" t="s">
        <v>64</v>
      </c>
      <c r="D2049" s="2">
        <v>44350</v>
      </c>
      <c r="E2049" s="27">
        <v>2021</v>
      </c>
      <c r="F2049" s="29">
        <v>6</v>
      </c>
      <c r="G2049">
        <v>511113</v>
      </c>
      <c r="H2049" t="s">
        <v>30</v>
      </c>
      <c r="I2049">
        <v>280014</v>
      </c>
      <c r="J2049" t="s">
        <v>15</v>
      </c>
      <c r="K2049">
        <v>250025</v>
      </c>
      <c r="L2049" t="s">
        <v>34</v>
      </c>
      <c r="M2049" t="s">
        <v>40</v>
      </c>
      <c r="N2049" s="5">
        <v>5852</v>
      </c>
    </row>
    <row r="2050" spans="1:14" x14ac:dyDescent="0.25">
      <c r="A2050">
        <v>3802049</v>
      </c>
      <c r="B2050">
        <v>3</v>
      </c>
      <c r="C2050" t="s">
        <v>50</v>
      </c>
      <c r="D2050" s="2">
        <v>44265</v>
      </c>
      <c r="E2050" s="27">
        <v>2021</v>
      </c>
      <c r="F2050" s="29">
        <v>3</v>
      </c>
      <c r="G2050">
        <v>511112</v>
      </c>
      <c r="H2050" t="s">
        <v>29</v>
      </c>
      <c r="I2050">
        <v>280011</v>
      </c>
      <c r="J2050" t="s">
        <v>12</v>
      </c>
      <c r="K2050">
        <v>250020</v>
      </c>
      <c r="L2050" t="s">
        <v>37</v>
      </c>
      <c r="M2050" t="s">
        <v>39</v>
      </c>
      <c r="N2050" s="5">
        <v>1032</v>
      </c>
    </row>
    <row r="2051" spans="1:14" x14ac:dyDescent="0.25">
      <c r="A2051">
        <v>3802050</v>
      </c>
      <c r="B2051">
        <v>2</v>
      </c>
      <c r="C2051" t="s">
        <v>51</v>
      </c>
      <c r="D2051" s="2">
        <v>44729</v>
      </c>
      <c r="E2051" s="27">
        <v>2022</v>
      </c>
      <c r="F2051" s="29">
        <v>6</v>
      </c>
      <c r="G2051">
        <v>511116</v>
      </c>
      <c r="H2051" t="s">
        <v>31</v>
      </c>
      <c r="I2051">
        <v>280011</v>
      </c>
      <c r="J2051" t="s">
        <v>12</v>
      </c>
      <c r="K2051">
        <v>250006</v>
      </c>
      <c r="L2051" t="s">
        <v>36</v>
      </c>
      <c r="M2051" t="s">
        <v>53</v>
      </c>
      <c r="N2051" s="5">
        <v>4353</v>
      </c>
    </row>
    <row r="2052" spans="1:14" x14ac:dyDescent="0.25">
      <c r="A2052">
        <v>3802051</v>
      </c>
      <c r="B2052">
        <v>3</v>
      </c>
      <c r="C2052" t="s">
        <v>50</v>
      </c>
      <c r="D2052" s="2">
        <v>45185</v>
      </c>
      <c r="E2052" s="27">
        <v>2023</v>
      </c>
      <c r="F2052" s="29">
        <v>9</v>
      </c>
      <c r="G2052">
        <v>511115</v>
      </c>
      <c r="H2052" t="s">
        <v>70</v>
      </c>
      <c r="I2052">
        <v>280017</v>
      </c>
      <c r="J2052" t="s">
        <v>18</v>
      </c>
      <c r="K2052">
        <v>250018</v>
      </c>
      <c r="L2052" t="s">
        <v>37</v>
      </c>
      <c r="M2052" t="s">
        <v>39</v>
      </c>
      <c r="N2052" s="5">
        <v>2966</v>
      </c>
    </row>
    <row r="2053" spans="1:14" x14ac:dyDescent="0.25">
      <c r="A2053">
        <v>3802052</v>
      </c>
      <c r="B2053">
        <v>1</v>
      </c>
      <c r="C2053" t="s">
        <v>64</v>
      </c>
      <c r="D2053" s="2">
        <v>44263</v>
      </c>
      <c r="E2053" s="27">
        <v>2021</v>
      </c>
      <c r="F2053" s="29">
        <v>3</v>
      </c>
      <c r="G2053">
        <v>511111</v>
      </c>
      <c r="H2053" t="s">
        <v>29</v>
      </c>
      <c r="I2053">
        <v>280014</v>
      </c>
      <c r="J2053" t="s">
        <v>15</v>
      </c>
      <c r="K2053">
        <v>250016</v>
      </c>
      <c r="L2053" t="s">
        <v>37</v>
      </c>
      <c r="M2053" t="s">
        <v>39</v>
      </c>
      <c r="N2053" s="5">
        <v>495</v>
      </c>
    </row>
    <row r="2054" spans="1:14" x14ac:dyDescent="0.25">
      <c r="A2054">
        <v>3802053</v>
      </c>
      <c r="B2054">
        <v>3</v>
      </c>
      <c r="C2054" t="s">
        <v>50</v>
      </c>
      <c r="D2054" s="2">
        <v>44730</v>
      </c>
      <c r="E2054" s="27">
        <v>2022</v>
      </c>
      <c r="F2054" s="29">
        <v>6</v>
      </c>
      <c r="G2054">
        <v>511113</v>
      </c>
      <c r="H2054" t="s">
        <v>30</v>
      </c>
      <c r="I2054">
        <v>280005</v>
      </c>
      <c r="J2054" t="s">
        <v>77</v>
      </c>
      <c r="K2054">
        <v>250014</v>
      </c>
      <c r="L2054" t="s">
        <v>37</v>
      </c>
      <c r="M2054" t="s">
        <v>54</v>
      </c>
      <c r="N2054" s="5">
        <v>5814</v>
      </c>
    </row>
    <row r="2055" spans="1:14" x14ac:dyDescent="0.25">
      <c r="A2055">
        <v>3802054</v>
      </c>
      <c r="B2055">
        <v>4</v>
      </c>
      <c r="C2055" t="s">
        <v>65</v>
      </c>
      <c r="D2055" s="2">
        <v>44876</v>
      </c>
      <c r="E2055" s="27">
        <v>2022</v>
      </c>
      <c r="F2055" s="29">
        <v>11</v>
      </c>
      <c r="G2055">
        <v>511115</v>
      </c>
      <c r="H2055" t="s">
        <v>70</v>
      </c>
      <c r="I2055">
        <v>280008</v>
      </c>
      <c r="J2055" t="s">
        <v>80</v>
      </c>
      <c r="K2055">
        <v>250009</v>
      </c>
      <c r="L2055" t="s">
        <v>36</v>
      </c>
      <c r="M2055" t="s">
        <v>53</v>
      </c>
      <c r="N2055" s="5">
        <v>5239</v>
      </c>
    </row>
    <row r="2056" spans="1:14" x14ac:dyDescent="0.25">
      <c r="A2056">
        <v>3802055</v>
      </c>
      <c r="B2056">
        <v>3</v>
      </c>
      <c r="C2056" t="s">
        <v>50</v>
      </c>
      <c r="D2056" s="2">
        <v>44577</v>
      </c>
      <c r="E2056" s="27">
        <v>2022</v>
      </c>
      <c r="F2056" s="29">
        <v>1</v>
      </c>
      <c r="G2056">
        <v>511112</v>
      </c>
      <c r="H2056" t="s">
        <v>29</v>
      </c>
      <c r="I2056">
        <v>280017</v>
      </c>
      <c r="J2056" t="s">
        <v>18</v>
      </c>
      <c r="K2056">
        <v>250009</v>
      </c>
      <c r="L2056" t="s">
        <v>36</v>
      </c>
      <c r="M2056" t="s">
        <v>53</v>
      </c>
      <c r="N2056" s="5">
        <v>4079</v>
      </c>
    </row>
    <row r="2057" spans="1:14" x14ac:dyDescent="0.25">
      <c r="A2057">
        <v>3802056</v>
      </c>
      <c r="B2057">
        <v>4</v>
      </c>
      <c r="C2057" t="s">
        <v>65</v>
      </c>
      <c r="D2057" s="2">
        <v>44627</v>
      </c>
      <c r="E2057" s="27">
        <v>2022</v>
      </c>
      <c r="F2057" s="29">
        <v>3</v>
      </c>
      <c r="G2057">
        <v>511113</v>
      </c>
      <c r="H2057" t="s">
        <v>30</v>
      </c>
      <c r="I2057">
        <v>280010</v>
      </c>
      <c r="J2057" t="s">
        <v>11</v>
      </c>
      <c r="K2057">
        <v>250023</v>
      </c>
      <c r="L2057" t="s">
        <v>34</v>
      </c>
      <c r="M2057" t="s">
        <v>40</v>
      </c>
      <c r="N2057" s="5">
        <v>1044</v>
      </c>
    </row>
    <row r="2058" spans="1:14" x14ac:dyDescent="0.25">
      <c r="A2058">
        <v>3802057</v>
      </c>
      <c r="B2058">
        <v>1</v>
      </c>
      <c r="C2058" t="s">
        <v>64</v>
      </c>
      <c r="D2058" s="2">
        <v>44354</v>
      </c>
      <c r="E2058" s="27">
        <v>2021</v>
      </c>
      <c r="F2058" s="29">
        <v>6</v>
      </c>
      <c r="G2058">
        <v>511115</v>
      </c>
      <c r="H2058" t="s">
        <v>70</v>
      </c>
      <c r="I2058">
        <v>280012</v>
      </c>
      <c r="J2058" t="s">
        <v>13</v>
      </c>
      <c r="K2058">
        <v>250004</v>
      </c>
      <c r="L2058" t="s">
        <v>36</v>
      </c>
      <c r="M2058" t="s">
        <v>38</v>
      </c>
      <c r="N2058" s="5">
        <v>2913</v>
      </c>
    </row>
    <row r="2059" spans="1:14" x14ac:dyDescent="0.25">
      <c r="A2059">
        <v>3802058</v>
      </c>
      <c r="B2059">
        <v>2</v>
      </c>
      <c r="C2059" t="s">
        <v>51</v>
      </c>
      <c r="D2059" s="2">
        <v>44220</v>
      </c>
      <c r="E2059" s="27">
        <v>2021</v>
      </c>
      <c r="F2059" s="29">
        <v>1</v>
      </c>
      <c r="G2059">
        <v>511113</v>
      </c>
      <c r="H2059" t="s">
        <v>30</v>
      </c>
      <c r="I2059">
        <v>280013</v>
      </c>
      <c r="J2059" t="s">
        <v>14</v>
      </c>
      <c r="K2059">
        <v>250021</v>
      </c>
      <c r="L2059" t="s">
        <v>34</v>
      </c>
      <c r="M2059" t="s">
        <v>40</v>
      </c>
      <c r="N2059" s="5">
        <v>4888</v>
      </c>
    </row>
    <row r="2060" spans="1:14" x14ac:dyDescent="0.25">
      <c r="A2060">
        <v>3802059</v>
      </c>
      <c r="B2060">
        <v>4</v>
      </c>
      <c r="C2060" t="s">
        <v>65</v>
      </c>
      <c r="D2060" s="2">
        <v>44776</v>
      </c>
      <c r="E2060" s="27">
        <v>2022</v>
      </c>
      <c r="F2060" s="29">
        <v>8</v>
      </c>
      <c r="G2060">
        <v>511117</v>
      </c>
      <c r="H2060" t="s">
        <v>31</v>
      </c>
      <c r="I2060">
        <v>280002</v>
      </c>
      <c r="J2060" t="s">
        <v>74</v>
      </c>
      <c r="K2060">
        <v>250026</v>
      </c>
      <c r="L2060" t="s">
        <v>35</v>
      </c>
      <c r="M2060" t="s">
        <v>71</v>
      </c>
      <c r="N2060" s="5">
        <v>2048</v>
      </c>
    </row>
    <row r="2061" spans="1:14" x14ac:dyDescent="0.25">
      <c r="A2061">
        <v>3802060</v>
      </c>
      <c r="B2061">
        <v>3</v>
      </c>
      <c r="C2061" t="s">
        <v>50</v>
      </c>
      <c r="D2061" s="2">
        <v>44383</v>
      </c>
      <c r="E2061" s="27">
        <v>2021</v>
      </c>
      <c r="F2061" s="29">
        <v>7</v>
      </c>
      <c r="G2061">
        <v>511114</v>
      </c>
      <c r="H2061" t="s">
        <v>30</v>
      </c>
      <c r="I2061">
        <v>280014</v>
      </c>
      <c r="J2061" t="s">
        <v>15</v>
      </c>
      <c r="K2061">
        <v>250016</v>
      </c>
      <c r="L2061" t="s">
        <v>37</v>
      </c>
      <c r="M2061" t="s">
        <v>39</v>
      </c>
      <c r="N2061" s="5">
        <v>5954</v>
      </c>
    </row>
    <row r="2062" spans="1:14" x14ac:dyDescent="0.25">
      <c r="A2062">
        <v>3802061</v>
      </c>
      <c r="B2062">
        <v>1</v>
      </c>
      <c r="C2062" t="s">
        <v>64</v>
      </c>
      <c r="D2062" s="2">
        <v>44717</v>
      </c>
      <c r="E2062" s="27">
        <v>2022</v>
      </c>
      <c r="F2062" s="29">
        <v>6</v>
      </c>
      <c r="G2062">
        <v>511116</v>
      </c>
      <c r="H2062" t="s">
        <v>31</v>
      </c>
      <c r="I2062">
        <v>280007</v>
      </c>
      <c r="J2062" t="s">
        <v>79</v>
      </c>
      <c r="K2062">
        <v>250014</v>
      </c>
      <c r="L2062" t="s">
        <v>37</v>
      </c>
      <c r="M2062" t="s">
        <v>54</v>
      </c>
      <c r="N2062" s="5">
        <v>5529</v>
      </c>
    </row>
    <row r="2063" spans="1:14" x14ac:dyDescent="0.25">
      <c r="A2063">
        <v>3802062</v>
      </c>
      <c r="B2063">
        <v>3</v>
      </c>
      <c r="C2063" t="s">
        <v>50</v>
      </c>
      <c r="D2063" s="2">
        <v>45154</v>
      </c>
      <c r="E2063" s="27">
        <v>2023</v>
      </c>
      <c r="F2063" s="29">
        <v>8</v>
      </c>
      <c r="G2063">
        <v>511116</v>
      </c>
      <c r="H2063" t="s">
        <v>31</v>
      </c>
      <c r="I2063">
        <v>280004</v>
      </c>
      <c r="J2063" t="s">
        <v>76</v>
      </c>
      <c r="K2063">
        <v>250008</v>
      </c>
      <c r="L2063" t="s">
        <v>36</v>
      </c>
      <c r="M2063" t="s">
        <v>53</v>
      </c>
      <c r="N2063" s="5">
        <v>3092</v>
      </c>
    </row>
    <row r="2064" spans="1:14" x14ac:dyDescent="0.25">
      <c r="A2064">
        <v>3802063</v>
      </c>
      <c r="B2064">
        <v>4</v>
      </c>
      <c r="C2064" t="s">
        <v>65</v>
      </c>
      <c r="D2064" s="2">
        <v>44463</v>
      </c>
      <c r="E2064" s="27">
        <v>2021</v>
      </c>
      <c r="F2064" s="29">
        <v>9</v>
      </c>
      <c r="G2064">
        <v>511114</v>
      </c>
      <c r="H2064" t="s">
        <v>30</v>
      </c>
      <c r="I2064">
        <v>280009</v>
      </c>
      <c r="J2064" t="s">
        <v>81</v>
      </c>
      <c r="K2064">
        <v>250016</v>
      </c>
      <c r="L2064" t="s">
        <v>37</v>
      </c>
      <c r="M2064" t="s">
        <v>39</v>
      </c>
      <c r="N2064" s="5">
        <v>1141</v>
      </c>
    </row>
    <row r="2065" spans="1:14" x14ac:dyDescent="0.25">
      <c r="A2065">
        <v>3802064</v>
      </c>
      <c r="B2065">
        <v>3</v>
      </c>
      <c r="C2065" t="s">
        <v>50</v>
      </c>
      <c r="D2065" s="2">
        <v>44801</v>
      </c>
      <c r="E2065" s="27">
        <v>2022</v>
      </c>
      <c r="F2065" s="29">
        <v>8</v>
      </c>
      <c r="G2065">
        <v>511114</v>
      </c>
      <c r="H2065" t="s">
        <v>30</v>
      </c>
      <c r="I2065">
        <v>280020</v>
      </c>
      <c r="J2065" t="s">
        <v>21</v>
      </c>
      <c r="K2065">
        <v>250006</v>
      </c>
      <c r="L2065" t="s">
        <v>36</v>
      </c>
      <c r="M2065" t="s">
        <v>53</v>
      </c>
      <c r="N2065" s="5">
        <v>3876</v>
      </c>
    </row>
    <row r="2066" spans="1:14" x14ac:dyDescent="0.25">
      <c r="A2066">
        <v>3802065</v>
      </c>
      <c r="B2066">
        <v>3</v>
      </c>
      <c r="C2066" t="s">
        <v>50</v>
      </c>
      <c r="D2066" s="2">
        <v>44564</v>
      </c>
      <c r="E2066" s="27">
        <v>2022</v>
      </c>
      <c r="F2066" s="29">
        <v>1</v>
      </c>
      <c r="G2066">
        <v>511116</v>
      </c>
      <c r="H2066" t="s">
        <v>31</v>
      </c>
      <c r="I2066">
        <v>280006</v>
      </c>
      <c r="J2066" t="s">
        <v>78</v>
      </c>
      <c r="K2066">
        <v>250010</v>
      </c>
      <c r="L2066" t="s">
        <v>36</v>
      </c>
      <c r="M2066" t="s">
        <v>53</v>
      </c>
      <c r="N2066" s="5">
        <v>1091</v>
      </c>
    </row>
    <row r="2067" spans="1:14" x14ac:dyDescent="0.25">
      <c r="A2067">
        <v>3802066</v>
      </c>
      <c r="B2067">
        <v>2</v>
      </c>
      <c r="C2067" t="s">
        <v>51</v>
      </c>
      <c r="D2067" s="2">
        <v>44263</v>
      </c>
      <c r="E2067" s="27">
        <v>2021</v>
      </c>
      <c r="F2067" s="29">
        <v>3</v>
      </c>
      <c r="G2067">
        <v>511114</v>
      </c>
      <c r="H2067" t="s">
        <v>30</v>
      </c>
      <c r="I2067">
        <v>280019</v>
      </c>
      <c r="J2067" t="s">
        <v>20</v>
      </c>
      <c r="K2067">
        <v>250009</v>
      </c>
      <c r="L2067" t="s">
        <v>36</v>
      </c>
      <c r="M2067" t="s">
        <v>53</v>
      </c>
      <c r="N2067" s="5">
        <v>5855</v>
      </c>
    </row>
    <row r="2068" spans="1:14" x14ac:dyDescent="0.25">
      <c r="A2068">
        <v>3802067</v>
      </c>
      <c r="B2068">
        <v>1</v>
      </c>
      <c r="C2068" t="s">
        <v>64</v>
      </c>
      <c r="D2068" s="2">
        <v>44222</v>
      </c>
      <c r="E2068" s="27">
        <v>2021</v>
      </c>
      <c r="F2068" s="29">
        <v>1</v>
      </c>
      <c r="G2068">
        <v>511117</v>
      </c>
      <c r="H2068" t="s">
        <v>31</v>
      </c>
      <c r="I2068">
        <v>280008</v>
      </c>
      <c r="J2068" t="s">
        <v>80</v>
      </c>
      <c r="K2068">
        <v>250027</v>
      </c>
      <c r="L2068" t="s">
        <v>35</v>
      </c>
      <c r="M2068" t="s">
        <v>71</v>
      </c>
      <c r="N2068" s="5">
        <v>3092</v>
      </c>
    </row>
    <row r="2069" spans="1:14" x14ac:dyDescent="0.25">
      <c r="A2069">
        <v>3802068</v>
      </c>
      <c r="B2069">
        <v>4</v>
      </c>
      <c r="C2069" t="s">
        <v>65</v>
      </c>
      <c r="D2069" s="2">
        <v>44617</v>
      </c>
      <c r="E2069" s="27">
        <v>2022</v>
      </c>
      <c r="F2069" s="29">
        <v>2</v>
      </c>
      <c r="G2069">
        <v>511114</v>
      </c>
      <c r="H2069" t="s">
        <v>30</v>
      </c>
      <c r="I2069">
        <v>280019</v>
      </c>
      <c r="J2069" t="s">
        <v>20</v>
      </c>
      <c r="K2069">
        <v>250012</v>
      </c>
      <c r="L2069" t="s">
        <v>37</v>
      </c>
      <c r="M2069" t="s">
        <v>54</v>
      </c>
      <c r="N2069" s="5">
        <v>2780</v>
      </c>
    </row>
    <row r="2070" spans="1:14" x14ac:dyDescent="0.25">
      <c r="A2070">
        <v>3802069</v>
      </c>
      <c r="B2070">
        <v>3</v>
      </c>
      <c r="C2070" t="s">
        <v>50</v>
      </c>
      <c r="D2070" s="2">
        <v>44613</v>
      </c>
      <c r="E2070" s="27">
        <v>2022</v>
      </c>
      <c r="F2070" s="29">
        <v>2</v>
      </c>
      <c r="G2070">
        <v>511117</v>
      </c>
      <c r="H2070" t="s">
        <v>31</v>
      </c>
      <c r="I2070">
        <v>280016</v>
      </c>
      <c r="J2070" t="s">
        <v>17</v>
      </c>
      <c r="K2070">
        <v>250019</v>
      </c>
      <c r="L2070" t="s">
        <v>37</v>
      </c>
      <c r="M2070" t="s">
        <v>39</v>
      </c>
      <c r="N2070" s="5">
        <v>3350</v>
      </c>
    </row>
    <row r="2071" spans="1:14" x14ac:dyDescent="0.25">
      <c r="A2071">
        <v>3802070</v>
      </c>
      <c r="B2071">
        <v>2</v>
      </c>
      <c r="C2071" t="s">
        <v>51</v>
      </c>
      <c r="D2071" s="2">
        <v>44991</v>
      </c>
      <c r="E2071" s="27">
        <v>2023</v>
      </c>
      <c r="F2071" s="29">
        <v>3</v>
      </c>
      <c r="G2071">
        <v>511117</v>
      </c>
      <c r="H2071" t="s">
        <v>31</v>
      </c>
      <c r="I2071">
        <v>280012</v>
      </c>
      <c r="J2071" t="s">
        <v>13</v>
      </c>
      <c r="K2071">
        <v>250012</v>
      </c>
      <c r="L2071" t="s">
        <v>37</v>
      </c>
      <c r="M2071" t="s">
        <v>54</v>
      </c>
      <c r="N2071" s="5">
        <v>1258</v>
      </c>
    </row>
    <row r="2072" spans="1:14" x14ac:dyDescent="0.25">
      <c r="A2072">
        <v>3802071</v>
      </c>
      <c r="B2072">
        <v>2</v>
      </c>
      <c r="C2072" t="s">
        <v>51</v>
      </c>
      <c r="D2072" s="2">
        <v>44558</v>
      </c>
      <c r="E2072" s="27">
        <v>2021</v>
      </c>
      <c r="F2072" s="29">
        <v>12</v>
      </c>
      <c r="G2072">
        <v>511112</v>
      </c>
      <c r="H2072" t="s">
        <v>29</v>
      </c>
      <c r="I2072">
        <v>280009</v>
      </c>
      <c r="J2072" t="s">
        <v>81</v>
      </c>
      <c r="K2072">
        <v>250017</v>
      </c>
      <c r="L2072" t="s">
        <v>37</v>
      </c>
      <c r="M2072" t="s">
        <v>39</v>
      </c>
      <c r="N2072" s="5">
        <v>899</v>
      </c>
    </row>
    <row r="2073" spans="1:14" x14ac:dyDescent="0.25">
      <c r="A2073">
        <v>3802072</v>
      </c>
      <c r="B2073">
        <v>4</v>
      </c>
      <c r="C2073" t="s">
        <v>65</v>
      </c>
      <c r="D2073" s="2">
        <v>44508</v>
      </c>
      <c r="E2073" s="27">
        <v>2021</v>
      </c>
      <c r="F2073" s="29">
        <v>11</v>
      </c>
      <c r="G2073">
        <v>511115</v>
      </c>
      <c r="H2073" t="s">
        <v>70</v>
      </c>
      <c r="I2073">
        <v>280013</v>
      </c>
      <c r="J2073" t="s">
        <v>14</v>
      </c>
      <c r="K2073">
        <v>250005</v>
      </c>
      <c r="L2073" t="s">
        <v>36</v>
      </c>
      <c r="M2073" t="s">
        <v>38</v>
      </c>
      <c r="N2073" s="5">
        <v>3539</v>
      </c>
    </row>
    <row r="2074" spans="1:14" x14ac:dyDescent="0.25">
      <c r="A2074">
        <v>3802073</v>
      </c>
      <c r="B2074">
        <v>4</v>
      </c>
      <c r="C2074" t="s">
        <v>65</v>
      </c>
      <c r="D2074" s="2">
        <v>44208</v>
      </c>
      <c r="E2074" s="27">
        <v>2021</v>
      </c>
      <c r="F2074" s="29">
        <v>1</v>
      </c>
      <c r="G2074">
        <v>511117</v>
      </c>
      <c r="H2074" t="s">
        <v>31</v>
      </c>
      <c r="I2074">
        <v>280018</v>
      </c>
      <c r="J2074" t="s">
        <v>19</v>
      </c>
      <c r="K2074">
        <v>250016</v>
      </c>
      <c r="L2074" t="s">
        <v>37</v>
      </c>
      <c r="M2074" t="s">
        <v>39</v>
      </c>
      <c r="N2074" s="5">
        <v>486</v>
      </c>
    </row>
    <row r="2075" spans="1:14" x14ac:dyDescent="0.25">
      <c r="A2075">
        <v>3802074</v>
      </c>
      <c r="B2075">
        <v>4</v>
      </c>
      <c r="C2075" t="s">
        <v>65</v>
      </c>
      <c r="D2075" s="2">
        <v>44867</v>
      </c>
      <c r="E2075" s="27">
        <v>2022</v>
      </c>
      <c r="F2075" s="29">
        <v>11</v>
      </c>
      <c r="G2075">
        <v>511117</v>
      </c>
      <c r="H2075" t="s">
        <v>31</v>
      </c>
      <c r="I2075">
        <v>280011</v>
      </c>
      <c r="J2075" t="s">
        <v>12</v>
      </c>
      <c r="K2075">
        <v>250012</v>
      </c>
      <c r="L2075" t="s">
        <v>37</v>
      </c>
      <c r="M2075" t="s">
        <v>54</v>
      </c>
      <c r="N2075" s="5">
        <v>2963</v>
      </c>
    </row>
    <row r="2076" spans="1:14" x14ac:dyDescent="0.25">
      <c r="A2076">
        <v>3802075</v>
      </c>
      <c r="B2076">
        <v>4</v>
      </c>
      <c r="C2076" t="s">
        <v>65</v>
      </c>
      <c r="D2076" s="2">
        <v>44519</v>
      </c>
      <c r="E2076" s="27">
        <v>2021</v>
      </c>
      <c r="F2076" s="29">
        <v>11</v>
      </c>
      <c r="G2076">
        <v>511111</v>
      </c>
      <c r="H2076" t="s">
        <v>29</v>
      </c>
      <c r="I2076">
        <v>280007</v>
      </c>
      <c r="J2076" t="s">
        <v>79</v>
      </c>
      <c r="K2076">
        <v>250013</v>
      </c>
      <c r="L2076" t="s">
        <v>37</v>
      </c>
      <c r="M2076" t="s">
        <v>54</v>
      </c>
      <c r="N2076" s="5">
        <v>499</v>
      </c>
    </row>
    <row r="2077" spans="1:14" x14ac:dyDescent="0.25">
      <c r="A2077">
        <v>3802076</v>
      </c>
      <c r="B2077">
        <v>3</v>
      </c>
      <c r="C2077" t="s">
        <v>50</v>
      </c>
      <c r="D2077" s="2">
        <v>44491</v>
      </c>
      <c r="E2077" s="27">
        <v>2021</v>
      </c>
      <c r="F2077" s="29">
        <v>10</v>
      </c>
      <c r="G2077">
        <v>511116</v>
      </c>
      <c r="H2077" t="s">
        <v>31</v>
      </c>
      <c r="I2077">
        <v>280004</v>
      </c>
      <c r="J2077" t="s">
        <v>76</v>
      </c>
      <c r="K2077">
        <v>250002</v>
      </c>
      <c r="L2077" t="s">
        <v>36</v>
      </c>
      <c r="M2077" t="s">
        <v>38</v>
      </c>
      <c r="N2077" s="5">
        <v>4885</v>
      </c>
    </row>
    <row r="2078" spans="1:14" x14ac:dyDescent="0.25">
      <c r="A2078">
        <v>3802077</v>
      </c>
      <c r="B2078">
        <v>1</v>
      </c>
      <c r="C2078" t="s">
        <v>64</v>
      </c>
      <c r="D2078" s="2">
        <v>45258</v>
      </c>
      <c r="E2078" s="27">
        <v>2023</v>
      </c>
      <c r="F2078" s="29">
        <v>11</v>
      </c>
      <c r="G2078">
        <v>511115</v>
      </c>
      <c r="H2078" t="s">
        <v>70</v>
      </c>
      <c r="I2078">
        <v>280011</v>
      </c>
      <c r="J2078" t="s">
        <v>12</v>
      </c>
      <c r="K2078">
        <v>250025</v>
      </c>
      <c r="L2078" t="s">
        <v>34</v>
      </c>
      <c r="M2078" t="s">
        <v>40</v>
      </c>
      <c r="N2078" s="5">
        <v>2229</v>
      </c>
    </row>
    <row r="2079" spans="1:14" x14ac:dyDescent="0.25">
      <c r="A2079">
        <v>3802078</v>
      </c>
      <c r="B2079">
        <v>3</v>
      </c>
      <c r="C2079" t="s">
        <v>50</v>
      </c>
      <c r="D2079" s="2">
        <v>44488</v>
      </c>
      <c r="E2079" s="27">
        <v>2021</v>
      </c>
      <c r="F2079" s="29">
        <v>10</v>
      </c>
      <c r="G2079">
        <v>511117</v>
      </c>
      <c r="H2079" t="s">
        <v>31</v>
      </c>
      <c r="I2079">
        <v>280013</v>
      </c>
      <c r="J2079" t="s">
        <v>14</v>
      </c>
      <c r="K2079">
        <v>250018</v>
      </c>
      <c r="L2079" t="s">
        <v>37</v>
      </c>
      <c r="M2079" t="s">
        <v>39</v>
      </c>
      <c r="N2079" s="5">
        <v>398</v>
      </c>
    </row>
    <row r="2080" spans="1:14" x14ac:dyDescent="0.25">
      <c r="A2080">
        <v>3802079</v>
      </c>
      <c r="B2080">
        <v>2</v>
      </c>
      <c r="C2080" t="s">
        <v>51</v>
      </c>
      <c r="D2080" s="2">
        <v>45270</v>
      </c>
      <c r="E2080" s="27">
        <v>2023</v>
      </c>
      <c r="F2080" s="29">
        <v>12</v>
      </c>
      <c r="G2080">
        <v>511113</v>
      </c>
      <c r="H2080" t="s">
        <v>30</v>
      </c>
      <c r="I2080">
        <v>280003</v>
      </c>
      <c r="J2080" t="s">
        <v>75</v>
      </c>
      <c r="K2080">
        <v>250011</v>
      </c>
      <c r="L2080" t="s">
        <v>37</v>
      </c>
      <c r="M2080" t="s">
        <v>54</v>
      </c>
      <c r="N2080" s="5">
        <v>2808</v>
      </c>
    </row>
    <row r="2081" spans="1:14" x14ac:dyDescent="0.25">
      <c r="A2081">
        <v>3802080</v>
      </c>
      <c r="B2081">
        <v>2</v>
      </c>
      <c r="C2081" t="s">
        <v>51</v>
      </c>
      <c r="D2081" s="2">
        <v>44344</v>
      </c>
      <c r="E2081" s="27">
        <v>2021</v>
      </c>
      <c r="F2081" s="29">
        <v>5</v>
      </c>
      <c r="G2081">
        <v>511117</v>
      </c>
      <c r="H2081" t="s">
        <v>31</v>
      </c>
      <c r="I2081">
        <v>280019</v>
      </c>
      <c r="J2081" t="s">
        <v>20</v>
      </c>
      <c r="K2081">
        <v>250001</v>
      </c>
      <c r="L2081" t="s">
        <v>36</v>
      </c>
      <c r="M2081" t="s">
        <v>38</v>
      </c>
      <c r="N2081" s="5">
        <v>4146</v>
      </c>
    </row>
    <row r="2082" spans="1:14" x14ac:dyDescent="0.25">
      <c r="A2082">
        <v>3802081</v>
      </c>
      <c r="B2082">
        <v>4</v>
      </c>
      <c r="C2082" t="s">
        <v>65</v>
      </c>
      <c r="D2082" s="2">
        <v>45191</v>
      </c>
      <c r="E2082" s="27">
        <v>2023</v>
      </c>
      <c r="F2082" s="29">
        <v>9</v>
      </c>
      <c r="G2082">
        <v>511117</v>
      </c>
      <c r="H2082" t="s">
        <v>31</v>
      </c>
      <c r="I2082">
        <v>280006</v>
      </c>
      <c r="J2082" t="s">
        <v>78</v>
      </c>
      <c r="K2082">
        <v>250019</v>
      </c>
      <c r="L2082" t="s">
        <v>37</v>
      </c>
      <c r="M2082" t="s">
        <v>39</v>
      </c>
      <c r="N2082" s="5">
        <v>4764</v>
      </c>
    </row>
    <row r="2083" spans="1:14" x14ac:dyDescent="0.25">
      <c r="A2083">
        <v>3802082</v>
      </c>
      <c r="B2083">
        <v>4</v>
      </c>
      <c r="C2083" t="s">
        <v>65</v>
      </c>
      <c r="D2083" s="2">
        <v>45204</v>
      </c>
      <c r="E2083" s="27">
        <v>2023</v>
      </c>
      <c r="F2083" s="29">
        <v>10</v>
      </c>
      <c r="G2083">
        <v>511111</v>
      </c>
      <c r="H2083" t="s">
        <v>29</v>
      </c>
      <c r="I2083">
        <v>280006</v>
      </c>
      <c r="J2083" t="s">
        <v>78</v>
      </c>
      <c r="K2083">
        <v>250024</v>
      </c>
      <c r="L2083" t="s">
        <v>34</v>
      </c>
      <c r="M2083" t="s">
        <v>40</v>
      </c>
      <c r="N2083" s="5">
        <v>4325</v>
      </c>
    </row>
    <row r="2084" spans="1:14" x14ac:dyDescent="0.25">
      <c r="A2084">
        <v>3802083</v>
      </c>
      <c r="B2084">
        <v>1</v>
      </c>
      <c r="C2084" t="s">
        <v>64</v>
      </c>
      <c r="D2084" s="2">
        <v>45069</v>
      </c>
      <c r="E2084" s="27">
        <v>2023</v>
      </c>
      <c r="F2084" s="29">
        <v>5</v>
      </c>
      <c r="G2084">
        <v>511111</v>
      </c>
      <c r="H2084" t="s">
        <v>29</v>
      </c>
      <c r="I2084">
        <v>280005</v>
      </c>
      <c r="J2084" t="s">
        <v>77</v>
      </c>
      <c r="K2084">
        <v>250018</v>
      </c>
      <c r="L2084" t="s">
        <v>37</v>
      </c>
      <c r="M2084" t="s">
        <v>39</v>
      </c>
      <c r="N2084" s="5">
        <v>2922</v>
      </c>
    </row>
    <row r="2085" spans="1:14" x14ac:dyDescent="0.25">
      <c r="A2085">
        <v>3802084</v>
      </c>
      <c r="B2085">
        <v>1</v>
      </c>
      <c r="C2085" t="s">
        <v>64</v>
      </c>
      <c r="D2085" s="2">
        <v>44533</v>
      </c>
      <c r="E2085" s="27">
        <v>2021</v>
      </c>
      <c r="F2085" s="29">
        <v>12</v>
      </c>
      <c r="G2085">
        <v>511113</v>
      </c>
      <c r="H2085" t="s">
        <v>30</v>
      </c>
      <c r="I2085">
        <v>280006</v>
      </c>
      <c r="J2085" t="s">
        <v>78</v>
      </c>
      <c r="K2085">
        <v>250020</v>
      </c>
      <c r="L2085" t="s">
        <v>37</v>
      </c>
      <c r="M2085" t="s">
        <v>39</v>
      </c>
      <c r="N2085" s="5">
        <v>2727</v>
      </c>
    </row>
    <row r="2086" spans="1:14" x14ac:dyDescent="0.25">
      <c r="A2086">
        <v>3802085</v>
      </c>
      <c r="B2086">
        <v>2</v>
      </c>
      <c r="C2086" t="s">
        <v>51</v>
      </c>
      <c r="D2086" s="2">
        <v>44409</v>
      </c>
      <c r="E2086" s="27">
        <v>2021</v>
      </c>
      <c r="F2086" s="29">
        <v>8</v>
      </c>
      <c r="G2086">
        <v>511115</v>
      </c>
      <c r="H2086" t="s">
        <v>70</v>
      </c>
      <c r="I2086">
        <v>280005</v>
      </c>
      <c r="J2086" t="s">
        <v>77</v>
      </c>
      <c r="K2086">
        <v>250028</v>
      </c>
      <c r="L2086" t="s">
        <v>35</v>
      </c>
      <c r="M2086" t="s">
        <v>71</v>
      </c>
      <c r="N2086" s="5">
        <v>282</v>
      </c>
    </row>
    <row r="2087" spans="1:14" x14ac:dyDescent="0.25">
      <c r="A2087">
        <v>3802086</v>
      </c>
      <c r="B2087">
        <v>2</v>
      </c>
      <c r="C2087" t="s">
        <v>51</v>
      </c>
      <c r="D2087" s="2">
        <v>45225</v>
      </c>
      <c r="E2087" s="27">
        <v>2023</v>
      </c>
      <c r="F2087" s="29">
        <v>10</v>
      </c>
      <c r="G2087">
        <v>511112</v>
      </c>
      <c r="H2087" t="s">
        <v>29</v>
      </c>
      <c r="I2087">
        <v>280005</v>
      </c>
      <c r="J2087" t="s">
        <v>77</v>
      </c>
      <c r="K2087">
        <v>250021</v>
      </c>
      <c r="L2087" t="s">
        <v>34</v>
      </c>
      <c r="M2087" t="s">
        <v>40</v>
      </c>
      <c r="N2087" s="5">
        <v>5981</v>
      </c>
    </row>
    <row r="2088" spans="1:14" x14ac:dyDescent="0.25">
      <c r="A2088">
        <v>3802087</v>
      </c>
      <c r="B2088">
        <v>1</v>
      </c>
      <c r="C2088" t="s">
        <v>64</v>
      </c>
      <c r="D2088" s="2">
        <v>44521</v>
      </c>
      <c r="E2088" s="27">
        <v>2021</v>
      </c>
      <c r="F2088" s="29">
        <v>11</v>
      </c>
      <c r="G2088">
        <v>511111</v>
      </c>
      <c r="H2088" t="s">
        <v>29</v>
      </c>
      <c r="I2088">
        <v>280008</v>
      </c>
      <c r="J2088" t="s">
        <v>80</v>
      </c>
      <c r="K2088">
        <v>250027</v>
      </c>
      <c r="L2088" t="s">
        <v>35</v>
      </c>
      <c r="M2088" t="s">
        <v>71</v>
      </c>
      <c r="N2088" s="5">
        <v>385</v>
      </c>
    </row>
    <row r="2089" spans="1:14" x14ac:dyDescent="0.25">
      <c r="A2089">
        <v>3802088</v>
      </c>
      <c r="B2089">
        <v>3</v>
      </c>
      <c r="C2089" t="s">
        <v>50</v>
      </c>
      <c r="D2089" s="2">
        <v>45025</v>
      </c>
      <c r="E2089" s="27">
        <v>2023</v>
      </c>
      <c r="F2089" s="29">
        <v>4</v>
      </c>
      <c r="G2089">
        <v>511111</v>
      </c>
      <c r="H2089" t="s">
        <v>29</v>
      </c>
      <c r="I2089">
        <v>280002</v>
      </c>
      <c r="J2089" t="s">
        <v>74</v>
      </c>
      <c r="K2089">
        <v>250007</v>
      </c>
      <c r="L2089" t="s">
        <v>36</v>
      </c>
      <c r="M2089" t="s">
        <v>53</v>
      </c>
      <c r="N2089" s="5">
        <v>264</v>
      </c>
    </row>
    <row r="2090" spans="1:14" x14ac:dyDescent="0.25">
      <c r="A2090">
        <v>3802089</v>
      </c>
      <c r="B2090">
        <v>2</v>
      </c>
      <c r="C2090" t="s">
        <v>51</v>
      </c>
      <c r="D2090" s="2">
        <v>44986</v>
      </c>
      <c r="E2090" s="27">
        <v>2023</v>
      </c>
      <c r="F2090" s="29">
        <v>3</v>
      </c>
      <c r="G2090">
        <v>511113</v>
      </c>
      <c r="H2090" t="s">
        <v>30</v>
      </c>
      <c r="I2090">
        <v>280006</v>
      </c>
      <c r="J2090" t="s">
        <v>78</v>
      </c>
      <c r="K2090">
        <v>250019</v>
      </c>
      <c r="L2090" t="s">
        <v>37</v>
      </c>
      <c r="M2090" t="s">
        <v>39</v>
      </c>
      <c r="N2090" s="5">
        <v>1033</v>
      </c>
    </row>
    <row r="2091" spans="1:14" x14ac:dyDescent="0.25">
      <c r="A2091">
        <v>3802090</v>
      </c>
      <c r="B2091">
        <v>4</v>
      </c>
      <c r="C2091" t="s">
        <v>65</v>
      </c>
      <c r="D2091" s="2">
        <v>45166</v>
      </c>
      <c r="E2091" s="27">
        <v>2023</v>
      </c>
      <c r="F2091" s="29">
        <v>8</v>
      </c>
      <c r="G2091">
        <v>511117</v>
      </c>
      <c r="H2091" t="s">
        <v>31</v>
      </c>
      <c r="I2091">
        <v>280006</v>
      </c>
      <c r="J2091" t="s">
        <v>78</v>
      </c>
      <c r="K2091">
        <v>250001</v>
      </c>
      <c r="L2091" t="s">
        <v>36</v>
      </c>
      <c r="M2091" t="s">
        <v>38</v>
      </c>
      <c r="N2091" s="5">
        <v>1404</v>
      </c>
    </row>
    <row r="2092" spans="1:14" x14ac:dyDescent="0.25">
      <c r="A2092">
        <v>3802091</v>
      </c>
      <c r="B2092">
        <v>4</v>
      </c>
      <c r="C2092" t="s">
        <v>65</v>
      </c>
      <c r="D2092" s="2">
        <v>44518</v>
      </c>
      <c r="E2092" s="27">
        <v>2021</v>
      </c>
      <c r="F2092" s="29">
        <v>11</v>
      </c>
      <c r="G2092">
        <v>511111</v>
      </c>
      <c r="H2092" t="s">
        <v>29</v>
      </c>
      <c r="I2092">
        <v>280018</v>
      </c>
      <c r="J2092" t="s">
        <v>19</v>
      </c>
      <c r="K2092">
        <v>250029</v>
      </c>
      <c r="L2092" t="s">
        <v>35</v>
      </c>
      <c r="M2092" t="s">
        <v>55</v>
      </c>
      <c r="N2092" s="5">
        <v>2616</v>
      </c>
    </row>
    <row r="2093" spans="1:14" x14ac:dyDescent="0.25">
      <c r="A2093">
        <v>3802092</v>
      </c>
      <c r="B2093">
        <v>3</v>
      </c>
      <c r="C2093" t="s">
        <v>50</v>
      </c>
      <c r="D2093" s="2">
        <v>44860</v>
      </c>
      <c r="E2093" s="27">
        <v>2022</v>
      </c>
      <c r="F2093" s="29">
        <v>10</v>
      </c>
      <c r="G2093">
        <v>511113</v>
      </c>
      <c r="H2093" t="s">
        <v>30</v>
      </c>
      <c r="I2093">
        <v>280003</v>
      </c>
      <c r="J2093" t="s">
        <v>75</v>
      </c>
      <c r="K2093">
        <v>250023</v>
      </c>
      <c r="L2093" t="s">
        <v>34</v>
      </c>
      <c r="M2093" t="s">
        <v>40</v>
      </c>
      <c r="N2093" s="5">
        <v>324</v>
      </c>
    </row>
    <row r="2094" spans="1:14" x14ac:dyDescent="0.25">
      <c r="A2094">
        <v>3802093</v>
      </c>
      <c r="B2094">
        <v>4</v>
      </c>
      <c r="C2094" t="s">
        <v>65</v>
      </c>
      <c r="D2094" s="2">
        <v>45156</v>
      </c>
      <c r="E2094" s="27">
        <v>2023</v>
      </c>
      <c r="F2094" s="29">
        <v>8</v>
      </c>
      <c r="G2094">
        <v>511112</v>
      </c>
      <c r="H2094" t="s">
        <v>29</v>
      </c>
      <c r="I2094">
        <v>280007</v>
      </c>
      <c r="J2094" t="s">
        <v>79</v>
      </c>
      <c r="K2094">
        <v>250012</v>
      </c>
      <c r="L2094" t="s">
        <v>37</v>
      </c>
      <c r="M2094" t="s">
        <v>54</v>
      </c>
      <c r="N2094" s="5">
        <v>1194</v>
      </c>
    </row>
    <row r="2095" spans="1:14" x14ac:dyDescent="0.25">
      <c r="A2095">
        <v>3802094</v>
      </c>
      <c r="B2095">
        <v>3</v>
      </c>
      <c r="C2095" t="s">
        <v>50</v>
      </c>
      <c r="D2095" s="2">
        <v>44569</v>
      </c>
      <c r="E2095" s="27">
        <v>2022</v>
      </c>
      <c r="F2095" s="29">
        <v>1</v>
      </c>
      <c r="G2095">
        <v>511116</v>
      </c>
      <c r="H2095" t="s">
        <v>31</v>
      </c>
      <c r="I2095">
        <v>280001</v>
      </c>
      <c r="J2095" t="s">
        <v>73</v>
      </c>
      <c r="K2095">
        <v>250022</v>
      </c>
      <c r="L2095" t="s">
        <v>34</v>
      </c>
      <c r="M2095" t="s">
        <v>40</v>
      </c>
      <c r="N2095" s="5">
        <v>664</v>
      </c>
    </row>
    <row r="2096" spans="1:14" x14ac:dyDescent="0.25">
      <c r="A2096">
        <v>3802095</v>
      </c>
      <c r="B2096">
        <v>4</v>
      </c>
      <c r="C2096" t="s">
        <v>65</v>
      </c>
      <c r="D2096" s="2">
        <v>44600</v>
      </c>
      <c r="E2096" s="27">
        <v>2022</v>
      </c>
      <c r="F2096" s="29">
        <v>2</v>
      </c>
      <c r="G2096">
        <v>511111</v>
      </c>
      <c r="H2096" t="s">
        <v>29</v>
      </c>
      <c r="I2096">
        <v>280009</v>
      </c>
      <c r="J2096" t="s">
        <v>81</v>
      </c>
      <c r="K2096">
        <v>250001</v>
      </c>
      <c r="L2096" t="s">
        <v>36</v>
      </c>
      <c r="M2096" t="s">
        <v>38</v>
      </c>
      <c r="N2096" s="5">
        <v>5963</v>
      </c>
    </row>
    <row r="2097" spans="1:14" x14ac:dyDescent="0.25">
      <c r="A2097">
        <v>3802096</v>
      </c>
      <c r="B2097">
        <v>3</v>
      </c>
      <c r="C2097" t="s">
        <v>50</v>
      </c>
      <c r="D2097" s="2">
        <v>45243</v>
      </c>
      <c r="E2097" s="27">
        <v>2023</v>
      </c>
      <c r="F2097" s="29">
        <v>11</v>
      </c>
      <c r="G2097">
        <v>511115</v>
      </c>
      <c r="H2097" t="s">
        <v>70</v>
      </c>
      <c r="I2097">
        <v>280019</v>
      </c>
      <c r="J2097" t="s">
        <v>20</v>
      </c>
      <c r="K2097">
        <v>250023</v>
      </c>
      <c r="L2097" t="s">
        <v>34</v>
      </c>
      <c r="M2097" t="s">
        <v>40</v>
      </c>
      <c r="N2097" s="5">
        <v>3320</v>
      </c>
    </row>
    <row r="2098" spans="1:14" x14ac:dyDescent="0.25">
      <c r="A2098">
        <v>3802097</v>
      </c>
      <c r="B2098">
        <v>1</v>
      </c>
      <c r="C2098" t="s">
        <v>64</v>
      </c>
      <c r="D2098" s="2">
        <v>44785</v>
      </c>
      <c r="E2098" s="27">
        <v>2022</v>
      </c>
      <c r="F2098" s="29">
        <v>8</v>
      </c>
      <c r="G2098">
        <v>511112</v>
      </c>
      <c r="H2098" t="s">
        <v>29</v>
      </c>
      <c r="I2098">
        <v>280016</v>
      </c>
      <c r="J2098" t="s">
        <v>17</v>
      </c>
      <c r="K2098">
        <v>250002</v>
      </c>
      <c r="L2098" t="s">
        <v>36</v>
      </c>
      <c r="M2098" t="s">
        <v>38</v>
      </c>
      <c r="N2098" s="5">
        <v>3234</v>
      </c>
    </row>
    <row r="2099" spans="1:14" x14ac:dyDescent="0.25">
      <c r="A2099">
        <v>3802098</v>
      </c>
      <c r="B2099">
        <v>1</v>
      </c>
      <c r="C2099" t="s">
        <v>64</v>
      </c>
      <c r="D2099" s="2">
        <v>44624</v>
      </c>
      <c r="E2099" s="27">
        <v>2022</v>
      </c>
      <c r="F2099" s="29">
        <v>3</v>
      </c>
      <c r="G2099">
        <v>511117</v>
      </c>
      <c r="H2099" t="s">
        <v>31</v>
      </c>
      <c r="I2099">
        <v>280019</v>
      </c>
      <c r="J2099" t="s">
        <v>20</v>
      </c>
      <c r="K2099">
        <v>250011</v>
      </c>
      <c r="L2099" t="s">
        <v>37</v>
      </c>
      <c r="M2099" t="s">
        <v>54</v>
      </c>
      <c r="N2099" s="5">
        <v>2122</v>
      </c>
    </row>
    <row r="2100" spans="1:14" x14ac:dyDescent="0.25">
      <c r="A2100">
        <v>3802099</v>
      </c>
      <c r="B2100">
        <v>2</v>
      </c>
      <c r="C2100" t="s">
        <v>51</v>
      </c>
      <c r="D2100" s="2">
        <v>44598</v>
      </c>
      <c r="E2100" s="27">
        <v>2022</v>
      </c>
      <c r="F2100" s="29">
        <v>2</v>
      </c>
      <c r="G2100">
        <v>511113</v>
      </c>
      <c r="H2100" t="s">
        <v>30</v>
      </c>
      <c r="I2100">
        <v>280002</v>
      </c>
      <c r="J2100" t="s">
        <v>74</v>
      </c>
      <c r="K2100">
        <v>250007</v>
      </c>
      <c r="L2100" t="s">
        <v>36</v>
      </c>
      <c r="M2100" t="s">
        <v>53</v>
      </c>
      <c r="N2100" s="5">
        <v>4552</v>
      </c>
    </row>
    <row r="2101" spans="1:14" x14ac:dyDescent="0.25">
      <c r="A2101">
        <v>3802100</v>
      </c>
      <c r="B2101">
        <v>3</v>
      </c>
      <c r="C2101" t="s">
        <v>50</v>
      </c>
      <c r="D2101" s="2">
        <v>44326</v>
      </c>
      <c r="E2101" s="27">
        <v>2021</v>
      </c>
      <c r="F2101" s="29">
        <v>5</v>
      </c>
      <c r="G2101">
        <v>511116</v>
      </c>
      <c r="H2101" t="s">
        <v>31</v>
      </c>
      <c r="I2101">
        <v>280004</v>
      </c>
      <c r="J2101" t="s">
        <v>76</v>
      </c>
      <c r="K2101">
        <v>250009</v>
      </c>
      <c r="L2101" t="s">
        <v>36</v>
      </c>
      <c r="M2101" t="s">
        <v>53</v>
      </c>
      <c r="N2101" s="5">
        <v>1064</v>
      </c>
    </row>
    <row r="2102" spans="1:14" x14ac:dyDescent="0.25">
      <c r="A2102">
        <v>3802101</v>
      </c>
      <c r="B2102">
        <v>2</v>
      </c>
      <c r="C2102" t="s">
        <v>51</v>
      </c>
      <c r="D2102" s="2">
        <v>44691</v>
      </c>
      <c r="E2102" s="27">
        <v>2022</v>
      </c>
      <c r="F2102" s="29">
        <v>5</v>
      </c>
      <c r="G2102">
        <v>511113</v>
      </c>
      <c r="H2102" t="s">
        <v>30</v>
      </c>
      <c r="I2102">
        <v>280001</v>
      </c>
      <c r="J2102" t="s">
        <v>73</v>
      </c>
      <c r="K2102">
        <v>250008</v>
      </c>
      <c r="L2102" t="s">
        <v>36</v>
      </c>
      <c r="M2102" t="s">
        <v>53</v>
      </c>
      <c r="N2102" s="5">
        <v>3989</v>
      </c>
    </row>
    <row r="2103" spans="1:14" x14ac:dyDescent="0.25">
      <c r="A2103">
        <v>3802102</v>
      </c>
      <c r="B2103">
        <v>3</v>
      </c>
      <c r="C2103" t="s">
        <v>50</v>
      </c>
      <c r="D2103" s="2">
        <v>44953</v>
      </c>
      <c r="E2103" s="27">
        <v>2023</v>
      </c>
      <c r="F2103" s="29">
        <v>1</v>
      </c>
      <c r="G2103">
        <v>511115</v>
      </c>
      <c r="H2103" t="s">
        <v>70</v>
      </c>
      <c r="I2103">
        <v>280005</v>
      </c>
      <c r="J2103" t="s">
        <v>77</v>
      </c>
      <c r="K2103">
        <v>250022</v>
      </c>
      <c r="L2103" t="s">
        <v>34</v>
      </c>
      <c r="M2103" t="s">
        <v>40</v>
      </c>
      <c r="N2103" s="5">
        <v>680</v>
      </c>
    </row>
    <row r="2104" spans="1:14" x14ac:dyDescent="0.25">
      <c r="A2104">
        <v>3802103</v>
      </c>
      <c r="B2104">
        <v>3</v>
      </c>
      <c r="C2104" t="s">
        <v>50</v>
      </c>
      <c r="D2104" s="2">
        <v>44736</v>
      </c>
      <c r="E2104" s="27">
        <v>2022</v>
      </c>
      <c r="F2104" s="29">
        <v>6</v>
      </c>
      <c r="G2104">
        <v>511117</v>
      </c>
      <c r="H2104" t="s">
        <v>31</v>
      </c>
      <c r="I2104">
        <v>280017</v>
      </c>
      <c r="J2104" t="s">
        <v>18</v>
      </c>
      <c r="K2104">
        <v>250017</v>
      </c>
      <c r="L2104" t="s">
        <v>37</v>
      </c>
      <c r="M2104" t="s">
        <v>39</v>
      </c>
      <c r="N2104" s="5">
        <v>3561</v>
      </c>
    </row>
    <row r="2105" spans="1:14" x14ac:dyDescent="0.25">
      <c r="A2105">
        <v>3802104</v>
      </c>
      <c r="B2105">
        <v>3</v>
      </c>
      <c r="C2105" t="s">
        <v>50</v>
      </c>
      <c r="D2105" s="2">
        <v>45080</v>
      </c>
      <c r="E2105" s="27">
        <v>2023</v>
      </c>
      <c r="F2105" s="29">
        <v>6</v>
      </c>
      <c r="G2105">
        <v>511115</v>
      </c>
      <c r="H2105" t="s">
        <v>70</v>
      </c>
      <c r="I2105">
        <v>280003</v>
      </c>
      <c r="J2105" t="s">
        <v>75</v>
      </c>
      <c r="K2105">
        <v>250022</v>
      </c>
      <c r="L2105" t="s">
        <v>34</v>
      </c>
      <c r="M2105" t="s">
        <v>40</v>
      </c>
      <c r="N2105" s="5">
        <v>1146</v>
      </c>
    </row>
    <row r="2106" spans="1:14" x14ac:dyDescent="0.25">
      <c r="A2106">
        <v>3802105</v>
      </c>
      <c r="B2106">
        <v>2</v>
      </c>
      <c r="C2106" t="s">
        <v>51</v>
      </c>
      <c r="D2106" s="2">
        <v>44441</v>
      </c>
      <c r="E2106" s="27">
        <v>2021</v>
      </c>
      <c r="F2106" s="29">
        <v>9</v>
      </c>
      <c r="G2106">
        <v>511113</v>
      </c>
      <c r="H2106" t="s">
        <v>30</v>
      </c>
      <c r="I2106">
        <v>280008</v>
      </c>
      <c r="J2106" t="s">
        <v>80</v>
      </c>
      <c r="K2106">
        <v>250008</v>
      </c>
      <c r="L2106" t="s">
        <v>36</v>
      </c>
      <c r="M2106" t="s">
        <v>53</v>
      </c>
      <c r="N2106" s="5">
        <v>2802</v>
      </c>
    </row>
    <row r="2107" spans="1:14" x14ac:dyDescent="0.25">
      <c r="A2107">
        <v>3802106</v>
      </c>
      <c r="B2107">
        <v>1</v>
      </c>
      <c r="C2107" t="s">
        <v>64</v>
      </c>
      <c r="D2107" s="2">
        <v>45005</v>
      </c>
      <c r="E2107" s="27">
        <v>2023</v>
      </c>
      <c r="F2107" s="29">
        <v>3</v>
      </c>
      <c r="G2107">
        <v>511111</v>
      </c>
      <c r="H2107" t="s">
        <v>29</v>
      </c>
      <c r="I2107">
        <v>280007</v>
      </c>
      <c r="J2107" t="s">
        <v>79</v>
      </c>
      <c r="K2107">
        <v>250030</v>
      </c>
      <c r="L2107" t="s">
        <v>35</v>
      </c>
      <c r="M2107" t="s">
        <v>55</v>
      </c>
      <c r="N2107" s="5">
        <v>4532</v>
      </c>
    </row>
    <row r="2108" spans="1:14" x14ac:dyDescent="0.25">
      <c r="A2108">
        <v>3802107</v>
      </c>
      <c r="B2108">
        <v>3</v>
      </c>
      <c r="C2108" t="s">
        <v>50</v>
      </c>
      <c r="D2108" s="2">
        <v>44836</v>
      </c>
      <c r="E2108" s="27">
        <v>2022</v>
      </c>
      <c r="F2108" s="29">
        <v>10</v>
      </c>
      <c r="G2108">
        <v>511111</v>
      </c>
      <c r="H2108" t="s">
        <v>29</v>
      </c>
      <c r="I2108">
        <v>280010</v>
      </c>
      <c r="J2108" t="s">
        <v>11</v>
      </c>
      <c r="K2108">
        <v>250019</v>
      </c>
      <c r="L2108" t="s">
        <v>37</v>
      </c>
      <c r="M2108" t="s">
        <v>39</v>
      </c>
      <c r="N2108" s="5">
        <v>4731</v>
      </c>
    </row>
    <row r="2109" spans="1:14" x14ac:dyDescent="0.25">
      <c r="A2109">
        <v>3802108</v>
      </c>
      <c r="B2109">
        <v>4</v>
      </c>
      <c r="C2109" t="s">
        <v>65</v>
      </c>
      <c r="D2109" s="2">
        <v>44457</v>
      </c>
      <c r="E2109" s="27">
        <v>2021</v>
      </c>
      <c r="F2109" s="29">
        <v>9</v>
      </c>
      <c r="G2109">
        <v>511114</v>
      </c>
      <c r="H2109" t="s">
        <v>30</v>
      </c>
      <c r="I2109">
        <v>280007</v>
      </c>
      <c r="J2109" t="s">
        <v>79</v>
      </c>
      <c r="K2109">
        <v>250013</v>
      </c>
      <c r="L2109" t="s">
        <v>37</v>
      </c>
      <c r="M2109" t="s">
        <v>54</v>
      </c>
      <c r="N2109" s="5">
        <v>2574</v>
      </c>
    </row>
    <row r="2110" spans="1:14" x14ac:dyDescent="0.25">
      <c r="A2110">
        <v>3802109</v>
      </c>
      <c r="B2110">
        <v>4</v>
      </c>
      <c r="C2110" t="s">
        <v>65</v>
      </c>
      <c r="D2110" s="2">
        <v>45161</v>
      </c>
      <c r="E2110" s="27">
        <v>2023</v>
      </c>
      <c r="F2110" s="29">
        <v>8</v>
      </c>
      <c r="G2110">
        <v>511115</v>
      </c>
      <c r="H2110" t="s">
        <v>70</v>
      </c>
      <c r="I2110">
        <v>280011</v>
      </c>
      <c r="J2110" t="s">
        <v>12</v>
      </c>
      <c r="K2110">
        <v>250028</v>
      </c>
      <c r="L2110" t="s">
        <v>35</v>
      </c>
      <c r="M2110" t="s">
        <v>71</v>
      </c>
      <c r="N2110" s="5">
        <v>5747</v>
      </c>
    </row>
    <row r="2111" spans="1:14" x14ac:dyDescent="0.25">
      <c r="A2111">
        <v>3802110</v>
      </c>
      <c r="B2111">
        <v>3</v>
      </c>
      <c r="C2111" t="s">
        <v>50</v>
      </c>
      <c r="D2111" s="2">
        <v>44669</v>
      </c>
      <c r="E2111" s="27">
        <v>2022</v>
      </c>
      <c r="F2111" s="29">
        <v>4</v>
      </c>
      <c r="G2111">
        <v>511112</v>
      </c>
      <c r="H2111" t="s">
        <v>29</v>
      </c>
      <c r="I2111">
        <v>280006</v>
      </c>
      <c r="J2111" t="s">
        <v>78</v>
      </c>
      <c r="K2111">
        <v>250017</v>
      </c>
      <c r="L2111" t="s">
        <v>37</v>
      </c>
      <c r="M2111" t="s">
        <v>39</v>
      </c>
      <c r="N2111" s="5">
        <v>2361</v>
      </c>
    </row>
    <row r="2112" spans="1:14" x14ac:dyDescent="0.25">
      <c r="A2112">
        <v>3802111</v>
      </c>
      <c r="B2112">
        <v>4</v>
      </c>
      <c r="C2112" t="s">
        <v>65</v>
      </c>
      <c r="D2112" s="2">
        <v>44313</v>
      </c>
      <c r="E2112" s="27">
        <v>2021</v>
      </c>
      <c r="F2112" s="29">
        <v>4</v>
      </c>
      <c r="G2112">
        <v>511116</v>
      </c>
      <c r="H2112" t="s">
        <v>31</v>
      </c>
      <c r="I2112">
        <v>280013</v>
      </c>
      <c r="J2112" t="s">
        <v>14</v>
      </c>
      <c r="K2112">
        <v>250025</v>
      </c>
      <c r="L2112" t="s">
        <v>34</v>
      </c>
      <c r="M2112" t="s">
        <v>40</v>
      </c>
      <c r="N2112" s="5">
        <v>2672</v>
      </c>
    </row>
    <row r="2113" spans="1:14" x14ac:dyDescent="0.25">
      <c r="A2113">
        <v>3802112</v>
      </c>
      <c r="B2113">
        <v>1</v>
      </c>
      <c r="C2113" t="s">
        <v>64</v>
      </c>
      <c r="D2113" s="2">
        <v>44448</v>
      </c>
      <c r="E2113" s="27">
        <v>2021</v>
      </c>
      <c r="F2113" s="29">
        <v>9</v>
      </c>
      <c r="G2113">
        <v>511113</v>
      </c>
      <c r="H2113" t="s">
        <v>30</v>
      </c>
      <c r="I2113">
        <v>280016</v>
      </c>
      <c r="J2113" t="s">
        <v>17</v>
      </c>
      <c r="K2113">
        <v>250011</v>
      </c>
      <c r="L2113" t="s">
        <v>37</v>
      </c>
      <c r="M2113" t="s">
        <v>54</v>
      </c>
      <c r="N2113" s="5">
        <v>3236</v>
      </c>
    </row>
    <row r="2114" spans="1:14" x14ac:dyDescent="0.25">
      <c r="A2114">
        <v>3802113</v>
      </c>
      <c r="B2114">
        <v>2</v>
      </c>
      <c r="C2114" t="s">
        <v>51</v>
      </c>
      <c r="D2114" s="2">
        <v>44273</v>
      </c>
      <c r="E2114" s="27">
        <v>2021</v>
      </c>
      <c r="F2114" s="29">
        <v>3</v>
      </c>
      <c r="G2114">
        <v>511116</v>
      </c>
      <c r="H2114" t="s">
        <v>31</v>
      </c>
      <c r="I2114">
        <v>280014</v>
      </c>
      <c r="J2114" t="s">
        <v>15</v>
      </c>
      <c r="K2114">
        <v>250029</v>
      </c>
      <c r="L2114" t="s">
        <v>35</v>
      </c>
      <c r="M2114" t="s">
        <v>55</v>
      </c>
      <c r="N2114" s="5">
        <v>1883</v>
      </c>
    </row>
    <row r="2115" spans="1:14" x14ac:dyDescent="0.25">
      <c r="A2115">
        <v>3802114</v>
      </c>
      <c r="B2115">
        <v>3</v>
      </c>
      <c r="C2115" t="s">
        <v>50</v>
      </c>
      <c r="D2115" s="2">
        <v>44801</v>
      </c>
      <c r="E2115" s="27">
        <v>2022</v>
      </c>
      <c r="F2115" s="29">
        <v>8</v>
      </c>
      <c r="G2115">
        <v>511111</v>
      </c>
      <c r="H2115" t="s">
        <v>29</v>
      </c>
      <c r="I2115">
        <v>280014</v>
      </c>
      <c r="J2115" t="s">
        <v>15</v>
      </c>
      <c r="K2115">
        <v>250024</v>
      </c>
      <c r="L2115" t="s">
        <v>34</v>
      </c>
      <c r="M2115" t="s">
        <v>40</v>
      </c>
      <c r="N2115" s="5">
        <v>2679</v>
      </c>
    </row>
    <row r="2116" spans="1:14" x14ac:dyDescent="0.25">
      <c r="A2116">
        <v>3802115</v>
      </c>
      <c r="B2116">
        <v>1</v>
      </c>
      <c r="C2116" t="s">
        <v>64</v>
      </c>
      <c r="D2116" s="2">
        <v>44517</v>
      </c>
      <c r="E2116" s="27">
        <v>2021</v>
      </c>
      <c r="F2116" s="29">
        <v>11</v>
      </c>
      <c r="G2116">
        <v>511117</v>
      </c>
      <c r="H2116" t="s">
        <v>31</v>
      </c>
      <c r="I2116">
        <v>280008</v>
      </c>
      <c r="J2116" t="s">
        <v>80</v>
      </c>
      <c r="K2116">
        <v>250004</v>
      </c>
      <c r="L2116" t="s">
        <v>36</v>
      </c>
      <c r="M2116" t="s">
        <v>38</v>
      </c>
      <c r="N2116" s="5">
        <v>4078</v>
      </c>
    </row>
    <row r="2117" spans="1:14" x14ac:dyDescent="0.25">
      <c r="A2117">
        <v>3802116</v>
      </c>
      <c r="B2117">
        <v>4</v>
      </c>
      <c r="C2117" t="s">
        <v>65</v>
      </c>
      <c r="D2117" s="2">
        <v>45104</v>
      </c>
      <c r="E2117" s="27">
        <v>2023</v>
      </c>
      <c r="F2117" s="29">
        <v>6</v>
      </c>
      <c r="G2117">
        <v>511112</v>
      </c>
      <c r="H2117" t="s">
        <v>29</v>
      </c>
      <c r="I2117">
        <v>280018</v>
      </c>
      <c r="J2117" t="s">
        <v>19</v>
      </c>
      <c r="K2117">
        <v>250019</v>
      </c>
      <c r="L2117" t="s">
        <v>37</v>
      </c>
      <c r="M2117" t="s">
        <v>39</v>
      </c>
      <c r="N2117" s="5">
        <v>4724</v>
      </c>
    </row>
    <row r="2118" spans="1:14" x14ac:dyDescent="0.25">
      <c r="A2118">
        <v>3802117</v>
      </c>
      <c r="B2118">
        <v>2</v>
      </c>
      <c r="C2118" t="s">
        <v>51</v>
      </c>
      <c r="D2118" s="2">
        <v>45032</v>
      </c>
      <c r="E2118" s="27">
        <v>2023</v>
      </c>
      <c r="F2118" s="29">
        <v>4</v>
      </c>
      <c r="G2118">
        <v>511111</v>
      </c>
      <c r="H2118" t="s">
        <v>29</v>
      </c>
      <c r="I2118">
        <v>280006</v>
      </c>
      <c r="J2118" t="s">
        <v>78</v>
      </c>
      <c r="K2118">
        <v>250011</v>
      </c>
      <c r="L2118" t="s">
        <v>37</v>
      </c>
      <c r="M2118" t="s">
        <v>54</v>
      </c>
      <c r="N2118" s="5">
        <v>1220</v>
      </c>
    </row>
    <row r="2119" spans="1:14" x14ac:dyDescent="0.25">
      <c r="A2119">
        <v>3802118</v>
      </c>
      <c r="B2119">
        <v>1</v>
      </c>
      <c r="C2119" t="s">
        <v>64</v>
      </c>
      <c r="D2119" s="2">
        <v>44854</v>
      </c>
      <c r="E2119" s="27">
        <v>2022</v>
      </c>
      <c r="F2119" s="29">
        <v>10</v>
      </c>
      <c r="G2119">
        <v>511116</v>
      </c>
      <c r="H2119" t="s">
        <v>31</v>
      </c>
      <c r="I2119">
        <v>280005</v>
      </c>
      <c r="J2119" t="s">
        <v>77</v>
      </c>
      <c r="K2119">
        <v>250027</v>
      </c>
      <c r="L2119" t="s">
        <v>35</v>
      </c>
      <c r="M2119" t="s">
        <v>71</v>
      </c>
      <c r="N2119" s="5">
        <v>2817</v>
      </c>
    </row>
    <row r="2120" spans="1:14" x14ac:dyDescent="0.25">
      <c r="A2120">
        <v>3802119</v>
      </c>
      <c r="B2120">
        <v>2</v>
      </c>
      <c r="C2120" t="s">
        <v>51</v>
      </c>
      <c r="D2120" s="2">
        <v>44545</v>
      </c>
      <c r="E2120" s="27">
        <v>2021</v>
      </c>
      <c r="F2120" s="29">
        <v>12</v>
      </c>
      <c r="G2120">
        <v>511112</v>
      </c>
      <c r="H2120" t="s">
        <v>29</v>
      </c>
      <c r="I2120">
        <v>280013</v>
      </c>
      <c r="J2120" t="s">
        <v>14</v>
      </c>
      <c r="K2120">
        <v>250018</v>
      </c>
      <c r="L2120" t="s">
        <v>37</v>
      </c>
      <c r="M2120" t="s">
        <v>39</v>
      </c>
      <c r="N2120" s="5">
        <v>5185</v>
      </c>
    </row>
    <row r="2121" spans="1:14" x14ac:dyDescent="0.25">
      <c r="A2121">
        <v>3802120</v>
      </c>
      <c r="B2121">
        <v>4</v>
      </c>
      <c r="C2121" t="s">
        <v>65</v>
      </c>
      <c r="D2121" s="2">
        <v>44492</v>
      </c>
      <c r="E2121" s="27">
        <v>2021</v>
      </c>
      <c r="F2121" s="29">
        <v>10</v>
      </c>
      <c r="G2121">
        <v>511113</v>
      </c>
      <c r="H2121" t="s">
        <v>30</v>
      </c>
      <c r="I2121">
        <v>280003</v>
      </c>
      <c r="J2121" t="s">
        <v>75</v>
      </c>
      <c r="K2121">
        <v>250013</v>
      </c>
      <c r="L2121" t="s">
        <v>37</v>
      </c>
      <c r="M2121" t="s">
        <v>54</v>
      </c>
      <c r="N2121" s="5">
        <v>4374</v>
      </c>
    </row>
    <row r="2122" spans="1:14" x14ac:dyDescent="0.25">
      <c r="A2122">
        <v>3802121</v>
      </c>
      <c r="B2122">
        <v>4</v>
      </c>
      <c r="C2122" t="s">
        <v>65</v>
      </c>
      <c r="D2122" s="2">
        <v>44290</v>
      </c>
      <c r="E2122" s="27">
        <v>2021</v>
      </c>
      <c r="F2122" s="29">
        <v>4</v>
      </c>
      <c r="G2122">
        <v>511113</v>
      </c>
      <c r="H2122" t="s">
        <v>30</v>
      </c>
      <c r="I2122">
        <v>280002</v>
      </c>
      <c r="J2122" t="s">
        <v>74</v>
      </c>
      <c r="K2122">
        <v>250019</v>
      </c>
      <c r="L2122" t="s">
        <v>37</v>
      </c>
      <c r="M2122" t="s">
        <v>39</v>
      </c>
      <c r="N2122" s="5">
        <v>3260</v>
      </c>
    </row>
    <row r="2123" spans="1:14" x14ac:dyDescent="0.25">
      <c r="A2123">
        <v>3802122</v>
      </c>
      <c r="B2123">
        <v>1</v>
      </c>
      <c r="C2123" t="s">
        <v>64</v>
      </c>
      <c r="D2123" s="2">
        <v>45144</v>
      </c>
      <c r="E2123" s="27">
        <v>2023</v>
      </c>
      <c r="F2123" s="29">
        <v>8</v>
      </c>
      <c r="G2123">
        <v>511113</v>
      </c>
      <c r="H2123" t="s">
        <v>30</v>
      </c>
      <c r="I2123">
        <v>280006</v>
      </c>
      <c r="J2123" t="s">
        <v>78</v>
      </c>
      <c r="K2123">
        <v>250015</v>
      </c>
      <c r="L2123" t="s">
        <v>37</v>
      </c>
      <c r="M2123" t="s">
        <v>39</v>
      </c>
      <c r="N2123" s="5">
        <v>5866</v>
      </c>
    </row>
    <row r="2124" spans="1:14" x14ac:dyDescent="0.25">
      <c r="A2124">
        <v>3802123</v>
      </c>
      <c r="B2124">
        <v>3</v>
      </c>
      <c r="C2124" t="s">
        <v>50</v>
      </c>
      <c r="D2124" s="2">
        <v>45145</v>
      </c>
      <c r="E2124" s="27">
        <v>2023</v>
      </c>
      <c r="F2124" s="29">
        <v>8</v>
      </c>
      <c r="G2124">
        <v>511113</v>
      </c>
      <c r="H2124" t="s">
        <v>30</v>
      </c>
      <c r="I2124">
        <v>280011</v>
      </c>
      <c r="J2124" t="s">
        <v>12</v>
      </c>
      <c r="K2124">
        <v>250029</v>
      </c>
      <c r="L2124" t="s">
        <v>35</v>
      </c>
      <c r="M2124" t="s">
        <v>55</v>
      </c>
      <c r="N2124" s="5">
        <v>3378</v>
      </c>
    </row>
    <row r="2125" spans="1:14" x14ac:dyDescent="0.25">
      <c r="A2125">
        <v>3802124</v>
      </c>
      <c r="B2125">
        <v>1</v>
      </c>
      <c r="C2125" t="s">
        <v>64</v>
      </c>
      <c r="D2125" s="2">
        <v>45065</v>
      </c>
      <c r="E2125" s="27">
        <v>2023</v>
      </c>
      <c r="F2125" s="29">
        <v>5</v>
      </c>
      <c r="G2125">
        <v>511113</v>
      </c>
      <c r="H2125" t="s">
        <v>30</v>
      </c>
      <c r="I2125">
        <v>280009</v>
      </c>
      <c r="J2125" t="s">
        <v>81</v>
      </c>
      <c r="K2125">
        <v>250004</v>
      </c>
      <c r="L2125" t="s">
        <v>36</v>
      </c>
      <c r="M2125" t="s">
        <v>38</v>
      </c>
      <c r="N2125" s="5">
        <v>5865</v>
      </c>
    </row>
    <row r="2126" spans="1:14" x14ac:dyDescent="0.25">
      <c r="A2126">
        <v>3802125</v>
      </c>
      <c r="B2126">
        <v>3</v>
      </c>
      <c r="C2126" t="s">
        <v>50</v>
      </c>
      <c r="D2126" s="2">
        <v>44236</v>
      </c>
      <c r="E2126" s="27">
        <v>2021</v>
      </c>
      <c r="F2126" s="29">
        <v>2</v>
      </c>
      <c r="G2126">
        <v>511114</v>
      </c>
      <c r="H2126" t="s">
        <v>30</v>
      </c>
      <c r="I2126">
        <v>280001</v>
      </c>
      <c r="J2126" t="s">
        <v>73</v>
      </c>
      <c r="K2126">
        <v>250006</v>
      </c>
      <c r="L2126" t="s">
        <v>36</v>
      </c>
      <c r="M2126" t="s">
        <v>53</v>
      </c>
      <c r="N2126" s="5">
        <v>2323</v>
      </c>
    </row>
    <row r="2127" spans="1:14" x14ac:dyDescent="0.25">
      <c r="A2127">
        <v>3802126</v>
      </c>
      <c r="B2127">
        <v>3</v>
      </c>
      <c r="C2127" t="s">
        <v>50</v>
      </c>
      <c r="D2127" s="2">
        <v>44653</v>
      </c>
      <c r="E2127" s="27">
        <v>2022</v>
      </c>
      <c r="F2127" s="29">
        <v>4</v>
      </c>
      <c r="G2127">
        <v>511112</v>
      </c>
      <c r="H2127" t="s">
        <v>29</v>
      </c>
      <c r="I2127">
        <v>280008</v>
      </c>
      <c r="J2127" t="s">
        <v>80</v>
      </c>
      <c r="K2127">
        <v>250024</v>
      </c>
      <c r="L2127" t="s">
        <v>34</v>
      </c>
      <c r="M2127" t="s">
        <v>40</v>
      </c>
      <c r="N2127" s="5">
        <v>2240</v>
      </c>
    </row>
    <row r="2128" spans="1:14" x14ac:dyDescent="0.25">
      <c r="A2128">
        <v>3802127</v>
      </c>
      <c r="B2128">
        <v>2</v>
      </c>
      <c r="C2128" t="s">
        <v>51</v>
      </c>
      <c r="D2128" s="2">
        <v>44844</v>
      </c>
      <c r="E2128" s="27">
        <v>2022</v>
      </c>
      <c r="F2128" s="29">
        <v>10</v>
      </c>
      <c r="G2128">
        <v>511117</v>
      </c>
      <c r="H2128" t="s">
        <v>31</v>
      </c>
      <c r="I2128">
        <v>280020</v>
      </c>
      <c r="J2128" t="s">
        <v>21</v>
      </c>
      <c r="K2128">
        <v>250006</v>
      </c>
      <c r="L2128" t="s">
        <v>36</v>
      </c>
      <c r="M2128" t="s">
        <v>53</v>
      </c>
      <c r="N2128" s="5">
        <v>1115</v>
      </c>
    </row>
    <row r="2129" spans="1:14" x14ac:dyDescent="0.25">
      <c r="A2129">
        <v>3802128</v>
      </c>
      <c r="B2129">
        <v>2</v>
      </c>
      <c r="C2129" t="s">
        <v>51</v>
      </c>
      <c r="D2129" s="2">
        <v>45043</v>
      </c>
      <c r="E2129" s="27">
        <v>2023</v>
      </c>
      <c r="F2129" s="29">
        <v>4</v>
      </c>
      <c r="G2129">
        <v>511111</v>
      </c>
      <c r="H2129" t="s">
        <v>29</v>
      </c>
      <c r="I2129">
        <v>280013</v>
      </c>
      <c r="J2129" t="s">
        <v>14</v>
      </c>
      <c r="K2129">
        <v>250030</v>
      </c>
      <c r="L2129" t="s">
        <v>35</v>
      </c>
      <c r="M2129" t="s">
        <v>55</v>
      </c>
      <c r="N2129" s="5">
        <v>4808</v>
      </c>
    </row>
    <row r="2130" spans="1:14" x14ac:dyDescent="0.25">
      <c r="A2130">
        <v>3802129</v>
      </c>
      <c r="B2130">
        <v>3</v>
      </c>
      <c r="C2130" t="s">
        <v>50</v>
      </c>
      <c r="D2130" s="2">
        <v>44643</v>
      </c>
      <c r="E2130" s="27">
        <v>2022</v>
      </c>
      <c r="F2130" s="29">
        <v>3</v>
      </c>
      <c r="G2130">
        <v>511115</v>
      </c>
      <c r="H2130" t="s">
        <v>70</v>
      </c>
      <c r="I2130">
        <v>280014</v>
      </c>
      <c r="J2130" t="s">
        <v>15</v>
      </c>
      <c r="K2130">
        <v>250027</v>
      </c>
      <c r="L2130" t="s">
        <v>35</v>
      </c>
      <c r="M2130" t="s">
        <v>71</v>
      </c>
      <c r="N2130" s="5">
        <v>3175</v>
      </c>
    </row>
    <row r="2131" spans="1:14" x14ac:dyDescent="0.25">
      <c r="A2131">
        <v>3802130</v>
      </c>
      <c r="B2131">
        <v>4</v>
      </c>
      <c r="C2131" t="s">
        <v>65</v>
      </c>
      <c r="D2131" s="2">
        <v>44677</v>
      </c>
      <c r="E2131" s="27">
        <v>2022</v>
      </c>
      <c r="F2131" s="29">
        <v>4</v>
      </c>
      <c r="G2131">
        <v>511114</v>
      </c>
      <c r="H2131" t="s">
        <v>30</v>
      </c>
      <c r="I2131">
        <v>280013</v>
      </c>
      <c r="J2131" t="s">
        <v>14</v>
      </c>
      <c r="K2131">
        <v>250004</v>
      </c>
      <c r="L2131" t="s">
        <v>36</v>
      </c>
      <c r="M2131" t="s">
        <v>38</v>
      </c>
      <c r="N2131" s="5">
        <v>2335</v>
      </c>
    </row>
    <row r="2132" spans="1:14" x14ac:dyDescent="0.25">
      <c r="A2132">
        <v>3802131</v>
      </c>
      <c r="B2132">
        <v>1</v>
      </c>
      <c r="C2132" t="s">
        <v>64</v>
      </c>
      <c r="D2132" s="2">
        <v>45140</v>
      </c>
      <c r="E2132" s="27">
        <v>2023</v>
      </c>
      <c r="F2132" s="29">
        <v>8</v>
      </c>
      <c r="G2132">
        <v>511116</v>
      </c>
      <c r="H2132" t="s">
        <v>31</v>
      </c>
      <c r="I2132">
        <v>280001</v>
      </c>
      <c r="J2132" t="s">
        <v>73</v>
      </c>
      <c r="K2132">
        <v>250001</v>
      </c>
      <c r="L2132" t="s">
        <v>36</v>
      </c>
      <c r="M2132" t="s">
        <v>38</v>
      </c>
      <c r="N2132" s="5">
        <v>1226</v>
      </c>
    </row>
    <row r="2133" spans="1:14" x14ac:dyDescent="0.25">
      <c r="A2133">
        <v>3802132</v>
      </c>
      <c r="B2133">
        <v>2</v>
      </c>
      <c r="C2133" t="s">
        <v>51</v>
      </c>
      <c r="D2133" s="2">
        <v>44646</v>
      </c>
      <c r="E2133" s="27">
        <v>2022</v>
      </c>
      <c r="F2133" s="29">
        <v>3</v>
      </c>
      <c r="G2133">
        <v>511117</v>
      </c>
      <c r="H2133" t="s">
        <v>31</v>
      </c>
      <c r="I2133">
        <v>280005</v>
      </c>
      <c r="J2133" t="s">
        <v>77</v>
      </c>
      <c r="K2133">
        <v>250008</v>
      </c>
      <c r="L2133" t="s">
        <v>36</v>
      </c>
      <c r="M2133" t="s">
        <v>53</v>
      </c>
      <c r="N2133" s="5">
        <v>1814</v>
      </c>
    </row>
    <row r="2134" spans="1:14" x14ac:dyDescent="0.25">
      <c r="A2134">
        <v>3802133</v>
      </c>
      <c r="B2134">
        <v>2</v>
      </c>
      <c r="C2134" t="s">
        <v>51</v>
      </c>
      <c r="D2134" s="2">
        <v>44263</v>
      </c>
      <c r="E2134" s="27">
        <v>2021</v>
      </c>
      <c r="F2134" s="29">
        <v>3</v>
      </c>
      <c r="G2134">
        <v>511117</v>
      </c>
      <c r="H2134" t="s">
        <v>31</v>
      </c>
      <c r="I2134">
        <v>280007</v>
      </c>
      <c r="J2134" t="s">
        <v>79</v>
      </c>
      <c r="K2134">
        <v>250005</v>
      </c>
      <c r="L2134" t="s">
        <v>36</v>
      </c>
      <c r="M2134" t="s">
        <v>38</v>
      </c>
      <c r="N2134" s="5">
        <v>1923</v>
      </c>
    </row>
    <row r="2135" spans="1:14" x14ac:dyDescent="0.25">
      <c r="A2135">
        <v>3802134</v>
      </c>
      <c r="B2135">
        <v>1</v>
      </c>
      <c r="C2135" t="s">
        <v>64</v>
      </c>
      <c r="D2135" s="2">
        <v>45070</v>
      </c>
      <c r="E2135" s="27">
        <v>2023</v>
      </c>
      <c r="F2135" s="29">
        <v>5</v>
      </c>
      <c r="G2135">
        <v>511111</v>
      </c>
      <c r="H2135" t="s">
        <v>29</v>
      </c>
      <c r="I2135">
        <v>280002</v>
      </c>
      <c r="J2135" t="s">
        <v>74</v>
      </c>
      <c r="K2135">
        <v>250006</v>
      </c>
      <c r="L2135" t="s">
        <v>36</v>
      </c>
      <c r="M2135" t="s">
        <v>53</v>
      </c>
      <c r="N2135" s="5">
        <v>5024</v>
      </c>
    </row>
    <row r="2136" spans="1:14" x14ac:dyDescent="0.25">
      <c r="A2136">
        <v>3802135</v>
      </c>
      <c r="B2136">
        <v>3</v>
      </c>
      <c r="C2136" t="s">
        <v>50</v>
      </c>
      <c r="D2136" s="2">
        <v>44965</v>
      </c>
      <c r="E2136" s="27">
        <v>2023</v>
      </c>
      <c r="F2136" s="29">
        <v>2</v>
      </c>
      <c r="G2136">
        <v>511113</v>
      </c>
      <c r="H2136" t="s">
        <v>30</v>
      </c>
      <c r="I2136">
        <v>280018</v>
      </c>
      <c r="J2136" t="s">
        <v>19</v>
      </c>
      <c r="K2136">
        <v>250003</v>
      </c>
      <c r="L2136" t="s">
        <v>36</v>
      </c>
      <c r="M2136" t="s">
        <v>38</v>
      </c>
      <c r="N2136" s="5">
        <v>5186</v>
      </c>
    </row>
    <row r="2137" spans="1:14" x14ac:dyDescent="0.25">
      <c r="A2137">
        <v>3802136</v>
      </c>
      <c r="B2137">
        <v>1</v>
      </c>
      <c r="C2137" t="s">
        <v>64</v>
      </c>
      <c r="D2137" s="2">
        <v>45214</v>
      </c>
      <c r="E2137" s="27">
        <v>2023</v>
      </c>
      <c r="F2137" s="29">
        <v>10</v>
      </c>
      <c r="G2137">
        <v>511112</v>
      </c>
      <c r="H2137" t="s">
        <v>29</v>
      </c>
      <c r="I2137">
        <v>280004</v>
      </c>
      <c r="J2137" t="s">
        <v>76</v>
      </c>
      <c r="K2137">
        <v>250008</v>
      </c>
      <c r="L2137" t="s">
        <v>36</v>
      </c>
      <c r="M2137" t="s">
        <v>53</v>
      </c>
      <c r="N2137" s="5">
        <v>1338</v>
      </c>
    </row>
    <row r="2138" spans="1:14" x14ac:dyDescent="0.25">
      <c r="A2138">
        <v>3802137</v>
      </c>
      <c r="B2138">
        <v>1</v>
      </c>
      <c r="C2138" t="s">
        <v>64</v>
      </c>
      <c r="D2138" s="2">
        <v>44363</v>
      </c>
      <c r="E2138" s="27">
        <v>2021</v>
      </c>
      <c r="F2138" s="29">
        <v>6</v>
      </c>
      <c r="G2138">
        <v>511113</v>
      </c>
      <c r="H2138" t="s">
        <v>30</v>
      </c>
      <c r="I2138">
        <v>280009</v>
      </c>
      <c r="J2138" t="s">
        <v>81</v>
      </c>
      <c r="K2138">
        <v>250003</v>
      </c>
      <c r="L2138" t="s">
        <v>36</v>
      </c>
      <c r="M2138" t="s">
        <v>38</v>
      </c>
      <c r="N2138" s="5">
        <v>1676</v>
      </c>
    </row>
    <row r="2139" spans="1:14" x14ac:dyDescent="0.25">
      <c r="A2139">
        <v>3802138</v>
      </c>
      <c r="B2139">
        <v>2</v>
      </c>
      <c r="C2139" t="s">
        <v>51</v>
      </c>
      <c r="D2139" s="2">
        <v>44942</v>
      </c>
      <c r="E2139" s="27">
        <v>2023</v>
      </c>
      <c r="F2139" s="29">
        <v>1</v>
      </c>
      <c r="G2139">
        <v>511114</v>
      </c>
      <c r="H2139" t="s">
        <v>30</v>
      </c>
      <c r="I2139">
        <v>280019</v>
      </c>
      <c r="J2139" t="s">
        <v>20</v>
      </c>
      <c r="K2139">
        <v>250023</v>
      </c>
      <c r="L2139" t="s">
        <v>34</v>
      </c>
      <c r="M2139" t="s">
        <v>40</v>
      </c>
      <c r="N2139" s="5">
        <v>3706</v>
      </c>
    </row>
    <row r="2140" spans="1:14" x14ac:dyDescent="0.25">
      <c r="A2140">
        <v>3802139</v>
      </c>
      <c r="B2140">
        <v>1</v>
      </c>
      <c r="C2140" t="s">
        <v>64</v>
      </c>
      <c r="D2140" s="2">
        <v>44796</v>
      </c>
      <c r="E2140" s="27">
        <v>2022</v>
      </c>
      <c r="F2140" s="29">
        <v>8</v>
      </c>
      <c r="G2140">
        <v>511111</v>
      </c>
      <c r="H2140" t="s">
        <v>29</v>
      </c>
      <c r="I2140">
        <v>280019</v>
      </c>
      <c r="J2140" t="s">
        <v>20</v>
      </c>
      <c r="K2140">
        <v>250007</v>
      </c>
      <c r="L2140" t="s">
        <v>36</v>
      </c>
      <c r="M2140" t="s">
        <v>53</v>
      </c>
      <c r="N2140" s="5">
        <v>1389</v>
      </c>
    </row>
    <row r="2141" spans="1:14" x14ac:dyDescent="0.25">
      <c r="A2141">
        <v>3802140</v>
      </c>
      <c r="B2141">
        <v>3</v>
      </c>
      <c r="C2141" t="s">
        <v>50</v>
      </c>
      <c r="D2141" s="2">
        <v>44238</v>
      </c>
      <c r="E2141" s="27">
        <v>2021</v>
      </c>
      <c r="F2141" s="29">
        <v>2</v>
      </c>
      <c r="G2141">
        <v>511116</v>
      </c>
      <c r="H2141" t="s">
        <v>31</v>
      </c>
      <c r="I2141">
        <v>280010</v>
      </c>
      <c r="J2141" t="s">
        <v>11</v>
      </c>
      <c r="K2141">
        <v>250014</v>
      </c>
      <c r="L2141" t="s">
        <v>37</v>
      </c>
      <c r="M2141" t="s">
        <v>54</v>
      </c>
      <c r="N2141" s="5">
        <v>1144</v>
      </c>
    </row>
    <row r="2142" spans="1:14" x14ac:dyDescent="0.25">
      <c r="A2142">
        <v>3802141</v>
      </c>
      <c r="B2142">
        <v>4</v>
      </c>
      <c r="C2142" t="s">
        <v>65</v>
      </c>
      <c r="D2142" s="2">
        <v>44859</v>
      </c>
      <c r="E2142" s="27">
        <v>2022</v>
      </c>
      <c r="F2142" s="29">
        <v>10</v>
      </c>
      <c r="G2142">
        <v>511117</v>
      </c>
      <c r="H2142" t="s">
        <v>31</v>
      </c>
      <c r="I2142">
        <v>280003</v>
      </c>
      <c r="J2142" t="s">
        <v>75</v>
      </c>
      <c r="K2142">
        <v>250007</v>
      </c>
      <c r="L2142" t="s">
        <v>36</v>
      </c>
      <c r="M2142" t="s">
        <v>53</v>
      </c>
      <c r="N2142" s="5">
        <v>3409</v>
      </c>
    </row>
    <row r="2143" spans="1:14" x14ac:dyDescent="0.25">
      <c r="A2143">
        <v>3802142</v>
      </c>
      <c r="B2143">
        <v>3</v>
      </c>
      <c r="C2143" t="s">
        <v>50</v>
      </c>
      <c r="D2143" s="2">
        <v>44842</v>
      </c>
      <c r="E2143" s="27">
        <v>2022</v>
      </c>
      <c r="F2143" s="29">
        <v>10</v>
      </c>
      <c r="G2143">
        <v>511115</v>
      </c>
      <c r="H2143" t="s">
        <v>70</v>
      </c>
      <c r="I2143">
        <v>280015</v>
      </c>
      <c r="J2143" t="s">
        <v>16</v>
      </c>
      <c r="K2143">
        <v>250028</v>
      </c>
      <c r="L2143" t="s">
        <v>35</v>
      </c>
      <c r="M2143" t="s">
        <v>71</v>
      </c>
      <c r="N2143" s="5">
        <v>302</v>
      </c>
    </row>
    <row r="2144" spans="1:14" x14ac:dyDescent="0.25">
      <c r="A2144">
        <v>3802143</v>
      </c>
      <c r="B2144">
        <v>4</v>
      </c>
      <c r="C2144" t="s">
        <v>65</v>
      </c>
      <c r="D2144" s="2">
        <v>44333</v>
      </c>
      <c r="E2144" s="27">
        <v>2021</v>
      </c>
      <c r="F2144" s="29">
        <v>5</v>
      </c>
      <c r="G2144">
        <v>511116</v>
      </c>
      <c r="H2144" t="s">
        <v>31</v>
      </c>
      <c r="I2144">
        <v>280003</v>
      </c>
      <c r="J2144" t="s">
        <v>75</v>
      </c>
      <c r="K2144">
        <v>250014</v>
      </c>
      <c r="L2144" t="s">
        <v>37</v>
      </c>
      <c r="M2144" t="s">
        <v>54</v>
      </c>
      <c r="N2144" s="5">
        <v>2504</v>
      </c>
    </row>
    <row r="2145" spans="1:14" x14ac:dyDescent="0.25">
      <c r="A2145">
        <v>3802144</v>
      </c>
      <c r="B2145">
        <v>2</v>
      </c>
      <c r="C2145" t="s">
        <v>51</v>
      </c>
      <c r="D2145" s="2">
        <v>44425</v>
      </c>
      <c r="E2145" s="27">
        <v>2021</v>
      </c>
      <c r="F2145" s="29">
        <v>8</v>
      </c>
      <c r="G2145">
        <v>511116</v>
      </c>
      <c r="H2145" t="s">
        <v>31</v>
      </c>
      <c r="I2145">
        <v>280020</v>
      </c>
      <c r="J2145" t="s">
        <v>21</v>
      </c>
      <c r="K2145">
        <v>250008</v>
      </c>
      <c r="L2145" t="s">
        <v>36</v>
      </c>
      <c r="M2145" t="s">
        <v>53</v>
      </c>
      <c r="N2145" s="5">
        <v>4429</v>
      </c>
    </row>
    <row r="2146" spans="1:14" x14ac:dyDescent="0.25">
      <c r="A2146">
        <v>3802145</v>
      </c>
      <c r="B2146">
        <v>1</v>
      </c>
      <c r="C2146" t="s">
        <v>64</v>
      </c>
      <c r="D2146" s="2">
        <v>45007</v>
      </c>
      <c r="E2146" s="27">
        <v>2023</v>
      </c>
      <c r="F2146" s="29">
        <v>3</v>
      </c>
      <c r="G2146">
        <v>511115</v>
      </c>
      <c r="H2146" t="s">
        <v>70</v>
      </c>
      <c r="I2146">
        <v>280004</v>
      </c>
      <c r="J2146" t="s">
        <v>76</v>
      </c>
      <c r="K2146">
        <v>250030</v>
      </c>
      <c r="L2146" t="s">
        <v>35</v>
      </c>
      <c r="M2146" t="s">
        <v>55</v>
      </c>
      <c r="N2146" s="5">
        <v>897</v>
      </c>
    </row>
    <row r="2147" spans="1:14" x14ac:dyDescent="0.25">
      <c r="A2147">
        <v>3802146</v>
      </c>
      <c r="B2147">
        <v>3</v>
      </c>
      <c r="C2147" t="s">
        <v>50</v>
      </c>
      <c r="D2147" s="2">
        <v>44386</v>
      </c>
      <c r="E2147" s="27">
        <v>2021</v>
      </c>
      <c r="F2147" s="29">
        <v>7</v>
      </c>
      <c r="G2147">
        <v>511116</v>
      </c>
      <c r="H2147" t="s">
        <v>31</v>
      </c>
      <c r="I2147">
        <v>280015</v>
      </c>
      <c r="J2147" t="s">
        <v>16</v>
      </c>
      <c r="K2147">
        <v>250018</v>
      </c>
      <c r="L2147" t="s">
        <v>37</v>
      </c>
      <c r="M2147" t="s">
        <v>39</v>
      </c>
      <c r="N2147" s="5">
        <v>5447</v>
      </c>
    </row>
    <row r="2148" spans="1:14" x14ac:dyDescent="0.25">
      <c r="A2148">
        <v>3802147</v>
      </c>
      <c r="B2148">
        <v>1</v>
      </c>
      <c r="C2148" t="s">
        <v>64</v>
      </c>
      <c r="D2148" s="2">
        <v>44790</v>
      </c>
      <c r="E2148" s="27">
        <v>2022</v>
      </c>
      <c r="F2148" s="29">
        <v>8</v>
      </c>
      <c r="G2148">
        <v>511111</v>
      </c>
      <c r="H2148" t="s">
        <v>29</v>
      </c>
      <c r="I2148">
        <v>280016</v>
      </c>
      <c r="J2148" t="s">
        <v>17</v>
      </c>
      <c r="K2148">
        <v>250008</v>
      </c>
      <c r="L2148" t="s">
        <v>36</v>
      </c>
      <c r="M2148" t="s">
        <v>53</v>
      </c>
      <c r="N2148" s="5">
        <v>1448</v>
      </c>
    </row>
    <row r="2149" spans="1:14" x14ac:dyDescent="0.25">
      <c r="A2149">
        <v>3802148</v>
      </c>
      <c r="B2149">
        <v>4</v>
      </c>
      <c r="C2149" t="s">
        <v>65</v>
      </c>
      <c r="D2149" s="2">
        <v>44666</v>
      </c>
      <c r="E2149" s="27">
        <v>2022</v>
      </c>
      <c r="F2149" s="29">
        <v>4</v>
      </c>
      <c r="G2149">
        <v>511115</v>
      </c>
      <c r="H2149" t="s">
        <v>70</v>
      </c>
      <c r="I2149">
        <v>280001</v>
      </c>
      <c r="J2149" t="s">
        <v>73</v>
      </c>
      <c r="K2149">
        <v>250016</v>
      </c>
      <c r="L2149" t="s">
        <v>37</v>
      </c>
      <c r="M2149" t="s">
        <v>39</v>
      </c>
      <c r="N2149" s="5">
        <v>2419</v>
      </c>
    </row>
    <row r="2150" spans="1:14" x14ac:dyDescent="0.25">
      <c r="A2150">
        <v>3802149</v>
      </c>
      <c r="B2150">
        <v>4</v>
      </c>
      <c r="C2150" t="s">
        <v>65</v>
      </c>
      <c r="D2150" s="2">
        <v>44589</v>
      </c>
      <c r="E2150" s="27">
        <v>2022</v>
      </c>
      <c r="F2150" s="29">
        <v>1</v>
      </c>
      <c r="G2150">
        <v>511113</v>
      </c>
      <c r="H2150" t="s">
        <v>30</v>
      </c>
      <c r="I2150">
        <v>280001</v>
      </c>
      <c r="J2150" t="s">
        <v>73</v>
      </c>
      <c r="K2150">
        <v>250028</v>
      </c>
      <c r="L2150" t="s">
        <v>35</v>
      </c>
      <c r="M2150" t="s">
        <v>71</v>
      </c>
      <c r="N2150" s="5">
        <v>4409</v>
      </c>
    </row>
    <row r="2151" spans="1:14" x14ac:dyDescent="0.25">
      <c r="A2151">
        <v>3802150</v>
      </c>
      <c r="B2151">
        <v>3</v>
      </c>
      <c r="C2151" t="s">
        <v>50</v>
      </c>
      <c r="D2151" s="2">
        <v>44998</v>
      </c>
      <c r="E2151" s="27">
        <v>2023</v>
      </c>
      <c r="F2151" s="29">
        <v>3</v>
      </c>
      <c r="G2151">
        <v>511116</v>
      </c>
      <c r="H2151" t="s">
        <v>31</v>
      </c>
      <c r="I2151">
        <v>280014</v>
      </c>
      <c r="J2151" t="s">
        <v>15</v>
      </c>
      <c r="K2151">
        <v>250006</v>
      </c>
      <c r="L2151" t="s">
        <v>36</v>
      </c>
      <c r="M2151" t="s">
        <v>53</v>
      </c>
      <c r="N2151" s="5">
        <v>270</v>
      </c>
    </row>
    <row r="2152" spans="1:14" x14ac:dyDescent="0.25">
      <c r="A2152">
        <v>3802151</v>
      </c>
      <c r="B2152">
        <v>3</v>
      </c>
      <c r="C2152" t="s">
        <v>50</v>
      </c>
      <c r="D2152" s="2">
        <v>45173</v>
      </c>
      <c r="E2152" s="27">
        <v>2023</v>
      </c>
      <c r="F2152" s="29">
        <v>9</v>
      </c>
      <c r="G2152">
        <v>511116</v>
      </c>
      <c r="H2152" t="s">
        <v>31</v>
      </c>
      <c r="I2152">
        <v>280005</v>
      </c>
      <c r="J2152" t="s">
        <v>77</v>
      </c>
      <c r="K2152">
        <v>250011</v>
      </c>
      <c r="L2152" t="s">
        <v>37</v>
      </c>
      <c r="M2152" t="s">
        <v>54</v>
      </c>
      <c r="N2152" s="5">
        <v>4543</v>
      </c>
    </row>
    <row r="2153" spans="1:14" x14ac:dyDescent="0.25">
      <c r="A2153">
        <v>3802152</v>
      </c>
      <c r="B2153">
        <v>1</v>
      </c>
      <c r="C2153" t="s">
        <v>64</v>
      </c>
      <c r="D2153" s="2">
        <v>44504</v>
      </c>
      <c r="E2153" s="27">
        <v>2021</v>
      </c>
      <c r="F2153" s="29">
        <v>11</v>
      </c>
      <c r="G2153">
        <v>511112</v>
      </c>
      <c r="H2153" t="s">
        <v>29</v>
      </c>
      <c r="I2153">
        <v>280007</v>
      </c>
      <c r="J2153" t="s">
        <v>79</v>
      </c>
      <c r="K2153">
        <v>250009</v>
      </c>
      <c r="L2153" t="s">
        <v>36</v>
      </c>
      <c r="M2153" t="s">
        <v>53</v>
      </c>
      <c r="N2153" s="5">
        <v>1980</v>
      </c>
    </row>
    <row r="2154" spans="1:14" x14ac:dyDescent="0.25">
      <c r="A2154">
        <v>3802153</v>
      </c>
      <c r="B2154">
        <v>4</v>
      </c>
      <c r="C2154" t="s">
        <v>65</v>
      </c>
      <c r="D2154" s="2">
        <v>44378</v>
      </c>
      <c r="E2154" s="27">
        <v>2021</v>
      </c>
      <c r="F2154" s="29">
        <v>7</v>
      </c>
      <c r="G2154">
        <v>511113</v>
      </c>
      <c r="H2154" t="s">
        <v>30</v>
      </c>
      <c r="I2154">
        <v>280009</v>
      </c>
      <c r="J2154" t="s">
        <v>81</v>
      </c>
      <c r="K2154">
        <v>250017</v>
      </c>
      <c r="L2154" t="s">
        <v>37</v>
      </c>
      <c r="M2154" t="s">
        <v>39</v>
      </c>
      <c r="N2154" s="5">
        <v>2885</v>
      </c>
    </row>
    <row r="2155" spans="1:14" x14ac:dyDescent="0.25">
      <c r="A2155">
        <v>3802154</v>
      </c>
      <c r="B2155">
        <v>3</v>
      </c>
      <c r="C2155" t="s">
        <v>50</v>
      </c>
      <c r="D2155" s="2">
        <v>44715</v>
      </c>
      <c r="E2155" s="27">
        <v>2022</v>
      </c>
      <c r="F2155" s="29">
        <v>6</v>
      </c>
      <c r="G2155">
        <v>511116</v>
      </c>
      <c r="H2155" t="s">
        <v>31</v>
      </c>
      <c r="I2155">
        <v>280014</v>
      </c>
      <c r="J2155" t="s">
        <v>15</v>
      </c>
      <c r="K2155">
        <v>250007</v>
      </c>
      <c r="L2155" t="s">
        <v>36</v>
      </c>
      <c r="M2155" t="s">
        <v>53</v>
      </c>
      <c r="N2155" s="5">
        <v>4944</v>
      </c>
    </row>
    <row r="2156" spans="1:14" x14ac:dyDescent="0.25">
      <c r="A2156">
        <v>3802155</v>
      </c>
      <c r="B2156">
        <v>2</v>
      </c>
      <c r="C2156" t="s">
        <v>51</v>
      </c>
      <c r="D2156" s="2">
        <v>45040</v>
      </c>
      <c r="E2156" s="27">
        <v>2023</v>
      </c>
      <c r="F2156" s="29">
        <v>4</v>
      </c>
      <c r="G2156">
        <v>511111</v>
      </c>
      <c r="H2156" t="s">
        <v>29</v>
      </c>
      <c r="I2156">
        <v>280011</v>
      </c>
      <c r="J2156" t="s">
        <v>12</v>
      </c>
      <c r="K2156">
        <v>250006</v>
      </c>
      <c r="L2156" t="s">
        <v>36</v>
      </c>
      <c r="M2156" t="s">
        <v>53</v>
      </c>
      <c r="N2156" s="5">
        <v>3029</v>
      </c>
    </row>
    <row r="2157" spans="1:14" x14ac:dyDescent="0.25">
      <c r="A2157">
        <v>3802156</v>
      </c>
      <c r="B2157">
        <v>4</v>
      </c>
      <c r="C2157" t="s">
        <v>65</v>
      </c>
      <c r="D2157" s="2">
        <v>44210</v>
      </c>
      <c r="E2157" s="27">
        <v>2021</v>
      </c>
      <c r="F2157" s="29">
        <v>1</v>
      </c>
      <c r="G2157">
        <v>511114</v>
      </c>
      <c r="H2157" t="s">
        <v>30</v>
      </c>
      <c r="I2157">
        <v>280005</v>
      </c>
      <c r="J2157" t="s">
        <v>77</v>
      </c>
      <c r="K2157">
        <v>250004</v>
      </c>
      <c r="L2157" t="s">
        <v>36</v>
      </c>
      <c r="M2157" t="s">
        <v>38</v>
      </c>
      <c r="N2157" s="5">
        <v>4010</v>
      </c>
    </row>
    <row r="2158" spans="1:14" x14ac:dyDescent="0.25">
      <c r="A2158">
        <v>3802157</v>
      </c>
      <c r="B2158">
        <v>1</v>
      </c>
      <c r="C2158" t="s">
        <v>64</v>
      </c>
      <c r="D2158" s="2">
        <v>45147</v>
      </c>
      <c r="E2158" s="27">
        <v>2023</v>
      </c>
      <c r="F2158" s="29">
        <v>8</v>
      </c>
      <c r="G2158">
        <v>511111</v>
      </c>
      <c r="H2158" t="s">
        <v>29</v>
      </c>
      <c r="I2158">
        <v>280015</v>
      </c>
      <c r="J2158" t="s">
        <v>16</v>
      </c>
      <c r="K2158">
        <v>250018</v>
      </c>
      <c r="L2158" t="s">
        <v>37</v>
      </c>
      <c r="M2158" t="s">
        <v>39</v>
      </c>
      <c r="N2158" s="5">
        <v>4250</v>
      </c>
    </row>
    <row r="2159" spans="1:14" x14ac:dyDescent="0.25">
      <c r="A2159">
        <v>3802158</v>
      </c>
      <c r="B2159">
        <v>2</v>
      </c>
      <c r="C2159" t="s">
        <v>51</v>
      </c>
      <c r="D2159" s="2">
        <v>44848</v>
      </c>
      <c r="E2159" s="27">
        <v>2022</v>
      </c>
      <c r="F2159" s="29">
        <v>10</v>
      </c>
      <c r="G2159">
        <v>511115</v>
      </c>
      <c r="H2159" t="s">
        <v>70</v>
      </c>
      <c r="I2159">
        <v>280013</v>
      </c>
      <c r="J2159" t="s">
        <v>14</v>
      </c>
      <c r="K2159">
        <v>250021</v>
      </c>
      <c r="L2159" t="s">
        <v>34</v>
      </c>
      <c r="M2159" t="s">
        <v>40</v>
      </c>
      <c r="N2159" s="5">
        <v>4826</v>
      </c>
    </row>
    <row r="2160" spans="1:14" x14ac:dyDescent="0.25">
      <c r="A2160">
        <v>3802159</v>
      </c>
      <c r="B2160">
        <v>4</v>
      </c>
      <c r="C2160" t="s">
        <v>65</v>
      </c>
      <c r="D2160" s="2">
        <v>44783</v>
      </c>
      <c r="E2160" s="27">
        <v>2022</v>
      </c>
      <c r="F2160" s="29">
        <v>8</v>
      </c>
      <c r="G2160">
        <v>511115</v>
      </c>
      <c r="H2160" t="s">
        <v>70</v>
      </c>
      <c r="I2160">
        <v>280010</v>
      </c>
      <c r="J2160" t="s">
        <v>11</v>
      </c>
      <c r="K2160">
        <v>250015</v>
      </c>
      <c r="L2160" t="s">
        <v>37</v>
      </c>
      <c r="M2160" t="s">
        <v>39</v>
      </c>
      <c r="N2160" s="5">
        <v>2455</v>
      </c>
    </row>
    <row r="2161" spans="1:14" x14ac:dyDescent="0.25">
      <c r="A2161">
        <v>3802160</v>
      </c>
      <c r="B2161">
        <v>4</v>
      </c>
      <c r="C2161" t="s">
        <v>65</v>
      </c>
      <c r="D2161" s="2">
        <v>44332</v>
      </c>
      <c r="E2161" s="27">
        <v>2021</v>
      </c>
      <c r="F2161" s="29">
        <v>5</v>
      </c>
      <c r="G2161">
        <v>511114</v>
      </c>
      <c r="H2161" t="s">
        <v>30</v>
      </c>
      <c r="I2161">
        <v>280020</v>
      </c>
      <c r="J2161" t="s">
        <v>21</v>
      </c>
      <c r="K2161">
        <v>250016</v>
      </c>
      <c r="L2161" t="s">
        <v>37</v>
      </c>
      <c r="M2161" t="s">
        <v>39</v>
      </c>
      <c r="N2161" s="5">
        <v>5170</v>
      </c>
    </row>
    <row r="2162" spans="1:14" x14ac:dyDescent="0.25">
      <c r="A2162">
        <v>3802161</v>
      </c>
      <c r="B2162">
        <v>1</v>
      </c>
      <c r="C2162" t="s">
        <v>64</v>
      </c>
      <c r="D2162" s="2">
        <v>44568</v>
      </c>
      <c r="E2162" s="27">
        <v>2022</v>
      </c>
      <c r="F2162" s="29">
        <v>1</v>
      </c>
      <c r="G2162">
        <v>511113</v>
      </c>
      <c r="H2162" t="s">
        <v>30</v>
      </c>
      <c r="I2162">
        <v>280009</v>
      </c>
      <c r="J2162" t="s">
        <v>81</v>
      </c>
      <c r="K2162">
        <v>250024</v>
      </c>
      <c r="L2162" t="s">
        <v>34</v>
      </c>
      <c r="M2162" t="s">
        <v>40</v>
      </c>
      <c r="N2162" s="5">
        <v>2357</v>
      </c>
    </row>
    <row r="2163" spans="1:14" x14ac:dyDescent="0.25">
      <c r="A2163">
        <v>3802162</v>
      </c>
      <c r="B2163">
        <v>1</v>
      </c>
      <c r="C2163" t="s">
        <v>64</v>
      </c>
      <c r="D2163" s="2">
        <v>44490</v>
      </c>
      <c r="E2163" s="27">
        <v>2021</v>
      </c>
      <c r="F2163" s="29">
        <v>10</v>
      </c>
      <c r="G2163">
        <v>511111</v>
      </c>
      <c r="H2163" t="s">
        <v>29</v>
      </c>
      <c r="I2163">
        <v>280015</v>
      </c>
      <c r="J2163" t="s">
        <v>16</v>
      </c>
      <c r="K2163">
        <v>250019</v>
      </c>
      <c r="L2163" t="s">
        <v>37</v>
      </c>
      <c r="M2163" t="s">
        <v>39</v>
      </c>
      <c r="N2163" s="5">
        <v>4515</v>
      </c>
    </row>
    <row r="2164" spans="1:14" x14ac:dyDescent="0.25">
      <c r="A2164">
        <v>3802163</v>
      </c>
      <c r="B2164">
        <v>4</v>
      </c>
      <c r="C2164" t="s">
        <v>65</v>
      </c>
      <c r="D2164" s="2">
        <v>45009</v>
      </c>
      <c r="E2164" s="27">
        <v>2023</v>
      </c>
      <c r="F2164" s="29">
        <v>3</v>
      </c>
      <c r="G2164">
        <v>511113</v>
      </c>
      <c r="H2164" t="s">
        <v>30</v>
      </c>
      <c r="I2164">
        <v>280007</v>
      </c>
      <c r="J2164" t="s">
        <v>79</v>
      </c>
      <c r="K2164">
        <v>250013</v>
      </c>
      <c r="L2164" t="s">
        <v>37</v>
      </c>
      <c r="M2164" t="s">
        <v>54</v>
      </c>
      <c r="N2164" s="5">
        <v>2231</v>
      </c>
    </row>
    <row r="2165" spans="1:14" x14ac:dyDescent="0.25">
      <c r="A2165">
        <v>3802164</v>
      </c>
      <c r="B2165">
        <v>4</v>
      </c>
      <c r="C2165" t="s">
        <v>65</v>
      </c>
      <c r="D2165" s="2">
        <v>44862</v>
      </c>
      <c r="E2165" s="27">
        <v>2022</v>
      </c>
      <c r="F2165" s="29">
        <v>10</v>
      </c>
      <c r="G2165">
        <v>511117</v>
      </c>
      <c r="H2165" t="s">
        <v>31</v>
      </c>
      <c r="I2165">
        <v>280012</v>
      </c>
      <c r="J2165" t="s">
        <v>13</v>
      </c>
      <c r="K2165">
        <v>250010</v>
      </c>
      <c r="L2165" t="s">
        <v>36</v>
      </c>
      <c r="M2165" t="s">
        <v>53</v>
      </c>
      <c r="N2165" s="5">
        <v>4214</v>
      </c>
    </row>
    <row r="2166" spans="1:14" x14ac:dyDescent="0.25">
      <c r="A2166">
        <v>3802165</v>
      </c>
      <c r="B2166">
        <v>2</v>
      </c>
      <c r="C2166" t="s">
        <v>51</v>
      </c>
      <c r="D2166" s="2">
        <v>44896</v>
      </c>
      <c r="E2166" s="27">
        <v>2022</v>
      </c>
      <c r="F2166" s="29">
        <v>12</v>
      </c>
      <c r="G2166">
        <v>511114</v>
      </c>
      <c r="H2166" t="s">
        <v>30</v>
      </c>
      <c r="I2166">
        <v>280008</v>
      </c>
      <c r="J2166" t="s">
        <v>80</v>
      </c>
      <c r="K2166">
        <v>250003</v>
      </c>
      <c r="L2166" t="s">
        <v>36</v>
      </c>
      <c r="M2166" t="s">
        <v>38</v>
      </c>
      <c r="N2166" s="5">
        <v>810</v>
      </c>
    </row>
    <row r="2167" spans="1:14" x14ac:dyDescent="0.25">
      <c r="A2167">
        <v>3802166</v>
      </c>
      <c r="B2167">
        <v>1</v>
      </c>
      <c r="C2167" t="s">
        <v>64</v>
      </c>
      <c r="D2167" s="2">
        <v>45071</v>
      </c>
      <c r="E2167" s="27">
        <v>2023</v>
      </c>
      <c r="F2167" s="29">
        <v>5</v>
      </c>
      <c r="G2167">
        <v>511115</v>
      </c>
      <c r="H2167" t="s">
        <v>70</v>
      </c>
      <c r="I2167">
        <v>280003</v>
      </c>
      <c r="J2167" t="s">
        <v>75</v>
      </c>
      <c r="K2167">
        <v>250001</v>
      </c>
      <c r="L2167" t="s">
        <v>36</v>
      </c>
      <c r="M2167" t="s">
        <v>38</v>
      </c>
      <c r="N2167" s="5">
        <v>5858</v>
      </c>
    </row>
    <row r="2168" spans="1:14" x14ac:dyDescent="0.25">
      <c r="A2168">
        <v>3802167</v>
      </c>
      <c r="B2168">
        <v>4</v>
      </c>
      <c r="C2168" t="s">
        <v>65</v>
      </c>
      <c r="D2168" s="2">
        <v>44334</v>
      </c>
      <c r="E2168" s="27">
        <v>2021</v>
      </c>
      <c r="F2168" s="29">
        <v>5</v>
      </c>
      <c r="G2168">
        <v>511112</v>
      </c>
      <c r="H2168" t="s">
        <v>29</v>
      </c>
      <c r="I2168">
        <v>280001</v>
      </c>
      <c r="J2168" t="s">
        <v>73</v>
      </c>
      <c r="K2168">
        <v>250021</v>
      </c>
      <c r="L2168" t="s">
        <v>34</v>
      </c>
      <c r="M2168" t="s">
        <v>40</v>
      </c>
      <c r="N2168" s="5">
        <v>1033</v>
      </c>
    </row>
    <row r="2169" spans="1:14" x14ac:dyDescent="0.25">
      <c r="A2169">
        <v>3802168</v>
      </c>
      <c r="B2169">
        <v>3</v>
      </c>
      <c r="C2169" t="s">
        <v>50</v>
      </c>
      <c r="D2169" s="2">
        <v>45223</v>
      </c>
      <c r="E2169" s="27">
        <v>2023</v>
      </c>
      <c r="F2169" s="29">
        <v>10</v>
      </c>
      <c r="G2169">
        <v>511117</v>
      </c>
      <c r="H2169" t="s">
        <v>31</v>
      </c>
      <c r="I2169">
        <v>280015</v>
      </c>
      <c r="J2169" t="s">
        <v>16</v>
      </c>
      <c r="K2169">
        <v>250021</v>
      </c>
      <c r="L2169" t="s">
        <v>34</v>
      </c>
      <c r="M2169" t="s">
        <v>40</v>
      </c>
      <c r="N2169" s="5">
        <v>2085</v>
      </c>
    </row>
    <row r="2170" spans="1:14" x14ac:dyDescent="0.25">
      <c r="A2170">
        <v>3802169</v>
      </c>
      <c r="B2170">
        <v>1</v>
      </c>
      <c r="C2170" t="s">
        <v>64</v>
      </c>
      <c r="D2170" s="2">
        <v>44274</v>
      </c>
      <c r="E2170" s="27">
        <v>2021</v>
      </c>
      <c r="F2170" s="29">
        <v>3</v>
      </c>
      <c r="G2170">
        <v>511115</v>
      </c>
      <c r="H2170" t="s">
        <v>70</v>
      </c>
      <c r="I2170">
        <v>280006</v>
      </c>
      <c r="J2170" t="s">
        <v>78</v>
      </c>
      <c r="K2170">
        <v>250007</v>
      </c>
      <c r="L2170" t="s">
        <v>36</v>
      </c>
      <c r="M2170" t="s">
        <v>53</v>
      </c>
      <c r="N2170" s="5">
        <v>2550</v>
      </c>
    </row>
    <row r="2171" spans="1:14" x14ac:dyDescent="0.25">
      <c r="A2171">
        <v>3802170</v>
      </c>
      <c r="B2171">
        <v>3</v>
      </c>
      <c r="C2171" t="s">
        <v>50</v>
      </c>
      <c r="D2171" s="2">
        <v>44278</v>
      </c>
      <c r="E2171" s="27">
        <v>2021</v>
      </c>
      <c r="F2171" s="29">
        <v>3</v>
      </c>
      <c r="G2171">
        <v>511117</v>
      </c>
      <c r="H2171" t="s">
        <v>31</v>
      </c>
      <c r="I2171">
        <v>280020</v>
      </c>
      <c r="J2171" t="s">
        <v>21</v>
      </c>
      <c r="K2171">
        <v>250011</v>
      </c>
      <c r="L2171" t="s">
        <v>37</v>
      </c>
      <c r="M2171" t="s">
        <v>54</v>
      </c>
      <c r="N2171" s="5">
        <v>4701</v>
      </c>
    </row>
    <row r="2172" spans="1:14" x14ac:dyDescent="0.25">
      <c r="A2172">
        <v>3802171</v>
      </c>
      <c r="B2172">
        <v>4</v>
      </c>
      <c r="C2172" t="s">
        <v>65</v>
      </c>
      <c r="D2172" s="2">
        <v>45271</v>
      </c>
      <c r="E2172" s="27">
        <v>2023</v>
      </c>
      <c r="F2172" s="29">
        <v>12</v>
      </c>
      <c r="G2172">
        <v>511113</v>
      </c>
      <c r="H2172" t="s">
        <v>30</v>
      </c>
      <c r="I2172">
        <v>280014</v>
      </c>
      <c r="J2172" t="s">
        <v>15</v>
      </c>
      <c r="K2172">
        <v>250003</v>
      </c>
      <c r="L2172" t="s">
        <v>36</v>
      </c>
      <c r="M2172" t="s">
        <v>38</v>
      </c>
      <c r="N2172" s="5">
        <v>4801</v>
      </c>
    </row>
    <row r="2173" spans="1:14" x14ac:dyDescent="0.25">
      <c r="A2173">
        <v>3802172</v>
      </c>
      <c r="B2173">
        <v>3</v>
      </c>
      <c r="C2173" t="s">
        <v>50</v>
      </c>
      <c r="D2173" s="2">
        <v>44337</v>
      </c>
      <c r="E2173" s="27">
        <v>2021</v>
      </c>
      <c r="F2173" s="29">
        <v>5</v>
      </c>
      <c r="G2173">
        <v>511117</v>
      </c>
      <c r="H2173" t="s">
        <v>31</v>
      </c>
      <c r="I2173">
        <v>280007</v>
      </c>
      <c r="J2173" t="s">
        <v>79</v>
      </c>
      <c r="K2173">
        <v>250020</v>
      </c>
      <c r="L2173" t="s">
        <v>37</v>
      </c>
      <c r="M2173" t="s">
        <v>39</v>
      </c>
      <c r="N2173" s="5">
        <v>823</v>
      </c>
    </row>
    <row r="2174" spans="1:14" x14ac:dyDescent="0.25">
      <c r="A2174">
        <v>3802173</v>
      </c>
      <c r="B2174">
        <v>1</v>
      </c>
      <c r="C2174" t="s">
        <v>64</v>
      </c>
      <c r="D2174" s="2">
        <v>44465</v>
      </c>
      <c r="E2174" s="27">
        <v>2021</v>
      </c>
      <c r="F2174" s="29">
        <v>9</v>
      </c>
      <c r="G2174">
        <v>511115</v>
      </c>
      <c r="H2174" t="s">
        <v>70</v>
      </c>
      <c r="I2174">
        <v>280018</v>
      </c>
      <c r="J2174" t="s">
        <v>19</v>
      </c>
      <c r="K2174">
        <v>250004</v>
      </c>
      <c r="L2174" t="s">
        <v>36</v>
      </c>
      <c r="M2174" t="s">
        <v>38</v>
      </c>
      <c r="N2174" s="5">
        <v>2783</v>
      </c>
    </row>
    <row r="2175" spans="1:14" x14ac:dyDescent="0.25">
      <c r="A2175">
        <v>3802174</v>
      </c>
      <c r="B2175">
        <v>4</v>
      </c>
      <c r="C2175" t="s">
        <v>65</v>
      </c>
      <c r="D2175" s="2">
        <v>45268</v>
      </c>
      <c r="E2175" s="27">
        <v>2023</v>
      </c>
      <c r="F2175" s="29">
        <v>12</v>
      </c>
      <c r="G2175">
        <v>511113</v>
      </c>
      <c r="H2175" t="s">
        <v>30</v>
      </c>
      <c r="I2175">
        <v>280002</v>
      </c>
      <c r="J2175" t="s">
        <v>74</v>
      </c>
      <c r="K2175">
        <v>250026</v>
      </c>
      <c r="L2175" t="s">
        <v>35</v>
      </c>
      <c r="M2175" t="s">
        <v>71</v>
      </c>
      <c r="N2175" s="5">
        <v>5718</v>
      </c>
    </row>
    <row r="2176" spans="1:14" x14ac:dyDescent="0.25">
      <c r="A2176">
        <v>3802175</v>
      </c>
      <c r="B2176">
        <v>4</v>
      </c>
      <c r="C2176" t="s">
        <v>65</v>
      </c>
      <c r="D2176" s="2">
        <v>44732</v>
      </c>
      <c r="E2176" s="27">
        <v>2022</v>
      </c>
      <c r="F2176" s="29">
        <v>6</v>
      </c>
      <c r="G2176">
        <v>511113</v>
      </c>
      <c r="H2176" t="s">
        <v>30</v>
      </c>
      <c r="I2176">
        <v>280005</v>
      </c>
      <c r="J2176" t="s">
        <v>77</v>
      </c>
      <c r="K2176">
        <v>250006</v>
      </c>
      <c r="L2176" t="s">
        <v>36</v>
      </c>
      <c r="M2176" t="s">
        <v>53</v>
      </c>
      <c r="N2176" s="5">
        <v>4653</v>
      </c>
    </row>
    <row r="2177" spans="1:14" x14ac:dyDescent="0.25">
      <c r="A2177">
        <v>3802176</v>
      </c>
      <c r="B2177">
        <v>4</v>
      </c>
      <c r="C2177" t="s">
        <v>65</v>
      </c>
      <c r="D2177" s="2">
        <v>44501</v>
      </c>
      <c r="E2177" s="27">
        <v>2021</v>
      </c>
      <c r="F2177" s="29">
        <v>11</v>
      </c>
      <c r="G2177">
        <v>511114</v>
      </c>
      <c r="H2177" t="s">
        <v>30</v>
      </c>
      <c r="I2177">
        <v>280018</v>
      </c>
      <c r="J2177" t="s">
        <v>19</v>
      </c>
      <c r="K2177">
        <v>250029</v>
      </c>
      <c r="L2177" t="s">
        <v>35</v>
      </c>
      <c r="M2177" t="s">
        <v>55</v>
      </c>
      <c r="N2177" s="5">
        <v>3935</v>
      </c>
    </row>
    <row r="2178" spans="1:14" x14ac:dyDescent="0.25">
      <c r="A2178">
        <v>3802177</v>
      </c>
      <c r="B2178">
        <v>4</v>
      </c>
      <c r="C2178" t="s">
        <v>65</v>
      </c>
      <c r="D2178" s="2">
        <v>45126</v>
      </c>
      <c r="E2178" s="27">
        <v>2023</v>
      </c>
      <c r="F2178" s="29">
        <v>7</v>
      </c>
      <c r="G2178">
        <v>511112</v>
      </c>
      <c r="H2178" t="s">
        <v>29</v>
      </c>
      <c r="I2178">
        <v>280009</v>
      </c>
      <c r="J2178" t="s">
        <v>81</v>
      </c>
      <c r="K2178">
        <v>250002</v>
      </c>
      <c r="L2178" t="s">
        <v>36</v>
      </c>
      <c r="M2178" t="s">
        <v>38</v>
      </c>
      <c r="N2178" s="5">
        <v>4033</v>
      </c>
    </row>
    <row r="2179" spans="1:14" x14ac:dyDescent="0.25">
      <c r="A2179">
        <v>3802178</v>
      </c>
      <c r="B2179">
        <v>4</v>
      </c>
      <c r="C2179" t="s">
        <v>65</v>
      </c>
      <c r="D2179" s="2">
        <v>45057</v>
      </c>
      <c r="E2179" s="27">
        <v>2023</v>
      </c>
      <c r="F2179" s="29">
        <v>5</v>
      </c>
      <c r="G2179">
        <v>511116</v>
      </c>
      <c r="H2179" t="s">
        <v>31</v>
      </c>
      <c r="I2179">
        <v>280019</v>
      </c>
      <c r="J2179" t="s">
        <v>20</v>
      </c>
      <c r="K2179">
        <v>250029</v>
      </c>
      <c r="L2179" t="s">
        <v>35</v>
      </c>
      <c r="M2179" t="s">
        <v>55</v>
      </c>
      <c r="N2179" s="5">
        <v>3879</v>
      </c>
    </row>
    <row r="2180" spans="1:14" x14ac:dyDescent="0.25">
      <c r="A2180">
        <v>3802179</v>
      </c>
      <c r="B2180">
        <v>2</v>
      </c>
      <c r="C2180" t="s">
        <v>51</v>
      </c>
      <c r="D2180" s="2">
        <v>44459</v>
      </c>
      <c r="E2180" s="27">
        <v>2021</v>
      </c>
      <c r="F2180" s="29">
        <v>9</v>
      </c>
      <c r="G2180">
        <v>511111</v>
      </c>
      <c r="H2180" t="s">
        <v>29</v>
      </c>
      <c r="I2180">
        <v>280010</v>
      </c>
      <c r="J2180" t="s">
        <v>11</v>
      </c>
      <c r="K2180">
        <v>250003</v>
      </c>
      <c r="L2180" t="s">
        <v>36</v>
      </c>
      <c r="M2180" t="s">
        <v>38</v>
      </c>
      <c r="N2180" s="5">
        <v>3879</v>
      </c>
    </row>
    <row r="2181" spans="1:14" x14ac:dyDescent="0.25">
      <c r="A2181">
        <v>3802180</v>
      </c>
      <c r="B2181">
        <v>2</v>
      </c>
      <c r="C2181" t="s">
        <v>51</v>
      </c>
      <c r="D2181" s="2">
        <v>44975</v>
      </c>
      <c r="E2181" s="27">
        <v>2023</v>
      </c>
      <c r="F2181" s="29">
        <v>2</v>
      </c>
      <c r="G2181">
        <v>511112</v>
      </c>
      <c r="H2181" t="s">
        <v>29</v>
      </c>
      <c r="I2181">
        <v>280015</v>
      </c>
      <c r="J2181" t="s">
        <v>16</v>
      </c>
      <c r="K2181">
        <v>250026</v>
      </c>
      <c r="L2181" t="s">
        <v>35</v>
      </c>
      <c r="M2181" t="s">
        <v>71</v>
      </c>
      <c r="N2181" s="5">
        <v>5297</v>
      </c>
    </row>
    <row r="2182" spans="1:14" x14ac:dyDescent="0.25">
      <c r="A2182">
        <v>3802181</v>
      </c>
      <c r="B2182">
        <v>1</v>
      </c>
      <c r="C2182" t="s">
        <v>64</v>
      </c>
      <c r="D2182" s="2">
        <v>44987</v>
      </c>
      <c r="E2182" s="27">
        <v>2023</v>
      </c>
      <c r="F2182" s="29">
        <v>3</v>
      </c>
      <c r="G2182">
        <v>511116</v>
      </c>
      <c r="H2182" t="s">
        <v>31</v>
      </c>
      <c r="I2182">
        <v>280005</v>
      </c>
      <c r="J2182" t="s">
        <v>77</v>
      </c>
      <c r="K2182">
        <v>250013</v>
      </c>
      <c r="L2182" t="s">
        <v>37</v>
      </c>
      <c r="M2182" t="s">
        <v>54</v>
      </c>
      <c r="N2182" s="5">
        <v>3787</v>
      </c>
    </row>
    <row r="2183" spans="1:14" x14ac:dyDescent="0.25">
      <c r="A2183">
        <v>3802182</v>
      </c>
      <c r="B2183">
        <v>3</v>
      </c>
      <c r="C2183" t="s">
        <v>50</v>
      </c>
      <c r="D2183" s="2">
        <v>44785</v>
      </c>
      <c r="E2183" s="27">
        <v>2022</v>
      </c>
      <c r="F2183" s="29">
        <v>8</v>
      </c>
      <c r="G2183">
        <v>511114</v>
      </c>
      <c r="H2183" t="s">
        <v>30</v>
      </c>
      <c r="I2183">
        <v>280012</v>
      </c>
      <c r="J2183" t="s">
        <v>13</v>
      </c>
      <c r="K2183">
        <v>250006</v>
      </c>
      <c r="L2183" t="s">
        <v>36</v>
      </c>
      <c r="M2183" t="s">
        <v>53</v>
      </c>
      <c r="N2183" s="5">
        <v>2757</v>
      </c>
    </row>
    <row r="2184" spans="1:14" x14ac:dyDescent="0.25">
      <c r="A2184">
        <v>3802183</v>
      </c>
      <c r="B2184">
        <v>3</v>
      </c>
      <c r="C2184" t="s">
        <v>50</v>
      </c>
      <c r="D2184" s="2">
        <v>45275</v>
      </c>
      <c r="E2184" s="27">
        <v>2023</v>
      </c>
      <c r="F2184" s="29">
        <v>12</v>
      </c>
      <c r="G2184">
        <v>511112</v>
      </c>
      <c r="H2184" t="s">
        <v>29</v>
      </c>
      <c r="I2184">
        <v>280010</v>
      </c>
      <c r="J2184" t="s">
        <v>11</v>
      </c>
      <c r="K2184">
        <v>250024</v>
      </c>
      <c r="L2184" t="s">
        <v>34</v>
      </c>
      <c r="M2184" t="s">
        <v>40</v>
      </c>
      <c r="N2184" s="5">
        <v>5320</v>
      </c>
    </row>
    <row r="2185" spans="1:14" x14ac:dyDescent="0.25">
      <c r="A2185">
        <v>3802184</v>
      </c>
      <c r="B2185">
        <v>4</v>
      </c>
      <c r="C2185" t="s">
        <v>65</v>
      </c>
      <c r="D2185" s="2">
        <v>44414</v>
      </c>
      <c r="E2185" s="27">
        <v>2021</v>
      </c>
      <c r="F2185" s="29">
        <v>8</v>
      </c>
      <c r="G2185">
        <v>511116</v>
      </c>
      <c r="H2185" t="s">
        <v>31</v>
      </c>
      <c r="I2185">
        <v>280001</v>
      </c>
      <c r="J2185" t="s">
        <v>73</v>
      </c>
      <c r="K2185">
        <v>250029</v>
      </c>
      <c r="L2185" t="s">
        <v>35</v>
      </c>
      <c r="M2185" t="s">
        <v>55</v>
      </c>
      <c r="N2185" s="5">
        <v>5979</v>
      </c>
    </row>
    <row r="2186" spans="1:14" x14ac:dyDescent="0.25">
      <c r="A2186">
        <v>3802185</v>
      </c>
      <c r="B2186">
        <v>2</v>
      </c>
      <c r="C2186" t="s">
        <v>51</v>
      </c>
      <c r="D2186" s="2">
        <v>44410</v>
      </c>
      <c r="E2186" s="27">
        <v>2021</v>
      </c>
      <c r="F2186" s="29">
        <v>8</v>
      </c>
      <c r="G2186">
        <v>511111</v>
      </c>
      <c r="H2186" t="s">
        <v>29</v>
      </c>
      <c r="I2186">
        <v>280010</v>
      </c>
      <c r="J2186" t="s">
        <v>11</v>
      </c>
      <c r="K2186">
        <v>250027</v>
      </c>
      <c r="L2186" t="s">
        <v>35</v>
      </c>
      <c r="M2186" t="s">
        <v>71</v>
      </c>
      <c r="N2186" s="5">
        <v>468</v>
      </c>
    </row>
    <row r="2187" spans="1:14" x14ac:dyDescent="0.25">
      <c r="A2187">
        <v>3802186</v>
      </c>
      <c r="B2187">
        <v>3</v>
      </c>
      <c r="C2187" t="s">
        <v>50</v>
      </c>
      <c r="D2187" s="2">
        <v>45007</v>
      </c>
      <c r="E2187" s="27">
        <v>2023</v>
      </c>
      <c r="F2187" s="29">
        <v>3</v>
      </c>
      <c r="G2187">
        <v>511113</v>
      </c>
      <c r="H2187" t="s">
        <v>30</v>
      </c>
      <c r="I2187">
        <v>280019</v>
      </c>
      <c r="J2187" t="s">
        <v>20</v>
      </c>
      <c r="K2187">
        <v>250015</v>
      </c>
      <c r="L2187" t="s">
        <v>37</v>
      </c>
      <c r="M2187" t="s">
        <v>39</v>
      </c>
      <c r="N2187" s="5">
        <v>5995</v>
      </c>
    </row>
    <row r="2188" spans="1:14" x14ac:dyDescent="0.25">
      <c r="A2188">
        <v>3802187</v>
      </c>
      <c r="B2188">
        <v>3</v>
      </c>
      <c r="C2188" t="s">
        <v>50</v>
      </c>
      <c r="D2188" s="2">
        <v>45007</v>
      </c>
      <c r="E2188" s="27">
        <v>2023</v>
      </c>
      <c r="F2188" s="29">
        <v>3</v>
      </c>
      <c r="G2188">
        <v>511113</v>
      </c>
      <c r="H2188" t="s">
        <v>30</v>
      </c>
      <c r="I2188">
        <v>280001</v>
      </c>
      <c r="J2188" t="s">
        <v>73</v>
      </c>
      <c r="K2188">
        <v>250026</v>
      </c>
      <c r="L2188" t="s">
        <v>35</v>
      </c>
      <c r="M2188" t="s">
        <v>71</v>
      </c>
      <c r="N2188" s="5">
        <v>615</v>
      </c>
    </row>
    <row r="2189" spans="1:14" x14ac:dyDescent="0.25">
      <c r="A2189">
        <v>3802188</v>
      </c>
      <c r="B2189">
        <v>3</v>
      </c>
      <c r="C2189" t="s">
        <v>50</v>
      </c>
      <c r="D2189" s="2">
        <v>44262</v>
      </c>
      <c r="E2189" s="27">
        <v>2021</v>
      </c>
      <c r="F2189" s="29">
        <v>3</v>
      </c>
      <c r="G2189">
        <v>511114</v>
      </c>
      <c r="H2189" t="s">
        <v>30</v>
      </c>
      <c r="I2189">
        <v>280016</v>
      </c>
      <c r="J2189" t="s">
        <v>17</v>
      </c>
      <c r="K2189">
        <v>250001</v>
      </c>
      <c r="L2189" t="s">
        <v>36</v>
      </c>
      <c r="M2189" t="s">
        <v>38</v>
      </c>
      <c r="N2189" s="5">
        <v>395</v>
      </c>
    </row>
    <row r="2190" spans="1:14" x14ac:dyDescent="0.25">
      <c r="A2190">
        <v>3802189</v>
      </c>
      <c r="B2190">
        <v>3</v>
      </c>
      <c r="C2190" t="s">
        <v>50</v>
      </c>
      <c r="D2190" s="2">
        <v>44881</v>
      </c>
      <c r="E2190" s="27">
        <v>2022</v>
      </c>
      <c r="F2190" s="29">
        <v>11</v>
      </c>
      <c r="G2190">
        <v>511111</v>
      </c>
      <c r="H2190" t="s">
        <v>29</v>
      </c>
      <c r="I2190">
        <v>280002</v>
      </c>
      <c r="J2190" t="s">
        <v>74</v>
      </c>
      <c r="K2190">
        <v>250006</v>
      </c>
      <c r="L2190" t="s">
        <v>36</v>
      </c>
      <c r="M2190" t="s">
        <v>53</v>
      </c>
      <c r="N2190" s="5">
        <v>2088</v>
      </c>
    </row>
    <row r="2191" spans="1:14" x14ac:dyDescent="0.25">
      <c r="A2191">
        <v>3802190</v>
      </c>
      <c r="B2191">
        <v>3</v>
      </c>
      <c r="C2191" t="s">
        <v>50</v>
      </c>
      <c r="D2191" s="2">
        <v>44264</v>
      </c>
      <c r="E2191" s="27">
        <v>2021</v>
      </c>
      <c r="F2191" s="29">
        <v>3</v>
      </c>
      <c r="G2191">
        <v>511112</v>
      </c>
      <c r="H2191" t="s">
        <v>29</v>
      </c>
      <c r="I2191">
        <v>280020</v>
      </c>
      <c r="J2191" t="s">
        <v>21</v>
      </c>
      <c r="K2191">
        <v>250019</v>
      </c>
      <c r="L2191" t="s">
        <v>37</v>
      </c>
      <c r="M2191" t="s">
        <v>39</v>
      </c>
      <c r="N2191" s="5">
        <v>5450</v>
      </c>
    </row>
    <row r="2192" spans="1:14" x14ac:dyDescent="0.25">
      <c r="A2192">
        <v>3802191</v>
      </c>
      <c r="B2192">
        <v>4</v>
      </c>
      <c r="C2192" t="s">
        <v>65</v>
      </c>
      <c r="D2192" s="2">
        <v>44966</v>
      </c>
      <c r="E2192" s="27">
        <v>2023</v>
      </c>
      <c r="F2192" s="29">
        <v>2</v>
      </c>
      <c r="G2192">
        <v>511114</v>
      </c>
      <c r="H2192" t="s">
        <v>30</v>
      </c>
      <c r="I2192">
        <v>280009</v>
      </c>
      <c r="J2192" t="s">
        <v>81</v>
      </c>
      <c r="K2192">
        <v>250017</v>
      </c>
      <c r="L2192" t="s">
        <v>37</v>
      </c>
      <c r="M2192" t="s">
        <v>39</v>
      </c>
      <c r="N2192" s="5">
        <v>764</v>
      </c>
    </row>
    <row r="2193" spans="1:14" x14ac:dyDescent="0.25">
      <c r="A2193">
        <v>3802192</v>
      </c>
      <c r="B2193">
        <v>1</v>
      </c>
      <c r="C2193" t="s">
        <v>64</v>
      </c>
      <c r="D2193" s="2">
        <v>44810</v>
      </c>
      <c r="E2193" s="27">
        <v>2022</v>
      </c>
      <c r="F2193" s="29">
        <v>9</v>
      </c>
      <c r="G2193">
        <v>511116</v>
      </c>
      <c r="H2193" t="s">
        <v>31</v>
      </c>
      <c r="I2193">
        <v>280007</v>
      </c>
      <c r="J2193" t="s">
        <v>79</v>
      </c>
      <c r="K2193">
        <v>250022</v>
      </c>
      <c r="L2193" t="s">
        <v>34</v>
      </c>
      <c r="M2193" t="s">
        <v>40</v>
      </c>
      <c r="N2193" s="5">
        <v>5719</v>
      </c>
    </row>
    <row r="2194" spans="1:14" x14ac:dyDescent="0.25">
      <c r="A2194">
        <v>3802193</v>
      </c>
      <c r="B2194">
        <v>1</v>
      </c>
      <c r="C2194" t="s">
        <v>64</v>
      </c>
      <c r="D2194" s="2">
        <v>44276</v>
      </c>
      <c r="E2194" s="27">
        <v>2021</v>
      </c>
      <c r="F2194" s="29">
        <v>3</v>
      </c>
      <c r="G2194">
        <v>511114</v>
      </c>
      <c r="H2194" t="s">
        <v>30</v>
      </c>
      <c r="I2194">
        <v>280014</v>
      </c>
      <c r="J2194" t="s">
        <v>15</v>
      </c>
      <c r="K2194">
        <v>250019</v>
      </c>
      <c r="L2194" t="s">
        <v>37</v>
      </c>
      <c r="M2194" t="s">
        <v>39</v>
      </c>
      <c r="N2194" s="5">
        <v>1185</v>
      </c>
    </row>
    <row r="2195" spans="1:14" x14ac:dyDescent="0.25">
      <c r="A2195">
        <v>3802194</v>
      </c>
      <c r="B2195">
        <v>2</v>
      </c>
      <c r="C2195" t="s">
        <v>51</v>
      </c>
      <c r="D2195" s="2">
        <v>44389</v>
      </c>
      <c r="E2195" s="27">
        <v>2021</v>
      </c>
      <c r="F2195" s="29">
        <v>7</v>
      </c>
      <c r="G2195">
        <v>511117</v>
      </c>
      <c r="H2195" t="s">
        <v>31</v>
      </c>
      <c r="I2195">
        <v>280011</v>
      </c>
      <c r="J2195" t="s">
        <v>12</v>
      </c>
      <c r="K2195">
        <v>250008</v>
      </c>
      <c r="L2195" t="s">
        <v>36</v>
      </c>
      <c r="M2195" t="s">
        <v>53</v>
      </c>
      <c r="N2195" s="5">
        <v>2315</v>
      </c>
    </row>
    <row r="2196" spans="1:14" x14ac:dyDescent="0.25">
      <c r="A2196">
        <v>3802195</v>
      </c>
      <c r="B2196">
        <v>1</v>
      </c>
      <c r="C2196" t="s">
        <v>64</v>
      </c>
      <c r="D2196" s="2">
        <v>44831</v>
      </c>
      <c r="E2196" s="27">
        <v>2022</v>
      </c>
      <c r="F2196" s="29">
        <v>9</v>
      </c>
      <c r="G2196">
        <v>511111</v>
      </c>
      <c r="H2196" t="s">
        <v>29</v>
      </c>
      <c r="I2196">
        <v>280016</v>
      </c>
      <c r="J2196" t="s">
        <v>17</v>
      </c>
      <c r="K2196">
        <v>250001</v>
      </c>
      <c r="L2196" t="s">
        <v>36</v>
      </c>
      <c r="M2196" t="s">
        <v>38</v>
      </c>
      <c r="N2196" s="5">
        <v>2688</v>
      </c>
    </row>
    <row r="2197" spans="1:14" x14ac:dyDescent="0.25">
      <c r="A2197">
        <v>3802196</v>
      </c>
      <c r="B2197">
        <v>3</v>
      </c>
      <c r="C2197" t="s">
        <v>50</v>
      </c>
      <c r="D2197" s="2">
        <v>44431</v>
      </c>
      <c r="E2197" s="27">
        <v>2021</v>
      </c>
      <c r="F2197" s="29">
        <v>8</v>
      </c>
      <c r="G2197">
        <v>511116</v>
      </c>
      <c r="H2197" t="s">
        <v>31</v>
      </c>
      <c r="I2197">
        <v>280003</v>
      </c>
      <c r="J2197" t="s">
        <v>75</v>
      </c>
      <c r="K2197">
        <v>250006</v>
      </c>
      <c r="L2197" t="s">
        <v>36</v>
      </c>
      <c r="M2197" t="s">
        <v>53</v>
      </c>
      <c r="N2197" s="5">
        <v>1712</v>
      </c>
    </row>
    <row r="2198" spans="1:14" x14ac:dyDescent="0.25">
      <c r="A2198">
        <v>3802197</v>
      </c>
      <c r="B2198">
        <v>2</v>
      </c>
      <c r="C2198" t="s">
        <v>51</v>
      </c>
      <c r="D2198" s="2">
        <v>44610</v>
      </c>
      <c r="E2198" s="27">
        <v>2022</v>
      </c>
      <c r="F2198" s="29">
        <v>2</v>
      </c>
      <c r="G2198">
        <v>511114</v>
      </c>
      <c r="H2198" t="s">
        <v>30</v>
      </c>
      <c r="I2198">
        <v>280002</v>
      </c>
      <c r="J2198" t="s">
        <v>74</v>
      </c>
      <c r="K2198">
        <v>250019</v>
      </c>
      <c r="L2198" t="s">
        <v>37</v>
      </c>
      <c r="M2198" t="s">
        <v>39</v>
      </c>
      <c r="N2198" s="5">
        <v>1698</v>
      </c>
    </row>
    <row r="2199" spans="1:14" x14ac:dyDescent="0.25">
      <c r="A2199">
        <v>3802198</v>
      </c>
      <c r="B2199">
        <v>2</v>
      </c>
      <c r="C2199" t="s">
        <v>51</v>
      </c>
      <c r="D2199" s="2">
        <v>45063</v>
      </c>
      <c r="E2199" s="27">
        <v>2023</v>
      </c>
      <c r="F2199" s="29">
        <v>5</v>
      </c>
      <c r="G2199">
        <v>511117</v>
      </c>
      <c r="H2199" t="s">
        <v>31</v>
      </c>
      <c r="I2199">
        <v>280017</v>
      </c>
      <c r="J2199" t="s">
        <v>18</v>
      </c>
      <c r="K2199">
        <v>250007</v>
      </c>
      <c r="L2199" t="s">
        <v>36</v>
      </c>
      <c r="M2199" t="s">
        <v>53</v>
      </c>
      <c r="N2199" s="5">
        <v>989</v>
      </c>
    </row>
    <row r="2200" spans="1:14" x14ac:dyDescent="0.25">
      <c r="A2200">
        <v>3802199</v>
      </c>
      <c r="B2200">
        <v>4</v>
      </c>
      <c r="C2200" t="s">
        <v>65</v>
      </c>
      <c r="D2200" s="2">
        <v>45241</v>
      </c>
      <c r="E2200" s="27">
        <v>2023</v>
      </c>
      <c r="F2200" s="29">
        <v>11</v>
      </c>
      <c r="G2200">
        <v>511114</v>
      </c>
      <c r="H2200" t="s">
        <v>30</v>
      </c>
      <c r="I2200">
        <v>280001</v>
      </c>
      <c r="J2200" t="s">
        <v>73</v>
      </c>
      <c r="K2200">
        <v>250025</v>
      </c>
      <c r="L2200" t="s">
        <v>34</v>
      </c>
      <c r="M2200" t="s">
        <v>40</v>
      </c>
      <c r="N2200" s="5">
        <v>4813</v>
      </c>
    </row>
    <row r="2201" spans="1:14" x14ac:dyDescent="0.25">
      <c r="A2201">
        <v>3802200</v>
      </c>
      <c r="B2201">
        <v>3</v>
      </c>
      <c r="C2201" t="s">
        <v>50</v>
      </c>
      <c r="D2201" s="2">
        <v>44201</v>
      </c>
      <c r="E2201" s="27">
        <v>2021</v>
      </c>
      <c r="F2201" s="29">
        <v>1</v>
      </c>
      <c r="G2201">
        <v>511115</v>
      </c>
      <c r="H2201" t="s">
        <v>70</v>
      </c>
      <c r="I2201">
        <v>280006</v>
      </c>
      <c r="J2201" t="s">
        <v>78</v>
      </c>
      <c r="K2201">
        <v>250017</v>
      </c>
      <c r="L2201" t="s">
        <v>37</v>
      </c>
      <c r="M2201" t="s">
        <v>39</v>
      </c>
      <c r="N2201" s="5">
        <v>1074</v>
      </c>
    </row>
    <row r="2202" spans="1:14" x14ac:dyDescent="0.25">
      <c r="A2202">
        <v>3802201</v>
      </c>
      <c r="B2202">
        <v>3</v>
      </c>
      <c r="C2202" t="s">
        <v>50</v>
      </c>
      <c r="D2202" s="2">
        <v>44518</v>
      </c>
      <c r="E2202" s="27">
        <v>2021</v>
      </c>
      <c r="F2202" s="29">
        <v>11</v>
      </c>
      <c r="G2202">
        <v>511116</v>
      </c>
      <c r="H2202" t="s">
        <v>31</v>
      </c>
      <c r="I2202">
        <v>280015</v>
      </c>
      <c r="J2202" t="s">
        <v>16</v>
      </c>
      <c r="K2202">
        <v>250009</v>
      </c>
      <c r="L2202" t="s">
        <v>36</v>
      </c>
      <c r="M2202" t="s">
        <v>53</v>
      </c>
      <c r="N2202" s="5">
        <v>4136</v>
      </c>
    </row>
    <row r="2203" spans="1:14" x14ac:dyDescent="0.25">
      <c r="A2203">
        <v>3802202</v>
      </c>
      <c r="B2203">
        <v>3</v>
      </c>
      <c r="C2203" t="s">
        <v>50</v>
      </c>
      <c r="D2203" s="2">
        <v>45285</v>
      </c>
      <c r="E2203" s="27">
        <v>2023</v>
      </c>
      <c r="F2203" s="29">
        <v>12</v>
      </c>
      <c r="G2203">
        <v>511114</v>
      </c>
      <c r="H2203" t="s">
        <v>30</v>
      </c>
      <c r="I2203">
        <v>280002</v>
      </c>
      <c r="J2203" t="s">
        <v>74</v>
      </c>
      <c r="K2203">
        <v>250019</v>
      </c>
      <c r="L2203" t="s">
        <v>37</v>
      </c>
      <c r="M2203" t="s">
        <v>39</v>
      </c>
      <c r="N2203" s="5">
        <v>875</v>
      </c>
    </row>
    <row r="2204" spans="1:14" x14ac:dyDescent="0.25">
      <c r="A2204">
        <v>3802203</v>
      </c>
      <c r="B2204">
        <v>4</v>
      </c>
      <c r="C2204" t="s">
        <v>65</v>
      </c>
      <c r="D2204" s="2">
        <v>44299</v>
      </c>
      <c r="E2204" s="27">
        <v>2021</v>
      </c>
      <c r="F2204" s="29">
        <v>4</v>
      </c>
      <c r="G2204">
        <v>511114</v>
      </c>
      <c r="H2204" t="s">
        <v>30</v>
      </c>
      <c r="I2204">
        <v>280012</v>
      </c>
      <c r="J2204" t="s">
        <v>13</v>
      </c>
      <c r="K2204">
        <v>250012</v>
      </c>
      <c r="L2204" t="s">
        <v>37</v>
      </c>
      <c r="M2204" t="s">
        <v>54</v>
      </c>
      <c r="N2204" s="5">
        <v>5256</v>
      </c>
    </row>
    <row r="2205" spans="1:14" x14ac:dyDescent="0.25">
      <c r="A2205">
        <v>3802204</v>
      </c>
      <c r="B2205">
        <v>1</v>
      </c>
      <c r="C2205" t="s">
        <v>64</v>
      </c>
      <c r="D2205" s="2">
        <v>44729</v>
      </c>
      <c r="E2205" s="27">
        <v>2022</v>
      </c>
      <c r="F2205" s="29">
        <v>6</v>
      </c>
      <c r="G2205">
        <v>511117</v>
      </c>
      <c r="H2205" t="s">
        <v>31</v>
      </c>
      <c r="I2205">
        <v>280010</v>
      </c>
      <c r="J2205" t="s">
        <v>11</v>
      </c>
      <c r="K2205">
        <v>250009</v>
      </c>
      <c r="L2205" t="s">
        <v>36</v>
      </c>
      <c r="M2205" t="s">
        <v>53</v>
      </c>
      <c r="N2205" s="5">
        <v>2217</v>
      </c>
    </row>
    <row r="2206" spans="1:14" x14ac:dyDescent="0.25">
      <c r="A2206">
        <v>3802205</v>
      </c>
      <c r="B2206">
        <v>4</v>
      </c>
      <c r="C2206" t="s">
        <v>65</v>
      </c>
      <c r="D2206" s="2">
        <v>44383</v>
      </c>
      <c r="E2206" s="27">
        <v>2021</v>
      </c>
      <c r="F2206" s="29">
        <v>7</v>
      </c>
      <c r="G2206">
        <v>511113</v>
      </c>
      <c r="H2206" t="s">
        <v>30</v>
      </c>
      <c r="I2206">
        <v>280013</v>
      </c>
      <c r="J2206" t="s">
        <v>14</v>
      </c>
      <c r="K2206">
        <v>250004</v>
      </c>
      <c r="L2206" t="s">
        <v>36</v>
      </c>
      <c r="M2206" t="s">
        <v>38</v>
      </c>
      <c r="N2206" s="5">
        <v>5322</v>
      </c>
    </row>
    <row r="2207" spans="1:14" x14ac:dyDescent="0.25">
      <c r="A2207">
        <v>3802206</v>
      </c>
      <c r="B2207">
        <v>2</v>
      </c>
      <c r="C2207" t="s">
        <v>51</v>
      </c>
      <c r="D2207" s="2">
        <v>45193</v>
      </c>
      <c r="E2207" s="27">
        <v>2023</v>
      </c>
      <c r="F2207" s="29">
        <v>9</v>
      </c>
      <c r="G2207">
        <v>511114</v>
      </c>
      <c r="H2207" t="s">
        <v>30</v>
      </c>
      <c r="I2207">
        <v>280013</v>
      </c>
      <c r="J2207" t="s">
        <v>14</v>
      </c>
      <c r="K2207">
        <v>250024</v>
      </c>
      <c r="L2207" t="s">
        <v>34</v>
      </c>
      <c r="M2207" t="s">
        <v>40</v>
      </c>
      <c r="N2207" s="5">
        <v>928</v>
      </c>
    </row>
    <row r="2208" spans="1:14" x14ac:dyDescent="0.25">
      <c r="A2208">
        <v>3802207</v>
      </c>
      <c r="B2208">
        <v>1</v>
      </c>
      <c r="C2208" t="s">
        <v>64</v>
      </c>
      <c r="D2208" s="2">
        <v>44841</v>
      </c>
      <c r="E2208" s="27">
        <v>2022</v>
      </c>
      <c r="F2208" s="29">
        <v>10</v>
      </c>
      <c r="G2208">
        <v>511115</v>
      </c>
      <c r="H2208" t="s">
        <v>70</v>
      </c>
      <c r="I2208">
        <v>280008</v>
      </c>
      <c r="J2208" t="s">
        <v>80</v>
      </c>
      <c r="K2208">
        <v>250005</v>
      </c>
      <c r="L2208" t="s">
        <v>36</v>
      </c>
      <c r="M2208" t="s">
        <v>38</v>
      </c>
      <c r="N2208" s="5">
        <v>3164</v>
      </c>
    </row>
    <row r="2209" spans="1:14" x14ac:dyDescent="0.25">
      <c r="A2209">
        <v>3802208</v>
      </c>
      <c r="B2209">
        <v>2</v>
      </c>
      <c r="C2209" t="s">
        <v>51</v>
      </c>
      <c r="D2209" s="2">
        <v>45183</v>
      </c>
      <c r="E2209" s="27">
        <v>2023</v>
      </c>
      <c r="F2209" s="29">
        <v>9</v>
      </c>
      <c r="G2209">
        <v>511112</v>
      </c>
      <c r="H2209" t="s">
        <v>29</v>
      </c>
      <c r="I2209">
        <v>280020</v>
      </c>
      <c r="J2209" t="s">
        <v>21</v>
      </c>
      <c r="K2209">
        <v>250026</v>
      </c>
      <c r="L2209" t="s">
        <v>35</v>
      </c>
      <c r="M2209" t="s">
        <v>71</v>
      </c>
      <c r="N2209" s="5">
        <v>3376</v>
      </c>
    </row>
    <row r="2210" spans="1:14" x14ac:dyDescent="0.25">
      <c r="A2210">
        <v>3802209</v>
      </c>
      <c r="B2210">
        <v>2</v>
      </c>
      <c r="C2210" t="s">
        <v>51</v>
      </c>
      <c r="D2210" s="2">
        <v>44693</v>
      </c>
      <c r="E2210" s="27">
        <v>2022</v>
      </c>
      <c r="F2210" s="29">
        <v>5</v>
      </c>
      <c r="G2210">
        <v>511113</v>
      </c>
      <c r="H2210" t="s">
        <v>30</v>
      </c>
      <c r="I2210">
        <v>280014</v>
      </c>
      <c r="J2210" t="s">
        <v>15</v>
      </c>
      <c r="K2210">
        <v>250015</v>
      </c>
      <c r="L2210" t="s">
        <v>37</v>
      </c>
      <c r="M2210" t="s">
        <v>39</v>
      </c>
      <c r="N2210" s="5">
        <v>378</v>
      </c>
    </row>
    <row r="2211" spans="1:14" x14ac:dyDescent="0.25">
      <c r="A2211">
        <v>3802210</v>
      </c>
      <c r="B2211">
        <v>2</v>
      </c>
      <c r="C2211" t="s">
        <v>51</v>
      </c>
      <c r="D2211" s="2">
        <v>44898</v>
      </c>
      <c r="E2211" s="27">
        <v>2022</v>
      </c>
      <c r="F2211" s="29">
        <v>12</v>
      </c>
      <c r="G2211">
        <v>511112</v>
      </c>
      <c r="H2211" t="s">
        <v>29</v>
      </c>
      <c r="I2211">
        <v>280019</v>
      </c>
      <c r="J2211" t="s">
        <v>20</v>
      </c>
      <c r="K2211">
        <v>250022</v>
      </c>
      <c r="L2211" t="s">
        <v>34</v>
      </c>
      <c r="M2211" t="s">
        <v>40</v>
      </c>
      <c r="N2211" s="5">
        <v>786</v>
      </c>
    </row>
    <row r="2212" spans="1:14" x14ac:dyDescent="0.25">
      <c r="A2212">
        <v>3802211</v>
      </c>
      <c r="B2212">
        <v>1</v>
      </c>
      <c r="C2212" t="s">
        <v>64</v>
      </c>
      <c r="D2212" s="2">
        <v>45158</v>
      </c>
      <c r="E2212" s="27">
        <v>2023</v>
      </c>
      <c r="F2212" s="29">
        <v>8</v>
      </c>
      <c r="G2212">
        <v>511112</v>
      </c>
      <c r="H2212" t="s">
        <v>29</v>
      </c>
      <c r="I2212">
        <v>280008</v>
      </c>
      <c r="J2212" t="s">
        <v>80</v>
      </c>
      <c r="K2212">
        <v>250029</v>
      </c>
      <c r="L2212" t="s">
        <v>35</v>
      </c>
      <c r="M2212" t="s">
        <v>55</v>
      </c>
      <c r="N2212" s="5">
        <v>2001</v>
      </c>
    </row>
    <row r="2213" spans="1:14" x14ac:dyDescent="0.25">
      <c r="A2213">
        <v>3802212</v>
      </c>
      <c r="B2213">
        <v>2</v>
      </c>
      <c r="C2213" t="s">
        <v>51</v>
      </c>
      <c r="D2213" s="2">
        <v>44485</v>
      </c>
      <c r="E2213" s="27">
        <v>2021</v>
      </c>
      <c r="F2213" s="29">
        <v>10</v>
      </c>
      <c r="G2213">
        <v>511117</v>
      </c>
      <c r="H2213" t="s">
        <v>31</v>
      </c>
      <c r="I2213">
        <v>280009</v>
      </c>
      <c r="J2213" t="s">
        <v>81</v>
      </c>
      <c r="K2213">
        <v>250025</v>
      </c>
      <c r="L2213" t="s">
        <v>34</v>
      </c>
      <c r="M2213" t="s">
        <v>40</v>
      </c>
      <c r="N2213" s="5">
        <v>3134</v>
      </c>
    </row>
    <row r="2214" spans="1:14" x14ac:dyDescent="0.25">
      <c r="A2214">
        <v>3802213</v>
      </c>
      <c r="B2214">
        <v>1</v>
      </c>
      <c r="C2214" t="s">
        <v>64</v>
      </c>
      <c r="D2214" s="2">
        <v>44738</v>
      </c>
      <c r="E2214" s="27">
        <v>2022</v>
      </c>
      <c r="F2214" s="29">
        <v>6</v>
      </c>
      <c r="G2214">
        <v>511111</v>
      </c>
      <c r="H2214" t="s">
        <v>29</v>
      </c>
      <c r="I2214">
        <v>280012</v>
      </c>
      <c r="J2214" t="s">
        <v>13</v>
      </c>
      <c r="K2214">
        <v>250023</v>
      </c>
      <c r="L2214" t="s">
        <v>34</v>
      </c>
      <c r="M2214" t="s">
        <v>40</v>
      </c>
      <c r="N2214" s="5">
        <v>5771</v>
      </c>
    </row>
    <row r="2215" spans="1:14" x14ac:dyDescent="0.25">
      <c r="A2215">
        <v>3802214</v>
      </c>
      <c r="B2215">
        <v>2</v>
      </c>
      <c r="C2215" t="s">
        <v>51</v>
      </c>
      <c r="D2215" s="2">
        <v>44496</v>
      </c>
      <c r="E2215" s="27">
        <v>2021</v>
      </c>
      <c r="F2215" s="29">
        <v>10</v>
      </c>
      <c r="G2215">
        <v>511111</v>
      </c>
      <c r="H2215" t="s">
        <v>29</v>
      </c>
      <c r="I2215">
        <v>280006</v>
      </c>
      <c r="J2215" t="s">
        <v>78</v>
      </c>
      <c r="K2215">
        <v>250008</v>
      </c>
      <c r="L2215" t="s">
        <v>36</v>
      </c>
      <c r="M2215" t="s">
        <v>53</v>
      </c>
      <c r="N2215" s="5">
        <v>4129</v>
      </c>
    </row>
    <row r="2216" spans="1:14" x14ac:dyDescent="0.25">
      <c r="A2216">
        <v>3802215</v>
      </c>
      <c r="B2216">
        <v>2</v>
      </c>
      <c r="C2216" t="s">
        <v>51</v>
      </c>
      <c r="D2216" s="2">
        <v>44875</v>
      </c>
      <c r="E2216" s="27">
        <v>2022</v>
      </c>
      <c r="F2216" s="29">
        <v>11</v>
      </c>
      <c r="G2216">
        <v>511116</v>
      </c>
      <c r="H2216" t="s">
        <v>31</v>
      </c>
      <c r="I2216">
        <v>280007</v>
      </c>
      <c r="J2216" t="s">
        <v>79</v>
      </c>
      <c r="K2216">
        <v>250007</v>
      </c>
      <c r="L2216" t="s">
        <v>36</v>
      </c>
      <c r="M2216" t="s">
        <v>53</v>
      </c>
      <c r="N2216" s="5">
        <v>1398</v>
      </c>
    </row>
    <row r="2217" spans="1:14" x14ac:dyDescent="0.25">
      <c r="A2217">
        <v>3802216</v>
      </c>
      <c r="B2217">
        <v>2</v>
      </c>
      <c r="C2217" t="s">
        <v>51</v>
      </c>
      <c r="D2217" s="2">
        <v>44646</v>
      </c>
      <c r="E2217" s="27">
        <v>2022</v>
      </c>
      <c r="F2217" s="29">
        <v>3</v>
      </c>
      <c r="G2217">
        <v>511114</v>
      </c>
      <c r="H2217" t="s">
        <v>30</v>
      </c>
      <c r="I2217">
        <v>280018</v>
      </c>
      <c r="J2217" t="s">
        <v>19</v>
      </c>
      <c r="K2217">
        <v>250006</v>
      </c>
      <c r="L2217" t="s">
        <v>36</v>
      </c>
      <c r="M2217" t="s">
        <v>53</v>
      </c>
      <c r="N2217" s="5">
        <v>5048</v>
      </c>
    </row>
    <row r="2218" spans="1:14" x14ac:dyDescent="0.25">
      <c r="A2218">
        <v>3802217</v>
      </c>
      <c r="B2218">
        <v>3</v>
      </c>
      <c r="C2218" t="s">
        <v>50</v>
      </c>
      <c r="D2218" s="2">
        <v>44821</v>
      </c>
      <c r="E2218" s="27">
        <v>2022</v>
      </c>
      <c r="F2218" s="29">
        <v>9</v>
      </c>
      <c r="G2218">
        <v>511114</v>
      </c>
      <c r="H2218" t="s">
        <v>30</v>
      </c>
      <c r="I2218">
        <v>280016</v>
      </c>
      <c r="J2218" t="s">
        <v>17</v>
      </c>
      <c r="K2218">
        <v>250001</v>
      </c>
      <c r="L2218" t="s">
        <v>36</v>
      </c>
      <c r="M2218" t="s">
        <v>38</v>
      </c>
      <c r="N2218" s="5">
        <v>851</v>
      </c>
    </row>
    <row r="2219" spans="1:14" x14ac:dyDescent="0.25">
      <c r="A2219">
        <v>3802218</v>
      </c>
      <c r="B2219">
        <v>1</v>
      </c>
      <c r="C2219" t="s">
        <v>64</v>
      </c>
      <c r="D2219" s="2">
        <v>44400</v>
      </c>
      <c r="E2219" s="27">
        <v>2021</v>
      </c>
      <c r="F2219" s="29">
        <v>7</v>
      </c>
      <c r="G2219">
        <v>511112</v>
      </c>
      <c r="H2219" t="s">
        <v>29</v>
      </c>
      <c r="I2219">
        <v>280009</v>
      </c>
      <c r="J2219" t="s">
        <v>81</v>
      </c>
      <c r="K2219">
        <v>250024</v>
      </c>
      <c r="L2219" t="s">
        <v>34</v>
      </c>
      <c r="M2219" t="s">
        <v>40</v>
      </c>
      <c r="N2219" s="5">
        <v>3182</v>
      </c>
    </row>
    <row r="2220" spans="1:14" x14ac:dyDescent="0.25">
      <c r="A2220">
        <v>3802219</v>
      </c>
      <c r="B2220">
        <v>2</v>
      </c>
      <c r="C2220" t="s">
        <v>51</v>
      </c>
      <c r="D2220" s="2">
        <v>44412</v>
      </c>
      <c r="E2220" s="27">
        <v>2021</v>
      </c>
      <c r="F2220" s="29">
        <v>8</v>
      </c>
      <c r="G2220">
        <v>511114</v>
      </c>
      <c r="H2220" t="s">
        <v>30</v>
      </c>
      <c r="I2220">
        <v>280012</v>
      </c>
      <c r="J2220" t="s">
        <v>13</v>
      </c>
      <c r="K2220">
        <v>250015</v>
      </c>
      <c r="L2220" t="s">
        <v>37</v>
      </c>
      <c r="M2220" t="s">
        <v>39</v>
      </c>
      <c r="N2220" s="5">
        <v>5816</v>
      </c>
    </row>
    <row r="2221" spans="1:14" x14ac:dyDescent="0.25">
      <c r="A2221">
        <v>3802220</v>
      </c>
      <c r="B2221">
        <v>4</v>
      </c>
      <c r="C2221" t="s">
        <v>65</v>
      </c>
      <c r="D2221" s="2">
        <v>44366</v>
      </c>
      <c r="E2221" s="27">
        <v>2021</v>
      </c>
      <c r="F2221" s="29">
        <v>6</v>
      </c>
      <c r="G2221">
        <v>511115</v>
      </c>
      <c r="H2221" t="s">
        <v>70</v>
      </c>
      <c r="I2221">
        <v>280008</v>
      </c>
      <c r="J2221" t="s">
        <v>80</v>
      </c>
      <c r="K2221">
        <v>250028</v>
      </c>
      <c r="L2221" t="s">
        <v>35</v>
      </c>
      <c r="M2221" t="s">
        <v>71</v>
      </c>
      <c r="N2221" s="5">
        <v>3479</v>
      </c>
    </row>
    <row r="2222" spans="1:14" x14ac:dyDescent="0.25">
      <c r="A2222">
        <v>3802221</v>
      </c>
      <c r="B2222">
        <v>1</v>
      </c>
      <c r="C2222" t="s">
        <v>64</v>
      </c>
      <c r="D2222" s="2">
        <v>44687</v>
      </c>
      <c r="E2222" s="27">
        <v>2022</v>
      </c>
      <c r="F2222" s="29">
        <v>5</v>
      </c>
      <c r="G2222">
        <v>511112</v>
      </c>
      <c r="H2222" t="s">
        <v>29</v>
      </c>
      <c r="I2222">
        <v>280016</v>
      </c>
      <c r="J2222" t="s">
        <v>17</v>
      </c>
      <c r="K2222">
        <v>250027</v>
      </c>
      <c r="L2222" t="s">
        <v>35</v>
      </c>
      <c r="M2222" t="s">
        <v>71</v>
      </c>
      <c r="N2222" s="5">
        <v>1768</v>
      </c>
    </row>
    <row r="2223" spans="1:14" x14ac:dyDescent="0.25">
      <c r="A2223">
        <v>3802222</v>
      </c>
      <c r="B2223">
        <v>1</v>
      </c>
      <c r="C2223" t="s">
        <v>64</v>
      </c>
      <c r="D2223" s="2">
        <v>44206</v>
      </c>
      <c r="E2223" s="27">
        <v>2021</v>
      </c>
      <c r="F2223" s="29">
        <v>1</v>
      </c>
      <c r="G2223">
        <v>511112</v>
      </c>
      <c r="H2223" t="s">
        <v>29</v>
      </c>
      <c r="I2223">
        <v>280002</v>
      </c>
      <c r="J2223" t="s">
        <v>74</v>
      </c>
      <c r="K2223">
        <v>250018</v>
      </c>
      <c r="L2223" t="s">
        <v>37</v>
      </c>
      <c r="M2223" t="s">
        <v>39</v>
      </c>
      <c r="N2223" s="5">
        <v>3633</v>
      </c>
    </row>
    <row r="2224" spans="1:14" x14ac:dyDescent="0.25">
      <c r="A2224">
        <v>3802223</v>
      </c>
      <c r="B2224">
        <v>1</v>
      </c>
      <c r="C2224" t="s">
        <v>64</v>
      </c>
      <c r="D2224" s="2">
        <v>44725</v>
      </c>
      <c r="E2224" s="27">
        <v>2022</v>
      </c>
      <c r="F2224" s="29">
        <v>6</v>
      </c>
      <c r="G2224">
        <v>511111</v>
      </c>
      <c r="H2224" t="s">
        <v>29</v>
      </c>
      <c r="I2224">
        <v>280017</v>
      </c>
      <c r="J2224" t="s">
        <v>18</v>
      </c>
      <c r="K2224">
        <v>250015</v>
      </c>
      <c r="L2224" t="s">
        <v>37</v>
      </c>
      <c r="M2224" t="s">
        <v>39</v>
      </c>
      <c r="N2224" s="5">
        <v>4350</v>
      </c>
    </row>
    <row r="2225" spans="1:14" x14ac:dyDescent="0.25">
      <c r="A2225">
        <v>3802224</v>
      </c>
      <c r="B2225">
        <v>3</v>
      </c>
      <c r="C2225" t="s">
        <v>50</v>
      </c>
      <c r="D2225" s="2">
        <v>44508</v>
      </c>
      <c r="E2225" s="27">
        <v>2021</v>
      </c>
      <c r="F2225" s="29">
        <v>11</v>
      </c>
      <c r="G2225">
        <v>511113</v>
      </c>
      <c r="H2225" t="s">
        <v>30</v>
      </c>
      <c r="I2225">
        <v>280012</v>
      </c>
      <c r="J2225" t="s">
        <v>13</v>
      </c>
      <c r="K2225">
        <v>250018</v>
      </c>
      <c r="L2225" t="s">
        <v>37</v>
      </c>
      <c r="M2225" t="s">
        <v>39</v>
      </c>
      <c r="N2225" s="5">
        <v>4867</v>
      </c>
    </row>
    <row r="2226" spans="1:14" x14ac:dyDescent="0.25">
      <c r="A2226">
        <v>3802225</v>
      </c>
      <c r="B2226">
        <v>3</v>
      </c>
      <c r="C2226" t="s">
        <v>50</v>
      </c>
      <c r="D2226" s="2">
        <v>44353</v>
      </c>
      <c r="E2226" s="27">
        <v>2021</v>
      </c>
      <c r="F2226" s="29">
        <v>6</v>
      </c>
      <c r="G2226">
        <v>511112</v>
      </c>
      <c r="H2226" t="s">
        <v>29</v>
      </c>
      <c r="I2226">
        <v>280008</v>
      </c>
      <c r="J2226" t="s">
        <v>80</v>
      </c>
      <c r="K2226">
        <v>250004</v>
      </c>
      <c r="L2226" t="s">
        <v>36</v>
      </c>
      <c r="M2226" t="s">
        <v>38</v>
      </c>
      <c r="N2226" s="5">
        <v>2893</v>
      </c>
    </row>
    <row r="2227" spans="1:14" x14ac:dyDescent="0.25">
      <c r="A2227">
        <v>3802226</v>
      </c>
      <c r="B2227">
        <v>3</v>
      </c>
      <c r="C2227" t="s">
        <v>50</v>
      </c>
      <c r="D2227" s="2">
        <v>44479</v>
      </c>
      <c r="E2227" s="27">
        <v>2021</v>
      </c>
      <c r="F2227" s="29">
        <v>10</v>
      </c>
      <c r="G2227">
        <v>511113</v>
      </c>
      <c r="H2227" t="s">
        <v>30</v>
      </c>
      <c r="I2227">
        <v>280002</v>
      </c>
      <c r="J2227" t="s">
        <v>74</v>
      </c>
      <c r="K2227">
        <v>250010</v>
      </c>
      <c r="L2227" t="s">
        <v>36</v>
      </c>
      <c r="M2227" t="s">
        <v>53</v>
      </c>
      <c r="N2227" s="5">
        <v>5263</v>
      </c>
    </row>
    <row r="2228" spans="1:14" x14ac:dyDescent="0.25">
      <c r="A2228">
        <v>3802227</v>
      </c>
      <c r="B2228">
        <v>2</v>
      </c>
      <c r="C2228" t="s">
        <v>51</v>
      </c>
      <c r="D2228" s="2">
        <v>44693</v>
      </c>
      <c r="E2228" s="27">
        <v>2022</v>
      </c>
      <c r="F2228" s="29">
        <v>5</v>
      </c>
      <c r="G2228">
        <v>511117</v>
      </c>
      <c r="H2228" t="s">
        <v>31</v>
      </c>
      <c r="I2228">
        <v>280014</v>
      </c>
      <c r="J2228" t="s">
        <v>15</v>
      </c>
      <c r="K2228">
        <v>250022</v>
      </c>
      <c r="L2228" t="s">
        <v>34</v>
      </c>
      <c r="M2228" t="s">
        <v>40</v>
      </c>
      <c r="N2228" s="5">
        <v>984</v>
      </c>
    </row>
    <row r="2229" spans="1:14" x14ac:dyDescent="0.25">
      <c r="A2229">
        <v>3802228</v>
      </c>
      <c r="B2229">
        <v>4</v>
      </c>
      <c r="C2229" t="s">
        <v>65</v>
      </c>
      <c r="D2229" s="2">
        <v>44444</v>
      </c>
      <c r="E2229" s="27">
        <v>2021</v>
      </c>
      <c r="F2229" s="29">
        <v>9</v>
      </c>
      <c r="G2229">
        <v>511111</v>
      </c>
      <c r="H2229" t="s">
        <v>29</v>
      </c>
      <c r="I2229">
        <v>280004</v>
      </c>
      <c r="J2229" t="s">
        <v>76</v>
      </c>
      <c r="K2229">
        <v>250014</v>
      </c>
      <c r="L2229" t="s">
        <v>37</v>
      </c>
      <c r="M2229" t="s">
        <v>54</v>
      </c>
      <c r="N2229" s="5">
        <v>3198</v>
      </c>
    </row>
    <row r="2230" spans="1:14" x14ac:dyDescent="0.25">
      <c r="A2230">
        <v>3802229</v>
      </c>
      <c r="B2230">
        <v>1</v>
      </c>
      <c r="C2230" t="s">
        <v>64</v>
      </c>
      <c r="D2230" s="2">
        <v>44597</v>
      </c>
      <c r="E2230" s="27">
        <v>2022</v>
      </c>
      <c r="F2230" s="29">
        <v>2</v>
      </c>
      <c r="G2230">
        <v>511113</v>
      </c>
      <c r="H2230" t="s">
        <v>30</v>
      </c>
      <c r="I2230">
        <v>280005</v>
      </c>
      <c r="J2230" t="s">
        <v>77</v>
      </c>
      <c r="K2230">
        <v>250005</v>
      </c>
      <c r="L2230" t="s">
        <v>36</v>
      </c>
      <c r="M2230" t="s">
        <v>38</v>
      </c>
      <c r="N2230" s="5">
        <v>3726</v>
      </c>
    </row>
    <row r="2231" spans="1:14" x14ac:dyDescent="0.25">
      <c r="A2231">
        <v>3802230</v>
      </c>
      <c r="B2231">
        <v>4</v>
      </c>
      <c r="C2231" t="s">
        <v>65</v>
      </c>
      <c r="D2231" s="2">
        <v>44251</v>
      </c>
      <c r="E2231" s="27">
        <v>2021</v>
      </c>
      <c r="F2231" s="29">
        <v>2</v>
      </c>
      <c r="G2231">
        <v>511115</v>
      </c>
      <c r="H2231" t="s">
        <v>70</v>
      </c>
      <c r="I2231">
        <v>280011</v>
      </c>
      <c r="J2231" t="s">
        <v>12</v>
      </c>
      <c r="K2231">
        <v>250018</v>
      </c>
      <c r="L2231" t="s">
        <v>37</v>
      </c>
      <c r="M2231" t="s">
        <v>39</v>
      </c>
      <c r="N2231" s="5">
        <v>530</v>
      </c>
    </row>
    <row r="2232" spans="1:14" x14ac:dyDescent="0.25">
      <c r="A2232">
        <v>3802231</v>
      </c>
      <c r="B2232">
        <v>4</v>
      </c>
      <c r="C2232" t="s">
        <v>65</v>
      </c>
      <c r="D2232" s="2">
        <v>44321</v>
      </c>
      <c r="E2232" s="27">
        <v>2021</v>
      </c>
      <c r="F2232" s="29">
        <v>5</v>
      </c>
      <c r="G2232">
        <v>511117</v>
      </c>
      <c r="H2232" t="s">
        <v>31</v>
      </c>
      <c r="I2232">
        <v>280017</v>
      </c>
      <c r="J2232" t="s">
        <v>18</v>
      </c>
      <c r="K2232">
        <v>250011</v>
      </c>
      <c r="L2232" t="s">
        <v>37</v>
      </c>
      <c r="M2232" t="s">
        <v>54</v>
      </c>
      <c r="N2232" s="5">
        <v>961</v>
      </c>
    </row>
    <row r="2233" spans="1:14" x14ac:dyDescent="0.25">
      <c r="A2233">
        <v>3802232</v>
      </c>
      <c r="B2233">
        <v>2</v>
      </c>
      <c r="C2233" t="s">
        <v>51</v>
      </c>
      <c r="D2233" s="2">
        <v>44292</v>
      </c>
      <c r="E2233" s="27">
        <v>2021</v>
      </c>
      <c r="F2233" s="29">
        <v>4</v>
      </c>
      <c r="G2233">
        <v>511113</v>
      </c>
      <c r="H2233" t="s">
        <v>30</v>
      </c>
      <c r="I2233">
        <v>280013</v>
      </c>
      <c r="J2233" t="s">
        <v>14</v>
      </c>
      <c r="K2233">
        <v>250029</v>
      </c>
      <c r="L2233" t="s">
        <v>35</v>
      </c>
      <c r="M2233" t="s">
        <v>55</v>
      </c>
      <c r="N2233" s="5">
        <v>1677</v>
      </c>
    </row>
    <row r="2234" spans="1:14" x14ac:dyDescent="0.25">
      <c r="A2234">
        <v>3802233</v>
      </c>
      <c r="B2234">
        <v>3</v>
      </c>
      <c r="C2234" t="s">
        <v>50</v>
      </c>
      <c r="D2234" s="2">
        <v>45037</v>
      </c>
      <c r="E2234" s="27">
        <v>2023</v>
      </c>
      <c r="F2234" s="29">
        <v>4</v>
      </c>
      <c r="G2234">
        <v>511111</v>
      </c>
      <c r="H2234" t="s">
        <v>29</v>
      </c>
      <c r="I2234">
        <v>280015</v>
      </c>
      <c r="J2234" t="s">
        <v>16</v>
      </c>
      <c r="K2234">
        <v>250017</v>
      </c>
      <c r="L2234" t="s">
        <v>37</v>
      </c>
      <c r="M2234" t="s">
        <v>39</v>
      </c>
      <c r="N2234" s="5">
        <v>4743</v>
      </c>
    </row>
    <row r="2235" spans="1:14" x14ac:dyDescent="0.25">
      <c r="A2235">
        <v>3802234</v>
      </c>
      <c r="B2235">
        <v>2</v>
      </c>
      <c r="C2235" t="s">
        <v>51</v>
      </c>
      <c r="D2235" s="2">
        <v>44462</v>
      </c>
      <c r="E2235" s="27">
        <v>2021</v>
      </c>
      <c r="F2235" s="29">
        <v>9</v>
      </c>
      <c r="G2235">
        <v>511116</v>
      </c>
      <c r="H2235" t="s">
        <v>31</v>
      </c>
      <c r="I2235">
        <v>280006</v>
      </c>
      <c r="J2235" t="s">
        <v>78</v>
      </c>
      <c r="K2235">
        <v>250005</v>
      </c>
      <c r="L2235" t="s">
        <v>36</v>
      </c>
      <c r="M2235" t="s">
        <v>38</v>
      </c>
      <c r="N2235" s="5">
        <v>2693</v>
      </c>
    </row>
    <row r="2236" spans="1:14" x14ac:dyDescent="0.25">
      <c r="A2236">
        <v>3802235</v>
      </c>
      <c r="B2236">
        <v>4</v>
      </c>
      <c r="C2236" t="s">
        <v>65</v>
      </c>
      <c r="D2236" s="2">
        <v>44805</v>
      </c>
      <c r="E2236" s="27">
        <v>2022</v>
      </c>
      <c r="F2236" s="29">
        <v>9</v>
      </c>
      <c r="G2236">
        <v>511116</v>
      </c>
      <c r="H2236" t="s">
        <v>31</v>
      </c>
      <c r="I2236">
        <v>280004</v>
      </c>
      <c r="J2236" t="s">
        <v>76</v>
      </c>
      <c r="K2236">
        <v>250014</v>
      </c>
      <c r="L2236" t="s">
        <v>37</v>
      </c>
      <c r="M2236" t="s">
        <v>54</v>
      </c>
      <c r="N2236" s="5">
        <v>5161</v>
      </c>
    </row>
    <row r="2237" spans="1:14" x14ac:dyDescent="0.25">
      <c r="A2237">
        <v>3802236</v>
      </c>
      <c r="B2237">
        <v>3</v>
      </c>
      <c r="C2237" t="s">
        <v>50</v>
      </c>
      <c r="D2237" s="2">
        <v>44627</v>
      </c>
      <c r="E2237" s="27">
        <v>2022</v>
      </c>
      <c r="F2237" s="29">
        <v>3</v>
      </c>
      <c r="G2237">
        <v>511113</v>
      </c>
      <c r="H2237" t="s">
        <v>30</v>
      </c>
      <c r="I2237">
        <v>280015</v>
      </c>
      <c r="J2237" t="s">
        <v>16</v>
      </c>
      <c r="K2237">
        <v>250009</v>
      </c>
      <c r="L2237" t="s">
        <v>36</v>
      </c>
      <c r="M2237" t="s">
        <v>53</v>
      </c>
      <c r="N2237" s="5">
        <v>2161</v>
      </c>
    </row>
    <row r="2238" spans="1:14" x14ac:dyDescent="0.25">
      <c r="A2238">
        <v>3802237</v>
      </c>
      <c r="B2238">
        <v>2</v>
      </c>
      <c r="C2238" t="s">
        <v>51</v>
      </c>
      <c r="D2238" s="2">
        <v>44482</v>
      </c>
      <c r="E2238" s="27">
        <v>2021</v>
      </c>
      <c r="F2238" s="29">
        <v>10</v>
      </c>
      <c r="G2238">
        <v>511111</v>
      </c>
      <c r="H2238" t="s">
        <v>29</v>
      </c>
      <c r="I2238">
        <v>280002</v>
      </c>
      <c r="J2238" t="s">
        <v>74</v>
      </c>
      <c r="K2238">
        <v>250023</v>
      </c>
      <c r="L2238" t="s">
        <v>34</v>
      </c>
      <c r="M2238" t="s">
        <v>40</v>
      </c>
      <c r="N2238" s="5">
        <v>387</v>
      </c>
    </row>
    <row r="2239" spans="1:14" x14ac:dyDescent="0.25">
      <c r="A2239">
        <v>3802238</v>
      </c>
      <c r="B2239">
        <v>3</v>
      </c>
      <c r="C2239" t="s">
        <v>50</v>
      </c>
      <c r="D2239" s="2">
        <v>45023</v>
      </c>
      <c r="E2239" s="27">
        <v>2023</v>
      </c>
      <c r="F2239" s="29">
        <v>4</v>
      </c>
      <c r="G2239">
        <v>511111</v>
      </c>
      <c r="H2239" t="s">
        <v>29</v>
      </c>
      <c r="I2239">
        <v>280014</v>
      </c>
      <c r="J2239" t="s">
        <v>15</v>
      </c>
      <c r="K2239">
        <v>250008</v>
      </c>
      <c r="L2239" t="s">
        <v>36</v>
      </c>
      <c r="M2239" t="s">
        <v>53</v>
      </c>
      <c r="N2239" s="5">
        <v>5985</v>
      </c>
    </row>
    <row r="2240" spans="1:14" x14ac:dyDescent="0.25">
      <c r="A2240">
        <v>3802239</v>
      </c>
      <c r="B2240">
        <v>1</v>
      </c>
      <c r="C2240" t="s">
        <v>64</v>
      </c>
      <c r="D2240" s="2">
        <v>44868</v>
      </c>
      <c r="E2240" s="27">
        <v>2022</v>
      </c>
      <c r="F2240" s="29">
        <v>11</v>
      </c>
      <c r="G2240">
        <v>511112</v>
      </c>
      <c r="H2240" t="s">
        <v>29</v>
      </c>
      <c r="I2240">
        <v>280013</v>
      </c>
      <c r="J2240" t="s">
        <v>14</v>
      </c>
      <c r="K2240">
        <v>250025</v>
      </c>
      <c r="L2240" t="s">
        <v>34</v>
      </c>
      <c r="M2240" t="s">
        <v>40</v>
      </c>
      <c r="N2240" s="5">
        <v>5272</v>
      </c>
    </row>
    <row r="2241" spans="1:14" x14ac:dyDescent="0.25">
      <c r="A2241">
        <v>3802240</v>
      </c>
      <c r="B2241">
        <v>1</v>
      </c>
      <c r="C2241" t="s">
        <v>64</v>
      </c>
      <c r="D2241" s="2">
        <v>44610</v>
      </c>
      <c r="E2241" s="27">
        <v>2022</v>
      </c>
      <c r="F2241" s="29">
        <v>2</v>
      </c>
      <c r="G2241">
        <v>511113</v>
      </c>
      <c r="H2241" t="s">
        <v>30</v>
      </c>
      <c r="I2241">
        <v>280017</v>
      </c>
      <c r="J2241" t="s">
        <v>18</v>
      </c>
      <c r="K2241">
        <v>250018</v>
      </c>
      <c r="L2241" t="s">
        <v>37</v>
      </c>
      <c r="M2241" t="s">
        <v>39</v>
      </c>
      <c r="N2241" s="5">
        <v>2089</v>
      </c>
    </row>
    <row r="2242" spans="1:14" x14ac:dyDescent="0.25">
      <c r="A2242">
        <v>3802241</v>
      </c>
      <c r="B2242">
        <v>1</v>
      </c>
      <c r="C2242" t="s">
        <v>64</v>
      </c>
      <c r="D2242" s="2">
        <v>44784</v>
      </c>
      <c r="E2242" s="27">
        <v>2022</v>
      </c>
      <c r="F2242" s="29">
        <v>8</v>
      </c>
      <c r="G2242">
        <v>511115</v>
      </c>
      <c r="H2242" t="s">
        <v>70</v>
      </c>
      <c r="I2242">
        <v>280001</v>
      </c>
      <c r="J2242" t="s">
        <v>73</v>
      </c>
      <c r="K2242">
        <v>250009</v>
      </c>
      <c r="L2242" t="s">
        <v>36</v>
      </c>
      <c r="M2242" t="s">
        <v>53</v>
      </c>
      <c r="N2242" s="5">
        <v>1977</v>
      </c>
    </row>
    <row r="2243" spans="1:14" x14ac:dyDescent="0.25">
      <c r="A2243">
        <v>3802242</v>
      </c>
      <c r="B2243">
        <v>4</v>
      </c>
      <c r="C2243" t="s">
        <v>65</v>
      </c>
      <c r="D2243" s="2">
        <v>44250</v>
      </c>
      <c r="E2243" s="27">
        <v>2021</v>
      </c>
      <c r="F2243" s="29">
        <v>2</v>
      </c>
      <c r="G2243">
        <v>511111</v>
      </c>
      <c r="H2243" t="s">
        <v>29</v>
      </c>
      <c r="I2243">
        <v>280020</v>
      </c>
      <c r="J2243" t="s">
        <v>21</v>
      </c>
      <c r="K2243">
        <v>250016</v>
      </c>
      <c r="L2243" t="s">
        <v>37</v>
      </c>
      <c r="M2243" t="s">
        <v>39</v>
      </c>
      <c r="N2243" s="5">
        <v>5624</v>
      </c>
    </row>
    <row r="2244" spans="1:14" x14ac:dyDescent="0.25">
      <c r="A2244">
        <v>3802243</v>
      </c>
      <c r="B2244">
        <v>4</v>
      </c>
      <c r="C2244" t="s">
        <v>65</v>
      </c>
      <c r="D2244" s="2">
        <v>44547</v>
      </c>
      <c r="E2244" s="27">
        <v>2021</v>
      </c>
      <c r="F2244" s="29">
        <v>12</v>
      </c>
      <c r="G2244">
        <v>511112</v>
      </c>
      <c r="H2244" t="s">
        <v>29</v>
      </c>
      <c r="I2244">
        <v>280015</v>
      </c>
      <c r="J2244" t="s">
        <v>16</v>
      </c>
      <c r="K2244">
        <v>250012</v>
      </c>
      <c r="L2244" t="s">
        <v>37</v>
      </c>
      <c r="M2244" t="s">
        <v>54</v>
      </c>
      <c r="N2244" s="5">
        <v>5775</v>
      </c>
    </row>
    <row r="2245" spans="1:14" x14ac:dyDescent="0.25">
      <c r="A2245">
        <v>3802244</v>
      </c>
      <c r="B2245">
        <v>1</v>
      </c>
      <c r="C2245" t="s">
        <v>64</v>
      </c>
      <c r="D2245" s="2">
        <v>44880</v>
      </c>
      <c r="E2245" s="27">
        <v>2022</v>
      </c>
      <c r="F2245" s="29">
        <v>11</v>
      </c>
      <c r="G2245">
        <v>511112</v>
      </c>
      <c r="H2245" t="s">
        <v>29</v>
      </c>
      <c r="I2245">
        <v>280019</v>
      </c>
      <c r="J2245" t="s">
        <v>20</v>
      </c>
      <c r="K2245">
        <v>250025</v>
      </c>
      <c r="L2245" t="s">
        <v>34</v>
      </c>
      <c r="M2245" t="s">
        <v>40</v>
      </c>
      <c r="N2245" s="5">
        <v>5341</v>
      </c>
    </row>
    <row r="2246" spans="1:14" x14ac:dyDescent="0.25">
      <c r="A2246">
        <v>3802245</v>
      </c>
      <c r="B2246">
        <v>2</v>
      </c>
      <c r="C2246" t="s">
        <v>51</v>
      </c>
      <c r="D2246" s="2">
        <v>44838</v>
      </c>
      <c r="E2246" s="27">
        <v>2022</v>
      </c>
      <c r="F2246" s="29">
        <v>10</v>
      </c>
      <c r="G2246">
        <v>511116</v>
      </c>
      <c r="H2246" t="s">
        <v>31</v>
      </c>
      <c r="I2246">
        <v>280017</v>
      </c>
      <c r="J2246" t="s">
        <v>18</v>
      </c>
      <c r="K2246">
        <v>250020</v>
      </c>
      <c r="L2246" t="s">
        <v>37</v>
      </c>
      <c r="M2246" t="s">
        <v>39</v>
      </c>
      <c r="N2246" s="5">
        <v>3083</v>
      </c>
    </row>
    <row r="2247" spans="1:14" x14ac:dyDescent="0.25">
      <c r="A2247">
        <v>3802246</v>
      </c>
      <c r="B2247">
        <v>4</v>
      </c>
      <c r="C2247" t="s">
        <v>65</v>
      </c>
      <c r="D2247" s="2">
        <v>44923</v>
      </c>
      <c r="E2247" s="27">
        <v>2022</v>
      </c>
      <c r="F2247" s="29">
        <v>12</v>
      </c>
      <c r="G2247">
        <v>511117</v>
      </c>
      <c r="H2247" t="s">
        <v>31</v>
      </c>
      <c r="I2247">
        <v>280009</v>
      </c>
      <c r="J2247" t="s">
        <v>81</v>
      </c>
      <c r="K2247">
        <v>250028</v>
      </c>
      <c r="L2247" t="s">
        <v>35</v>
      </c>
      <c r="M2247" t="s">
        <v>71</v>
      </c>
      <c r="N2247" s="5">
        <v>3701</v>
      </c>
    </row>
    <row r="2248" spans="1:14" x14ac:dyDescent="0.25">
      <c r="A2248">
        <v>3802247</v>
      </c>
      <c r="B2248">
        <v>4</v>
      </c>
      <c r="C2248" t="s">
        <v>65</v>
      </c>
      <c r="D2248" s="2">
        <v>45082</v>
      </c>
      <c r="E2248" s="27">
        <v>2023</v>
      </c>
      <c r="F2248" s="29">
        <v>6</v>
      </c>
      <c r="G2248">
        <v>511117</v>
      </c>
      <c r="H2248" t="s">
        <v>31</v>
      </c>
      <c r="I2248">
        <v>280013</v>
      </c>
      <c r="J2248" t="s">
        <v>14</v>
      </c>
      <c r="K2248">
        <v>250021</v>
      </c>
      <c r="L2248" t="s">
        <v>34</v>
      </c>
      <c r="M2248" t="s">
        <v>40</v>
      </c>
      <c r="N2248" s="5">
        <v>3663</v>
      </c>
    </row>
    <row r="2249" spans="1:14" x14ac:dyDescent="0.25">
      <c r="A2249">
        <v>3802248</v>
      </c>
      <c r="B2249">
        <v>4</v>
      </c>
      <c r="C2249" t="s">
        <v>65</v>
      </c>
      <c r="D2249" s="2">
        <v>44448</v>
      </c>
      <c r="E2249" s="27">
        <v>2021</v>
      </c>
      <c r="F2249" s="29">
        <v>9</v>
      </c>
      <c r="G2249">
        <v>511114</v>
      </c>
      <c r="H2249" t="s">
        <v>30</v>
      </c>
      <c r="I2249">
        <v>280012</v>
      </c>
      <c r="J2249" t="s">
        <v>13</v>
      </c>
      <c r="K2249">
        <v>250024</v>
      </c>
      <c r="L2249" t="s">
        <v>34</v>
      </c>
      <c r="M2249" t="s">
        <v>40</v>
      </c>
      <c r="N2249" s="5">
        <v>2264</v>
      </c>
    </row>
    <row r="2250" spans="1:14" x14ac:dyDescent="0.25">
      <c r="A2250">
        <v>3802249</v>
      </c>
      <c r="B2250">
        <v>2</v>
      </c>
      <c r="C2250" t="s">
        <v>51</v>
      </c>
      <c r="D2250" s="2">
        <v>44794</v>
      </c>
      <c r="E2250" s="27">
        <v>2022</v>
      </c>
      <c r="F2250" s="29">
        <v>8</v>
      </c>
      <c r="G2250">
        <v>511117</v>
      </c>
      <c r="H2250" t="s">
        <v>31</v>
      </c>
      <c r="I2250">
        <v>280004</v>
      </c>
      <c r="J2250" t="s">
        <v>76</v>
      </c>
      <c r="K2250">
        <v>250018</v>
      </c>
      <c r="L2250" t="s">
        <v>37</v>
      </c>
      <c r="M2250" t="s">
        <v>39</v>
      </c>
      <c r="N2250" s="5">
        <v>2628</v>
      </c>
    </row>
    <row r="2251" spans="1:14" x14ac:dyDescent="0.25">
      <c r="A2251">
        <v>3802250</v>
      </c>
      <c r="B2251">
        <v>1</v>
      </c>
      <c r="C2251" t="s">
        <v>64</v>
      </c>
      <c r="D2251" s="2">
        <v>44520</v>
      </c>
      <c r="E2251" s="27">
        <v>2021</v>
      </c>
      <c r="F2251" s="29">
        <v>11</v>
      </c>
      <c r="G2251">
        <v>511114</v>
      </c>
      <c r="H2251" t="s">
        <v>30</v>
      </c>
      <c r="I2251">
        <v>280012</v>
      </c>
      <c r="J2251" t="s">
        <v>13</v>
      </c>
      <c r="K2251">
        <v>250016</v>
      </c>
      <c r="L2251" t="s">
        <v>37</v>
      </c>
      <c r="M2251" t="s">
        <v>39</v>
      </c>
      <c r="N2251" s="5">
        <v>1586</v>
      </c>
    </row>
    <row r="2252" spans="1:14" x14ac:dyDescent="0.25">
      <c r="A2252">
        <v>3802251</v>
      </c>
      <c r="B2252">
        <v>3</v>
      </c>
      <c r="C2252" t="s">
        <v>50</v>
      </c>
      <c r="D2252" s="2">
        <v>45059</v>
      </c>
      <c r="E2252" s="27">
        <v>2023</v>
      </c>
      <c r="F2252" s="29">
        <v>5</v>
      </c>
      <c r="G2252">
        <v>511115</v>
      </c>
      <c r="H2252" t="s">
        <v>70</v>
      </c>
      <c r="I2252">
        <v>280016</v>
      </c>
      <c r="J2252" t="s">
        <v>17</v>
      </c>
      <c r="K2252">
        <v>250029</v>
      </c>
      <c r="L2252" t="s">
        <v>35</v>
      </c>
      <c r="M2252" t="s">
        <v>55</v>
      </c>
      <c r="N2252" s="5">
        <v>2489</v>
      </c>
    </row>
    <row r="2253" spans="1:14" x14ac:dyDescent="0.25">
      <c r="A2253">
        <v>3802252</v>
      </c>
      <c r="B2253">
        <v>3</v>
      </c>
      <c r="C2253" t="s">
        <v>50</v>
      </c>
      <c r="D2253" s="2">
        <v>45144</v>
      </c>
      <c r="E2253" s="27">
        <v>2023</v>
      </c>
      <c r="F2253" s="29">
        <v>8</v>
      </c>
      <c r="G2253">
        <v>511115</v>
      </c>
      <c r="H2253" t="s">
        <v>70</v>
      </c>
      <c r="I2253">
        <v>280007</v>
      </c>
      <c r="J2253" t="s">
        <v>79</v>
      </c>
      <c r="K2253">
        <v>250021</v>
      </c>
      <c r="L2253" t="s">
        <v>34</v>
      </c>
      <c r="M2253" t="s">
        <v>40</v>
      </c>
      <c r="N2253" s="5">
        <v>1144</v>
      </c>
    </row>
    <row r="2254" spans="1:14" x14ac:dyDescent="0.25">
      <c r="A2254">
        <v>3802253</v>
      </c>
      <c r="B2254">
        <v>1</v>
      </c>
      <c r="C2254" t="s">
        <v>64</v>
      </c>
      <c r="D2254" s="2">
        <v>44966</v>
      </c>
      <c r="E2254" s="27">
        <v>2023</v>
      </c>
      <c r="F2254" s="29">
        <v>2</v>
      </c>
      <c r="G2254">
        <v>511113</v>
      </c>
      <c r="H2254" t="s">
        <v>30</v>
      </c>
      <c r="I2254">
        <v>280014</v>
      </c>
      <c r="J2254" t="s">
        <v>15</v>
      </c>
      <c r="K2254">
        <v>250018</v>
      </c>
      <c r="L2254" t="s">
        <v>37</v>
      </c>
      <c r="M2254" t="s">
        <v>39</v>
      </c>
      <c r="N2254" s="5">
        <v>5007</v>
      </c>
    </row>
    <row r="2255" spans="1:14" x14ac:dyDescent="0.25">
      <c r="A2255">
        <v>3802254</v>
      </c>
      <c r="B2255">
        <v>4</v>
      </c>
      <c r="C2255" t="s">
        <v>65</v>
      </c>
      <c r="D2255" s="2">
        <v>44657</v>
      </c>
      <c r="E2255" s="27">
        <v>2022</v>
      </c>
      <c r="F2255" s="29">
        <v>4</v>
      </c>
      <c r="G2255">
        <v>511116</v>
      </c>
      <c r="H2255" t="s">
        <v>31</v>
      </c>
      <c r="I2255">
        <v>280010</v>
      </c>
      <c r="J2255" t="s">
        <v>11</v>
      </c>
      <c r="K2255">
        <v>250005</v>
      </c>
      <c r="L2255" t="s">
        <v>36</v>
      </c>
      <c r="M2255" t="s">
        <v>38</v>
      </c>
      <c r="N2255" s="5">
        <v>3070</v>
      </c>
    </row>
    <row r="2256" spans="1:14" x14ac:dyDescent="0.25">
      <c r="A2256">
        <v>3802255</v>
      </c>
      <c r="B2256">
        <v>4</v>
      </c>
      <c r="C2256" t="s">
        <v>65</v>
      </c>
      <c r="D2256" s="2">
        <v>45078</v>
      </c>
      <c r="E2256" s="27">
        <v>2023</v>
      </c>
      <c r="F2256" s="29">
        <v>6</v>
      </c>
      <c r="G2256">
        <v>511117</v>
      </c>
      <c r="H2256" t="s">
        <v>31</v>
      </c>
      <c r="I2256">
        <v>280007</v>
      </c>
      <c r="J2256" t="s">
        <v>79</v>
      </c>
      <c r="K2256">
        <v>250007</v>
      </c>
      <c r="L2256" t="s">
        <v>36</v>
      </c>
      <c r="M2256" t="s">
        <v>53</v>
      </c>
      <c r="N2256" s="5">
        <v>1511</v>
      </c>
    </row>
    <row r="2257" spans="1:14" x14ac:dyDescent="0.25">
      <c r="A2257">
        <v>3802256</v>
      </c>
      <c r="B2257">
        <v>2</v>
      </c>
      <c r="C2257" t="s">
        <v>51</v>
      </c>
      <c r="D2257" s="2">
        <v>44815</v>
      </c>
      <c r="E2257" s="27">
        <v>2022</v>
      </c>
      <c r="F2257" s="29">
        <v>9</v>
      </c>
      <c r="G2257">
        <v>511117</v>
      </c>
      <c r="H2257" t="s">
        <v>31</v>
      </c>
      <c r="I2257">
        <v>280010</v>
      </c>
      <c r="J2257" t="s">
        <v>11</v>
      </c>
      <c r="K2257">
        <v>250012</v>
      </c>
      <c r="L2257" t="s">
        <v>37</v>
      </c>
      <c r="M2257" t="s">
        <v>54</v>
      </c>
      <c r="N2257" s="5">
        <v>5776</v>
      </c>
    </row>
    <row r="2258" spans="1:14" x14ac:dyDescent="0.25">
      <c r="A2258">
        <v>3802257</v>
      </c>
      <c r="B2258">
        <v>1</v>
      </c>
      <c r="C2258" t="s">
        <v>64</v>
      </c>
      <c r="D2258" s="2">
        <v>44766</v>
      </c>
      <c r="E2258" s="27">
        <v>2022</v>
      </c>
      <c r="F2258" s="29">
        <v>7</v>
      </c>
      <c r="G2258">
        <v>511113</v>
      </c>
      <c r="H2258" t="s">
        <v>30</v>
      </c>
      <c r="I2258">
        <v>280007</v>
      </c>
      <c r="J2258" t="s">
        <v>79</v>
      </c>
      <c r="K2258">
        <v>250030</v>
      </c>
      <c r="L2258" t="s">
        <v>35</v>
      </c>
      <c r="M2258" t="s">
        <v>55</v>
      </c>
      <c r="N2258" s="5">
        <v>4026</v>
      </c>
    </row>
    <row r="2259" spans="1:14" x14ac:dyDescent="0.25">
      <c r="A2259">
        <v>3802258</v>
      </c>
      <c r="B2259">
        <v>3</v>
      </c>
      <c r="C2259" t="s">
        <v>50</v>
      </c>
      <c r="D2259" s="2">
        <v>44704</v>
      </c>
      <c r="E2259" s="27">
        <v>2022</v>
      </c>
      <c r="F2259" s="29">
        <v>5</v>
      </c>
      <c r="G2259">
        <v>511113</v>
      </c>
      <c r="H2259" t="s">
        <v>30</v>
      </c>
      <c r="I2259">
        <v>280017</v>
      </c>
      <c r="J2259" t="s">
        <v>18</v>
      </c>
      <c r="K2259">
        <v>250022</v>
      </c>
      <c r="L2259" t="s">
        <v>34</v>
      </c>
      <c r="M2259" t="s">
        <v>40</v>
      </c>
      <c r="N2259" s="5">
        <v>3132</v>
      </c>
    </row>
    <row r="2260" spans="1:14" x14ac:dyDescent="0.25">
      <c r="A2260">
        <v>3802259</v>
      </c>
      <c r="B2260">
        <v>1</v>
      </c>
      <c r="C2260" t="s">
        <v>64</v>
      </c>
      <c r="D2260" s="2">
        <v>44532</v>
      </c>
      <c r="E2260" s="27">
        <v>2021</v>
      </c>
      <c r="F2260" s="29">
        <v>12</v>
      </c>
      <c r="G2260">
        <v>511113</v>
      </c>
      <c r="H2260" t="s">
        <v>30</v>
      </c>
      <c r="I2260">
        <v>280005</v>
      </c>
      <c r="J2260" t="s">
        <v>77</v>
      </c>
      <c r="K2260">
        <v>250014</v>
      </c>
      <c r="L2260" t="s">
        <v>37</v>
      </c>
      <c r="M2260" t="s">
        <v>54</v>
      </c>
      <c r="N2260" s="5">
        <v>3151</v>
      </c>
    </row>
    <row r="2261" spans="1:14" x14ac:dyDescent="0.25">
      <c r="A2261">
        <v>3802260</v>
      </c>
      <c r="B2261">
        <v>1</v>
      </c>
      <c r="C2261" t="s">
        <v>64</v>
      </c>
      <c r="D2261" s="2">
        <v>45043</v>
      </c>
      <c r="E2261" s="27">
        <v>2023</v>
      </c>
      <c r="F2261" s="29">
        <v>4</v>
      </c>
      <c r="G2261">
        <v>511115</v>
      </c>
      <c r="H2261" t="s">
        <v>70</v>
      </c>
      <c r="I2261">
        <v>280006</v>
      </c>
      <c r="J2261" t="s">
        <v>78</v>
      </c>
      <c r="K2261">
        <v>250021</v>
      </c>
      <c r="L2261" t="s">
        <v>34</v>
      </c>
      <c r="M2261" t="s">
        <v>40</v>
      </c>
      <c r="N2261" s="5">
        <v>5742</v>
      </c>
    </row>
    <row r="2262" spans="1:14" x14ac:dyDescent="0.25">
      <c r="A2262">
        <v>3802261</v>
      </c>
      <c r="B2262">
        <v>1</v>
      </c>
      <c r="C2262" t="s">
        <v>64</v>
      </c>
      <c r="D2262" s="2">
        <v>45192</v>
      </c>
      <c r="E2262" s="27">
        <v>2023</v>
      </c>
      <c r="F2262" s="29">
        <v>9</v>
      </c>
      <c r="G2262">
        <v>511115</v>
      </c>
      <c r="H2262" t="s">
        <v>70</v>
      </c>
      <c r="I2262">
        <v>280013</v>
      </c>
      <c r="J2262" t="s">
        <v>14</v>
      </c>
      <c r="K2262">
        <v>250024</v>
      </c>
      <c r="L2262" t="s">
        <v>34</v>
      </c>
      <c r="M2262" t="s">
        <v>40</v>
      </c>
      <c r="N2262" s="5">
        <v>5150</v>
      </c>
    </row>
    <row r="2263" spans="1:14" x14ac:dyDescent="0.25">
      <c r="A2263">
        <v>3802262</v>
      </c>
      <c r="B2263">
        <v>3</v>
      </c>
      <c r="C2263" t="s">
        <v>50</v>
      </c>
      <c r="D2263" s="2">
        <v>44769</v>
      </c>
      <c r="E2263" s="27">
        <v>2022</v>
      </c>
      <c r="F2263" s="29">
        <v>7</v>
      </c>
      <c r="G2263">
        <v>511112</v>
      </c>
      <c r="H2263" t="s">
        <v>29</v>
      </c>
      <c r="I2263">
        <v>280009</v>
      </c>
      <c r="J2263" t="s">
        <v>81</v>
      </c>
      <c r="K2263">
        <v>250020</v>
      </c>
      <c r="L2263" t="s">
        <v>37</v>
      </c>
      <c r="M2263" t="s">
        <v>39</v>
      </c>
      <c r="N2263" s="5">
        <v>3063</v>
      </c>
    </row>
    <row r="2264" spans="1:14" x14ac:dyDescent="0.25">
      <c r="A2264">
        <v>3802263</v>
      </c>
      <c r="B2264">
        <v>2</v>
      </c>
      <c r="C2264" t="s">
        <v>51</v>
      </c>
      <c r="D2264" s="2">
        <v>45011</v>
      </c>
      <c r="E2264" s="27">
        <v>2023</v>
      </c>
      <c r="F2264" s="29">
        <v>3</v>
      </c>
      <c r="G2264">
        <v>511114</v>
      </c>
      <c r="H2264" t="s">
        <v>30</v>
      </c>
      <c r="I2264">
        <v>280016</v>
      </c>
      <c r="J2264" t="s">
        <v>17</v>
      </c>
      <c r="K2264">
        <v>250027</v>
      </c>
      <c r="L2264" t="s">
        <v>35</v>
      </c>
      <c r="M2264" t="s">
        <v>71</v>
      </c>
      <c r="N2264" s="5">
        <v>244</v>
      </c>
    </row>
    <row r="2265" spans="1:14" x14ac:dyDescent="0.25">
      <c r="A2265">
        <v>3802264</v>
      </c>
      <c r="B2265">
        <v>1</v>
      </c>
      <c r="C2265" t="s">
        <v>64</v>
      </c>
      <c r="D2265" s="2">
        <v>45266</v>
      </c>
      <c r="E2265" s="27">
        <v>2023</v>
      </c>
      <c r="F2265" s="29">
        <v>12</v>
      </c>
      <c r="G2265">
        <v>511115</v>
      </c>
      <c r="H2265" t="s">
        <v>70</v>
      </c>
      <c r="I2265">
        <v>280008</v>
      </c>
      <c r="J2265" t="s">
        <v>80</v>
      </c>
      <c r="K2265">
        <v>250005</v>
      </c>
      <c r="L2265" t="s">
        <v>36</v>
      </c>
      <c r="M2265" t="s">
        <v>38</v>
      </c>
      <c r="N2265" s="5">
        <v>5782</v>
      </c>
    </row>
    <row r="2266" spans="1:14" x14ac:dyDescent="0.25">
      <c r="A2266">
        <v>3802265</v>
      </c>
      <c r="B2266">
        <v>2</v>
      </c>
      <c r="C2266" t="s">
        <v>51</v>
      </c>
      <c r="D2266" s="2">
        <v>44368</v>
      </c>
      <c r="E2266" s="27">
        <v>2021</v>
      </c>
      <c r="F2266" s="29">
        <v>6</v>
      </c>
      <c r="G2266">
        <v>511115</v>
      </c>
      <c r="H2266" t="s">
        <v>70</v>
      </c>
      <c r="I2266">
        <v>280016</v>
      </c>
      <c r="J2266" t="s">
        <v>17</v>
      </c>
      <c r="K2266">
        <v>250022</v>
      </c>
      <c r="L2266" t="s">
        <v>34</v>
      </c>
      <c r="M2266" t="s">
        <v>40</v>
      </c>
      <c r="N2266" s="5">
        <v>1301</v>
      </c>
    </row>
    <row r="2267" spans="1:14" x14ac:dyDescent="0.25">
      <c r="A2267">
        <v>3802266</v>
      </c>
      <c r="B2267">
        <v>2</v>
      </c>
      <c r="C2267" t="s">
        <v>51</v>
      </c>
      <c r="D2267" s="2">
        <v>44460</v>
      </c>
      <c r="E2267" s="27">
        <v>2021</v>
      </c>
      <c r="F2267" s="29">
        <v>9</v>
      </c>
      <c r="G2267">
        <v>511115</v>
      </c>
      <c r="H2267" t="s">
        <v>70</v>
      </c>
      <c r="I2267">
        <v>280019</v>
      </c>
      <c r="J2267" t="s">
        <v>20</v>
      </c>
      <c r="K2267">
        <v>250024</v>
      </c>
      <c r="L2267" t="s">
        <v>34</v>
      </c>
      <c r="M2267" t="s">
        <v>40</v>
      </c>
      <c r="N2267" s="5">
        <v>4417</v>
      </c>
    </row>
    <row r="2268" spans="1:14" x14ac:dyDescent="0.25">
      <c r="A2268">
        <v>3802267</v>
      </c>
      <c r="B2268">
        <v>1</v>
      </c>
      <c r="C2268" t="s">
        <v>64</v>
      </c>
      <c r="D2268" s="2">
        <v>44411</v>
      </c>
      <c r="E2268" s="27">
        <v>2021</v>
      </c>
      <c r="F2268" s="29">
        <v>8</v>
      </c>
      <c r="G2268">
        <v>511113</v>
      </c>
      <c r="H2268" t="s">
        <v>30</v>
      </c>
      <c r="I2268">
        <v>280009</v>
      </c>
      <c r="J2268" t="s">
        <v>81</v>
      </c>
      <c r="K2268">
        <v>250002</v>
      </c>
      <c r="L2268" t="s">
        <v>36</v>
      </c>
      <c r="M2268" t="s">
        <v>38</v>
      </c>
      <c r="N2268" s="5">
        <v>357</v>
      </c>
    </row>
    <row r="2269" spans="1:14" x14ac:dyDescent="0.25">
      <c r="A2269">
        <v>3802268</v>
      </c>
      <c r="B2269">
        <v>2</v>
      </c>
      <c r="C2269" t="s">
        <v>51</v>
      </c>
      <c r="D2269" s="2">
        <v>45200</v>
      </c>
      <c r="E2269" s="27">
        <v>2023</v>
      </c>
      <c r="F2269" s="29">
        <v>10</v>
      </c>
      <c r="G2269">
        <v>511111</v>
      </c>
      <c r="H2269" t="s">
        <v>29</v>
      </c>
      <c r="I2269">
        <v>280017</v>
      </c>
      <c r="J2269" t="s">
        <v>18</v>
      </c>
      <c r="K2269">
        <v>250027</v>
      </c>
      <c r="L2269" t="s">
        <v>35</v>
      </c>
      <c r="M2269" t="s">
        <v>71</v>
      </c>
      <c r="N2269" s="5">
        <v>1078</v>
      </c>
    </row>
    <row r="2270" spans="1:14" x14ac:dyDescent="0.25">
      <c r="A2270">
        <v>3802269</v>
      </c>
      <c r="B2270">
        <v>3</v>
      </c>
      <c r="C2270" t="s">
        <v>50</v>
      </c>
      <c r="D2270" s="2">
        <v>44359</v>
      </c>
      <c r="E2270" s="27">
        <v>2021</v>
      </c>
      <c r="F2270" s="29">
        <v>6</v>
      </c>
      <c r="G2270">
        <v>511115</v>
      </c>
      <c r="H2270" t="s">
        <v>70</v>
      </c>
      <c r="I2270">
        <v>280017</v>
      </c>
      <c r="J2270" t="s">
        <v>18</v>
      </c>
      <c r="K2270">
        <v>250018</v>
      </c>
      <c r="L2270" t="s">
        <v>37</v>
      </c>
      <c r="M2270" t="s">
        <v>39</v>
      </c>
      <c r="N2270" s="5">
        <v>2131</v>
      </c>
    </row>
    <row r="2271" spans="1:14" x14ac:dyDescent="0.25">
      <c r="A2271">
        <v>3802270</v>
      </c>
      <c r="B2271">
        <v>4</v>
      </c>
      <c r="C2271" t="s">
        <v>65</v>
      </c>
      <c r="D2271" s="2">
        <v>45082</v>
      </c>
      <c r="E2271" s="27">
        <v>2023</v>
      </c>
      <c r="F2271" s="29">
        <v>6</v>
      </c>
      <c r="G2271">
        <v>511111</v>
      </c>
      <c r="H2271" t="s">
        <v>29</v>
      </c>
      <c r="I2271">
        <v>280015</v>
      </c>
      <c r="J2271" t="s">
        <v>16</v>
      </c>
      <c r="K2271">
        <v>250018</v>
      </c>
      <c r="L2271" t="s">
        <v>37</v>
      </c>
      <c r="M2271" t="s">
        <v>39</v>
      </c>
      <c r="N2271" s="5">
        <v>5516</v>
      </c>
    </row>
    <row r="2272" spans="1:14" x14ac:dyDescent="0.25">
      <c r="A2272">
        <v>3802271</v>
      </c>
      <c r="B2272">
        <v>2</v>
      </c>
      <c r="C2272" t="s">
        <v>51</v>
      </c>
      <c r="D2272" s="2">
        <v>44512</v>
      </c>
      <c r="E2272" s="27">
        <v>2021</v>
      </c>
      <c r="F2272" s="29">
        <v>11</v>
      </c>
      <c r="G2272">
        <v>511117</v>
      </c>
      <c r="H2272" t="s">
        <v>31</v>
      </c>
      <c r="I2272">
        <v>280013</v>
      </c>
      <c r="J2272" t="s">
        <v>14</v>
      </c>
      <c r="K2272">
        <v>250017</v>
      </c>
      <c r="L2272" t="s">
        <v>37</v>
      </c>
      <c r="M2272" t="s">
        <v>39</v>
      </c>
      <c r="N2272" s="5">
        <v>1356</v>
      </c>
    </row>
    <row r="2273" spans="1:14" x14ac:dyDescent="0.25">
      <c r="A2273">
        <v>3802272</v>
      </c>
      <c r="B2273">
        <v>3</v>
      </c>
      <c r="C2273" t="s">
        <v>50</v>
      </c>
      <c r="D2273" s="2">
        <v>44348</v>
      </c>
      <c r="E2273" s="27">
        <v>2021</v>
      </c>
      <c r="F2273" s="29">
        <v>6</v>
      </c>
      <c r="G2273">
        <v>511116</v>
      </c>
      <c r="H2273" t="s">
        <v>31</v>
      </c>
      <c r="I2273">
        <v>280001</v>
      </c>
      <c r="J2273" t="s">
        <v>73</v>
      </c>
      <c r="K2273">
        <v>250002</v>
      </c>
      <c r="L2273" t="s">
        <v>36</v>
      </c>
      <c r="M2273" t="s">
        <v>38</v>
      </c>
      <c r="N2273" s="5">
        <v>2302</v>
      </c>
    </row>
    <row r="2274" spans="1:14" x14ac:dyDescent="0.25">
      <c r="A2274">
        <v>3802273</v>
      </c>
      <c r="B2274">
        <v>3</v>
      </c>
      <c r="C2274" t="s">
        <v>50</v>
      </c>
      <c r="D2274" s="2">
        <v>44734</v>
      </c>
      <c r="E2274" s="27">
        <v>2022</v>
      </c>
      <c r="F2274" s="29">
        <v>6</v>
      </c>
      <c r="G2274">
        <v>511117</v>
      </c>
      <c r="H2274" t="s">
        <v>31</v>
      </c>
      <c r="I2274">
        <v>280011</v>
      </c>
      <c r="J2274" t="s">
        <v>12</v>
      </c>
      <c r="K2274">
        <v>250022</v>
      </c>
      <c r="L2274" t="s">
        <v>34</v>
      </c>
      <c r="M2274" t="s">
        <v>40</v>
      </c>
      <c r="N2274" s="5">
        <v>211</v>
      </c>
    </row>
    <row r="2275" spans="1:14" x14ac:dyDescent="0.25">
      <c r="A2275">
        <v>3802274</v>
      </c>
      <c r="B2275">
        <v>1</v>
      </c>
      <c r="C2275" t="s">
        <v>64</v>
      </c>
      <c r="D2275" s="2">
        <v>45022</v>
      </c>
      <c r="E2275" s="27">
        <v>2023</v>
      </c>
      <c r="F2275" s="29">
        <v>4</v>
      </c>
      <c r="G2275">
        <v>511115</v>
      </c>
      <c r="H2275" t="s">
        <v>70</v>
      </c>
      <c r="I2275">
        <v>280005</v>
      </c>
      <c r="J2275" t="s">
        <v>77</v>
      </c>
      <c r="K2275">
        <v>250030</v>
      </c>
      <c r="L2275" t="s">
        <v>35</v>
      </c>
      <c r="M2275" t="s">
        <v>55</v>
      </c>
      <c r="N2275" s="5">
        <v>802</v>
      </c>
    </row>
    <row r="2276" spans="1:14" x14ac:dyDescent="0.25">
      <c r="A2276">
        <v>3802275</v>
      </c>
      <c r="B2276">
        <v>1</v>
      </c>
      <c r="C2276" t="s">
        <v>64</v>
      </c>
      <c r="D2276" s="2">
        <v>44249</v>
      </c>
      <c r="E2276" s="27">
        <v>2021</v>
      </c>
      <c r="F2276" s="29">
        <v>2</v>
      </c>
      <c r="G2276">
        <v>511114</v>
      </c>
      <c r="H2276" t="s">
        <v>30</v>
      </c>
      <c r="I2276">
        <v>280005</v>
      </c>
      <c r="J2276" t="s">
        <v>77</v>
      </c>
      <c r="K2276">
        <v>250019</v>
      </c>
      <c r="L2276" t="s">
        <v>37</v>
      </c>
      <c r="M2276" t="s">
        <v>39</v>
      </c>
      <c r="N2276" s="5">
        <v>4879</v>
      </c>
    </row>
    <row r="2277" spans="1:14" x14ac:dyDescent="0.25">
      <c r="A2277">
        <v>3802276</v>
      </c>
      <c r="B2277">
        <v>2</v>
      </c>
      <c r="C2277" t="s">
        <v>51</v>
      </c>
      <c r="D2277" s="2">
        <v>44882</v>
      </c>
      <c r="E2277" s="27">
        <v>2022</v>
      </c>
      <c r="F2277" s="29">
        <v>11</v>
      </c>
      <c r="G2277">
        <v>511114</v>
      </c>
      <c r="H2277" t="s">
        <v>30</v>
      </c>
      <c r="I2277">
        <v>280002</v>
      </c>
      <c r="J2277" t="s">
        <v>74</v>
      </c>
      <c r="K2277">
        <v>250022</v>
      </c>
      <c r="L2277" t="s">
        <v>34</v>
      </c>
      <c r="M2277" t="s">
        <v>40</v>
      </c>
      <c r="N2277" s="5">
        <v>2964</v>
      </c>
    </row>
    <row r="2278" spans="1:14" x14ac:dyDescent="0.25">
      <c r="A2278">
        <v>3802277</v>
      </c>
      <c r="B2278">
        <v>2</v>
      </c>
      <c r="C2278" t="s">
        <v>51</v>
      </c>
      <c r="D2278" s="2">
        <v>45189</v>
      </c>
      <c r="E2278" s="27">
        <v>2023</v>
      </c>
      <c r="F2278" s="29">
        <v>9</v>
      </c>
      <c r="G2278">
        <v>511112</v>
      </c>
      <c r="H2278" t="s">
        <v>29</v>
      </c>
      <c r="I2278">
        <v>280007</v>
      </c>
      <c r="J2278" t="s">
        <v>79</v>
      </c>
      <c r="K2278">
        <v>250022</v>
      </c>
      <c r="L2278" t="s">
        <v>34</v>
      </c>
      <c r="M2278" t="s">
        <v>40</v>
      </c>
      <c r="N2278" s="5">
        <v>5870</v>
      </c>
    </row>
    <row r="2279" spans="1:14" x14ac:dyDescent="0.25">
      <c r="A2279">
        <v>3802278</v>
      </c>
      <c r="B2279">
        <v>3</v>
      </c>
      <c r="C2279" t="s">
        <v>50</v>
      </c>
      <c r="D2279" s="2">
        <v>45257</v>
      </c>
      <c r="E2279" s="27">
        <v>2023</v>
      </c>
      <c r="F2279" s="29">
        <v>11</v>
      </c>
      <c r="G2279">
        <v>511113</v>
      </c>
      <c r="H2279" t="s">
        <v>30</v>
      </c>
      <c r="I2279">
        <v>280014</v>
      </c>
      <c r="J2279" t="s">
        <v>15</v>
      </c>
      <c r="K2279">
        <v>250013</v>
      </c>
      <c r="L2279" t="s">
        <v>37</v>
      </c>
      <c r="M2279" t="s">
        <v>54</v>
      </c>
      <c r="N2279" s="5">
        <v>1881</v>
      </c>
    </row>
    <row r="2280" spans="1:14" x14ac:dyDescent="0.25">
      <c r="A2280">
        <v>3802279</v>
      </c>
      <c r="B2280">
        <v>3</v>
      </c>
      <c r="C2280" t="s">
        <v>50</v>
      </c>
      <c r="D2280" s="2">
        <v>45179</v>
      </c>
      <c r="E2280" s="27">
        <v>2023</v>
      </c>
      <c r="F2280" s="29">
        <v>9</v>
      </c>
      <c r="G2280">
        <v>511114</v>
      </c>
      <c r="H2280" t="s">
        <v>30</v>
      </c>
      <c r="I2280">
        <v>280001</v>
      </c>
      <c r="J2280" t="s">
        <v>73</v>
      </c>
      <c r="K2280">
        <v>250017</v>
      </c>
      <c r="L2280" t="s">
        <v>37</v>
      </c>
      <c r="M2280" t="s">
        <v>39</v>
      </c>
      <c r="N2280" s="5">
        <v>4299</v>
      </c>
    </row>
    <row r="2281" spans="1:14" x14ac:dyDescent="0.25">
      <c r="A2281">
        <v>3802280</v>
      </c>
      <c r="B2281">
        <v>3</v>
      </c>
      <c r="C2281" t="s">
        <v>50</v>
      </c>
      <c r="D2281" s="2">
        <v>44351</v>
      </c>
      <c r="E2281" s="27">
        <v>2021</v>
      </c>
      <c r="F2281" s="29">
        <v>6</v>
      </c>
      <c r="G2281">
        <v>511112</v>
      </c>
      <c r="H2281" t="s">
        <v>29</v>
      </c>
      <c r="I2281">
        <v>280004</v>
      </c>
      <c r="J2281" t="s">
        <v>76</v>
      </c>
      <c r="K2281">
        <v>250027</v>
      </c>
      <c r="L2281" t="s">
        <v>35</v>
      </c>
      <c r="M2281" t="s">
        <v>71</v>
      </c>
      <c r="N2281" s="5">
        <v>3593</v>
      </c>
    </row>
    <row r="2282" spans="1:14" x14ac:dyDescent="0.25">
      <c r="A2282">
        <v>3802281</v>
      </c>
      <c r="B2282">
        <v>3</v>
      </c>
      <c r="C2282" t="s">
        <v>50</v>
      </c>
      <c r="D2282" s="2">
        <v>44912</v>
      </c>
      <c r="E2282" s="27">
        <v>2022</v>
      </c>
      <c r="F2282" s="29">
        <v>12</v>
      </c>
      <c r="G2282">
        <v>511111</v>
      </c>
      <c r="H2282" t="s">
        <v>29</v>
      </c>
      <c r="I2282">
        <v>280015</v>
      </c>
      <c r="J2282" t="s">
        <v>16</v>
      </c>
      <c r="K2282">
        <v>250026</v>
      </c>
      <c r="L2282" t="s">
        <v>35</v>
      </c>
      <c r="M2282" t="s">
        <v>71</v>
      </c>
      <c r="N2282" s="5">
        <v>519</v>
      </c>
    </row>
    <row r="2283" spans="1:14" x14ac:dyDescent="0.25">
      <c r="A2283">
        <v>3802282</v>
      </c>
      <c r="B2283">
        <v>1</v>
      </c>
      <c r="C2283" t="s">
        <v>64</v>
      </c>
      <c r="D2283" s="2">
        <v>44214</v>
      </c>
      <c r="E2283" s="27">
        <v>2021</v>
      </c>
      <c r="F2283" s="29">
        <v>1</v>
      </c>
      <c r="G2283">
        <v>511113</v>
      </c>
      <c r="H2283" t="s">
        <v>30</v>
      </c>
      <c r="I2283">
        <v>280019</v>
      </c>
      <c r="J2283" t="s">
        <v>20</v>
      </c>
      <c r="K2283">
        <v>250023</v>
      </c>
      <c r="L2283" t="s">
        <v>34</v>
      </c>
      <c r="M2283" t="s">
        <v>40</v>
      </c>
      <c r="N2283" s="5">
        <v>3365</v>
      </c>
    </row>
    <row r="2284" spans="1:14" x14ac:dyDescent="0.25">
      <c r="A2284">
        <v>3802283</v>
      </c>
      <c r="B2284">
        <v>3</v>
      </c>
      <c r="C2284" t="s">
        <v>50</v>
      </c>
      <c r="D2284" s="2">
        <v>44570</v>
      </c>
      <c r="E2284" s="27">
        <v>2022</v>
      </c>
      <c r="F2284" s="29">
        <v>1</v>
      </c>
      <c r="G2284">
        <v>511117</v>
      </c>
      <c r="H2284" t="s">
        <v>31</v>
      </c>
      <c r="I2284">
        <v>280010</v>
      </c>
      <c r="J2284" t="s">
        <v>11</v>
      </c>
      <c r="K2284">
        <v>250007</v>
      </c>
      <c r="L2284" t="s">
        <v>36</v>
      </c>
      <c r="M2284" t="s">
        <v>53</v>
      </c>
      <c r="N2284" s="5">
        <v>2984</v>
      </c>
    </row>
    <row r="2285" spans="1:14" x14ac:dyDescent="0.25">
      <c r="A2285">
        <v>3802284</v>
      </c>
      <c r="B2285">
        <v>1</v>
      </c>
      <c r="C2285" t="s">
        <v>64</v>
      </c>
      <c r="D2285" s="2">
        <v>44642</v>
      </c>
      <c r="E2285" s="27">
        <v>2022</v>
      </c>
      <c r="F2285" s="29">
        <v>3</v>
      </c>
      <c r="G2285">
        <v>511115</v>
      </c>
      <c r="H2285" t="s">
        <v>70</v>
      </c>
      <c r="I2285">
        <v>280001</v>
      </c>
      <c r="J2285" t="s">
        <v>73</v>
      </c>
      <c r="K2285">
        <v>250026</v>
      </c>
      <c r="L2285" t="s">
        <v>35</v>
      </c>
      <c r="M2285" t="s">
        <v>71</v>
      </c>
      <c r="N2285" s="5">
        <v>4930</v>
      </c>
    </row>
    <row r="2286" spans="1:14" x14ac:dyDescent="0.25">
      <c r="A2286">
        <v>3802285</v>
      </c>
      <c r="B2286">
        <v>3</v>
      </c>
      <c r="C2286" t="s">
        <v>50</v>
      </c>
      <c r="D2286" s="2">
        <v>44209</v>
      </c>
      <c r="E2286" s="27">
        <v>2021</v>
      </c>
      <c r="F2286" s="29">
        <v>1</v>
      </c>
      <c r="G2286">
        <v>511116</v>
      </c>
      <c r="H2286" t="s">
        <v>31</v>
      </c>
      <c r="I2286">
        <v>280019</v>
      </c>
      <c r="J2286" t="s">
        <v>20</v>
      </c>
      <c r="K2286">
        <v>250025</v>
      </c>
      <c r="L2286" t="s">
        <v>34</v>
      </c>
      <c r="M2286" t="s">
        <v>40</v>
      </c>
      <c r="N2286" s="5">
        <v>4611</v>
      </c>
    </row>
    <row r="2287" spans="1:14" x14ac:dyDescent="0.25">
      <c r="A2287">
        <v>3802286</v>
      </c>
      <c r="B2287">
        <v>2</v>
      </c>
      <c r="C2287" t="s">
        <v>51</v>
      </c>
      <c r="D2287" s="2">
        <v>44643</v>
      </c>
      <c r="E2287" s="27">
        <v>2022</v>
      </c>
      <c r="F2287" s="29">
        <v>3</v>
      </c>
      <c r="G2287">
        <v>511117</v>
      </c>
      <c r="H2287" t="s">
        <v>31</v>
      </c>
      <c r="I2287">
        <v>280010</v>
      </c>
      <c r="J2287" t="s">
        <v>11</v>
      </c>
      <c r="K2287">
        <v>250003</v>
      </c>
      <c r="L2287" t="s">
        <v>36</v>
      </c>
      <c r="M2287" t="s">
        <v>38</v>
      </c>
      <c r="N2287" s="5">
        <v>403</v>
      </c>
    </row>
    <row r="2288" spans="1:14" x14ac:dyDescent="0.25">
      <c r="A2288">
        <v>3802287</v>
      </c>
      <c r="B2288">
        <v>3</v>
      </c>
      <c r="C2288" t="s">
        <v>50</v>
      </c>
      <c r="D2288" s="2">
        <v>45129</v>
      </c>
      <c r="E2288" s="27">
        <v>2023</v>
      </c>
      <c r="F2288" s="29">
        <v>7</v>
      </c>
      <c r="G2288">
        <v>511111</v>
      </c>
      <c r="H2288" t="s">
        <v>29</v>
      </c>
      <c r="I2288">
        <v>280002</v>
      </c>
      <c r="J2288" t="s">
        <v>74</v>
      </c>
      <c r="K2288">
        <v>250014</v>
      </c>
      <c r="L2288" t="s">
        <v>37</v>
      </c>
      <c r="M2288" t="s">
        <v>54</v>
      </c>
      <c r="N2288" s="5">
        <v>5381</v>
      </c>
    </row>
    <row r="2289" spans="1:14" x14ac:dyDescent="0.25">
      <c r="A2289">
        <v>3802288</v>
      </c>
      <c r="B2289">
        <v>4</v>
      </c>
      <c r="C2289" t="s">
        <v>65</v>
      </c>
      <c r="D2289" s="2">
        <v>44625</v>
      </c>
      <c r="E2289" s="27">
        <v>2022</v>
      </c>
      <c r="F2289" s="29">
        <v>3</v>
      </c>
      <c r="G2289">
        <v>511113</v>
      </c>
      <c r="H2289" t="s">
        <v>30</v>
      </c>
      <c r="I2289">
        <v>280015</v>
      </c>
      <c r="J2289" t="s">
        <v>16</v>
      </c>
      <c r="K2289">
        <v>250007</v>
      </c>
      <c r="L2289" t="s">
        <v>36</v>
      </c>
      <c r="M2289" t="s">
        <v>53</v>
      </c>
      <c r="N2289" s="5">
        <v>3889</v>
      </c>
    </row>
    <row r="2290" spans="1:14" x14ac:dyDescent="0.25">
      <c r="A2290">
        <v>3802289</v>
      </c>
      <c r="B2290">
        <v>3</v>
      </c>
      <c r="C2290" t="s">
        <v>50</v>
      </c>
      <c r="D2290" s="2">
        <v>44531</v>
      </c>
      <c r="E2290" s="27">
        <v>2021</v>
      </c>
      <c r="F2290" s="29">
        <v>12</v>
      </c>
      <c r="G2290">
        <v>511117</v>
      </c>
      <c r="H2290" t="s">
        <v>31</v>
      </c>
      <c r="I2290">
        <v>280008</v>
      </c>
      <c r="J2290" t="s">
        <v>80</v>
      </c>
      <c r="K2290">
        <v>250024</v>
      </c>
      <c r="L2290" t="s">
        <v>34</v>
      </c>
      <c r="M2290" t="s">
        <v>40</v>
      </c>
      <c r="N2290" s="5">
        <v>4521</v>
      </c>
    </row>
    <row r="2291" spans="1:14" x14ac:dyDescent="0.25">
      <c r="A2291">
        <v>3802290</v>
      </c>
      <c r="B2291">
        <v>3</v>
      </c>
      <c r="C2291" t="s">
        <v>50</v>
      </c>
      <c r="D2291" s="2">
        <v>45222</v>
      </c>
      <c r="E2291" s="27">
        <v>2023</v>
      </c>
      <c r="F2291" s="29">
        <v>10</v>
      </c>
      <c r="G2291">
        <v>511111</v>
      </c>
      <c r="H2291" t="s">
        <v>29</v>
      </c>
      <c r="I2291">
        <v>280005</v>
      </c>
      <c r="J2291" t="s">
        <v>77</v>
      </c>
      <c r="K2291">
        <v>250009</v>
      </c>
      <c r="L2291" t="s">
        <v>36</v>
      </c>
      <c r="M2291" t="s">
        <v>53</v>
      </c>
      <c r="N2291" s="5">
        <v>5188</v>
      </c>
    </row>
    <row r="2292" spans="1:14" x14ac:dyDescent="0.25">
      <c r="A2292">
        <v>3802291</v>
      </c>
      <c r="B2292">
        <v>3</v>
      </c>
      <c r="C2292" t="s">
        <v>50</v>
      </c>
      <c r="D2292" s="2">
        <v>44823</v>
      </c>
      <c r="E2292" s="27">
        <v>2022</v>
      </c>
      <c r="F2292" s="29">
        <v>9</v>
      </c>
      <c r="G2292">
        <v>511116</v>
      </c>
      <c r="H2292" t="s">
        <v>31</v>
      </c>
      <c r="I2292">
        <v>280001</v>
      </c>
      <c r="J2292" t="s">
        <v>73</v>
      </c>
      <c r="K2292">
        <v>250022</v>
      </c>
      <c r="L2292" t="s">
        <v>34</v>
      </c>
      <c r="M2292" t="s">
        <v>40</v>
      </c>
      <c r="N2292" s="5">
        <v>3574</v>
      </c>
    </row>
    <row r="2293" spans="1:14" x14ac:dyDescent="0.25">
      <c r="A2293">
        <v>3802292</v>
      </c>
      <c r="B2293">
        <v>1</v>
      </c>
      <c r="C2293" t="s">
        <v>64</v>
      </c>
      <c r="D2293" s="2">
        <v>44996</v>
      </c>
      <c r="E2293" s="27">
        <v>2023</v>
      </c>
      <c r="F2293" s="29">
        <v>3</v>
      </c>
      <c r="G2293">
        <v>511116</v>
      </c>
      <c r="H2293" t="s">
        <v>31</v>
      </c>
      <c r="I2293">
        <v>280008</v>
      </c>
      <c r="J2293" t="s">
        <v>80</v>
      </c>
      <c r="K2293">
        <v>250012</v>
      </c>
      <c r="L2293" t="s">
        <v>37</v>
      </c>
      <c r="M2293" t="s">
        <v>54</v>
      </c>
      <c r="N2293" s="5">
        <v>5806</v>
      </c>
    </row>
    <row r="2294" spans="1:14" x14ac:dyDescent="0.25">
      <c r="A2294">
        <v>3802293</v>
      </c>
      <c r="B2294">
        <v>3</v>
      </c>
      <c r="C2294" t="s">
        <v>50</v>
      </c>
      <c r="D2294" s="2">
        <v>44305</v>
      </c>
      <c r="E2294" s="27">
        <v>2021</v>
      </c>
      <c r="F2294" s="29">
        <v>4</v>
      </c>
      <c r="G2294">
        <v>511111</v>
      </c>
      <c r="H2294" t="s">
        <v>29</v>
      </c>
      <c r="I2294">
        <v>280011</v>
      </c>
      <c r="J2294" t="s">
        <v>12</v>
      </c>
      <c r="K2294">
        <v>250017</v>
      </c>
      <c r="L2294" t="s">
        <v>37</v>
      </c>
      <c r="M2294" t="s">
        <v>39</v>
      </c>
      <c r="N2294" s="5">
        <v>1332</v>
      </c>
    </row>
    <row r="2295" spans="1:14" x14ac:dyDescent="0.25">
      <c r="A2295">
        <v>3802294</v>
      </c>
      <c r="B2295">
        <v>3</v>
      </c>
      <c r="C2295" t="s">
        <v>50</v>
      </c>
      <c r="D2295" s="2">
        <v>45125</v>
      </c>
      <c r="E2295" s="27">
        <v>2023</v>
      </c>
      <c r="F2295" s="29">
        <v>7</v>
      </c>
      <c r="G2295">
        <v>511113</v>
      </c>
      <c r="H2295" t="s">
        <v>30</v>
      </c>
      <c r="I2295">
        <v>280014</v>
      </c>
      <c r="J2295" t="s">
        <v>15</v>
      </c>
      <c r="K2295">
        <v>250030</v>
      </c>
      <c r="L2295" t="s">
        <v>35</v>
      </c>
      <c r="M2295" t="s">
        <v>55</v>
      </c>
      <c r="N2295" s="5">
        <v>3913</v>
      </c>
    </row>
    <row r="2296" spans="1:14" x14ac:dyDescent="0.25">
      <c r="A2296">
        <v>3802295</v>
      </c>
      <c r="B2296">
        <v>1</v>
      </c>
      <c r="C2296" t="s">
        <v>64</v>
      </c>
      <c r="D2296" s="2">
        <v>44204</v>
      </c>
      <c r="E2296" s="27">
        <v>2021</v>
      </c>
      <c r="F2296" s="29">
        <v>1</v>
      </c>
      <c r="G2296">
        <v>511112</v>
      </c>
      <c r="H2296" t="s">
        <v>29</v>
      </c>
      <c r="I2296">
        <v>280019</v>
      </c>
      <c r="J2296" t="s">
        <v>20</v>
      </c>
      <c r="K2296">
        <v>250024</v>
      </c>
      <c r="L2296" t="s">
        <v>34</v>
      </c>
      <c r="M2296" t="s">
        <v>40</v>
      </c>
      <c r="N2296" s="5">
        <v>5710</v>
      </c>
    </row>
    <row r="2297" spans="1:14" x14ac:dyDescent="0.25">
      <c r="A2297">
        <v>3802296</v>
      </c>
      <c r="B2297">
        <v>2</v>
      </c>
      <c r="C2297" t="s">
        <v>51</v>
      </c>
      <c r="D2297" s="2">
        <v>44656</v>
      </c>
      <c r="E2297" s="27">
        <v>2022</v>
      </c>
      <c r="F2297" s="29">
        <v>4</v>
      </c>
      <c r="G2297">
        <v>511114</v>
      </c>
      <c r="H2297" t="s">
        <v>30</v>
      </c>
      <c r="I2297">
        <v>280006</v>
      </c>
      <c r="J2297" t="s">
        <v>78</v>
      </c>
      <c r="K2297">
        <v>250011</v>
      </c>
      <c r="L2297" t="s">
        <v>37</v>
      </c>
      <c r="M2297" t="s">
        <v>54</v>
      </c>
      <c r="N2297" s="5">
        <v>2390</v>
      </c>
    </row>
    <row r="2298" spans="1:14" x14ac:dyDescent="0.25">
      <c r="A2298">
        <v>3802297</v>
      </c>
      <c r="B2298">
        <v>4</v>
      </c>
      <c r="C2298" t="s">
        <v>65</v>
      </c>
      <c r="D2298" s="2">
        <v>45032</v>
      </c>
      <c r="E2298" s="27">
        <v>2023</v>
      </c>
      <c r="F2298" s="29">
        <v>4</v>
      </c>
      <c r="G2298">
        <v>511111</v>
      </c>
      <c r="H2298" t="s">
        <v>29</v>
      </c>
      <c r="I2298">
        <v>280020</v>
      </c>
      <c r="J2298" t="s">
        <v>21</v>
      </c>
      <c r="K2298">
        <v>250024</v>
      </c>
      <c r="L2298" t="s">
        <v>34</v>
      </c>
      <c r="M2298" t="s">
        <v>40</v>
      </c>
      <c r="N2298" s="5">
        <v>3684</v>
      </c>
    </row>
    <row r="2299" spans="1:14" x14ac:dyDescent="0.25">
      <c r="A2299">
        <v>3802298</v>
      </c>
      <c r="B2299">
        <v>2</v>
      </c>
      <c r="C2299" t="s">
        <v>51</v>
      </c>
      <c r="D2299" s="2">
        <v>45013</v>
      </c>
      <c r="E2299" s="27">
        <v>2023</v>
      </c>
      <c r="F2299" s="29">
        <v>3</v>
      </c>
      <c r="G2299">
        <v>511117</v>
      </c>
      <c r="H2299" t="s">
        <v>31</v>
      </c>
      <c r="I2299">
        <v>280001</v>
      </c>
      <c r="J2299" t="s">
        <v>73</v>
      </c>
      <c r="K2299">
        <v>250025</v>
      </c>
      <c r="L2299" t="s">
        <v>34</v>
      </c>
      <c r="M2299" t="s">
        <v>40</v>
      </c>
      <c r="N2299" s="5">
        <v>4761</v>
      </c>
    </row>
    <row r="2300" spans="1:14" x14ac:dyDescent="0.25">
      <c r="A2300">
        <v>3802299</v>
      </c>
      <c r="B2300">
        <v>2</v>
      </c>
      <c r="C2300" t="s">
        <v>51</v>
      </c>
      <c r="D2300" s="2">
        <v>44869</v>
      </c>
      <c r="E2300" s="27">
        <v>2022</v>
      </c>
      <c r="F2300" s="29">
        <v>11</v>
      </c>
      <c r="G2300">
        <v>511116</v>
      </c>
      <c r="H2300" t="s">
        <v>31</v>
      </c>
      <c r="I2300">
        <v>280010</v>
      </c>
      <c r="J2300" t="s">
        <v>11</v>
      </c>
      <c r="K2300">
        <v>250022</v>
      </c>
      <c r="L2300" t="s">
        <v>34</v>
      </c>
      <c r="M2300" t="s">
        <v>40</v>
      </c>
      <c r="N2300" s="5">
        <v>4984</v>
      </c>
    </row>
    <row r="2301" spans="1:14" x14ac:dyDescent="0.25">
      <c r="A2301">
        <v>3802300</v>
      </c>
      <c r="B2301">
        <v>1</v>
      </c>
      <c r="C2301" t="s">
        <v>64</v>
      </c>
      <c r="D2301" s="2">
        <v>45088</v>
      </c>
      <c r="E2301" s="27">
        <v>2023</v>
      </c>
      <c r="F2301" s="29">
        <v>6</v>
      </c>
      <c r="G2301">
        <v>511115</v>
      </c>
      <c r="H2301" t="s">
        <v>70</v>
      </c>
      <c r="I2301">
        <v>280020</v>
      </c>
      <c r="J2301" t="s">
        <v>21</v>
      </c>
      <c r="K2301">
        <v>250016</v>
      </c>
      <c r="L2301" t="s">
        <v>37</v>
      </c>
      <c r="M2301" t="s">
        <v>39</v>
      </c>
      <c r="N2301" s="5">
        <v>4686</v>
      </c>
    </row>
    <row r="2302" spans="1:14" x14ac:dyDescent="0.25">
      <c r="A2302">
        <v>3802301</v>
      </c>
      <c r="B2302">
        <v>3</v>
      </c>
      <c r="C2302" t="s">
        <v>50</v>
      </c>
      <c r="D2302" s="2">
        <v>44413</v>
      </c>
      <c r="E2302" s="27">
        <v>2021</v>
      </c>
      <c r="F2302" s="29">
        <v>8</v>
      </c>
      <c r="G2302">
        <v>511115</v>
      </c>
      <c r="H2302" t="s">
        <v>70</v>
      </c>
      <c r="I2302">
        <v>280015</v>
      </c>
      <c r="J2302" t="s">
        <v>16</v>
      </c>
      <c r="K2302">
        <v>250027</v>
      </c>
      <c r="L2302" t="s">
        <v>35</v>
      </c>
      <c r="M2302" t="s">
        <v>71</v>
      </c>
      <c r="N2302" s="5">
        <v>1423</v>
      </c>
    </row>
    <row r="2303" spans="1:14" x14ac:dyDescent="0.25">
      <c r="A2303">
        <v>3802302</v>
      </c>
      <c r="B2303">
        <v>4</v>
      </c>
      <c r="C2303" t="s">
        <v>65</v>
      </c>
      <c r="D2303" s="2">
        <v>44454</v>
      </c>
      <c r="E2303" s="27">
        <v>2021</v>
      </c>
      <c r="F2303" s="29">
        <v>9</v>
      </c>
      <c r="G2303">
        <v>511115</v>
      </c>
      <c r="H2303" t="s">
        <v>70</v>
      </c>
      <c r="I2303">
        <v>280001</v>
      </c>
      <c r="J2303" t="s">
        <v>73</v>
      </c>
      <c r="K2303">
        <v>250010</v>
      </c>
      <c r="L2303" t="s">
        <v>36</v>
      </c>
      <c r="M2303" t="s">
        <v>53</v>
      </c>
      <c r="N2303" s="5">
        <v>3316</v>
      </c>
    </row>
    <row r="2304" spans="1:14" x14ac:dyDescent="0.25">
      <c r="A2304">
        <v>3802303</v>
      </c>
      <c r="B2304">
        <v>4</v>
      </c>
      <c r="C2304" t="s">
        <v>65</v>
      </c>
      <c r="D2304" s="2">
        <v>44611</v>
      </c>
      <c r="E2304" s="27">
        <v>2022</v>
      </c>
      <c r="F2304" s="29">
        <v>2</v>
      </c>
      <c r="G2304">
        <v>511111</v>
      </c>
      <c r="H2304" t="s">
        <v>29</v>
      </c>
      <c r="I2304">
        <v>280016</v>
      </c>
      <c r="J2304" t="s">
        <v>17</v>
      </c>
      <c r="K2304">
        <v>250023</v>
      </c>
      <c r="L2304" t="s">
        <v>34</v>
      </c>
      <c r="M2304" t="s">
        <v>40</v>
      </c>
      <c r="N2304" s="5">
        <v>5434</v>
      </c>
    </row>
    <row r="2305" spans="1:14" x14ac:dyDescent="0.25">
      <c r="A2305">
        <v>3802304</v>
      </c>
      <c r="B2305">
        <v>2</v>
      </c>
      <c r="C2305" t="s">
        <v>51</v>
      </c>
      <c r="D2305" s="2">
        <v>45070</v>
      </c>
      <c r="E2305" s="27">
        <v>2023</v>
      </c>
      <c r="F2305" s="29">
        <v>5</v>
      </c>
      <c r="G2305">
        <v>511117</v>
      </c>
      <c r="H2305" t="s">
        <v>31</v>
      </c>
      <c r="I2305">
        <v>280017</v>
      </c>
      <c r="J2305" t="s">
        <v>18</v>
      </c>
      <c r="K2305">
        <v>250021</v>
      </c>
      <c r="L2305" t="s">
        <v>34</v>
      </c>
      <c r="M2305" t="s">
        <v>40</v>
      </c>
      <c r="N2305" s="5">
        <v>4317</v>
      </c>
    </row>
    <row r="2306" spans="1:14" x14ac:dyDescent="0.25">
      <c r="A2306">
        <v>3802305</v>
      </c>
      <c r="B2306">
        <v>1</v>
      </c>
      <c r="C2306" t="s">
        <v>64</v>
      </c>
      <c r="D2306" s="2">
        <v>44553</v>
      </c>
      <c r="E2306" s="27">
        <v>2021</v>
      </c>
      <c r="F2306" s="29">
        <v>12</v>
      </c>
      <c r="G2306">
        <v>511114</v>
      </c>
      <c r="H2306" t="s">
        <v>30</v>
      </c>
      <c r="I2306">
        <v>280012</v>
      </c>
      <c r="J2306" t="s">
        <v>13</v>
      </c>
      <c r="K2306">
        <v>250009</v>
      </c>
      <c r="L2306" t="s">
        <v>36</v>
      </c>
      <c r="M2306" t="s">
        <v>53</v>
      </c>
      <c r="N2306" s="5">
        <v>5604</v>
      </c>
    </row>
    <row r="2307" spans="1:14" x14ac:dyDescent="0.25">
      <c r="A2307">
        <v>3802306</v>
      </c>
      <c r="B2307">
        <v>2</v>
      </c>
      <c r="C2307" t="s">
        <v>51</v>
      </c>
      <c r="D2307" s="2">
        <v>44361</v>
      </c>
      <c r="E2307" s="27">
        <v>2021</v>
      </c>
      <c r="F2307" s="29">
        <v>6</v>
      </c>
      <c r="G2307">
        <v>511113</v>
      </c>
      <c r="H2307" t="s">
        <v>30</v>
      </c>
      <c r="I2307">
        <v>280009</v>
      </c>
      <c r="J2307" t="s">
        <v>81</v>
      </c>
      <c r="K2307">
        <v>250006</v>
      </c>
      <c r="L2307" t="s">
        <v>36</v>
      </c>
      <c r="M2307" t="s">
        <v>53</v>
      </c>
      <c r="N2307" s="5">
        <v>1436</v>
      </c>
    </row>
    <row r="2308" spans="1:14" x14ac:dyDescent="0.25">
      <c r="A2308">
        <v>3802307</v>
      </c>
      <c r="B2308">
        <v>2</v>
      </c>
      <c r="C2308" t="s">
        <v>51</v>
      </c>
      <c r="D2308" s="2">
        <v>44572</v>
      </c>
      <c r="E2308" s="27">
        <v>2022</v>
      </c>
      <c r="F2308" s="29">
        <v>1</v>
      </c>
      <c r="G2308">
        <v>511116</v>
      </c>
      <c r="H2308" t="s">
        <v>31</v>
      </c>
      <c r="I2308">
        <v>280015</v>
      </c>
      <c r="J2308" t="s">
        <v>16</v>
      </c>
      <c r="K2308">
        <v>250013</v>
      </c>
      <c r="L2308" t="s">
        <v>37</v>
      </c>
      <c r="M2308" t="s">
        <v>54</v>
      </c>
      <c r="N2308" s="5">
        <v>5658</v>
      </c>
    </row>
    <row r="2309" spans="1:14" x14ac:dyDescent="0.25">
      <c r="A2309">
        <v>3802308</v>
      </c>
      <c r="B2309">
        <v>4</v>
      </c>
      <c r="C2309" t="s">
        <v>65</v>
      </c>
      <c r="D2309" s="2">
        <v>45119</v>
      </c>
      <c r="E2309" s="27">
        <v>2023</v>
      </c>
      <c r="F2309" s="29">
        <v>7</v>
      </c>
      <c r="G2309">
        <v>511115</v>
      </c>
      <c r="H2309" t="s">
        <v>70</v>
      </c>
      <c r="I2309">
        <v>280016</v>
      </c>
      <c r="J2309" t="s">
        <v>17</v>
      </c>
      <c r="K2309">
        <v>250013</v>
      </c>
      <c r="L2309" t="s">
        <v>37</v>
      </c>
      <c r="M2309" t="s">
        <v>54</v>
      </c>
      <c r="N2309" s="5">
        <v>1600</v>
      </c>
    </row>
    <row r="2310" spans="1:14" x14ac:dyDescent="0.25">
      <c r="A2310">
        <v>3802309</v>
      </c>
      <c r="B2310">
        <v>3</v>
      </c>
      <c r="C2310" t="s">
        <v>50</v>
      </c>
      <c r="D2310" s="2">
        <v>44359</v>
      </c>
      <c r="E2310" s="27">
        <v>2021</v>
      </c>
      <c r="F2310" s="29">
        <v>6</v>
      </c>
      <c r="G2310">
        <v>511112</v>
      </c>
      <c r="H2310" t="s">
        <v>29</v>
      </c>
      <c r="I2310">
        <v>280020</v>
      </c>
      <c r="J2310" t="s">
        <v>21</v>
      </c>
      <c r="K2310">
        <v>250017</v>
      </c>
      <c r="L2310" t="s">
        <v>37</v>
      </c>
      <c r="M2310" t="s">
        <v>39</v>
      </c>
      <c r="N2310" s="5">
        <v>990</v>
      </c>
    </row>
    <row r="2311" spans="1:14" x14ac:dyDescent="0.25">
      <c r="A2311">
        <v>3802310</v>
      </c>
      <c r="B2311">
        <v>3</v>
      </c>
      <c r="C2311" t="s">
        <v>50</v>
      </c>
      <c r="D2311" s="2">
        <v>44449</v>
      </c>
      <c r="E2311" s="27">
        <v>2021</v>
      </c>
      <c r="F2311" s="29">
        <v>9</v>
      </c>
      <c r="G2311">
        <v>511116</v>
      </c>
      <c r="H2311" t="s">
        <v>31</v>
      </c>
      <c r="I2311">
        <v>280005</v>
      </c>
      <c r="J2311" t="s">
        <v>77</v>
      </c>
      <c r="K2311">
        <v>250005</v>
      </c>
      <c r="L2311" t="s">
        <v>36</v>
      </c>
      <c r="M2311" t="s">
        <v>38</v>
      </c>
      <c r="N2311" s="5">
        <v>1266</v>
      </c>
    </row>
    <row r="2312" spans="1:14" x14ac:dyDescent="0.25">
      <c r="A2312">
        <v>3802311</v>
      </c>
      <c r="B2312">
        <v>2</v>
      </c>
      <c r="C2312" t="s">
        <v>51</v>
      </c>
      <c r="D2312" s="2">
        <v>45282</v>
      </c>
      <c r="E2312" s="27">
        <v>2023</v>
      </c>
      <c r="F2312" s="29">
        <v>12</v>
      </c>
      <c r="G2312">
        <v>511115</v>
      </c>
      <c r="H2312" t="s">
        <v>70</v>
      </c>
      <c r="I2312">
        <v>280006</v>
      </c>
      <c r="J2312" t="s">
        <v>78</v>
      </c>
      <c r="K2312">
        <v>250009</v>
      </c>
      <c r="L2312" t="s">
        <v>36</v>
      </c>
      <c r="M2312" t="s">
        <v>53</v>
      </c>
      <c r="N2312" s="5">
        <v>2484</v>
      </c>
    </row>
    <row r="2313" spans="1:14" x14ac:dyDescent="0.25">
      <c r="A2313">
        <v>3802312</v>
      </c>
      <c r="B2313">
        <v>2</v>
      </c>
      <c r="C2313" t="s">
        <v>51</v>
      </c>
      <c r="D2313" s="2">
        <v>45084</v>
      </c>
      <c r="E2313" s="27">
        <v>2023</v>
      </c>
      <c r="F2313" s="29">
        <v>6</v>
      </c>
      <c r="G2313">
        <v>511113</v>
      </c>
      <c r="H2313" t="s">
        <v>30</v>
      </c>
      <c r="I2313">
        <v>280005</v>
      </c>
      <c r="J2313" t="s">
        <v>77</v>
      </c>
      <c r="K2313">
        <v>250023</v>
      </c>
      <c r="L2313" t="s">
        <v>34</v>
      </c>
      <c r="M2313" t="s">
        <v>40</v>
      </c>
      <c r="N2313" s="5">
        <v>615</v>
      </c>
    </row>
    <row r="2314" spans="1:14" x14ac:dyDescent="0.25">
      <c r="A2314">
        <v>3802313</v>
      </c>
      <c r="B2314">
        <v>1</v>
      </c>
      <c r="C2314" t="s">
        <v>64</v>
      </c>
      <c r="D2314" s="2">
        <v>44729</v>
      </c>
      <c r="E2314" s="27">
        <v>2022</v>
      </c>
      <c r="F2314" s="29">
        <v>6</v>
      </c>
      <c r="G2314">
        <v>511117</v>
      </c>
      <c r="H2314" t="s">
        <v>31</v>
      </c>
      <c r="I2314">
        <v>280013</v>
      </c>
      <c r="J2314" t="s">
        <v>14</v>
      </c>
      <c r="K2314">
        <v>250022</v>
      </c>
      <c r="L2314" t="s">
        <v>34</v>
      </c>
      <c r="M2314" t="s">
        <v>40</v>
      </c>
      <c r="N2314" s="5">
        <v>1459</v>
      </c>
    </row>
    <row r="2315" spans="1:14" x14ac:dyDescent="0.25">
      <c r="A2315">
        <v>3802314</v>
      </c>
      <c r="B2315">
        <v>1</v>
      </c>
      <c r="C2315" t="s">
        <v>64</v>
      </c>
      <c r="D2315" s="2">
        <v>44472</v>
      </c>
      <c r="E2315" s="27">
        <v>2021</v>
      </c>
      <c r="F2315" s="29">
        <v>10</v>
      </c>
      <c r="G2315">
        <v>511111</v>
      </c>
      <c r="H2315" t="s">
        <v>29</v>
      </c>
      <c r="I2315">
        <v>280006</v>
      </c>
      <c r="J2315" t="s">
        <v>78</v>
      </c>
      <c r="K2315">
        <v>250011</v>
      </c>
      <c r="L2315" t="s">
        <v>37</v>
      </c>
      <c r="M2315" t="s">
        <v>54</v>
      </c>
      <c r="N2315" s="5">
        <v>639</v>
      </c>
    </row>
    <row r="2316" spans="1:14" x14ac:dyDescent="0.25">
      <c r="A2316">
        <v>3802315</v>
      </c>
      <c r="B2316">
        <v>3</v>
      </c>
      <c r="C2316" t="s">
        <v>50</v>
      </c>
      <c r="D2316" s="2">
        <v>44428</v>
      </c>
      <c r="E2316" s="27">
        <v>2021</v>
      </c>
      <c r="F2316" s="29">
        <v>8</v>
      </c>
      <c r="G2316">
        <v>511117</v>
      </c>
      <c r="H2316" t="s">
        <v>31</v>
      </c>
      <c r="I2316">
        <v>280010</v>
      </c>
      <c r="J2316" t="s">
        <v>11</v>
      </c>
      <c r="K2316">
        <v>250019</v>
      </c>
      <c r="L2316" t="s">
        <v>37</v>
      </c>
      <c r="M2316" t="s">
        <v>39</v>
      </c>
      <c r="N2316" s="5">
        <v>1796</v>
      </c>
    </row>
    <row r="2317" spans="1:14" x14ac:dyDescent="0.25">
      <c r="A2317">
        <v>3802316</v>
      </c>
      <c r="B2317">
        <v>4</v>
      </c>
      <c r="C2317" t="s">
        <v>65</v>
      </c>
      <c r="D2317" s="2">
        <v>44507</v>
      </c>
      <c r="E2317" s="27">
        <v>2021</v>
      </c>
      <c r="F2317" s="29">
        <v>11</v>
      </c>
      <c r="G2317">
        <v>511116</v>
      </c>
      <c r="H2317" t="s">
        <v>31</v>
      </c>
      <c r="I2317">
        <v>280005</v>
      </c>
      <c r="J2317" t="s">
        <v>77</v>
      </c>
      <c r="K2317">
        <v>250015</v>
      </c>
      <c r="L2317" t="s">
        <v>37</v>
      </c>
      <c r="M2317" t="s">
        <v>39</v>
      </c>
      <c r="N2317" s="5">
        <v>4537</v>
      </c>
    </row>
    <row r="2318" spans="1:14" x14ac:dyDescent="0.25">
      <c r="A2318">
        <v>3802317</v>
      </c>
      <c r="B2318">
        <v>2</v>
      </c>
      <c r="C2318" t="s">
        <v>51</v>
      </c>
      <c r="D2318" s="2">
        <v>44918</v>
      </c>
      <c r="E2318" s="27">
        <v>2022</v>
      </c>
      <c r="F2318" s="29">
        <v>12</v>
      </c>
      <c r="G2318">
        <v>511117</v>
      </c>
      <c r="H2318" t="s">
        <v>31</v>
      </c>
      <c r="I2318">
        <v>280017</v>
      </c>
      <c r="J2318" t="s">
        <v>18</v>
      </c>
      <c r="K2318">
        <v>250030</v>
      </c>
      <c r="L2318" t="s">
        <v>35</v>
      </c>
      <c r="M2318" t="s">
        <v>55</v>
      </c>
      <c r="N2318" s="5">
        <v>1610</v>
      </c>
    </row>
    <row r="2319" spans="1:14" x14ac:dyDescent="0.25">
      <c r="A2319">
        <v>3802318</v>
      </c>
      <c r="B2319">
        <v>4</v>
      </c>
      <c r="C2319" t="s">
        <v>65</v>
      </c>
      <c r="D2319" s="2">
        <v>45278</v>
      </c>
      <c r="E2319" s="27">
        <v>2023</v>
      </c>
      <c r="F2319" s="29">
        <v>12</v>
      </c>
      <c r="G2319">
        <v>511117</v>
      </c>
      <c r="H2319" t="s">
        <v>31</v>
      </c>
      <c r="I2319">
        <v>280010</v>
      </c>
      <c r="J2319" t="s">
        <v>11</v>
      </c>
      <c r="K2319">
        <v>250022</v>
      </c>
      <c r="L2319" t="s">
        <v>34</v>
      </c>
      <c r="M2319" t="s">
        <v>40</v>
      </c>
      <c r="N2319" s="5">
        <v>1469</v>
      </c>
    </row>
    <row r="2320" spans="1:14" x14ac:dyDescent="0.25">
      <c r="A2320">
        <v>3802319</v>
      </c>
      <c r="B2320">
        <v>4</v>
      </c>
      <c r="C2320" t="s">
        <v>65</v>
      </c>
      <c r="D2320" s="2">
        <v>44850</v>
      </c>
      <c r="E2320" s="27">
        <v>2022</v>
      </c>
      <c r="F2320" s="29">
        <v>10</v>
      </c>
      <c r="G2320">
        <v>511111</v>
      </c>
      <c r="H2320" t="s">
        <v>29</v>
      </c>
      <c r="I2320">
        <v>280015</v>
      </c>
      <c r="J2320" t="s">
        <v>16</v>
      </c>
      <c r="K2320">
        <v>250019</v>
      </c>
      <c r="L2320" t="s">
        <v>37</v>
      </c>
      <c r="M2320" t="s">
        <v>39</v>
      </c>
      <c r="N2320" s="5">
        <v>2255</v>
      </c>
    </row>
    <row r="2321" spans="1:14" x14ac:dyDescent="0.25">
      <c r="A2321">
        <v>3802320</v>
      </c>
      <c r="B2321">
        <v>3</v>
      </c>
      <c r="C2321" t="s">
        <v>50</v>
      </c>
      <c r="D2321" s="2">
        <v>44990</v>
      </c>
      <c r="E2321" s="27">
        <v>2023</v>
      </c>
      <c r="F2321" s="29">
        <v>3</v>
      </c>
      <c r="G2321">
        <v>511113</v>
      </c>
      <c r="H2321" t="s">
        <v>30</v>
      </c>
      <c r="I2321">
        <v>280012</v>
      </c>
      <c r="J2321" t="s">
        <v>13</v>
      </c>
      <c r="K2321">
        <v>250008</v>
      </c>
      <c r="L2321" t="s">
        <v>36</v>
      </c>
      <c r="M2321" t="s">
        <v>53</v>
      </c>
      <c r="N2321" s="5">
        <v>5306</v>
      </c>
    </row>
    <row r="2322" spans="1:14" x14ac:dyDescent="0.25">
      <c r="A2322">
        <v>3802321</v>
      </c>
      <c r="B2322">
        <v>3</v>
      </c>
      <c r="C2322" t="s">
        <v>50</v>
      </c>
      <c r="D2322" s="2">
        <v>44275</v>
      </c>
      <c r="E2322" s="27">
        <v>2021</v>
      </c>
      <c r="F2322" s="29">
        <v>3</v>
      </c>
      <c r="G2322">
        <v>511116</v>
      </c>
      <c r="H2322" t="s">
        <v>31</v>
      </c>
      <c r="I2322">
        <v>280016</v>
      </c>
      <c r="J2322" t="s">
        <v>17</v>
      </c>
      <c r="K2322">
        <v>250016</v>
      </c>
      <c r="L2322" t="s">
        <v>37</v>
      </c>
      <c r="M2322" t="s">
        <v>39</v>
      </c>
      <c r="N2322" s="5">
        <v>5357</v>
      </c>
    </row>
    <row r="2323" spans="1:14" x14ac:dyDescent="0.25">
      <c r="A2323">
        <v>3802322</v>
      </c>
      <c r="B2323">
        <v>1</v>
      </c>
      <c r="C2323" t="s">
        <v>64</v>
      </c>
      <c r="D2323" s="2">
        <v>44349</v>
      </c>
      <c r="E2323" s="27">
        <v>2021</v>
      </c>
      <c r="F2323" s="29">
        <v>6</v>
      </c>
      <c r="G2323">
        <v>511113</v>
      </c>
      <c r="H2323" t="s">
        <v>30</v>
      </c>
      <c r="I2323">
        <v>280018</v>
      </c>
      <c r="J2323" t="s">
        <v>19</v>
      </c>
      <c r="K2323">
        <v>250008</v>
      </c>
      <c r="L2323" t="s">
        <v>36</v>
      </c>
      <c r="M2323" t="s">
        <v>53</v>
      </c>
      <c r="N2323" s="5">
        <v>4170</v>
      </c>
    </row>
    <row r="2324" spans="1:14" x14ac:dyDescent="0.25">
      <c r="A2324">
        <v>3802323</v>
      </c>
      <c r="B2324">
        <v>2</v>
      </c>
      <c r="C2324" t="s">
        <v>51</v>
      </c>
      <c r="D2324" s="2">
        <v>44219</v>
      </c>
      <c r="E2324" s="27">
        <v>2021</v>
      </c>
      <c r="F2324" s="29">
        <v>1</v>
      </c>
      <c r="G2324">
        <v>511114</v>
      </c>
      <c r="H2324" t="s">
        <v>30</v>
      </c>
      <c r="I2324">
        <v>280017</v>
      </c>
      <c r="J2324" t="s">
        <v>18</v>
      </c>
      <c r="K2324">
        <v>250029</v>
      </c>
      <c r="L2324" t="s">
        <v>35</v>
      </c>
      <c r="M2324" t="s">
        <v>55</v>
      </c>
      <c r="N2324" s="5">
        <v>1248</v>
      </c>
    </row>
    <row r="2325" spans="1:14" x14ac:dyDescent="0.25">
      <c r="A2325">
        <v>3802324</v>
      </c>
      <c r="B2325">
        <v>1</v>
      </c>
      <c r="C2325" t="s">
        <v>64</v>
      </c>
      <c r="D2325" s="2">
        <v>44381</v>
      </c>
      <c r="E2325" s="27">
        <v>2021</v>
      </c>
      <c r="F2325" s="29">
        <v>7</v>
      </c>
      <c r="G2325">
        <v>511113</v>
      </c>
      <c r="H2325" t="s">
        <v>30</v>
      </c>
      <c r="I2325">
        <v>280006</v>
      </c>
      <c r="J2325" t="s">
        <v>78</v>
      </c>
      <c r="K2325">
        <v>250022</v>
      </c>
      <c r="L2325" t="s">
        <v>34</v>
      </c>
      <c r="M2325" t="s">
        <v>40</v>
      </c>
      <c r="N2325" s="5">
        <v>514</v>
      </c>
    </row>
    <row r="2326" spans="1:14" x14ac:dyDescent="0.25">
      <c r="A2326">
        <v>3802325</v>
      </c>
      <c r="B2326">
        <v>2</v>
      </c>
      <c r="C2326" t="s">
        <v>51</v>
      </c>
      <c r="D2326" s="2">
        <v>44521</v>
      </c>
      <c r="E2326" s="27">
        <v>2021</v>
      </c>
      <c r="F2326" s="29">
        <v>11</v>
      </c>
      <c r="G2326">
        <v>511111</v>
      </c>
      <c r="H2326" t="s">
        <v>29</v>
      </c>
      <c r="I2326">
        <v>280018</v>
      </c>
      <c r="J2326" t="s">
        <v>19</v>
      </c>
      <c r="K2326">
        <v>250023</v>
      </c>
      <c r="L2326" t="s">
        <v>34</v>
      </c>
      <c r="M2326" t="s">
        <v>40</v>
      </c>
      <c r="N2326" s="5">
        <v>4722</v>
      </c>
    </row>
    <row r="2327" spans="1:14" x14ac:dyDescent="0.25">
      <c r="A2327">
        <v>3802326</v>
      </c>
      <c r="B2327">
        <v>4</v>
      </c>
      <c r="C2327" t="s">
        <v>65</v>
      </c>
      <c r="D2327" s="2">
        <v>44888</v>
      </c>
      <c r="E2327" s="27">
        <v>2022</v>
      </c>
      <c r="F2327" s="29">
        <v>11</v>
      </c>
      <c r="G2327">
        <v>511117</v>
      </c>
      <c r="H2327" t="s">
        <v>31</v>
      </c>
      <c r="I2327">
        <v>280001</v>
      </c>
      <c r="J2327" t="s">
        <v>73</v>
      </c>
      <c r="K2327">
        <v>250027</v>
      </c>
      <c r="L2327" t="s">
        <v>35</v>
      </c>
      <c r="M2327" t="s">
        <v>71</v>
      </c>
      <c r="N2327" s="5">
        <v>3701</v>
      </c>
    </row>
    <row r="2328" spans="1:14" x14ac:dyDescent="0.25">
      <c r="A2328">
        <v>3802327</v>
      </c>
      <c r="B2328">
        <v>3</v>
      </c>
      <c r="C2328" t="s">
        <v>50</v>
      </c>
      <c r="D2328" s="2">
        <v>44214</v>
      </c>
      <c r="E2328" s="27">
        <v>2021</v>
      </c>
      <c r="F2328" s="29">
        <v>1</v>
      </c>
      <c r="G2328">
        <v>511114</v>
      </c>
      <c r="H2328" t="s">
        <v>30</v>
      </c>
      <c r="I2328">
        <v>280013</v>
      </c>
      <c r="J2328" t="s">
        <v>14</v>
      </c>
      <c r="K2328">
        <v>250023</v>
      </c>
      <c r="L2328" t="s">
        <v>34</v>
      </c>
      <c r="M2328" t="s">
        <v>40</v>
      </c>
      <c r="N2328" s="5">
        <v>4951</v>
      </c>
    </row>
    <row r="2329" spans="1:14" x14ac:dyDescent="0.25">
      <c r="A2329">
        <v>3802328</v>
      </c>
      <c r="B2329">
        <v>3</v>
      </c>
      <c r="C2329" t="s">
        <v>50</v>
      </c>
      <c r="D2329" s="2">
        <v>45024</v>
      </c>
      <c r="E2329" s="27">
        <v>2023</v>
      </c>
      <c r="F2329" s="29">
        <v>4</v>
      </c>
      <c r="G2329">
        <v>511114</v>
      </c>
      <c r="H2329" t="s">
        <v>30</v>
      </c>
      <c r="I2329">
        <v>280006</v>
      </c>
      <c r="J2329" t="s">
        <v>78</v>
      </c>
      <c r="K2329">
        <v>250017</v>
      </c>
      <c r="L2329" t="s">
        <v>37</v>
      </c>
      <c r="M2329" t="s">
        <v>39</v>
      </c>
      <c r="N2329" s="5">
        <v>896</v>
      </c>
    </row>
    <row r="2330" spans="1:14" x14ac:dyDescent="0.25">
      <c r="A2330">
        <v>3802329</v>
      </c>
      <c r="B2330">
        <v>3</v>
      </c>
      <c r="C2330" t="s">
        <v>50</v>
      </c>
      <c r="D2330" s="2">
        <v>44860</v>
      </c>
      <c r="E2330" s="27">
        <v>2022</v>
      </c>
      <c r="F2330" s="29">
        <v>10</v>
      </c>
      <c r="G2330">
        <v>511111</v>
      </c>
      <c r="H2330" t="s">
        <v>29</v>
      </c>
      <c r="I2330">
        <v>280007</v>
      </c>
      <c r="J2330" t="s">
        <v>79</v>
      </c>
      <c r="K2330">
        <v>250001</v>
      </c>
      <c r="L2330" t="s">
        <v>36</v>
      </c>
      <c r="M2330" t="s">
        <v>38</v>
      </c>
      <c r="N2330" s="5">
        <v>1471</v>
      </c>
    </row>
    <row r="2331" spans="1:14" x14ac:dyDescent="0.25">
      <c r="A2331">
        <v>3802330</v>
      </c>
      <c r="B2331">
        <v>1</v>
      </c>
      <c r="C2331" t="s">
        <v>64</v>
      </c>
      <c r="D2331" s="2">
        <v>44526</v>
      </c>
      <c r="E2331" s="27">
        <v>2021</v>
      </c>
      <c r="F2331" s="29">
        <v>11</v>
      </c>
      <c r="G2331">
        <v>511111</v>
      </c>
      <c r="H2331" t="s">
        <v>29</v>
      </c>
      <c r="I2331">
        <v>280018</v>
      </c>
      <c r="J2331" t="s">
        <v>19</v>
      </c>
      <c r="K2331">
        <v>250009</v>
      </c>
      <c r="L2331" t="s">
        <v>36</v>
      </c>
      <c r="M2331" t="s">
        <v>53</v>
      </c>
      <c r="N2331" s="5">
        <v>2107</v>
      </c>
    </row>
    <row r="2332" spans="1:14" x14ac:dyDescent="0.25">
      <c r="A2332">
        <v>3802331</v>
      </c>
      <c r="B2332">
        <v>2</v>
      </c>
      <c r="C2332" t="s">
        <v>51</v>
      </c>
      <c r="D2332" s="2">
        <v>44611</v>
      </c>
      <c r="E2332" s="27">
        <v>2022</v>
      </c>
      <c r="F2332" s="29">
        <v>2</v>
      </c>
      <c r="G2332">
        <v>511115</v>
      </c>
      <c r="H2332" t="s">
        <v>70</v>
      </c>
      <c r="I2332">
        <v>280006</v>
      </c>
      <c r="J2332" t="s">
        <v>78</v>
      </c>
      <c r="K2332">
        <v>250002</v>
      </c>
      <c r="L2332" t="s">
        <v>36</v>
      </c>
      <c r="M2332" t="s">
        <v>38</v>
      </c>
      <c r="N2332" s="5">
        <v>655</v>
      </c>
    </row>
    <row r="2333" spans="1:14" x14ac:dyDescent="0.25">
      <c r="A2333">
        <v>3802332</v>
      </c>
      <c r="B2333">
        <v>2</v>
      </c>
      <c r="C2333" t="s">
        <v>51</v>
      </c>
      <c r="D2333" s="2">
        <v>45149</v>
      </c>
      <c r="E2333" s="27">
        <v>2023</v>
      </c>
      <c r="F2333" s="29">
        <v>8</v>
      </c>
      <c r="G2333">
        <v>511116</v>
      </c>
      <c r="H2333" t="s">
        <v>31</v>
      </c>
      <c r="I2333">
        <v>280005</v>
      </c>
      <c r="J2333" t="s">
        <v>77</v>
      </c>
      <c r="K2333">
        <v>250030</v>
      </c>
      <c r="L2333" t="s">
        <v>35</v>
      </c>
      <c r="M2333" t="s">
        <v>55</v>
      </c>
      <c r="N2333" s="5">
        <v>3942</v>
      </c>
    </row>
    <row r="2334" spans="1:14" x14ac:dyDescent="0.25">
      <c r="A2334">
        <v>3802333</v>
      </c>
      <c r="B2334">
        <v>2</v>
      </c>
      <c r="C2334" t="s">
        <v>51</v>
      </c>
      <c r="D2334" s="2">
        <v>45034</v>
      </c>
      <c r="E2334" s="27">
        <v>2023</v>
      </c>
      <c r="F2334" s="29">
        <v>4</v>
      </c>
      <c r="G2334">
        <v>511112</v>
      </c>
      <c r="H2334" t="s">
        <v>29</v>
      </c>
      <c r="I2334">
        <v>280013</v>
      </c>
      <c r="J2334" t="s">
        <v>14</v>
      </c>
      <c r="K2334">
        <v>250019</v>
      </c>
      <c r="L2334" t="s">
        <v>37</v>
      </c>
      <c r="M2334" t="s">
        <v>39</v>
      </c>
      <c r="N2334" s="5">
        <v>2338</v>
      </c>
    </row>
    <row r="2335" spans="1:14" x14ac:dyDescent="0.25">
      <c r="A2335">
        <v>3802334</v>
      </c>
      <c r="B2335">
        <v>3</v>
      </c>
      <c r="C2335" t="s">
        <v>50</v>
      </c>
      <c r="D2335" s="2">
        <v>45220</v>
      </c>
      <c r="E2335" s="27">
        <v>2023</v>
      </c>
      <c r="F2335" s="29">
        <v>10</v>
      </c>
      <c r="G2335">
        <v>511111</v>
      </c>
      <c r="H2335" t="s">
        <v>29</v>
      </c>
      <c r="I2335">
        <v>280016</v>
      </c>
      <c r="J2335" t="s">
        <v>17</v>
      </c>
      <c r="K2335">
        <v>250018</v>
      </c>
      <c r="L2335" t="s">
        <v>37</v>
      </c>
      <c r="M2335" t="s">
        <v>39</v>
      </c>
      <c r="N2335" s="5">
        <v>4714</v>
      </c>
    </row>
    <row r="2336" spans="1:14" x14ac:dyDescent="0.25">
      <c r="A2336">
        <v>3802335</v>
      </c>
      <c r="B2336">
        <v>1</v>
      </c>
      <c r="C2336" t="s">
        <v>64</v>
      </c>
      <c r="D2336" s="2">
        <v>44939</v>
      </c>
      <c r="E2336" s="27">
        <v>2023</v>
      </c>
      <c r="F2336" s="29">
        <v>1</v>
      </c>
      <c r="G2336">
        <v>511112</v>
      </c>
      <c r="H2336" t="s">
        <v>29</v>
      </c>
      <c r="I2336">
        <v>280020</v>
      </c>
      <c r="J2336" t="s">
        <v>21</v>
      </c>
      <c r="K2336">
        <v>250024</v>
      </c>
      <c r="L2336" t="s">
        <v>34</v>
      </c>
      <c r="M2336" t="s">
        <v>40</v>
      </c>
      <c r="N2336" s="5">
        <v>1787</v>
      </c>
    </row>
    <row r="2337" spans="1:14" x14ac:dyDescent="0.25">
      <c r="A2337">
        <v>3802336</v>
      </c>
      <c r="B2337">
        <v>4</v>
      </c>
      <c r="C2337" t="s">
        <v>65</v>
      </c>
      <c r="D2337" s="2">
        <v>44258</v>
      </c>
      <c r="E2337" s="27">
        <v>2021</v>
      </c>
      <c r="F2337" s="29">
        <v>3</v>
      </c>
      <c r="G2337">
        <v>511117</v>
      </c>
      <c r="H2337" t="s">
        <v>31</v>
      </c>
      <c r="I2337">
        <v>280014</v>
      </c>
      <c r="J2337" t="s">
        <v>15</v>
      </c>
      <c r="K2337">
        <v>250027</v>
      </c>
      <c r="L2337" t="s">
        <v>35</v>
      </c>
      <c r="M2337" t="s">
        <v>71</v>
      </c>
      <c r="N2337" s="5">
        <v>2607</v>
      </c>
    </row>
    <row r="2338" spans="1:14" x14ac:dyDescent="0.25">
      <c r="A2338">
        <v>3802337</v>
      </c>
      <c r="B2338">
        <v>2</v>
      </c>
      <c r="C2338" t="s">
        <v>51</v>
      </c>
      <c r="D2338" s="2">
        <v>45251</v>
      </c>
      <c r="E2338" s="27">
        <v>2023</v>
      </c>
      <c r="F2338" s="29">
        <v>11</v>
      </c>
      <c r="G2338">
        <v>511116</v>
      </c>
      <c r="H2338" t="s">
        <v>31</v>
      </c>
      <c r="I2338">
        <v>280013</v>
      </c>
      <c r="J2338" t="s">
        <v>14</v>
      </c>
      <c r="K2338">
        <v>250010</v>
      </c>
      <c r="L2338" t="s">
        <v>36</v>
      </c>
      <c r="M2338" t="s">
        <v>53</v>
      </c>
      <c r="N2338" s="5">
        <v>652</v>
      </c>
    </row>
    <row r="2339" spans="1:14" x14ac:dyDescent="0.25">
      <c r="A2339">
        <v>3802338</v>
      </c>
      <c r="B2339">
        <v>2</v>
      </c>
      <c r="C2339" t="s">
        <v>51</v>
      </c>
      <c r="D2339" s="2">
        <v>44972</v>
      </c>
      <c r="E2339" s="27">
        <v>2023</v>
      </c>
      <c r="F2339" s="29">
        <v>2</v>
      </c>
      <c r="G2339">
        <v>511111</v>
      </c>
      <c r="H2339" t="s">
        <v>29</v>
      </c>
      <c r="I2339">
        <v>280015</v>
      </c>
      <c r="J2339" t="s">
        <v>16</v>
      </c>
      <c r="K2339">
        <v>250026</v>
      </c>
      <c r="L2339" t="s">
        <v>35</v>
      </c>
      <c r="M2339" t="s">
        <v>71</v>
      </c>
      <c r="N2339" s="5">
        <v>3638</v>
      </c>
    </row>
    <row r="2340" spans="1:14" x14ac:dyDescent="0.25">
      <c r="A2340">
        <v>3802339</v>
      </c>
      <c r="B2340">
        <v>1</v>
      </c>
      <c r="C2340" t="s">
        <v>64</v>
      </c>
      <c r="D2340" s="2">
        <v>44504</v>
      </c>
      <c r="E2340" s="27">
        <v>2021</v>
      </c>
      <c r="F2340" s="29">
        <v>11</v>
      </c>
      <c r="G2340">
        <v>511112</v>
      </c>
      <c r="H2340" t="s">
        <v>29</v>
      </c>
      <c r="I2340">
        <v>280009</v>
      </c>
      <c r="J2340" t="s">
        <v>81</v>
      </c>
      <c r="K2340">
        <v>250007</v>
      </c>
      <c r="L2340" t="s">
        <v>36</v>
      </c>
      <c r="M2340" t="s">
        <v>53</v>
      </c>
      <c r="N2340" s="5">
        <v>2029</v>
      </c>
    </row>
    <row r="2341" spans="1:14" x14ac:dyDescent="0.25">
      <c r="A2341">
        <v>3802340</v>
      </c>
      <c r="B2341">
        <v>1</v>
      </c>
      <c r="C2341" t="s">
        <v>64</v>
      </c>
      <c r="D2341" s="2">
        <v>44458</v>
      </c>
      <c r="E2341" s="27">
        <v>2021</v>
      </c>
      <c r="F2341" s="29">
        <v>9</v>
      </c>
      <c r="G2341">
        <v>511111</v>
      </c>
      <c r="H2341" t="s">
        <v>29</v>
      </c>
      <c r="I2341">
        <v>280002</v>
      </c>
      <c r="J2341" t="s">
        <v>74</v>
      </c>
      <c r="K2341">
        <v>250026</v>
      </c>
      <c r="L2341" t="s">
        <v>35</v>
      </c>
      <c r="M2341" t="s">
        <v>71</v>
      </c>
      <c r="N2341" s="5">
        <v>1709</v>
      </c>
    </row>
    <row r="2342" spans="1:14" x14ac:dyDescent="0.25">
      <c r="A2342">
        <v>3802341</v>
      </c>
      <c r="B2342">
        <v>2</v>
      </c>
      <c r="C2342" t="s">
        <v>51</v>
      </c>
      <c r="D2342" s="2">
        <v>44664</v>
      </c>
      <c r="E2342" s="27">
        <v>2022</v>
      </c>
      <c r="F2342" s="29">
        <v>4</v>
      </c>
      <c r="G2342">
        <v>511116</v>
      </c>
      <c r="H2342" t="s">
        <v>31</v>
      </c>
      <c r="I2342">
        <v>280006</v>
      </c>
      <c r="J2342" t="s">
        <v>78</v>
      </c>
      <c r="K2342">
        <v>250013</v>
      </c>
      <c r="L2342" t="s">
        <v>37</v>
      </c>
      <c r="M2342" t="s">
        <v>54</v>
      </c>
      <c r="N2342" s="5">
        <v>2206</v>
      </c>
    </row>
    <row r="2343" spans="1:14" x14ac:dyDescent="0.25">
      <c r="A2343">
        <v>3802342</v>
      </c>
      <c r="B2343">
        <v>1</v>
      </c>
      <c r="C2343" t="s">
        <v>64</v>
      </c>
      <c r="D2343" s="2">
        <v>45060</v>
      </c>
      <c r="E2343" s="27">
        <v>2023</v>
      </c>
      <c r="F2343" s="29">
        <v>5</v>
      </c>
      <c r="G2343">
        <v>511114</v>
      </c>
      <c r="H2343" t="s">
        <v>30</v>
      </c>
      <c r="I2343">
        <v>280004</v>
      </c>
      <c r="J2343" t="s">
        <v>76</v>
      </c>
      <c r="K2343">
        <v>250015</v>
      </c>
      <c r="L2343" t="s">
        <v>37</v>
      </c>
      <c r="M2343" t="s">
        <v>39</v>
      </c>
      <c r="N2343" s="5">
        <v>1592</v>
      </c>
    </row>
    <row r="2344" spans="1:14" x14ac:dyDescent="0.25">
      <c r="A2344">
        <v>3802343</v>
      </c>
      <c r="B2344">
        <v>1</v>
      </c>
      <c r="C2344" t="s">
        <v>64</v>
      </c>
      <c r="D2344" s="2">
        <v>44921</v>
      </c>
      <c r="E2344" s="27">
        <v>2022</v>
      </c>
      <c r="F2344" s="29">
        <v>12</v>
      </c>
      <c r="G2344">
        <v>511115</v>
      </c>
      <c r="H2344" t="s">
        <v>70</v>
      </c>
      <c r="I2344">
        <v>280017</v>
      </c>
      <c r="J2344" t="s">
        <v>18</v>
      </c>
      <c r="K2344">
        <v>250022</v>
      </c>
      <c r="L2344" t="s">
        <v>34</v>
      </c>
      <c r="M2344" t="s">
        <v>40</v>
      </c>
      <c r="N2344" s="5">
        <v>2036</v>
      </c>
    </row>
    <row r="2345" spans="1:14" x14ac:dyDescent="0.25">
      <c r="A2345">
        <v>3802344</v>
      </c>
      <c r="B2345">
        <v>4</v>
      </c>
      <c r="C2345" t="s">
        <v>65</v>
      </c>
      <c r="D2345" s="2">
        <v>44502</v>
      </c>
      <c r="E2345" s="27">
        <v>2021</v>
      </c>
      <c r="F2345" s="29">
        <v>11</v>
      </c>
      <c r="G2345">
        <v>511113</v>
      </c>
      <c r="H2345" t="s">
        <v>30</v>
      </c>
      <c r="I2345">
        <v>280006</v>
      </c>
      <c r="J2345" t="s">
        <v>78</v>
      </c>
      <c r="K2345">
        <v>250022</v>
      </c>
      <c r="L2345" t="s">
        <v>34</v>
      </c>
      <c r="M2345" t="s">
        <v>40</v>
      </c>
      <c r="N2345" s="5">
        <v>480</v>
      </c>
    </row>
    <row r="2346" spans="1:14" x14ac:dyDescent="0.25">
      <c r="A2346">
        <v>3802345</v>
      </c>
      <c r="B2346">
        <v>3</v>
      </c>
      <c r="C2346" t="s">
        <v>50</v>
      </c>
      <c r="D2346" s="2">
        <v>44310</v>
      </c>
      <c r="E2346" s="27">
        <v>2021</v>
      </c>
      <c r="F2346" s="29">
        <v>4</v>
      </c>
      <c r="G2346">
        <v>511117</v>
      </c>
      <c r="H2346" t="s">
        <v>31</v>
      </c>
      <c r="I2346">
        <v>280009</v>
      </c>
      <c r="J2346" t="s">
        <v>81</v>
      </c>
      <c r="K2346">
        <v>250008</v>
      </c>
      <c r="L2346" t="s">
        <v>36</v>
      </c>
      <c r="M2346" t="s">
        <v>53</v>
      </c>
      <c r="N2346" s="5">
        <v>4340</v>
      </c>
    </row>
    <row r="2347" spans="1:14" x14ac:dyDescent="0.25">
      <c r="A2347">
        <v>3802346</v>
      </c>
      <c r="B2347">
        <v>4</v>
      </c>
      <c r="C2347" t="s">
        <v>65</v>
      </c>
      <c r="D2347" s="2">
        <v>44400</v>
      </c>
      <c r="E2347" s="27">
        <v>2021</v>
      </c>
      <c r="F2347" s="29">
        <v>7</v>
      </c>
      <c r="G2347">
        <v>511112</v>
      </c>
      <c r="H2347" t="s">
        <v>29</v>
      </c>
      <c r="I2347">
        <v>280011</v>
      </c>
      <c r="J2347" t="s">
        <v>12</v>
      </c>
      <c r="K2347">
        <v>250001</v>
      </c>
      <c r="L2347" t="s">
        <v>36</v>
      </c>
      <c r="M2347" t="s">
        <v>38</v>
      </c>
      <c r="N2347" s="5">
        <v>3277</v>
      </c>
    </row>
    <row r="2348" spans="1:14" x14ac:dyDescent="0.25">
      <c r="A2348">
        <v>3802347</v>
      </c>
      <c r="B2348">
        <v>3</v>
      </c>
      <c r="C2348" t="s">
        <v>50</v>
      </c>
      <c r="D2348" s="2">
        <v>44869</v>
      </c>
      <c r="E2348" s="27">
        <v>2022</v>
      </c>
      <c r="F2348" s="29">
        <v>11</v>
      </c>
      <c r="G2348">
        <v>511113</v>
      </c>
      <c r="H2348" t="s">
        <v>30</v>
      </c>
      <c r="I2348">
        <v>280009</v>
      </c>
      <c r="J2348" t="s">
        <v>81</v>
      </c>
      <c r="K2348">
        <v>250007</v>
      </c>
      <c r="L2348" t="s">
        <v>36</v>
      </c>
      <c r="M2348" t="s">
        <v>53</v>
      </c>
      <c r="N2348" s="5">
        <v>1381</v>
      </c>
    </row>
    <row r="2349" spans="1:14" x14ac:dyDescent="0.25">
      <c r="A2349">
        <v>3802348</v>
      </c>
      <c r="B2349">
        <v>1</v>
      </c>
      <c r="C2349" t="s">
        <v>64</v>
      </c>
      <c r="D2349" s="2">
        <v>45004</v>
      </c>
      <c r="E2349" s="27">
        <v>2023</v>
      </c>
      <c r="F2349" s="29">
        <v>3</v>
      </c>
      <c r="G2349">
        <v>511113</v>
      </c>
      <c r="H2349" t="s">
        <v>30</v>
      </c>
      <c r="I2349">
        <v>280010</v>
      </c>
      <c r="J2349" t="s">
        <v>11</v>
      </c>
      <c r="K2349">
        <v>250020</v>
      </c>
      <c r="L2349" t="s">
        <v>37</v>
      </c>
      <c r="M2349" t="s">
        <v>39</v>
      </c>
      <c r="N2349" s="5">
        <v>2085</v>
      </c>
    </row>
    <row r="2350" spans="1:14" x14ac:dyDescent="0.25">
      <c r="A2350">
        <v>3802349</v>
      </c>
      <c r="B2350">
        <v>3</v>
      </c>
      <c r="C2350" t="s">
        <v>50</v>
      </c>
      <c r="D2350" s="2">
        <v>44526</v>
      </c>
      <c r="E2350" s="27">
        <v>2021</v>
      </c>
      <c r="F2350" s="29">
        <v>11</v>
      </c>
      <c r="G2350">
        <v>511114</v>
      </c>
      <c r="H2350" t="s">
        <v>30</v>
      </c>
      <c r="I2350">
        <v>280001</v>
      </c>
      <c r="J2350" t="s">
        <v>73</v>
      </c>
      <c r="K2350">
        <v>250029</v>
      </c>
      <c r="L2350" t="s">
        <v>35</v>
      </c>
      <c r="M2350" t="s">
        <v>55</v>
      </c>
      <c r="N2350" s="5">
        <v>2669</v>
      </c>
    </row>
    <row r="2351" spans="1:14" x14ac:dyDescent="0.25">
      <c r="A2351">
        <v>3802350</v>
      </c>
      <c r="B2351">
        <v>3</v>
      </c>
      <c r="C2351" t="s">
        <v>50</v>
      </c>
      <c r="D2351" s="2">
        <v>45143</v>
      </c>
      <c r="E2351" s="27">
        <v>2023</v>
      </c>
      <c r="F2351" s="29">
        <v>8</v>
      </c>
      <c r="G2351">
        <v>511117</v>
      </c>
      <c r="H2351" t="s">
        <v>31</v>
      </c>
      <c r="I2351">
        <v>280014</v>
      </c>
      <c r="J2351" t="s">
        <v>15</v>
      </c>
      <c r="K2351">
        <v>250030</v>
      </c>
      <c r="L2351" t="s">
        <v>35</v>
      </c>
      <c r="M2351" t="s">
        <v>55</v>
      </c>
      <c r="N2351" s="5">
        <v>2292</v>
      </c>
    </row>
    <row r="2352" spans="1:14" x14ac:dyDescent="0.25">
      <c r="A2352">
        <v>3802351</v>
      </c>
      <c r="B2352">
        <v>2</v>
      </c>
      <c r="C2352" t="s">
        <v>51</v>
      </c>
      <c r="D2352" s="2">
        <v>45227</v>
      </c>
      <c r="E2352" s="27">
        <v>2023</v>
      </c>
      <c r="F2352" s="29">
        <v>10</v>
      </c>
      <c r="G2352">
        <v>511116</v>
      </c>
      <c r="H2352" t="s">
        <v>31</v>
      </c>
      <c r="I2352">
        <v>280006</v>
      </c>
      <c r="J2352" t="s">
        <v>78</v>
      </c>
      <c r="K2352">
        <v>250021</v>
      </c>
      <c r="L2352" t="s">
        <v>34</v>
      </c>
      <c r="M2352" t="s">
        <v>40</v>
      </c>
      <c r="N2352" s="5">
        <v>5706</v>
      </c>
    </row>
    <row r="2353" spans="1:14" x14ac:dyDescent="0.25">
      <c r="A2353">
        <v>3802352</v>
      </c>
      <c r="B2353">
        <v>1</v>
      </c>
      <c r="C2353" t="s">
        <v>64</v>
      </c>
      <c r="D2353" s="2">
        <v>44617</v>
      </c>
      <c r="E2353" s="27">
        <v>2022</v>
      </c>
      <c r="F2353" s="29">
        <v>2</v>
      </c>
      <c r="G2353">
        <v>511113</v>
      </c>
      <c r="H2353" t="s">
        <v>30</v>
      </c>
      <c r="I2353">
        <v>280019</v>
      </c>
      <c r="J2353" t="s">
        <v>20</v>
      </c>
      <c r="K2353">
        <v>250006</v>
      </c>
      <c r="L2353" t="s">
        <v>36</v>
      </c>
      <c r="M2353" t="s">
        <v>53</v>
      </c>
      <c r="N2353" s="5">
        <v>4672</v>
      </c>
    </row>
    <row r="2354" spans="1:14" x14ac:dyDescent="0.25">
      <c r="A2354">
        <v>3802353</v>
      </c>
      <c r="B2354">
        <v>2</v>
      </c>
      <c r="C2354" t="s">
        <v>51</v>
      </c>
      <c r="D2354" s="2">
        <v>44471</v>
      </c>
      <c r="E2354" s="27">
        <v>2021</v>
      </c>
      <c r="F2354" s="29">
        <v>10</v>
      </c>
      <c r="G2354">
        <v>511112</v>
      </c>
      <c r="H2354" t="s">
        <v>29</v>
      </c>
      <c r="I2354">
        <v>280010</v>
      </c>
      <c r="J2354" t="s">
        <v>11</v>
      </c>
      <c r="K2354">
        <v>250010</v>
      </c>
      <c r="L2354" t="s">
        <v>36</v>
      </c>
      <c r="M2354" t="s">
        <v>53</v>
      </c>
      <c r="N2354" s="5">
        <v>1475</v>
      </c>
    </row>
    <row r="2355" spans="1:14" x14ac:dyDescent="0.25">
      <c r="A2355">
        <v>3802354</v>
      </c>
      <c r="B2355">
        <v>2</v>
      </c>
      <c r="C2355" t="s">
        <v>51</v>
      </c>
      <c r="D2355" s="2">
        <v>44259</v>
      </c>
      <c r="E2355" s="27">
        <v>2021</v>
      </c>
      <c r="F2355" s="29">
        <v>3</v>
      </c>
      <c r="G2355">
        <v>511117</v>
      </c>
      <c r="H2355" t="s">
        <v>31</v>
      </c>
      <c r="I2355">
        <v>280018</v>
      </c>
      <c r="J2355" t="s">
        <v>19</v>
      </c>
      <c r="K2355">
        <v>250011</v>
      </c>
      <c r="L2355" t="s">
        <v>37</v>
      </c>
      <c r="M2355" t="s">
        <v>54</v>
      </c>
      <c r="N2355" s="5">
        <v>5432</v>
      </c>
    </row>
    <row r="2356" spans="1:14" x14ac:dyDescent="0.25">
      <c r="A2356">
        <v>3802355</v>
      </c>
      <c r="B2356">
        <v>4</v>
      </c>
      <c r="C2356" t="s">
        <v>65</v>
      </c>
      <c r="D2356" s="2">
        <v>44628</v>
      </c>
      <c r="E2356" s="27">
        <v>2022</v>
      </c>
      <c r="F2356" s="29">
        <v>3</v>
      </c>
      <c r="G2356">
        <v>511113</v>
      </c>
      <c r="H2356" t="s">
        <v>30</v>
      </c>
      <c r="I2356">
        <v>280009</v>
      </c>
      <c r="J2356" t="s">
        <v>81</v>
      </c>
      <c r="K2356">
        <v>250022</v>
      </c>
      <c r="L2356" t="s">
        <v>34</v>
      </c>
      <c r="M2356" t="s">
        <v>40</v>
      </c>
      <c r="N2356" s="5">
        <v>3564</v>
      </c>
    </row>
    <row r="2357" spans="1:14" x14ac:dyDescent="0.25">
      <c r="A2357">
        <v>3802356</v>
      </c>
      <c r="B2357">
        <v>2</v>
      </c>
      <c r="C2357" t="s">
        <v>51</v>
      </c>
      <c r="D2357" s="2">
        <v>44289</v>
      </c>
      <c r="E2357" s="27">
        <v>2021</v>
      </c>
      <c r="F2357" s="29">
        <v>4</v>
      </c>
      <c r="G2357">
        <v>511115</v>
      </c>
      <c r="H2357" t="s">
        <v>70</v>
      </c>
      <c r="I2357">
        <v>280002</v>
      </c>
      <c r="J2357" t="s">
        <v>74</v>
      </c>
      <c r="K2357">
        <v>250028</v>
      </c>
      <c r="L2357" t="s">
        <v>35</v>
      </c>
      <c r="M2357" t="s">
        <v>71</v>
      </c>
      <c r="N2357" s="5">
        <v>937</v>
      </c>
    </row>
    <row r="2358" spans="1:14" x14ac:dyDescent="0.25">
      <c r="A2358">
        <v>3802357</v>
      </c>
      <c r="B2358">
        <v>2</v>
      </c>
      <c r="C2358" t="s">
        <v>51</v>
      </c>
      <c r="D2358" s="2">
        <v>44202</v>
      </c>
      <c r="E2358" s="27">
        <v>2021</v>
      </c>
      <c r="F2358" s="29">
        <v>1</v>
      </c>
      <c r="G2358">
        <v>511111</v>
      </c>
      <c r="H2358" t="s">
        <v>29</v>
      </c>
      <c r="I2358">
        <v>280019</v>
      </c>
      <c r="J2358" t="s">
        <v>20</v>
      </c>
      <c r="K2358">
        <v>250007</v>
      </c>
      <c r="L2358" t="s">
        <v>36</v>
      </c>
      <c r="M2358" t="s">
        <v>53</v>
      </c>
      <c r="N2358" s="5">
        <v>1189</v>
      </c>
    </row>
    <row r="2359" spans="1:14" x14ac:dyDescent="0.25">
      <c r="A2359">
        <v>3802358</v>
      </c>
      <c r="B2359">
        <v>4</v>
      </c>
      <c r="C2359" t="s">
        <v>65</v>
      </c>
      <c r="D2359" s="2">
        <v>44911</v>
      </c>
      <c r="E2359" s="27">
        <v>2022</v>
      </c>
      <c r="F2359" s="29">
        <v>12</v>
      </c>
      <c r="G2359">
        <v>511116</v>
      </c>
      <c r="H2359" t="s">
        <v>31</v>
      </c>
      <c r="I2359">
        <v>280010</v>
      </c>
      <c r="J2359" t="s">
        <v>11</v>
      </c>
      <c r="K2359">
        <v>250021</v>
      </c>
      <c r="L2359" t="s">
        <v>34</v>
      </c>
      <c r="M2359" t="s">
        <v>40</v>
      </c>
      <c r="N2359" s="5">
        <v>1225</v>
      </c>
    </row>
    <row r="2360" spans="1:14" x14ac:dyDescent="0.25">
      <c r="A2360">
        <v>3802359</v>
      </c>
      <c r="B2360">
        <v>4</v>
      </c>
      <c r="C2360" t="s">
        <v>65</v>
      </c>
      <c r="D2360" s="2">
        <v>44821</v>
      </c>
      <c r="E2360" s="27">
        <v>2022</v>
      </c>
      <c r="F2360" s="29">
        <v>9</v>
      </c>
      <c r="G2360">
        <v>511116</v>
      </c>
      <c r="H2360" t="s">
        <v>31</v>
      </c>
      <c r="I2360">
        <v>280010</v>
      </c>
      <c r="J2360" t="s">
        <v>11</v>
      </c>
      <c r="K2360">
        <v>250017</v>
      </c>
      <c r="L2360" t="s">
        <v>37</v>
      </c>
      <c r="M2360" t="s">
        <v>39</v>
      </c>
      <c r="N2360" s="5">
        <v>5062</v>
      </c>
    </row>
    <row r="2361" spans="1:14" x14ac:dyDescent="0.25">
      <c r="A2361">
        <v>3802360</v>
      </c>
      <c r="B2361">
        <v>4</v>
      </c>
      <c r="C2361" t="s">
        <v>65</v>
      </c>
      <c r="D2361" s="2">
        <v>44312</v>
      </c>
      <c r="E2361" s="27">
        <v>2021</v>
      </c>
      <c r="F2361" s="29">
        <v>4</v>
      </c>
      <c r="G2361">
        <v>511111</v>
      </c>
      <c r="H2361" t="s">
        <v>29</v>
      </c>
      <c r="I2361">
        <v>280010</v>
      </c>
      <c r="J2361" t="s">
        <v>11</v>
      </c>
      <c r="K2361">
        <v>250007</v>
      </c>
      <c r="L2361" t="s">
        <v>36</v>
      </c>
      <c r="M2361" t="s">
        <v>53</v>
      </c>
      <c r="N2361" s="5">
        <v>5499</v>
      </c>
    </row>
    <row r="2362" spans="1:14" x14ac:dyDescent="0.25">
      <c r="A2362">
        <v>3802361</v>
      </c>
      <c r="B2362">
        <v>1</v>
      </c>
      <c r="C2362" t="s">
        <v>64</v>
      </c>
      <c r="D2362" s="2">
        <v>44564</v>
      </c>
      <c r="E2362" s="27">
        <v>2022</v>
      </c>
      <c r="F2362" s="29">
        <v>1</v>
      </c>
      <c r="G2362">
        <v>511116</v>
      </c>
      <c r="H2362" t="s">
        <v>31</v>
      </c>
      <c r="I2362">
        <v>280001</v>
      </c>
      <c r="J2362" t="s">
        <v>73</v>
      </c>
      <c r="K2362">
        <v>250014</v>
      </c>
      <c r="L2362" t="s">
        <v>37</v>
      </c>
      <c r="M2362" t="s">
        <v>54</v>
      </c>
      <c r="N2362" s="5">
        <v>3628</v>
      </c>
    </row>
    <row r="2363" spans="1:14" x14ac:dyDescent="0.25">
      <c r="A2363">
        <v>3802362</v>
      </c>
      <c r="B2363">
        <v>3</v>
      </c>
      <c r="C2363" t="s">
        <v>50</v>
      </c>
      <c r="D2363" s="2">
        <v>44238</v>
      </c>
      <c r="E2363" s="27">
        <v>2021</v>
      </c>
      <c r="F2363" s="29">
        <v>2</v>
      </c>
      <c r="G2363">
        <v>511112</v>
      </c>
      <c r="H2363" t="s">
        <v>29</v>
      </c>
      <c r="I2363">
        <v>280001</v>
      </c>
      <c r="J2363" t="s">
        <v>73</v>
      </c>
      <c r="K2363">
        <v>250030</v>
      </c>
      <c r="L2363" t="s">
        <v>35</v>
      </c>
      <c r="M2363" t="s">
        <v>55</v>
      </c>
      <c r="N2363" s="5">
        <v>772</v>
      </c>
    </row>
    <row r="2364" spans="1:14" x14ac:dyDescent="0.25">
      <c r="A2364">
        <v>3802363</v>
      </c>
      <c r="B2364">
        <v>2</v>
      </c>
      <c r="C2364" t="s">
        <v>51</v>
      </c>
      <c r="D2364" s="2">
        <v>44770</v>
      </c>
      <c r="E2364" s="27">
        <v>2022</v>
      </c>
      <c r="F2364" s="29">
        <v>7</v>
      </c>
      <c r="G2364">
        <v>511111</v>
      </c>
      <c r="H2364" t="s">
        <v>29</v>
      </c>
      <c r="I2364">
        <v>280015</v>
      </c>
      <c r="J2364" t="s">
        <v>16</v>
      </c>
      <c r="K2364">
        <v>250003</v>
      </c>
      <c r="L2364" t="s">
        <v>36</v>
      </c>
      <c r="M2364" t="s">
        <v>38</v>
      </c>
      <c r="N2364" s="5">
        <v>3520</v>
      </c>
    </row>
    <row r="2365" spans="1:14" x14ac:dyDescent="0.25">
      <c r="A2365">
        <v>3802364</v>
      </c>
      <c r="B2365">
        <v>2</v>
      </c>
      <c r="C2365" t="s">
        <v>51</v>
      </c>
      <c r="D2365" s="2">
        <v>44422</v>
      </c>
      <c r="E2365" s="27">
        <v>2021</v>
      </c>
      <c r="F2365" s="29">
        <v>8</v>
      </c>
      <c r="G2365">
        <v>511113</v>
      </c>
      <c r="H2365" t="s">
        <v>30</v>
      </c>
      <c r="I2365">
        <v>280017</v>
      </c>
      <c r="J2365" t="s">
        <v>18</v>
      </c>
      <c r="K2365">
        <v>250006</v>
      </c>
      <c r="L2365" t="s">
        <v>36</v>
      </c>
      <c r="M2365" t="s">
        <v>53</v>
      </c>
      <c r="N2365" s="5">
        <v>5079</v>
      </c>
    </row>
    <row r="2366" spans="1:14" x14ac:dyDescent="0.25">
      <c r="A2366">
        <v>3802365</v>
      </c>
      <c r="B2366">
        <v>3</v>
      </c>
      <c r="C2366" t="s">
        <v>50</v>
      </c>
      <c r="D2366" s="2">
        <v>45175</v>
      </c>
      <c r="E2366" s="27">
        <v>2023</v>
      </c>
      <c r="F2366" s="29">
        <v>9</v>
      </c>
      <c r="G2366">
        <v>511117</v>
      </c>
      <c r="H2366" t="s">
        <v>31</v>
      </c>
      <c r="I2366">
        <v>280003</v>
      </c>
      <c r="J2366" t="s">
        <v>75</v>
      </c>
      <c r="K2366">
        <v>250015</v>
      </c>
      <c r="L2366" t="s">
        <v>37</v>
      </c>
      <c r="M2366" t="s">
        <v>39</v>
      </c>
      <c r="N2366" s="5">
        <v>5934</v>
      </c>
    </row>
    <row r="2367" spans="1:14" x14ac:dyDescent="0.25">
      <c r="A2367">
        <v>3802366</v>
      </c>
      <c r="B2367">
        <v>2</v>
      </c>
      <c r="C2367" t="s">
        <v>51</v>
      </c>
      <c r="D2367" s="2">
        <v>44989</v>
      </c>
      <c r="E2367" s="27">
        <v>2023</v>
      </c>
      <c r="F2367" s="29">
        <v>3</v>
      </c>
      <c r="G2367">
        <v>511115</v>
      </c>
      <c r="H2367" t="s">
        <v>70</v>
      </c>
      <c r="I2367">
        <v>280004</v>
      </c>
      <c r="J2367" t="s">
        <v>76</v>
      </c>
      <c r="K2367">
        <v>250030</v>
      </c>
      <c r="L2367" t="s">
        <v>35</v>
      </c>
      <c r="M2367" t="s">
        <v>55</v>
      </c>
      <c r="N2367" s="5">
        <v>2798</v>
      </c>
    </row>
    <row r="2368" spans="1:14" x14ac:dyDescent="0.25">
      <c r="A2368">
        <v>3802367</v>
      </c>
      <c r="B2368">
        <v>3</v>
      </c>
      <c r="C2368" t="s">
        <v>50</v>
      </c>
      <c r="D2368" s="2">
        <v>44541</v>
      </c>
      <c r="E2368" s="27">
        <v>2021</v>
      </c>
      <c r="F2368" s="29">
        <v>12</v>
      </c>
      <c r="G2368">
        <v>511113</v>
      </c>
      <c r="H2368" t="s">
        <v>30</v>
      </c>
      <c r="I2368">
        <v>280002</v>
      </c>
      <c r="J2368" t="s">
        <v>74</v>
      </c>
      <c r="K2368">
        <v>250009</v>
      </c>
      <c r="L2368" t="s">
        <v>36</v>
      </c>
      <c r="M2368" t="s">
        <v>53</v>
      </c>
      <c r="N2368" s="5">
        <v>2189</v>
      </c>
    </row>
    <row r="2369" spans="1:14" x14ac:dyDescent="0.25">
      <c r="A2369">
        <v>3802368</v>
      </c>
      <c r="B2369">
        <v>1</v>
      </c>
      <c r="C2369" t="s">
        <v>64</v>
      </c>
      <c r="D2369" s="2">
        <v>44266</v>
      </c>
      <c r="E2369" s="27">
        <v>2021</v>
      </c>
      <c r="F2369" s="29">
        <v>3</v>
      </c>
      <c r="G2369">
        <v>511111</v>
      </c>
      <c r="H2369" t="s">
        <v>29</v>
      </c>
      <c r="I2369">
        <v>280019</v>
      </c>
      <c r="J2369" t="s">
        <v>20</v>
      </c>
      <c r="K2369">
        <v>250022</v>
      </c>
      <c r="L2369" t="s">
        <v>34</v>
      </c>
      <c r="M2369" t="s">
        <v>40</v>
      </c>
      <c r="N2369" s="5">
        <v>4705</v>
      </c>
    </row>
    <row r="2370" spans="1:14" x14ac:dyDescent="0.25">
      <c r="A2370">
        <v>3802369</v>
      </c>
      <c r="B2370">
        <v>3</v>
      </c>
      <c r="C2370" t="s">
        <v>50</v>
      </c>
      <c r="D2370" s="2">
        <v>44827</v>
      </c>
      <c r="E2370" s="27">
        <v>2022</v>
      </c>
      <c r="F2370" s="29">
        <v>9</v>
      </c>
      <c r="G2370">
        <v>511114</v>
      </c>
      <c r="H2370" t="s">
        <v>30</v>
      </c>
      <c r="I2370">
        <v>280007</v>
      </c>
      <c r="J2370" t="s">
        <v>79</v>
      </c>
      <c r="K2370">
        <v>250014</v>
      </c>
      <c r="L2370" t="s">
        <v>37</v>
      </c>
      <c r="M2370" t="s">
        <v>54</v>
      </c>
      <c r="N2370" s="5">
        <v>5098</v>
      </c>
    </row>
    <row r="2371" spans="1:14" x14ac:dyDescent="0.25">
      <c r="A2371">
        <v>3802370</v>
      </c>
      <c r="B2371">
        <v>3</v>
      </c>
      <c r="C2371" t="s">
        <v>50</v>
      </c>
      <c r="D2371" s="2">
        <v>45040</v>
      </c>
      <c r="E2371" s="27">
        <v>2023</v>
      </c>
      <c r="F2371" s="29">
        <v>4</v>
      </c>
      <c r="G2371">
        <v>511113</v>
      </c>
      <c r="H2371" t="s">
        <v>30</v>
      </c>
      <c r="I2371">
        <v>280016</v>
      </c>
      <c r="J2371" t="s">
        <v>17</v>
      </c>
      <c r="K2371">
        <v>250020</v>
      </c>
      <c r="L2371" t="s">
        <v>37</v>
      </c>
      <c r="M2371" t="s">
        <v>39</v>
      </c>
      <c r="N2371" s="5">
        <v>4327</v>
      </c>
    </row>
    <row r="2372" spans="1:14" x14ac:dyDescent="0.25">
      <c r="A2372">
        <v>3802371</v>
      </c>
      <c r="B2372">
        <v>1</v>
      </c>
      <c r="C2372" t="s">
        <v>64</v>
      </c>
      <c r="D2372" s="2">
        <v>44247</v>
      </c>
      <c r="E2372" s="27">
        <v>2021</v>
      </c>
      <c r="F2372" s="29">
        <v>2</v>
      </c>
      <c r="G2372">
        <v>511112</v>
      </c>
      <c r="H2372" t="s">
        <v>29</v>
      </c>
      <c r="I2372">
        <v>280003</v>
      </c>
      <c r="J2372" t="s">
        <v>75</v>
      </c>
      <c r="K2372">
        <v>250020</v>
      </c>
      <c r="L2372" t="s">
        <v>37</v>
      </c>
      <c r="M2372" t="s">
        <v>39</v>
      </c>
      <c r="N2372" s="5">
        <v>2198</v>
      </c>
    </row>
    <row r="2373" spans="1:14" x14ac:dyDescent="0.25">
      <c r="A2373">
        <v>3802372</v>
      </c>
      <c r="B2373">
        <v>1</v>
      </c>
      <c r="C2373" t="s">
        <v>64</v>
      </c>
      <c r="D2373" s="2">
        <v>45028</v>
      </c>
      <c r="E2373" s="27">
        <v>2023</v>
      </c>
      <c r="F2373" s="29">
        <v>4</v>
      </c>
      <c r="G2373">
        <v>511111</v>
      </c>
      <c r="H2373" t="s">
        <v>29</v>
      </c>
      <c r="I2373">
        <v>280019</v>
      </c>
      <c r="J2373" t="s">
        <v>20</v>
      </c>
      <c r="K2373">
        <v>250017</v>
      </c>
      <c r="L2373" t="s">
        <v>37</v>
      </c>
      <c r="M2373" t="s">
        <v>39</v>
      </c>
      <c r="N2373" s="5">
        <v>415</v>
      </c>
    </row>
    <row r="2374" spans="1:14" x14ac:dyDescent="0.25">
      <c r="A2374">
        <v>3802373</v>
      </c>
      <c r="B2374">
        <v>3</v>
      </c>
      <c r="C2374" t="s">
        <v>50</v>
      </c>
      <c r="D2374" s="2">
        <v>44520</v>
      </c>
      <c r="E2374" s="27">
        <v>2021</v>
      </c>
      <c r="F2374" s="29">
        <v>11</v>
      </c>
      <c r="G2374">
        <v>511114</v>
      </c>
      <c r="H2374" t="s">
        <v>30</v>
      </c>
      <c r="I2374">
        <v>280007</v>
      </c>
      <c r="J2374" t="s">
        <v>79</v>
      </c>
      <c r="K2374">
        <v>250006</v>
      </c>
      <c r="L2374" t="s">
        <v>36</v>
      </c>
      <c r="M2374" t="s">
        <v>53</v>
      </c>
      <c r="N2374" s="5">
        <v>5194</v>
      </c>
    </row>
    <row r="2375" spans="1:14" x14ac:dyDescent="0.25">
      <c r="A2375">
        <v>3802374</v>
      </c>
      <c r="B2375">
        <v>4</v>
      </c>
      <c r="C2375" t="s">
        <v>65</v>
      </c>
      <c r="D2375" s="2">
        <v>44707</v>
      </c>
      <c r="E2375" s="27">
        <v>2022</v>
      </c>
      <c r="F2375" s="29">
        <v>5</v>
      </c>
      <c r="G2375">
        <v>511115</v>
      </c>
      <c r="H2375" t="s">
        <v>70</v>
      </c>
      <c r="I2375">
        <v>280003</v>
      </c>
      <c r="J2375" t="s">
        <v>75</v>
      </c>
      <c r="K2375">
        <v>250021</v>
      </c>
      <c r="L2375" t="s">
        <v>34</v>
      </c>
      <c r="M2375" t="s">
        <v>40</v>
      </c>
      <c r="N2375" s="5">
        <v>920</v>
      </c>
    </row>
    <row r="2376" spans="1:14" x14ac:dyDescent="0.25">
      <c r="A2376">
        <v>3802375</v>
      </c>
      <c r="B2376">
        <v>1</v>
      </c>
      <c r="C2376" t="s">
        <v>64</v>
      </c>
      <c r="D2376" s="2">
        <v>44420</v>
      </c>
      <c r="E2376" s="27">
        <v>2021</v>
      </c>
      <c r="F2376" s="29">
        <v>8</v>
      </c>
      <c r="G2376">
        <v>511111</v>
      </c>
      <c r="H2376" t="s">
        <v>29</v>
      </c>
      <c r="I2376">
        <v>280015</v>
      </c>
      <c r="J2376" t="s">
        <v>16</v>
      </c>
      <c r="K2376">
        <v>250024</v>
      </c>
      <c r="L2376" t="s">
        <v>34</v>
      </c>
      <c r="M2376" t="s">
        <v>40</v>
      </c>
      <c r="N2376" s="5">
        <v>3950</v>
      </c>
    </row>
    <row r="2377" spans="1:14" x14ac:dyDescent="0.25">
      <c r="A2377">
        <v>3802376</v>
      </c>
      <c r="B2377">
        <v>1</v>
      </c>
      <c r="C2377" t="s">
        <v>64</v>
      </c>
      <c r="D2377" s="2">
        <v>44485</v>
      </c>
      <c r="E2377" s="27">
        <v>2021</v>
      </c>
      <c r="F2377" s="29">
        <v>10</v>
      </c>
      <c r="G2377">
        <v>511113</v>
      </c>
      <c r="H2377" t="s">
        <v>30</v>
      </c>
      <c r="I2377">
        <v>280016</v>
      </c>
      <c r="J2377" t="s">
        <v>17</v>
      </c>
      <c r="K2377">
        <v>250017</v>
      </c>
      <c r="L2377" t="s">
        <v>37</v>
      </c>
      <c r="M2377" t="s">
        <v>39</v>
      </c>
      <c r="N2377" s="5">
        <v>5922</v>
      </c>
    </row>
    <row r="2378" spans="1:14" x14ac:dyDescent="0.25">
      <c r="A2378">
        <v>3802377</v>
      </c>
      <c r="B2378">
        <v>3</v>
      </c>
      <c r="C2378" t="s">
        <v>50</v>
      </c>
      <c r="D2378" s="2">
        <v>44494</v>
      </c>
      <c r="E2378" s="27">
        <v>2021</v>
      </c>
      <c r="F2378" s="29">
        <v>10</v>
      </c>
      <c r="G2378">
        <v>511114</v>
      </c>
      <c r="H2378" t="s">
        <v>30</v>
      </c>
      <c r="I2378">
        <v>280016</v>
      </c>
      <c r="J2378" t="s">
        <v>17</v>
      </c>
      <c r="K2378">
        <v>250023</v>
      </c>
      <c r="L2378" t="s">
        <v>34</v>
      </c>
      <c r="M2378" t="s">
        <v>40</v>
      </c>
      <c r="N2378" s="5">
        <v>1495</v>
      </c>
    </row>
    <row r="2379" spans="1:14" x14ac:dyDescent="0.25">
      <c r="A2379">
        <v>3802378</v>
      </c>
      <c r="B2379">
        <v>4</v>
      </c>
      <c r="C2379" t="s">
        <v>65</v>
      </c>
      <c r="D2379" s="2">
        <v>44634</v>
      </c>
      <c r="E2379" s="27">
        <v>2022</v>
      </c>
      <c r="F2379" s="29">
        <v>3</v>
      </c>
      <c r="G2379">
        <v>511112</v>
      </c>
      <c r="H2379" t="s">
        <v>29</v>
      </c>
      <c r="I2379">
        <v>280001</v>
      </c>
      <c r="J2379" t="s">
        <v>73</v>
      </c>
      <c r="K2379">
        <v>250025</v>
      </c>
      <c r="L2379" t="s">
        <v>34</v>
      </c>
      <c r="M2379" t="s">
        <v>40</v>
      </c>
      <c r="N2379" s="5">
        <v>2923</v>
      </c>
    </row>
    <row r="2380" spans="1:14" x14ac:dyDescent="0.25">
      <c r="A2380">
        <v>3802379</v>
      </c>
      <c r="B2380">
        <v>4</v>
      </c>
      <c r="C2380" t="s">
        <v>65</v>
      </c>
      <c r="D2380" s="2">
        <v>44450</v>
      </c>
      <c r="E2380" s="27">
        <v>2021</v>
      </c>
      <c r="F2380" s="29">
        <v>9</v>
      </c>
      <c r="G2380">
        <v>511112</v>
      </c>
      <c r="H2380" t="s">
        <v>29</v>
      </c>
      <c r="I2380">
        <v>280012</v>
      </c>
      <c r="J2380" t="s">
        <v>13</v>
      </c>
      <c r="K2380">
        <v>250012</v>
      </c>
      <c r="L2380" t="s">
        <v>37</v>
      </c>
      <c r="M2380" t="s">
        <v>54</v>
      </c>
      <c r="N2380" s="5">
        <v>3787</v>
      </c>
    </row>
    <row r="2381" spans="1:14" x14ac:dyDescent="0.25">
      <c r="A2381">
        <v>3802380</v>
      </c>
      <c r="B2381">
        <v>1</v>
      </c>
      <c r="C2381" t="s">
        <v>64</v>
      </c>
      <c r="D2381" s="2">
        <v>44410</v>
      </c>
      <c r="E2381" s="27">
        <v>2021</v>
      </c>
      <c r="F2381" s="29">
        <v>8</v>
      </c>
      <c r="G2381">
        <v>511113</v>
      </c>
      <c r="H2381" t="s">
        <v>30</v>
      </c>
      <c r="I2381">
        <v>280019</v>
      </c>
      <c r="J2381" t="s">
        <v>20</v>
      </c>
      <c r="K2381">
        <v>250015</v>
      </c>
      <c r="L2381" t="s">
        <v>37</v>
      </c>
      <c r="M2381" t="s">
        <v>39</v>
      </c>
      <c r="N2381" s="5">
        <v>229</v>
      </c>
    </row>
    <row r="2382" spans="1:14" x14ac:dyDescent="0.25">
      <c r="A2382">
        <v>3802381</v>
      </c>
      <c r="B2382">
        <v>1</v>
      </c>
      <c r="C2382" t="s">
        <v>64</v>
      </c>
      <c r="D2382" s="2">
        <v>44537</v>
      </c>
      <c r="E2382" s="27">
        <v>2021</v>
      </c>
      <c r="F2382" s="29">
        <v>12</v>
      </c>
      <c r="G2382">
        <v>511115</v>
      </c>
      <c r="H2382" t="s">
        <v>70</v>
      </c>
      <c r="I2382">
        <v>280011</v>
      </c>
      <c r="J2382" t="s">
        <v>12</v>
      </c>
      <c r="K2382">
        <v>250003</v>
      </c>
      <c r="L2382" t="s">
        <v>36</v>
      </c>
      <c r="M2382" t="s">
        <v>38</v>
      </c>
      <c r="N2382" s="5">
        <v>862</v>
      </c>
    </row>
    <row r="2383" spans="1:14" x14ac:dyDescent="0.25">
      <c r="A2383">
        <v>3802382</v>
      </c>
      <c r="B2383">
        <v>3</v>
      </c>
      <c r="C2383" t="s">
        <v>50</v>
      </c>
      <c r="D2383" s="2">
        <v>44733</v>
      </c>
      <c r="E2383" s="27">
        <v>2022</v>
      </c>
      <c r="F2383" s="29">
        <v>6</v>
      </c>
      <c r="G2383">
        <v>511111</v>
      </c>
      <c r="H2383" t="s">
        <v>29</v>
      </c>
      <c r="I2383">
        <v>280004</v>
      </c>
      <c r="J2383" t="s">
        <v>76</v>
      </c>
      <c r="K2383">
        <v>250028</v>
      </c>
      <c r="L2383" t="s">
        <v>35</v>
      </c>
      <c r="M2383" t="s">
        <v>71</v>
      </c>
      <c r="N2383" s="5">
        <v>5634</v>
      </c>
    </row>
    <row r="2384" spans="1:14" x14ac:dyDescent="0.25">
      <c r="A2384">
        <v>3802383</v>
      </c>
      <c r="B2384">
        <v>1</v>
      </c>
      <c r="C2384" t="s">
        <v>64</v>
      </c>
      <c r="D2384" s="2">
        <v>45032</v>
      </c>
      <c r="E2384" s="27">
        <v>2023</v>
      </c>
      <c r="F2384" s="29">
        <v>4</v>
      </c>
      <c r="G2384">
        <v>511116</v>
      </c>
      <c r="H2384" t="s">
        <v>31</v>
      </c>
      <c r="I2384">
        <v>280004</v>
      </c>
      <c r="J2384" t="s">
        <v>76</v>
      </c>
      <c r="K2384">
        <v>250018</v>
      </c>
      <c r="L2384" t="s">
        <v>37</v>
      </c>
      <c r="M2384" t="s">
        <v>39</v>
      </c>
      <c r="N2384" s="5">
        <v>2504</v>
      </c>
    </row>
    <row r="2385" spans="1:14" x14ac:dyDescent="0.25">
      <c r="A2385">
        <v>3802384</v>
      </c>
      <c r="B2385">
        <v>4</v>
      </c>
      <c r="C2385" t="s">
        <v>65</v>
      </c>
      <c r="D2385" s="2">
        <v>44216</v>
      </c>
      <c r="E2385" s="27">
        <v>2021</v>
      </c>
      <c r="F2385" s="29">
        <v>1</v>
      </c>
      <c r="G2385">
        <v>511117</v>
      </c>
      <c r="H2385" t="s">
        <v>31</v>
      </c>
      <c r="I2385">
        <v>280011</v>
      </c>
      <c r="J2385" t="s">
        <v>12</v>
      </c>
      <c r="K2385">
        <v>250010</v>
      </c>
      <c r="L2385" t="s">
        <v>36</v>
      </c>
      <c r="M2385" t="s">
        <v>53</v>
      </c>
      <c r="N2385" s="5">
        <v>2480</v>
      </c>
    </row>
    <row r="2386" spans="1:14" x14ac:dyDescent="0.25">
      <c r="A2386">
        <v>3802385</v>
      </c>
      <c r="B2386">
        <v>3</v>
      </c>
      <c r="C2386" t="s">
        <v>50</v>
      </c>
      <c r="D2386" s="2">
        <v>45178</v>
      </c>
      <c r="E2386" s="27">
        <v>2023</v>
      </c>
      <c r="F2386" s="29">
        <v>9</v>
      </c>
      <c r="G2386">
        <v>511114</v>
      </c>
      <c r="H2386" t="s">
        <v>30</v>
      </c>
      <c r="I2386">
        <v>280009</v>
      </c>
      <c r="J2386" t="s">
        <v>81</v>
      </c>
      <c r="K2386">
        <v>250005</v>
      </c>
      <c r="L2386" t="s">
        <v>36</v>
      </c>
      <c r="M2386" t="s">
        <v>38</v>
      </c>
      <c r="N2386" s="5">
        <v>1971</v>
      </c>
    </row>
    <row r="2387" spans="1:14" x14ac:dyDescent="0.25">
      <c r="A2387">
        <v>3802386</v>
      </c>
      <c r="B2387">
        <v>1</v>
      </c>
      <c r="C2387" t="s">
        <v>64</v>
      </c>
      <c r="D2387" s="2">
        <v>44418</v>
      </c>
      <c r="E2387" s="27">
        <v>2021</v>
      </c>
      <c r="F2387" s="29">
        <v>8</v>
      </c>
      <c r="G2387">
        <v>511117</v>
      </c>
      <c r="H2387" t="s">
        <v>31</v>
      </c>
      <c r="I2387">
        <v>280011</v>
      </c>
      <c r="J2387" t="s">
        <v>12</v>
      </c>
      <c r="K2387">
        <v>250005</v>
      </c>
      <c r="L2387" t="s">
        <v>36</v>
      </c>
      <c r="M2387" t="s">
        <v>38</v>
      </c>
      <c r="N2387" s="5">
        <v>2571</v>
      </c>
    </row>
    <row r="2388" spans="1:14" x14ac:dyDescent="0.25">
      <c r="A2388">
        <v>3802387</v>
      </c>
      <c r="B2388">
        <v>3</v>
      </c>
      <c r="C2388" t="s">
        <v>50</v>
      </c>
      <c r="D2388" s="2">
        <v>44939</v>
      </c>
      <c r="E2388" s="27">
        <v>2023</v>
      </c>
      <c r="F2388" s="29">
        <v>1</v>
      </c>
      <c r="G2388">
        <v>511115</v>
      </c>
      <c r="H2388" t="s">
        <v>70</v>
      </c>
      <c r="I2388">
        <v>280007</v>
      </c>
      <c r="J2388" t="s">
        <v>79</v>
      </c>
      <c r="K2388">
        <v>250019</v>
      </c>
      <c r="L2388" t="s">
        <v>37</v>
      </c>
      <c r="M2388" t="s">
        <v>39</v>
      </c>
      <c r="N2388" s="5">
        <v>4046</v>
      </c>
    </row>
    <row r="2389" spans="1:14" x14ac:dyDescent="0.25">
      <c r="A2389">
        <v>3802388</v>
      </c>
      <c r="B2389">
        <v>4</v>
      </c>
      <c r="C2389" t="s">
        <v>65</v>
      </c>
      <c r="D2389" s="2">
        <v>44329</v>
      </c>
      <c r="E2389" s="27">
        <v>2021</v>
      </c>
      <c r="F2389" s="29">
        <v>5</v>
      </c>
      <c r="G2389">
        <v>511113</v>
      </c>
      <c r="H2389" t="s">
        <v>30</v>
      </c>
      <c r="I2389">
        <v>280008</v>
      </c>
      <c r="J2389" t="s">
        <v>80</v>
      </c>
      <c r="K2389">
        <v>250023</v>
      </c>
      <c r="L2389" t="s">
        <v>34</v>
      </c>
      <c r="M2389" t="s">
        <v>40</v>
      </c>
      <c r="N2389" s="5">
        <v>2112</v>
      </c>
    </row>
    <row r="2390" spans="1:14" x14ac:dyDescent="0.25">
      <c r="A2390">
        <v>3802389</v>
      </c>
      <c r="B2390">
        <v>4</v>
      </c>
      <c r="C2390" t="s">
        <v>65</v>
      </c>
      <c r="D2390" s="2">
        <v>44965</v>
      </c>
      <c r="E2390" s="27">
        <v>2023</v>
      </c>
      <c r="F2390" s="29">
        <v>2</v>
      </c>
      <c r="G2390">
        <v>511111</v>
      </c>
      <c r="H2390" t="s">
        <v>29</v>
      </c>
      <c r="I2390">
        <v>280001</v>
      </c>
      <c r="J2390" t="s">
        <v>73</v>
      </c>
      <c r="K2390">
        <v>250018</v>
      </c>
      <c r="L2390" t="s">
        <v>37</v>
      </c>
      <c r="M2390" t="s">
        <v>39</v>
      </c>
      <c r="N2390" s="5">
        <v>3289</v>
      </c>
    </row>
    <row r="2391" spans="1:14" x14ac:dyDescent="0.25">
      <c r="A2391">
        <v>3802390</v>
      </c>
      <c r="B2391">
        <v>1</v>
      </c>
      <c r="C2391" t="s">
        <v>64</v>
      </c>
      <c r="D2391" s="2">
        <v>45051</v>
      </c>
      <c r="E2391" s="27">
        <v>2023</v>
      </c>
      <c r="F2391" s="29">
        <v>5</v>
      </c>
      <c r="G2391">
        <v>511114</v>
      </c>
      <c r="H2391" t="s">
        <v>30</v>
      </c>
      <c r="I2391">
        <v>280011</v>
      </c>
      <c r="J2391" t="s">
        <v>12</v>
      </c>
      <c r="K2391">
        <v>250007</v>
      </c>
      <c r="L2391" t="s">
        <v>36</v>
      </c>
      <c r="M2391" t="s">
        <v>53</v>
      </c>
      <c r="N2391" s="5">
        <v>4053</v>
      </c>
    </row>
    <row r="2392" spans="1:14" x14ac:dyDescent="0.25">
      <c r="A2392">
        <v>3802391</v>
      </c>
      <c r="B2392">
        <v>3</v>
      </c>
      <c r="C2392" t="s">
        <v>50</v>
      </c>
      <c r="D2392" s="2">
        <v>45191</v>
      </c>
      <c r="E2392" s="27">
        <v>2023</v>
      </c>
      <c r="F2392" s="29">
        <v>9</v>
      </c>
      <c r="G2392">
        <v>511117</v>
      </c>
      <c r="H2392" t="s">
        <v>31</v>
      </c>
      <c r="I2392">
        <v>280010</v>
      </c>
      <c r="J2392" t="s">
        <v>11</v>
      </c>
      <c r="K2392">
        <v>250005</v>
      </c>
      <c r="L2392" t="s">
        <v>36</v>
      </c>
      <c r="M2392" t="s">
        <v>38</v>
      </c>
      <c r="N2392" s="5">
        <v>676</v>
      </c>
    </row>
    <row r="2393" spans="1:14" x14ac:dyDescent="0.25">
      <c r="A2393">
        <v>3802392</v>
      </c>
      <c r="B2393">
        <v>2</v>
      </c>
      <c r="C2393" t="s">
        <v>51</v>
      </c>
      <c r="D2393" s="2">
        <v>44465</v>
      </c>
      <c r="E2393" s="27">
        <v>2021</v>
      </c>
      <c r="F2393" s="29">
        <v>9</v>
      </c>
      <c r="G2393">
        <v>511112</v>
      </c>
      <c r="H2393" t="s">
        <v>29</v>
      </c>
      <c r="I2393">
        <v>280011</v>
      </c>
      <c r="J2393" t="s">
        <v>12</v>
      </c>
      <c r="K2393">
        <v>250017</v>
      </c>
      <c r="L2393" t="s">
        <v>37</v>
      </c>
      <c r="M2393" t="s">
        <v>39</v>
      </c>
      <c r="N2393" s="5">
        <v>5709</v>
      </c>
    </row>
    <row r="2394" spans="1:14" x14ac:dyDescent="0.25">
      <c r="A2394">
        <v>3802393</v>
      </c>
      <c r="B2394">
        <v>3</v>
      </c>
      <c r="C2394" t="s">
        <v>50</v>
      </c>
      <c r="D2394" s="2">
        <v>44256</v>
      </c>
      <c r="E2394" s="27">
        <v>2021</v>
      </c>
      <c r="F2394" s="29">
        <v>3</v>
      </c>
      <c r="G2394">
        <v>511116</v>
      </c>
      <c r="H2394" t="s">
        <v>31</v>
      </c>
      <c r="I2394">
        <v>280008</v>
      </c>
      <c r="J2394" t="s">
        <v>80</v>
      </c>
      <c r="K2394">
        <v>250017</v>
      </c>
      <c r="L2394" t="s">
        <v>37</v>
      </c>
      <c r="M2394" t="s">
        <v>39</v>
      </c>
      <c r="N2394" s="5">
        <v>1041</v>
      </c>
    </row>
    <row r="2395" spans="1:14" x14ac:dyDescent="0.25">
      <c r="A2395">
        <v>3802394</v>
      </c>
      <c r="B2395">
        <v>1</v>
      </c>
      <c r="C2395" t="s">
        <v>64</v>
      </c>
      <c r="D2395" s="2">
        <v>44545</v>
      </c>
      <c r="E2395" s="27">
        <v>2021</v>
      </c>
      <c r="F2395" s="29">
        <v>12</v>
      </c>
      <c r="G2395">
        <v>511115</v>
      </c>
      <c r="H2395" t="s">
        <v>70</v>
      </c>
      <c r="I2395">
        <v>280006</v>
      </c>
      <c r="J2395" t="s">
        <v>78</v>
      </c>
      <c r="K2395">
        <v>250026</v>
      </c>
      <c r="L2395" t="s">
        <v>35</v>
      </c>
      <c r="M2395" t="s">
        <v>71</v>
      </c>
      <c r="N2395" s="5">
        <v>4232</v>
      </c>
    </row>
    <row r="2396" spans="1:14" x14ac:dyDescent="0.25">
      <c r="A2396">
        <v>3802395</v>
      </c>
      <c r="B2396">
        <v>3</v>
      </c>
      <c r="C2396" t="s">
        <v>50</v>
      </c>
      <c r="D2396" s="2">
        <v>45157</v>
      </c>
      <c r="E2396" s="27">
        <v>2023</v>
      </c>
      <c r="F2396" s="29">
        <v>8</v>
      </c>
      <c r="G2396">
        <v>511117</v>
      </c>
      <c r="H2396" t="s">
        <v>31</v>
      </c>
      <c r="I2396">
        <v>280019</v>
      </c>
      <c r="J2396" t="s">
        <v>20</v>
      </c>
      <c r="K2396">
        <v>250010</v>
      </c>
      <c r="L2396" t="s">
        <v>36</v>
      </c>
      <c r="M2396" t="s">
        <v>53</v>
      </c>
      <c r="N2396" s="5">
        <v>2919</v>
      </c>
    </row>
    <row r="2397" spans="1:14" x14ac:dyDescent="0.25">
      <c r="A2397">
        <v>3802396</v>
      </c>
      <c r="B2397">
        <v>1</v>
      </c>
      <c r="C2397" t="s">
        <v>64</v>
      </c>
      <c r="D2397" s="2">
        <v>44678</v>
      </c>
      <c r="E2397" s="27">
        <v>2022</v>
      </c>
      <c r="F2397" s="29">
        <v>4</v>
      </c>
      <c r="G2397">
        <v>511116</v>
      </c>
      <c r="H2397" t="s">
        <v>31</v>
      </c>
      <c r="I2397">
        <v>280012</v>
      </c>
      <c r="J2397" t="s">
        <v>13</v>
      </c>
      <c r="K2397">
        <v>250029</v>
      </c>
      <c r="L2397" t="s">
        <v>35</v>
      </c>
      <c r="M2397" t="s">
        <v>55</v>
      </c>
      <c r="N2397" s="5">
        <v>2201</v>
      </c>
    </row>
    <row r="2398" spans="1:14" x14ac:dyDescent="0.25">
      <c r="A2398">
        <v>3802397</v>
      </c>
      <c r="B2398">
        <v>2</v>
      </c>
      <c r="C2398" t="s">
        <v>51</v>
      </c>
      <c r="D2398" s="2">
        <v>44806</v>
      </c>
      <c r="E2398" s="27">
        <v>2022</v>
      </c>
      <c r="F2398" s="29">
        <v>9</v>
      </c>
      <c r="G2398">
        <v>511117</v>
      </c>
      <c r="H2398" t="s">
        <v>31</v>
      </c>
      <c r="I2398">
        <v>280012</v>
      </c>
      <c r="J2398" t="s">
        <v>13</v>
      </c>
      <c r="K2398">
        <v>250018</v>
      </c>
      <c r="L2398" t="s">
        <v>37</v>
      </c>
      <c r="M2398" t="s">
        <v>39</v>
      </c>
      <c r="N2398" s="5">
        <v>1446</v>
      </c>
    </row>
    <row r="2399" spans="1:14" x14ac:dyDescent="0.25">
      <c r="A2399">
        <v>3802398</v>
      </c>
      <c r="B2399">
        <v>2</v>
      </c>
      <c r="C2399" t="s">
        <v>51</v>
      </c>
      <c r="D2399" s="2">
        <v>44658</v>
      </c>
      <c r="E2399" s="27">
        <v>2022</v>
      </c>
      <c r="F2399" s="29">
        <v>4</v>
      </c>
      <c r="G2399">
        <v>511115</v>
      </c>
      <c r="H2399" t="s">
        <v>70</v>
      </c>
      <c r="I2399">
        <v>280001</v>
      </c>
      <c r="J2399" t="s">
        <v>73</v>
      </c>
      <c r="K2399">
        <v>250003</v>
      </c>
      <c r="L2399" t="s">
        <v>36</v>
      </c>
      <c r="M2399" t="s">
        <v>38</v>
      </c>
      <c r="N2399" s="5">
        <v>4271</v>
      </c>
    </row>
    <row r="2400" spans="1:14" x14ac:dyDescent="0.25">
      <c r="A2400">
        <v>3802399</v>
      </c>
      <c r="B2400">
        <v>2</v>
      </c>
      <c r="C2400" t="s">
        <v>51</v>
      </c>
      <c r="D2400" s="2">
        <v>44533</v>
      </c>
      <c r="E2400" s="27">
        <v>2021</v>
      </c>
      <c r="F2400" s="29">
        <v>12</v>
      </c>
      <c r="G2400">
        <v>511112</v>
      </c>
      <c r="H2400" t="s">
        <v>29</v>
      </c>
      <c r="I2400">
        <v>280012</v>
      </c>
      <c r="J2400" t="s">
        <v>13</v>
      </c>
      <c r="K2400">
        <v>250017</v>
      </c>
      <c r="L2400" t="s">
        <v>37</v>
      </c>
      <c r="M2400" t="s">
        <v>39</v>
      </c>
      <c r="N2400" s="5">
        <v>3539</v>
      </c>
    </row>
    <row r="2401" spans="1:14" x14ac:dyDescent="0.25">
      <c r="A2401">
        <v>3802400</v>
      </c>
      <c r="B2401">
        <v>4</v>
      </c>
      <c r="C2401" t="s">
        <v>65</v>
      </c>
      <c r="D2401" s="2">
        <v>44963</v>
      </c>
      <c r="E2401" s="27">
        <v>2023</v>
      </c>
      <c r="F2401" s="29">
        <v>2</v>
      </c>
      <c r="G2401">
        <v>511116</v>
      </c>
      <c r="H2401" t="s">
        <v>31</v>
      </c>
      <c r="I2401">
        <v>280015</v>
      </c>
      <c r="J2401" t="s">
        <v>16</v>
      </c>
      <c r="K2401">
        <v>250029</v>
      </c>
      <c r="L2401" t="s">
        <v>35</v>
      </c>
      <c r="M2401" t="s">
        <v>55</v>
      </c>
      <c r="N2401" s="5">
        <v>5547</v>
      </c>
    </row>
    <row r="2402" spans="1:14" x14ac:dyDescent="0.25">
      <c r="A2402">
        <v>3802401</v>
      </c>
      <c r="B2402">
        <v>2</v>
      </c>
      <c r="C2402" t="s">
        <v>51</v>
      </c>
      <c r="D2402" s="2">
        <v>45190</v>
      </c>
      <c r="E2402" s="27">
        <v>2023</v>
      </c>
      <c r="F2402" s="29">
        <v>9</v>
      </c>
      <c r="G2402">
        <v>511115</v>
      </c>
      <c r="H2402" t="s">
        <v>70</v>
      </c>
      <c r="I2402">
        <v>280006</v>
      </c>
      <c r="J2402" t="s">
        <v>78</v>
      </c>
      <c r="K2402">
        <v>250002</v>
      </c>
      <c r="L2402" t="s">
        <v>36</v>
      </c>
      <c r="M2402" t="s">
        <v>38</v>
      </c>
      <c r="N2402" s="5">
        <v>2784</v>
      </c>
    </row>
    <row r="2403" spans="1:14" x14ac:dyDescent="0.25">
      <c r="A2403">
        <v>3802402</v>
      </c>
      <c r="B2403">
        <v>3</v>
      </c>
      <c r="C2403" t="s">
        <v>50</v>
      </c>
      <c r="D2403" s="2">
        <v>44553</v>
      </c>
      <c r="E2403" s="27">
        <v>2021</v>
      </c>
      <c r="F2403" s="29">
        <v>12</v>
      </c>
      <c r="G2403">
        <v>511116</v>
      </c>
      <c r="H2403" t="s">
        <v>31</v>
      </c>
      <c r="I2403">
        <v>280005</v>
      </c>
      <c r="J2403" t="s">
        <v>77</v>
      </c>
      <c r="K2403">
        <v>250018</v>
      </c>
      <c r="L2403" t="s">
        <v>37</v>
      </c>
      <c r="M2403" t="s">
        <v>39</v>
      </c>
      <c r="N2403" s="5">
        <v>3043</v>
      </c>
    </row>
    <row r="2404" spans="1:14" x14ac:dyDescent="0.25">
      <c r="A2404">
        <v>3802403</v>
      </c>
      <c r="B2404">
        <v>1</v>
      </c>
      <c r="C2404" t="s">
        <v>64</v>
      </c>
      <c r="D2404" s="2">
        <v>44907</v>
      </c>
      <c r="E2404" s="27">
        <v>2022</v>
      </c>
      <c r="F2404" s="29">
        <v>12</v>
      </c>
      <c r="G2404">
        <v>511111</v>
      </c>
      <c r="H2404" t="s">
        <v>29</v>
      </c>
      <c r="I2404">
        <v>280017</v>
      </c>
      <c r="J2404" t="s">
        <v>18</v>
      </c>
      <c r="K2404">
        <v>250019</v>
      </c>
      <c r="L2404" t="s">
        <v>37</v>
      </c>
      <c r="M2404" t="s">
        <v>39</v>
      </c>
      <c r="N2404" s="5">
        <v>5060</v>
      </c>
    </row>
    <row r="2405" spans="1:14" x14ac:dyDescent="0.25">
      <c r="A2405">
        <v>3802404</v>
      </c>
      <c r="B2405">
        <v>1</v>
      </c>
      <c r="C2405" t="s">
        <v>64</v>
      </c>
      <c r="D2405" s="2">
        <v>44236</v>
      </c>
      <c r="E2405" s="27">
        <v>2021</v>
      </c>
      <c r="F2405" s="29">
        <v>2</v>
      </c>
      <c r="G2405">
        <v>511113</v>
      </c>
      <c r="H2405" t="s">
        <v>30</v>
      </c>
      <c r="I2405">
        <v>280001</v>
      </c>
      <c r="J2405" t="s">
        <v>73</v>
      </c>
      <c r="K2405">
        <v>250015</v>
      </c>
      <c r="L2405" t="s">
        <v>37</v>
      </c>
      <c r="M2405" t="s">
        <v>39</v>
      </c>
      <c r="N2405" s="5">
        <v>5551</v>
      </c>
    </row>
    <row r="2406" spans="1:14" x14ac:dyDescent="0.25">
      <c r="A2406">
        <v>3802405</v>
      </c>
      <c r="B2406">
        <v>4</v>
      </c>
      <c r="C2406" t="s">
        <v>65</v>
      </c>
      <c r="D2406" s="2">
        <v>44618</v>
      </c>
      <c r="E2406" s="27">
        <v>2022</v>
      </c>
      <c r="F2406" s="29">
        <v>2</v>
      </c>
      <c r="G2406">
        <v>511113</v>
      </c>
      <c r="H2406" t="s">
        <v>30</v>
      </c>
      <c r="I2406">
        <v>280018</v>
      </c>
      <c r="J2406" t="s">
        <v>19</v>
      </c>
      <c r="K2406">
        <v>250020</v>
      </c>
      <c r="L2406" t="s">
        <v>37</v>
      </c>
      <c r="M2406" t="s">
        <v>39</v>
      </c>
      <c r="N2406" s="5">
        <v>4614</v>
      </c>
    </row>
    <row r="2407" spans="1:14" x14ac:dyDescent="0.25">
      <c r="A2407">
        <v>3802406</v>
      </c>
      <c r="B2407">
        <v>1</v>
      </c>
      <c r="C2407" t="s">
        <v>64</v>
      </c>
      <c r="D2407" s="2">
        <v>44618</v>
      </c>
      <c r="E2407" s="27">
        <v>2022</v>
      </c>
      <c r="F2407" s="29">
        <v>2</v>
      </c>
      <c r="G2407">
        <v>511115</v>
      </c>
      <c r="H2407" t="s">
        <v>70</v>
      </c>
      <c r="I2407">
        <v>280016</v>
      </c>
      <c r="J2407" t="s">
        <v>17</v>
      </c>
      <c r="K2407">
        <v>250026</v>
      </c>
      <c r="L2407" t="s">
        <v>35</v>
      </c>
      <c r="M2407" t="s">
        <v>71</v>
      </c>
      <c r="N2407" s="5">
        <v>1765</v>
      </c>
    </row>
    <row r="2408" spans="1:14" x14ac:dyDescent="0.25">
      <c r="A2408">
        <v>3802407</v>
      </c>
      <c r="B2408">
        <v>4</v>
      </c>
      <c r="C2408" t="s">
        <v>65</v>
      </c>
      <c r="D2408" s="2">
        <v>45207</v>
      </c>
      <c r="E2408" s="27">
        <v>2023</v>
      </c>
      <c r="F2408" s="29">
        <v>10</v>
      </c>
      <c r="G2408">
        <v>511116</v>
      </c>
      <c r="H2408" t="s">
        <v>31</v>
      </c>
      <c r="I2408">
        <v>280009</v>
      </c>
      <c r="J2408" t="s">
        <v>81</v>
      </c>
      <c r="K2408">
        <v>250013</v>
      </c>
      <c r="L2408" t="s">
        <v>37</v>
      </c>
      <c r="M2408" t="s">
        <v>54</v>
      </c>
      <c r="N2408" s="5">
        <v>2991</v>
      </c>
    </row>
    <row r="2409" spans="1:14" x14ac:dyDescent="0.25">
      <c r="A2409">
        <v>3802408</v>
      </c>
      <c r="B2409">
        <v>2</v>
      </c>
      <c r="C2409" t="s">
        <v>51</v>
      </c>
      <c r="D2409" s="2">
        <v>44672</v>
      </c>
      <c r="E2409" s="27">
        <v>2022</v>
      </c>
      <c r="F2409" s="29">
        <v>4</v>
      </c>
      <c r="G2409">
        <v>511116</v>
      </c>
      <c r="H2409" t="s">
        <v>31</v>
      </c>
      <c r="I2409">
        <v>280014</v>
      </c>
      <c r="J2409" t="s">
        <v>15</v>
      </c>
      <c r="K2409">
        <v>250008</v>
      </c>
      <c r="L2409" t="s">
        <v>36</v>
      </c>
      <c r="M2409" t="s">
        <v>53</v>
      </c>
      <c r="N2409" s="5">
        <v>1275</v>
      </c>
    </row>
    <row r="2410" spans="1:14" x14ac:dyDescent="0.25">
      <c r="A2410">
        <v>3802409</v>
      </c>
      <c r="B2410">
        <v>3</v>
      </c>
      <c r="C2410" t="s">
        <v>50</v>
      </c>
      <c r="D2410" s="2">
        <v>45029</v>
      </c>
      <c r="E2410" s="27">
        <v>2023</v>
      </c>
      <c r="F2410" s="29">
        <v>4</v>
      </c>
      <c r="G2410">
        <v>511112</v>
      </c>
      <c r="H2410" t="s">
        <v>29</v>
      </c>
      <c r="I2410">
        <v>280012</v>
      </c>
      <c r="J2410" t="s">
        <v>13</v>
      </c>
      <c r="K2410">
        <v>250001</v>
      </c>
      <c r="L2410" t="s">
        <v>36</v>
      </c>
      <c r="M2410" t="s">
        <v>38</v>
      </c>
      <c r="N2410" s="5">
        <v>4052</v>
      </c>
    </row>
    <row r="2411" spans="1:14" x14ac:dyDescent="0.25">
      <c r="A2411">
        <v>3802410</v>
      </c>
      <c r="B2411">
        <v>2</v>
      </c>
      <c r="C2411" t="s">
        <v>51</v>
      </c>
      <c r="D2411" s="2">
        <v>45172</v>
      </c>
      <c r="E2411" s="27">
        <v>2023</v>
      </c>
      <c r="F2411" s="29">
        <v>9</v>
      </c>
      <c r="G2411">
        <v>511113</v>
      </c>
      <c r="H2411" t="s">
        <v>30</v>
      </c>
      <c r="I2411">
        <v>280011</v>
      </c>
      <c r="J2411" t="s">
        <v>12</v>
      </c>
      <c r="K2411">
        <v>250003</v>
      </c>
      <c r="L2411" t="s">
        <v>36</v>
      </c>
      <c r="M2411" t="s">
        <v>38</v>
      </c>
      <c r="N2411" s="5">
        <v>4189</v>
      </c>
    </row>
    <row r="2412" spans="1:14" x14ac:dyDescent="0.25">
      <c r="A2412">
        <v>3802411</v>
      </c>
      <c r="B2412">
        <v>3</v>
      </c>
      <c r="C2412" t="s">
        <v>50</v>
      </c>
      <c r="D2412" s="2">
        <v>44482</v>
      </c>
      <c r="E2412" s="27">
        <v>2021</v>
      </c>
      <c r="F2412" s="29">
        <v>10</v>
      </c>
      <c r="G2412">
        <v>511111</v>
      </c>
      <c r="H2412" t="s">
        <v>29</v>
      </c>
      <c r="I2412">
        <v>280013</v>
      </c>
      <c r="J2412" t="s">
        <v>14</v>
      </c>
      <c r="K2412">
        <v>250001</v>
      </c>
      <c r="L2412" t="s">
        <v>36</v>
      </c>
      <c r="M2412" t="s">
        <v>38</v>
      </c>
      <c r="N2412" s="5">
        <v>5604</v>
      </c>
    </row>
    <row r="2413" spans="1:14" x14ac:dyDescent="0.25">
      <c r="A2413">
        <v>3802412</v>
      </c>
      <c r="B2413">
        <v>4</v>
      </c>
      <c r="C2413" t="s">
        <v>65</v>
      </c>
      <c r="D2413" s="2">
        <v>44838</v>
      </c>
      <c r="E2413" s="27">
        <v>2022</v>
      </c>
      <c r="F2413" s="29">
        <v>10</v>
      </c>
      <c r="G2413">
        <v>511113</v>
      </c>
      <c r="H2413" t="s">
        <v>30</v>
      </c>
      <c r="I2413">
        <v>280013</v>
      </c>
      <c r="J2413" t="s">
        <v>14</v>
      </c>
      <c r="K2413">
        <v>250022</v>
      </c>
      <c r="L2413" t="s">
        <v>34</v>
      </c>
      <c r="M2413" t="s">
        <v>40</v>
      </c>
      <c r="N2413" s="5">
        <v>801</v>
      </c>
    </row>
    <row r="2414" spans="1:14" x14ac:dyDescent="0.25">
      <c r="A2414">
        <v>3802413</v>
      </c>
      <c r="B2414">
        <v>1</v>
      </c>
      <c r="C2414" t="s">
        <v>64</v>
      </c>
      <c r="D2414" s="2">
        <v>44236</v>
      </c>
      <c r="E2414" s="27">
        <v>2021</v>
      </c>
      <c r="F2414" s="29">
        <v>2</v>
      </c>
      <c r="G2414">
        <v>511111</v>
      </c>
      <c r="H2414" t="s">
        <v>29</v>
      </c>
      <c r="I2414">
        <v>280015</v>
      </c>
      <c r="J2414" t="s">
        <v>16</v>
      </c>
      <c r="K2414">
        <v>250011</v>
      </c>
      <c r="L2414" t="s">
        <v>37</v>
      </c>
      <c r="M2414" t="s">
        <v>54</v>
      </c>
      <c r="N2414" s="5">
        <v>439</v>
      </c>
    </row>
    <row r="2415" spans="1:14" x14ac:dyDescent="0.25">
      <c r="A2415">
        <v>3802414</v>
      </c>
      <c r="B2415">
        <v>3</v>
      </c>
      <c r="C2415" t="s">
        <v>50</v>
      </c>
      <c r="D2415" s="2">
        <v>44980</v>
      </c>
      <c r="E2415" s="27">
        <v>2023</v>
      </c>
      <c r="F2415" s="29">
        <v>2</v>
      </c>
      <c r="G2415">
        <v>511113</v>
      </c>
      <c r="H2415" t="s">
        <v>30</v>
      </c>
      <c r="I2415">
        <v>280015</v>
      </c>
      <c r="J2415" t="s">
        <v>16</v>
      </c>
      <c r="K2415">
        <v>250007</v>
      </c>
      <c r="L2415" t="s">
        <v>36</v>
      </c>
      <c r="M2415" t="s">
        <v>53</v>
      </c>
      <c r="N2415" s="5">
        <v>1103</v>
      </c>
    </row>
    <row r="2416" spans="1:14" x14ac:dyDescent="0.25">
      <c r="A2416">
        <v>3802415</v>
      </c>
      <c r="B2416">
        <v>2</v>
      </c>
      <c r="C2416" t="s">
        <v>51</v>
      </c>
      <c r="D2416" s="2">
        <v>44624</v>
      </c>
      <c r="E2416" s="27">
        <v>2022</v>
      </c>
      <c r="F2416" s="29">
        <v>3</v>
      </c>
      <c r="G2416">
        <v>511112</v>
      </c>
      <c r="H2416" t="s">
        <v>29</v>
      </c>
      <c r="I2416">
        <v>280010</v>
      </c>
      <c r="J2416" t="s">
        <v>11</v>
      </c>
      <c r="K2416">
        <v>250013</v>
      </c>
      <c r="L2416" t="s">
        <v>37</v>
      </c>
      <c r="M2416" t="s">
        <v>54</v>
      </c>
      <c r="N2416" s="5">
        <v>2099</v>
      </c>
    </row>
    <row r="2417" spans="1:14" x14ac:dyDescent="0.25">
      <c r="A2417">
        <v>3802416</v>
      </c>
      <c r="B2417">
        <v>2</v>
      </c>
      <c r="C2417" t="s">
        <v>51</v>
      </c>
      <c r="D2417" s="2">
        <v>44906</v>
      </c>
      <c r="E2417" s="27">
        <v>2022</v>
      </c>
      <c r="F2417" s="29">
        <v>12</v>
      </c>
      <c r="G2417">
        <v>511116</v>
      </c>
      <c r="H2417" t="s">
        <v>31</v>
      </c>
      <c r="I2417">
        <v>280009</v>
      </c>
      <c r="J2417" t="s">
        <v>81</v>
      </c>
      <c r="K2417">
        <v>250004</v>
      </c>
      <c r="L2417" t="s">
        <v>36</v>
      </c>
      <c r="M2417" t="s">
        <v>38</v>
      </c>
      <c r="N2417" s="5">
        <v>5481</v>
      </c>
    </row>
    <row r="2418" spans="1:14" x14ac:dyDescent="0.25">
      <c r="A2418">
        <v>3802417</v>
      </c>
      <c r="B2418">
        <v>3</v>
      </c>
      <c r="C2418" t="s">
        <v>50</v>
      </c>
      <c r="D2418" s="2">
        <v>44505</v>
      </c>
      <c r="E2418" s="27">
        <v>2021</v>
      </c>
      <c r="F2418" s="29">
        <v>11</v>
      </c>
      <c r="G2418">
        <v>511113</v>
      </c>
      <c r="H2418" t="s">
        <v>30</v>
      </c>
      <c r="I2418">
        <v>280009</v>
      </c>
      <c r="J2418" t="s">
        <v>81</v>
      </c>
      <c r="K2418">
        <v>250016</v>
      </c>
      <c r="L2418" t="s">
        <v>37</v>
      </c>
      <c r="M2418" t="s">
        <v>39</v>
      </c>
      <c r="N2418" s="5">
        <v>4643</v>
      </c>
    </row>
    <row r="2419" spans="1:14" x14ac:dyDescent="0.25">
      <c r="A2419">
        <v>3802418</v>
      </c>
      <c r="B2419">
        <v>1</v>
      </c>
      <c r="C2419" t="s">
        <v>64</v>
      </c>
      <c r="D2419" s="2">
        <v>44947</v>
      </c>
      <c r="E2419" s="27">
        <v>2023</v>
      </c>
      <c r="F2419" s="29">
        <v>1</v>
      </c>
      <c r="G2419">
        <v>511115</v>
      </c>
      <c r="H2419" t="s">
        <v>70</v>
      </c>
      <c r="I2419">
        <v>280014</v>
      </c>
      <c r="J2419" t="s">
        <v>15</v>
      </c>
      <c r="K2419">
        <v>250002</v>
      </c>
      <c r="L2419" t="s">
        <v>36</v>
      </c>
      <c r="M2419" t="s">
        <v>38</v>
      </c>
      <c r="N2419" s="5">
        <v>2733</v>
      </c>
    </row>
    <row r="2420" spans="1:14" x14ac:dyDescent="0.25">
      <c r="A2420">
        <v>3802419</v>
      </c>
      <c r="B2420">
        <v>3</v>
      </c>
      <c r="C2420" t="s">
        <v>50</v>
      </c>
      <c r="D2420" s="2">
        <v>44361</v>
      </c>
      <c r="E2420" s="27">
        <v>2021</v>
      </c>
      <c r="F2420" s="29">
        <v>6</v>
      </c>
      <c r="G2420">
        <v>511112</v>
      </c>
      <c r="H2420" t="s">
        <v>29</v>
      </c>
      <c r="I2420">
        <v>280007</v>
      </c>
      <c r="J2420" t="s">
        <v>79</v>
      </c>
      <c r="K2420">
        <v>250016</v>
      </c>
      <c r="L2420" t="s">
        <v>37</v>
      </c>
      <c r="M2420" t="s">
        <v>39</v>
      </c>
      <c r="N2420" s="5">
        <v>5411</v>
      </c>
    </row>
    <row r="2421" spans="1:14" x14ac:dyDescent="0.25">
      <c r="A2421">
        <v>3802420</v>
      </c>
      <c r="B2421">
        <v>3</v>
      </c>
      <c r="C2421" t="s">
        <v>50</v>
      </c>
      <c r="D2421" s="2">
        <v>45245</v>
      </c>
      <c r="E2421" s="27">
        <v>2023</v>
      </c>
      <c r="F2421" s="29">
        <v>11</v>
      </c>
      <c r="G2421">
        <v>511116</v>
      </c>
      <c r="H2421" t="s">
        <v>31</v>
      </c>
      <c r="I2421">
        <v>280009</v>
      </c>
      <c r="J2421" t="s">
        <v>81</v>
      </c>
      <c r="K2421">
        <v>250003</v>
      </c>
      <c r="L2421" t="s">
        <v>36</v>
      </c>
      <c r="M2421" t="s">
        <v>38</v>
      </c>
      <c r="N2421" s="5">
        <v>676</v>
      </c>
    </row>
    <row r="2422" spans="1:14" x14ac:dyDescent="0.25">
      <c r="A2422">
        <v>3802421</v>
      </c>
      <c r="B2422">
        <v>3</v>
      </c>
      <c r="C2422" t="s">
        <v>50</v>
      </c>
      <c r="D2422" s="2">
        <v>44460</v>
      </c>
      <c r="E2422" s="27">
        <v>2021</v>
      </c>
      <c r="F2422" s="29">
        <v>9</v>
      </c>
      <c r="G2422">
        <v>511114</v>
      </c>
      <c r="H2422" t="s">
        <v>30</v>
      </c>
      <c r="I2422">
        <v>280003</v>
      </c>
      <c r="J2422" t="s">
        <v>75</v>
      </c>
      <c r="K2422">
        <v>250030</v>
      </c>
      <c r="L2422" t="s">
        <v>35</v>
      </c>
      <c r="M2422" t="s">
        <v>55</v>
      </c>
      <c r="N2422" s="5">
        <v>5736</v>
      </c>
    </row>
    <row r="2423" spans="1:14" x14ac:dyDescent="0.25">
      <c r="A2423">
        <v>3802422</v>
      </c>
      <c r="B2423">
        <v>4</v>
      </c>
      <c r="C2423" t="s">
        <v>65</v>
      </c>
      <c r="D2423" s="2">
        <v>44396</v>
      </c>
      <c r="E2423" s="27">
        <v>2021</v>
      </c>
      <c r="F2423" s="29">
        <v>7</v>
      </c>
      <c r="G2423">
        <v>511117</v>
      </c>
      <c r="H2423" t="s">
        <v>31</v>
      </c>
      <c r="I2423">
        <v>280014</v>
      </c>
      <c r="J2423" t="s">
        <v>15</v>
      </c>
      <c r="K2423">
        <v>250019</v>
      </c>
      <c r="L2423" t="s">
        <v>37</v>
      </c>
      <c r="M2423" t="s">
        <v>39</v>
      </c>
      <c r="N2423" s="5">
        <v>1176</v>
      </c>
    </row>
    <row r="2424" spans="1:14" x14ac:dyDescent="0.25">
      <c r="A2424">
        <v>3802423</v>
      </c>
      <c r="B2424">
        <v>1</v>
      </c>
      <c r="C2424" t="s">
        <v>64</v>
      </c>
      <c r="D2424" s="2">
        <v>44634</v>
      </c>
      <c r="E2424" s="27">
        <v>2022</v>
      </c>
      <c r="F2424" s="29">
        <v>3</v>
      </c>
      <c r="G2424">
        <v>511117</v>
      </c>
      <c r="H2424" t="s">
        <v>31</v>
      </c>
      <c r="I2424">
        <v>280006</v>
      </c>
      <c r="J2424" t="s">
        <v>78</v>
      </c>
      <c r="K2424">
        <v>250026</v>
      </c>
      <c r="L2424" t="s">
        <v>35</v>
      </c>
      <c r="M2424" t="s">
        <v>71</v>
      </c>
      <c r="N2424" s="5">
        <v>1692</v>
      </c>
    </row>
    <row r="2425" spans="1:14" x14ac:dyDescent="0.25">
      <c r="A2425">
        <v>3802424</v>
      </c>
      <c r="B2425">
        <v>3</v>
      </c>
      <c r="C2425" t="s">
        <v>50</v>
      </c>
      <c r="D2425" s="2">
        <v>44903</v>
      </c>
      <c r="E2425" s="27">
        <v>2022</v>
      </c>
      <c r="F2425" s="29">
        <v>12</v>
      </c>
      <c r="G2425">
        <v>511112</v>
      </c>
      <c r="H2425" t="s">
        <v>29</v>
      </c>
      <c r="I2425">
        <v>280009</v>
      </c>
      <c r="J2425" t="s">
        <v>81</v>
      </c>
      <c r="K2425">
        <v>250010</v>
      </c>
      <c r="L2425" t="s">
        <v>36</v>
      </c>
      <c r="M2425" t="s">
        <v>53</v>
      </c>
      <c r="N2425" s="5">
        <v>5794</v>
      </c>
    </row>
    <row r="2426" spans="1:14" x14ac:dyDescent="0.25">
      <c r="A2426">
        <v>3802425</v>
      </c>
      <c r="B2426">
        <v>1</v>
      </c>
      <c r="C2426" t="s">
        <v>64</v>
      </c>
      <c r="D2426" s="2">
        <v>44432</v>
      </c>
      <c r="E2426" s="27">
        <v>2021</v>
      </c>
      <c r="F2426" s="29">
        <v>8</v>
      </c>
      <c r="G2426">
        <v>511116</v>
      </c>
      <c r="H2426" t="s">
        <v>31</v>
      </c>
      <c r="I2426">
        <v>280005</v>
      </c>
      <c r="J2426" t="s">
        <v>77</v>
      </c>
      <c r="K2426">
        <v>250007</v>
      </c>
      <c r="L2426" t="s">
        <v>36</v>
      </c>
      <c r="M2426" t="s">
        <v>53</v>
      </c>
      <c r="N2426" s="5">
        <v>4838</v>
      </c>
    </row>
    <row r="2427" spans="1:14" x14ac:dyDescent="0.25">
      <c r="A2427">
        <v>3802426</v>
      </c>
      <c r="B2427">
        <v>3</v>
      </c>
      <c r="C2427" t="s">
        <v>50</v>
      </c>
      <c r="D2427" s="2">
        <v>44525</v>
      </c>
      <c r="E2427" s="27">
        <v>2021</v>
      </c>
      <c r="F2427" s="29">
        <v>11</v>
      </c>
      <c r="G2427">
        <v>511116</v>
      </c>
      <c r="H2427" t="s">
        <v>31</v>
      </c>
      <c r="I2427">
        <v>280006</v>
      </c>
      <c r="J2427" t="s">
        <v>78</v>
      </c>
      <c r="K2427">
        <v>250012</v>
      </c>
      <c r="L2427" t="s">
        <v>37</v>
      </c>
      <c r="M2427" t="s">
        <v>54</v>
      </c>
      <c r="N2427" s="5">
        <v>1890</v>
      </c>
    </row>
    <row r="2428" spans="1:14" x14ac:dyDescent="0.25">
      <c r="A2428">
        <v>3802427</v>
      </c>
      <c r="B2428">
        <v>3</v>
      </c>
      <c r="C2428" t="s">
        <v>50</v>
      </c>
      <c r="D2428" s="2">
        <v>44807</v>
      </c>
      <c r="E2428" s="27">
        <v>2022</v>
      </c>
      <c r="F2428" s="29">
        <v>9</v>
      </c>
      <c r="G2428">
        <v>511111</v>
      </c>
      <c r="H2428" t="s">
        <v>29</v>
      </c>
      <c r="I2428">
        <v>280016</v>
      </c>
      <c r="J2428" t="s">
        <v>17</v>
      </c>
      <c r="K2428">
        <v>250019</v>
      </c>
      <c r="L2428" t="s">
        <v>37</v>
      </c>
      <c r="M2428" t="s">
        <v>39</v>
      </c>
      <c r="N2428" s="5">
        <v>4987</v>
      </c>
    </row>
    <row r="2429" spans="1:14" x14ac:dyDescent="0.25">
      <c r="A2429">
        <v>3802428</v>
      </c>
      <c r="B2429">
        <v>4</v>
      </c>
      <c r="C2429" t="s">
        <v>65</v>
      </c>
      <c r="D2429" s="2">
        <v>45207</v>
      </c>
      <c r="E2429" s="27">
        <v>2023</v>
      </c>
      <c r="F2429" s="29">
        <v>10</v>
      </c>
      <c r="G2429">
        <v>511117</v>
      </c>
      <c r="H2429" t="s">
        <v>31</v>
      </c>
      <c r="I2429">
        <v>280016</v>
      </c>
      <c r="J2429" t="s">
        <v>17</v>
      </c>
      <c r="K2429">
        <v>250004</v>
      </c>
      <c r="L2429" t="s">
        <v>36</v>
      </c>
      <c r="M2429" t="s">
        <v>38</v>
      </c>
      <c r="N2429" s="5">
        <v>5109</v>
      </c>
    </row>
    <row r="2430" spans="1:14" x14ac:dyDescent="0.25">
      <c r="A2430">
        <v>3802429</v>
      </c>
      <c r="B2430">
        <v>2</v>
      </c>
      <c r="C2430" t="s">
        <v>51</v>
      </c>
      <c r="D2430" s="2">
        <v>44896</v>
      </c>
      <c r="E2430" s="27">
        <v>2022</v>
      </c>
      <c r="F2430" s="29">
        <v>12</v>
      </c>
      <c r="G2430">
        <v>511117</v>
      </c>
      <c r="H2430" t="s">
        <v>31</v>
      </c>
      <c r="I2430">
        <v>280004</v>
      </c>
      <c r="J2430" t="s">
        <v>76</v>
      </c>
      <c r="K2430">
        <v>250019</v>
      </c>
      <c r="L2430" t="s">
        <v>37</v>
      </c>
      <c r="M2430" t="s">
        <v>39</v>
      </c>
      <c r="N2430" s="5">
        <v>3219</v>
      </c>
    </row>
    <row r="2431" spans="1:14" x14ac:dyDescent="0.25">
      <c r="A2431">
        <v>3802430</v>
      </c>
      <c r="B2431">
        <v>2</v>
      </c>
      <c r="C2431" t="s">
        <v>51</v>
      </c>
      <c r="D2431" s="2">
        <v>44784</v>
      </c>
      <c r="E2431" s="27">
        <v>2022</v>
      </c>
      <c r="F2431" s="29">
        <v>8</v>
      </c>
      <c r="G2431">
        <v>511116</v>
      </c>
      <c r="H2431" t="s">
        <v>31</v>
      </c>
      <c r="I2431">
        <v>280002</v>
      </c>
      <c r="J2431" t="s">
        <v>74</v>
      </c>
      <c r="K2431">
        <v>250010</v>
      </c>
      <c r="L2431" t="s">
        <v>36</v>
      </c>
      <c r="M2431" t="s">
        <v>53</v>
      </c>
      <c r="N2431" s="5">
        <v>986</v>
      </c>
    </row>
    <row r="2432" spans="1:14" x14ac:dyDescent="0.25">
      <c r="A2432">
        <v>3802431</v>
      </c>
      <c r="B2432">
        <v>4</v>
      </c>
      <c r="C2432" t="s">
        <v>65</v>
      </c>
      <c r="D2432" s="2">
        <v>44391</v>
      </c>
      <c r="E2432" s="27">
        <v>2021</v>
      </c>
      <c r="F2432" s="29">
        <v>7</v>
      </c>
      <c r="G2432">
        <v>511117</v>
      </c>
      <c r="H2432" t="s">
        <v>31</v>
      </c>
      <c r="I2432">
        <v>280020</v>
      </c>
      <c r="J2432" t="s">
        <v>21</v>
      </c>
      <c r="K2432">
        <v>250012</v>
      </c>
      <c r="L2432" t="s">
        <v>37</v>
      </c>
      <c r="M2432" t="s">
        <v>54</v>
      </c>
      <c r="N2432" s="5">
        <v>2759</v>
      </c>
    </row>
    <row r="2433" spans="1:14" x14ac:dyDescent="0.25">
      <c r="A2433">
        <v>3802432</v>
      </c>
      <c r="B2433">
        <v>2</v>
      </c>
      <c r="C2433" t="s">
        <v>51</v>
      </c>
      <c r="D2433" s="2">
        <v>45216</v>
      </c>
      <c r="E2433" s="27">
        <v>2023</v>
      </c>
      <c r="F2433" s="29">
        <v>10</v>
      </c>
      <c r="G2433">
        <v>511111</v>
      </c>
      <c r="H2433" t="s">
        <v>29</v>
      </c>
      <c r="I2433">
        <v>280012</v>
      </c>
      <c r="J2433" t="s">
        <v>13</v>
      </c>
      <c r="K2433">
        <v>250015</v>
      </c>
      <c r="L2433" t="s">
        <v>37</v>
      </c>
      <c r="M2433" t="s">
        <v>39</v>
      </c>
      <c r="N2433" s="5">
        <v>2860</v>
      </c>
    </row>
    <row r="2434" spans="1:14" x14ac:dyDescent="0.25">
      <c r="A2434">
        <v>3802433</v>
      </c>
      <c r="B2434">
        <v>2</v>
      </c>
      <c r="C2434" t="s">
        <v>51</v>
      </c>
      <c r="D2434" s="2">
        <v>45220</v>
      </c>
      <c r="E2434" s="27">
        <v>2023</v>
      </c>
      <c r="F2434" s="29">
        <v>10</v>
      </c>
      <c r="G2434">
        <v>511111</v>
      </c>
      <c r="H2434" t="s">
        <v>29</v>
      </c>
      <c r="I2434">
        <v>280003</v>
      </c>
      <c r="J2434" t="s">
        <v>75</v>
      </c>
      <c r="K2434">
        <v>250022</v>
      </c>
      <c r="L2434" t="s">
        <v>34</v>
      </c>
      <c r="M2434" t="s">
        <v>40</v>
      </c>
      <c r="N2434" s="5">
        <v>4414</v>
      </c>
    </row>
    <row r="2435" spans="1:14" x14ac:dyDescent="0.25">
      <c r="A2435">
        <v>3802434</v>
      </c>
      <c r="B2435">
        <v>1</v>
      </c>
      <c r="C2435" t="s">
        <v>64</v>
      </c>
      <c r="D2435" s="2">
        <v>45164</v>
      </c>
      <c r="E2435" s="27">
        <v>2023</v>
      </c>
      <c r="F2435" s="29">
        <v>8</v>
      </c>
      <c r="G2435">
        <v>511111</v>
      </c>
      <c r="H2435" t="s">
        <v>29</v>
      </c>
      <c r="I2435">
        <v>280013</v>
      </c>
      <c r="J2435" t="s">
        <v>14</v>
      </c>
      <c r="K2435">
        <v>250007</v>
      </c>
      <c r="L2435" t="s">
        <v>36</v>
      </c>
      <c r="M2435" t="s">
        <v>53</v>
      </c>
      <c r="N2435" s="5">
        <v>3413</v>
      </c>
    </row>
    <row r="2436" spans="1:14" x14ac:dyDescent="0.25">
      <c r="A2436">
        <v>3802435</v>
      </c>
      <c r="B2436">
        <v>1</v>
      </c>
      <c r="C2436" t="s">
        <v>64</v>
      </c>
      <c r="D2436" s="2">
        <v>44334</v>
      </c>
      <c r="E2436" s="27">
        <v>2021</v>
      </c>
      <c r="F2436" s="29">
        <v>5</v>
      </c>
      <c r="G2436">
        <v>511112</v>
      </c>
      <c r="H2436" t="s">
        <v>29</v>
      </c>
      <c r="I2436">
        <v>280017</v>
      </c>
      <c r="J2436" t="s">
        <v>18</v>
      </c>
      <c r="K2436">
        <v>250016</v>
      </c>
      <c r="L2436" t="s">
        <v>37</v>
      </c>
      <c r="M2436" t="s">
        <v>39</v>
      </c>
      <c r="N2436" s="5">
        <v>1174</v>
      </c>
    </row>
    <row r="2437" spans="1:14" x14ac:dyDescent="0.25">
      <c r="A2437">
        <v>3802436</v>
      </c>
      <c r="B2437">
        <v>3</v>
      </c>
      <c r="C2437" t="s">
        <v>50</v>
      </c>
      <c r="D2437" s="2">
        <v>44795</v>
      </c>
      <c r="E2437" s="27">
        <v>2022</v>
      </c>
      <c r="F2437" s="29">
        <v>8</v>
      </c>
      <c r="G2437">
        <v>511116</v>
      </c>
      <c r="H2437" t="s">
        <v>31</v>
      </c>
      <c r="I2437">
        <v>280007</v>
      </c>
      <c r="J2437" t="s">
        <v>79</v>
      </c>
      <c r="K2437">
        <v>250014</v>
      </c>
      <c r="L2437" t="s">
        <v>37</v>
      </c>
      <c r="M2437" t="s">
        <v>54</v>
      </c>
      <c r="N2437" s="5">
        <v>3211</v>
      </c>
    </row>
    <row r="2438" spans="1:14" x14ac:dyDescent="0.25">
      <c r="A2438">
        <v>3802437</v>
      </c>
      <c r="B2438">
        <v>3</v>
      </c>
      <c r="C2438" t="s">
        <v>50</v>
      </c>
      <c r="D2438" s="2">
        <v>45027</v>
      </c>
      <c r="E2438" s="27">
        <v>2023</v>
      </c>
      <c r="F2438" s="29">
        <v>4</v>
      </c>
      <c r="G2438">
        <v>511117</v>
      </c>
      <c r="H2438" t="s">
        <v>31</v>
      </c>
      <c r="I2438">
        <v>280012</v>
      </c>
      <c r="J2438" t="s">
        <v>13</v>
      </c>
      <c r="K2438">
        <v>250009</v>
      </c>
      <c r="L2438" t="s">
        <v>36</v>
      </c>
      <c r="M2438" t="s">
        <v>53</v>
      </c>
      <c r="N2438" s="5">
        <v>2605</v>
      </c>
    </row>
    <row r="2439" spans="1:14" x14ac:dyDescent="0.25">
      <c r="A2439">
        <v>3802438</v>
      </c>
      <c r="B2439">
        <v>4</v>
      </c>
      <c r="C2439" t="s">
        <v>65</v>
      </c>
      <c r="D2439" s="2">
        <v>44399</v>
      </c>
      <c r="E2439" s="27">
        <v>2021</v>
      </c>
      <c r="F2439" s="29">
        <v>7</v>
      </c>
      <c r="G2439">
        <v>511112</v>
      </c>
      <c r="H2439" t="s">
        <v>29</v>
      </c>
      <c r="I2439">
        <v>280016</v>
      </c>
      <c r="J2439" t="s">
        <v>17</v>
      </c>
      <c r="K2439">
        <v>250014</v>
      </c>
      <c r="L2439" t="s">
        <v>37</v>
      </c>
      <c r="M2439" t="s">
        <v>54</v>
      </c>
      <c r="N2439" s="5">
        <v>2193</v>
      </c>
    </row>
    <row r="2440" spans="1:14" x14ac:dyDescent="0.25">
      <c r="A2440">
        <v>3802439</v>
      </c>
      <c r="B2440">
        <v>1</v>
      </c>
      <c r="C2440" t="s">
        <v>64</v>
      </c>
      <c r="D2440" s="2">
        <v>44645</v>
      </c>
      <c r="E2440" s="27">
        <v>2022</v>
      </c>
      <c r="F2440" s="29">
        <v>3</v>
      </c>
      <c r="G2440">
        <v>511116</v>
      </c>
      <c r="H2440" t="s">
        <v>31</v>
      </c>
      <c r="I2440">
        <v>280001</v>
      </c>
      <c r="J2440" t="s">
        <v>73</v>
      </c>
      <c r="K2440">
        <v>250013</v>
      </c>
      <c r="L2440" t="s">
        <v>37</v>
      </c>
      <c r="M2440" t="s">
        <v>54</v>
      </c>
      <c r="N2440" s="5">
        <v>1794</v>
      </c>
    </row>
    <row r="2441" spans="1:14" x14ac:dyDescent="0.25">
      <c r="A2441">
        <v>3802440</v>
      </c>
      <c r="B2441">
        <v>1</v>
      </c>
      <c r="C2441" t="s">
        <v>64</v>
      </c>
      <c r="D2441" s="2">
        <v>44620</v>
      </c>
      <c r="E2441" s="27">
        <v>2022</v>
      </c>
      <c r="F2441" s="29">
        <v>2</v>
      </c>
      <c r="G2441">
        <v>511111</v>
      </c>
      <c r="H2441" t="s">
        <v>29</v>
      </c>
      <c r="I2441">
        <v>280010</v>
      </c>
      <c r="J2441" t="s">
        <v>11</v>
      </c>
      <c r="K2441">
        <v>250022</v>
      </c>
      <c r="L2441" t="s">
        <v>34</v>
      </c>
      <c r="M2441" t="s">
        <v>40</v>
      </c>
      <c r="N2441" s="5">
        <v>5866</v>
      </c>
    </row>
    <row r="2442" spans="1:14" x14ac:dyDescent="0.25">
      <c r="A2442">
        <v>3802441</v>
      </c>
      <c r="B2442">
        <v>3</v>
      </c>
      <c r="C2442" t="s">
        <v>50</v>
      </c>
      <c r="D2442" s="2">
        <v>45255</v>
      </c>
      <c r="E2442" s="27">
        <v>2023</v>
      </c>
      <c r="F2442" s="29">
        <v>11</v>
      </c>
      <c r="G2442">
        <v>511117</v>
      </c>
      <c r="H2442" t="s">
        <v>31</v>
      </c>
      <c r="I2442">
        <v>280001</v>
      </c>
      <c r="J2442" t="s">
        <v>73</v>
      </c>
      <c r="K2442">
        <v>250025</v>
      </c>
      <c r="L2442" t="s">
        <v>34</v>
      </c>
      <c r="M2442" t="s">
        <v>40</v>
      </c>
      <c r="N2442" s="5">
        <v>2457</v>
      </c>
    </row>
    <row r="2443" spans="1:14" x14ac:dyDescent="0.25">
      <c r="A2443">
        <v>3802442</v>
      </c>
      <c r="B2443">
        <v>1</v>
      </c>
      <c r="C2443" t="s">
        <v>64</v>
      </c>
      <c r="D2443" s="2">
        <v>44722</v>
      </c>
      <c r="E2443" s="27">
        <v>2022</v>
      </c>
      <c r="F2443" s="29">
        <v>6</v>
      </c>
      <c r="G2443">
        <v>511114</v>
      </c>
      <c r="H2443" t="s">
        <v>30</v>
      </c>
      <c r="I2443">
        <v>280018</v>
      </c>
      <c r="J2443" t="s">
        <v>19</v>
      </c>
      <c r="K2443">
        <v>250014</v>
      </c>
      <c r="L2443" t="s">
        <v>37</v>
      </c>
      <c r="M2443" t="s">
        <v>54</v>
      </c>
      <c r="N2443" s="5">
        <v>3783</v>
      </c>
    </row>
    <row r="2444" spans="1:14" x14ac:dyDescent="0.25">
      <c r="A2444">
        <v>3802443</v>
      </c>
      <c r="B2444">
        <v>1</v>
      </c>
      <c r="C2444" t="s">
        <v>64</v>
      </c>
      <c r="D2444" s="2">
        <v>45074</v>
      </c>
      <c r="E2444" s="27">
        <v>2023</v>
      </c>
      <c r="F2444" s="29">
        <v>5</v>
      </c>
      <c r="G2444">
        <v>511114</v>
      </c>
      <c r="H2444" t="s">
        <v>30</v>
      </c>
      <c r="I2444">
        <v>280012</v>
      </c>
      <c r="J2444" t="s">
        <v>13</v>
      </c>
      <c r="K2444">
        <v>250013</v>
      </c>
      <c r="L2444" t="s">
        <v>37</v>
      </c>
      <c r="M2444" t="s">
        <v>54</v>
      </c>
      <c r="N2444" s="5">
        <v>5548</v>
      </c>
    </row>
    <row r="2445" spans="1:14" x14ac:dyDescent="0.25">
      <c r="A2445">
        <v>3802444</v>
      </c>
      <c r="B2445">
        <v>3</v>
      </c>
      <c r="C2445" t="s">
        <v>50</v>
      </c>
      <c r="D2445" s="2">
        <v>44304</v>
      </c>
      <c r="E2445" s="27">
        <v>2021</v>
      </c>
      <c r="F2445" s="29">
        <v>4</v>
      </c>
      <c r="G2445">
        <v>511116</v>
      </c>
      <c r="H2445" t="s">
        <v>31</v>
      </c>
      <c r="I2445">
        <v>280010</v>
      </c>
      <c r="J2445" t="s">
        <v>11</v>
      </c>
      <c r="K2445">
        <v>250019</v>
      </c>
      <c r="L2445" t="s">
        <v>37</v>
      </c>
      <c r="M2445" t="s">
        <v>39</v>
      </c>
      <c r="N2445" s="5">
        <v>4815</v>
      </c>
    </row>
    <row r="2446" spans="1:14" x14ac:dyDescent="0.25">
      <c r="A2446">
        <v>3802445</v>
      </c>
      <c r="B2446">
        <v>2</v>
      </c>
      <c r="C2446" t="s">
        <v>51</v>
      </c>
      <c r="D2446" s="2">
        <v>44740</v>
      </c>
      <c r="E2446" s="27">
        <v>2022</v>
      </c>
      <c r="F2446" s="29">
        <v>6</v>
      </c>
      <c r="G2446">
        <v>511111</v>
      </c>
      <c r="H2446" t="s">
        <v>29</v>
      </c>
      <c r="I2446">
        <v>280018</v>
      </c>
      <c r="J2446" t="s">
        <v>19</v>
      </c>
      <c r="K2446">
        <v>250014</v>
      </c>
      <c r="L2446" t="s">
        <v>37</v>
      </c>
      <c r="M2446" t="s">
        <v>54</v>
      </c>
      <c r="N2446" s="5">
        <v>4895</v>
      </c>
    </row>
    <row r="2447" spans="1:14" x14ac:dyDescent="0.25">
      <c r="A2447">
        <v>3802446</v>
      </c>
      <c r="B2447">
        <v>4</v>
      </c>
      <c r="C2447" t="s">
        <v>65</v>
      </c>
      <c r="D2447" s="2">
        <v>45120</v>
      </c>
      <c r="E2447" s="27">
        <v>2023</v>
      </c>
      <c r="F2447" s="29">
        <v>7</v>
      </c>
      <c r="G2447">
        <v>511116</v>
      </c>
      <c r="H2447" t="s">
        <v>31</v>
      </c>
      <c r="I2447">
        <v>280011</v>
      </c>
      <c r="J2447" t="s">
        <v>12</v>
      </c>
      <c r="K2447">
        <v>250009</v>
      </c>
      <c r="L2447" t="s">
        <v>36</v>
      </c>
      <c r="M2447" t="s">
        <v>53</v>
      </c>
      <c r="N2447" s="5">
        <v>3559</v>
      </c>
    </row>
    <row r="2448" spans="1:14" x14ac:dyDescent="0.25">
      <c r="A2448">
        <v>3802447</v>
      </c>
      <c r="B2448">
        <v>4</v>
      </c>
      <c r="C2448" t="s">
        <v>65</v>
      </c>
      <c r="D2448" s="2">
        <v>44762</v>
      </c>
      <c r="E2448" s="27">
        <v>2022</v>
      </c>
      <c r="F2448" s="29">
        <v>7</v>
      </c>
      <c r="G2448">
        <v>511113</v>
      </c>
      <c r="H2448" t="s">
        <v>30</v>
      </c>
      <c r="I2448">
        <v>280017</v>
      </c>
      <c r="J2448" t="s">
        <v>18</v>
      </c>
      <c r="K2448">
        <v>250025</v>
      </c>
      <c r="L2448" t="s">
        <v>34</v>
      </c>
      <c r="M2448" t="s">
        <v>40</v>
      </c>
      <c r="N2448" s="5">
        <v>5052</v>
      </c>
    </row>
    <row r="2449" spans="1:14" x14ac:dyDescent="0.25">
      <c r="A2449">
        <v>3802448</v>
      </c>
      <c r="B2449">
        <v>2</v>
      </c>
      <c r="C2449" t="s">
        <v>51</v>
      </c>
      <c r="D2449" s="2">
        <v>44247</v>
      </c>
      <c r="E2449" s="27">
        <v>2021</v>
      </c>
      <c r="F2449" s="29">
        <v>2</v>
      </c>
      <c r="G2449">
        <v>511117</v>
      </c>
      <c r="H2449" t="s">
        <v>31</v>
      </c>
      <c r="I2449">
        <v>280009</v>
      </c>
      <c r="J2449" t="s">
        <v>81</v>
      </c>
      <c r="K2449">
        <v>250012</v>
      </c>
      <c r="L2449" t="s">
        <v>37</v>
      </c>
      <c r="M2449" t="s">
        <v>54</v>
      </c>
      <c r="N2449" s="5">
        <v>1852</v>
      </c>
    </row>
    <row r="2450" spans="1:14" x14ac:dyDescent="0.25">
      <c r="A2450">
        <v>3802449</v>
      </c>
      <c r="B2450">
        <v>2</v>
      </c>
      <c r="C2450" t="s">
        <v>51</v>
      </c>
      <c r="D2450" s="2">
        <v>44258</v>
      </c>
      <c r="E2450" s="27">
        <v>2021</v>
      </c>
      <c r="F2450" s="29">
        <v>3</v>
      </c>
      <c r="G2450">
        <v>511112</v>
      </c>
      <c r="H2450" t="s">
        <v>29</v>
      </c>
      <c r="I2450">
        <v>280011</v>
      </c>
      <c r="J2450" t="s">
        <v>12</v>
      </c>
      <c r="K2450">
        <v>250026</v>
      </c>
      <c r="L2450" t="s">
        <v>35</v>
      </c>
      <c r="M2450" t="s">
        <v>71</v>
      </c>
      <c r="N2450" s="5">
        <v>1775</v>
      </c>
    </row>
    <row r="2451" spans="1:14" x14ac:dyDescent="0.25">
      <c r="A2451">
        <v>3802450</v>
      </c>
      <c r="B2451">
        <v>3</v>
      </c>
      <c r="C2451" t="s">
        <v>50</v>
      </c>
      <c r="D2451" s="2">
        <v>44795</v>
      </c>
      <c r="E2451" s="27">
        <v>2022</v>
      </c>
      <c r="F2451" s="29">
        <v>8</v>
      </c>
      <c r="G2451">
        <v>511116</v>
      </c>
      <c r="H2451" t="s">
        <v>31</v>
      </c>
      <c r="I2451">
        <v>280005</v>
      </c>
      <c r="J2451" t="s">
        <v>77</v>
      </c>
      <c r="K2451">
        <v>250016</v>
      </c>
      <c r="L2451" t="s">
        <v>37</v>
      </c>
      <c r="M2451" t="s">
        <v>39</v>
      </c>
      <c r="N2451" s="5">
        <v>5422</v>
      </c>
    </row>
    <row r="2452" spans="1:14" x14ac:dyDescent="0.25">
      <c r="A2452">
        <v>3802451</v>
      </c>
      <c r="B2452">
        <v>3</v>
      </c>
      <c r="C2452" t="s">
        <v>50</v>
      </c>
      <c r="D2452" s="2">
        <v>44961</v>
      </c>
      <c r="E2452" s="27">
        <v>2023</v>
      </c>
      <c r="F2452" s="29">
        <v>2</v>
      </c>
      <c r="G2452">
        <v>511116</v>
      </c>
      <c r="H2452" t="s">
        <v>31</v>
      </c>
      <c r="I2452">
        <v>280020</v>
      </c>
      <c r="J2452" t="s">
        <v>21</v>
      </c>
      <c r="K2452">
        <v>250008</v>
      </c>
      <c r="L2452" t="s">
        <v>36</v>
      </c>
      <c r="M2452" t="s">
        <v>53</v>
      </c>
      <c r="N2452" s="5">
        <v>2567</v>
      </c>
    </row>
    <row r="2453" spans="1:14" x14ac:dyDescent="0.25">
      <c r="A2453">
        <v>3802452</v>
      </c>
      <c r="B2453">
        <v>2</v>
      </c>
      <c r="C2453" t="s">
        <v>51</v>
      </c>
      <c r="D2453" s="2">
        <v>44508</v>
      </c>
      <c r="E2453" s="27">
        <v>2021</v>
      </c>
      <c r="F2453" s="29">
        <v>11</v>
      </c>
      <c r="G2453">
        <v>511114</v>
      </c>
      <c r="H2453" t="s">
        <v>30</v>
      </c>
      <c r="I2453">
        <v>280005</v>
      </c>
      <c r="J2453" t="s">
        <v>77</v>
      </c>
      <c r="K2453">
        <v>250022</v>
      </c>
      <c r="L2453" t="s">
        <v>34</v>
      </c>
      <c r="M2453" t="s">
        <v>40</v>
      </c>
      <c r="N2453" s="5">
        <v>3554</v>
      </c>
    </row>
    <row r="2454" spans="1:14" x14ac:dyDescent="0.25">
      <c r="A2454">
        <v>3802453</v>
      </c>
      <c r="B2454">
        <v>2</v>
      </c>
      <c r="C2454" t="s">
        <v>51</v>
      </c>
      <c r="D2454" s="2">
        <v>44386</v>
      </c>
      <c r="E2454" s="27">
        <v>2021</v>
      </c>
      <c r="F2454" s="29">
        <v>7</v>
      </c>
      <c r="G2454">
        <v>511115</v>
      </c>
      <c r="H2454" t="s">
        <v>70</v>
      </c>
      <c r="I2454">
        <v>280005</v>
      </c>
      <c r="J2454" t="s">
        <v>77</v>
      </c>
      <c r="K2454">
        <v>250005</v>
      </c>
      <c r="L2454" t="s">
        <v>36</v>
      </c>
      <c r="M2454" t="s">
        <v>38</v>
      </c>
      <c r="N2454" s="5">
        <v>1421</v>
      </c>
    </row>
    <row r="2455" spans="1:14" x14ac:dyDescent="0.25">
      <c r="A2455">
        <v>3802454</v>
      </c>
      <c r="B2455">
        <v>3</v>
      </c>
      <c r="C2455" t="s">
        <v>50</v>
      </c>
      <c r="D2455" s="2">
        <v>44465</v>
      </c>
      <c r="E2455" s="27">
        <v>2021</v>
      </c>
      <c r="F2455" s="29">
        <v>9</v>
      </c>
      <c r="G2455">
        <v>511117</v>
      </c>
      <c r="H2455" t="s">
        <v>31</v>
      </c>
      <c r="I2455">
        <v>280015</v>
      </c>
      <c r="J2455" t="s">
        <v>16</v>
      </c>
      <c r="K2455">
        <v>250014</v>
      </c>
      <c r="L2455" t="s">
        <v>37</v>
      </c>
      <c r="M2455" t="s">
        <v>54</v>
      </c>
      <c r="N2455" s="5">
        <v>3765</v>
      </c>
    </row>
    <row r="2456" spans="1:14" x14ac:dyDescent="0.25">
      <c r="A2456">
        <v>3802455</v>
      </c>
      <c r="B2456">
        <v>1</v>
      </c>
      <c r="C2456" t="s">
        <v>64</v>
      </c>
      <c r="D2456" s="2">
        <v>45241</v>
      </c>
      <c r="E2456" s="27">
        <v>2023</v>
      </c>
      <c r="F2456" s="29">
        <v>11</v>
      </c>
      <c r="G2456">
        <v>511115</v>
      </c>
      <c r="H2456" t="s">
        <v>70</v>
      </c>
      <c r="I2456">
        <v>280016</v>
      </c>
      <c r="J2456" t="s">
        <v>17</v>
      </c>
      <c r="K2456">
        <v>250025</v>
      </c>
      <c r="L2456" t="s">
        <v>34</v>
      </c>
      <c r="M2456" t="s">
        <v>40</v>
      </c>
      <c r="N2456" s="5">
        <v>1522</v>
      </c>
    </row>
    <row r="2457" spans="1:14" x14ac:dyDescent="0.25">
      <c r="A2457">
        <v>3802456</v>
      </c>
      <c r="B2457">
        <v>1</v>
      </c>
      <c r="C2457" t="s">
        <v>64</v>
      </c>
      <c r="D2457" s="2">
        <v>44814</v>
      </c>
      <c r="E2457" s="27">
        <v>2022</v>
      </c>
      <c r="F2457" s="29">
        <v>9</v>
      </c>
      <c r="G2457">
        <v>511115</v>
      </c>
      <c r="H2457" t="s">
        <v>70</v>
      </c>
      <c r="I2457">
        <v>280005</v>
      </c>
      <c r="J2457" t="s">
        <v>77</v>
      </c>
      <c r="K2457">
        <v>250007</v>
      </c>
      <c r="L2457" t="s">
        <v>36</v>
      </c>
      <c r="M2457" t="s">
        <v>53</v>
      </c>
      <c r="N2457" s="5">
        <v>1928</v>
      </c>
    </row>
    <row r="2458" spans="1:14" x14ac:dyDescent="0.25">
      <c r="A2458">
        <v>3802457</v>
      </c>
      <c r="B2458">
        <v>3</v>
      </c>
      <c r="C2458" t="s">
        <v>50</v>
      </c>
      <c r="D2458" s="2">
        <v>44725</v>
      </c>
      <c r="E2458" s="27">
        <v>2022</v>
      </c>
      <c r="F2458" s="29">
        <v>6</v>
      </c>
      <c r="G2458">
        <v>511114</v>
      </c>
      <c r="H2458" t="s">
        <v>30</v>
      </c>
      <c r="I2458">
        <v>280001</v>
      </c>
      <c r="J2458" t="s">
        <v>73</v>
      </c>
      <c r="K2458">
        <v>250016</v>
      </c>
      <c r="L2458" t="s">
        <v>37</v>
      </c>
      <c r="M2458" t="s">
        <v>39</v>
      </c>
      <c r="N2458" s="5">
        <v>214</v>
      </c>
    </row>
    <row r="2459" spans="1:14" x14ac:dyDescent="0.25">
      <c r="A2459">
        <v>3802458</v>
      </c>
      <c r="B2459">
        <v>1</v>
      </c>
      <c r="C2459" t="s">
        <v>64</v>
      </c>
      <c r="D2459" s="2">
        <v>44682</v>
      </c>
      <c r="E2459" s="27">
        <v>2022</v>
      </c>
      <c r="F2459" s="29">
        <v>5</v>
      </c>
      <c r="G2459">
        <v>511115</v>
      </c>
      <c r="H2459" t="s">
        <v>70</v>
      </c>
      <c r="I2459">
        <v>280017</v>
      </c>
      <c r="J2459" t="s">
        <v>18</v>
      </c>
      <c r="K2459">
        <v>250006</v>
      </c>
      <c r="L2459" t="s">
        <v>36</v>
      </c>
      <c r="M2459" t="s">
        <v>53</v>
      </c>
      <c r="N2459" s="5">
        <v>4332</v>
      </c>
    </row>
    <row r="2460" spans="1:14" x14ac:dyDescent="0.25">
      <c r="A2460">
        <v>3802459</v>
      </c>
      <c r="B2460">
        <v>4</v>
      </c>
      <c r="C2460" t="s">
        <v>65</v>
      </c>
      <c r="D2460" s="2">
        <v>44589</v>
      </c>
      <c r="E2460" s="27">
        <v>2022</v>
      </c>
      <c r="F2460" s="29">
        <v>1</v>
      </c>
      <c r="G2460">
        <v>511117</v>
      </c>
      <c r="H2460" t="s">
        <v>31</v>
      </c>
      <c r="I2460">
        <v>280005</v>
      </c>
      <c r="J2460" t="s">
        <v>77</v>
      </c>
      <c r="K2460">
        <v>250013</v>
      </c>
      <c r="L2460" t="s">
        <v>37</v>
      </c>
      <c r="M2460" t="s">
        <v>54</v>
      </c>
      <c r="N2460" s="5">
        <v>781</v>
      </c>
    </row>
    <row r="2461" spans="1:14" x14ac:dyDescent="0.25">
      <c r="A2461">
        <v>3802460</v>
      </c>
      <c r="B2461">
        <v>4</v>
      </c>
      <c r="C2461" t="s">
        <v>65</v>
      </c>
      <c r="D2461" s="2">
        <v>44715</v>
      </c>
      <c r="E2461" s="27">
        <v>2022</v>
      </c>
      <c r="F2461" s="29">
        <v>6</v>
      </c>
      <c r="G2461">
        <v>511116</v>
      </c>
      <c r="H2461" t="s">
        <v>31</v>
      </c>
      <c r="I2461">
        <v>280004</v>
      </c>
      <c r="J2461" t="s">
        <v>76</v>
      </c>
      <c r="K2461">
        <v>250004</v>
      </c>
      <c r="L2461" t="s">
        <v>36</v>
      </c>
      <c r="M2461" t="s">
        <v>38</v>
      </c>
      <c r="N2461" s="5">
        <v>2906</v>
      </c>
    </row>
    <row r="2462" spans="1:14" x14ac:dyDescent="0.25">
      <c r="A2462">
        <v>3802461</v>
      </c>
      <c r="B2462">
        <v>1</v>
      </c>
      <c r="C2462" t="s">
        <v>64</v>
      </c>
      <c r="D2462" s="2">
        <v>44253</v>
      </c>
      <c r="E2462" s="27">
        <v>2021</v>
      </c>
      <c r="F2462" s="29">
        <v>2</v>
      </c>
      <c r="G2462">
        <v>511112</v>
      </c>
      <c r="H2462" t="s">
        <v>29</v>
      </c>
      <c r="I2462">
        <v>280013</v>
      </c>
      <c r="J2462" t="s">
        <v>14</v>
      </c>
      <c r="K2462">
        <v>250027</v>
      </c>
      <c r="L2462" t="s">
        <v>35</v>
      </c>
      <c r="M2462" t="s">
        <v>71</v>
      </c>
      <c r="N2462" s="5">
        <v>4798</v>
      </c>
    </row>
    <row r="2463" spans="1:14" x14ac:dyDescent="0.25">
      <c r="A2463">
        <v>3802462</v>
      </c>
      <c r="B2463">
        <v>1</v>
      </c>
      <c r="C2463" t="s">
        <v>64</v>
      </c>
      <c r="D2463" s="2">
        <v>45171</v>
      </c>
      <c r="E2463" s="27">
        <v>2023</v>
      </c>
      <c r="F2463" s="29">
        <v>9</v>
      </c>
      <c r="G2463">
        <v>511113</v>
      </c>
      <c r="H2463" t="s">
        <v>30</v>
      </c>
      <c r="I2463">
        <v>280011</v>
      </c>
      <c r="J2463" t="s">
        <v>12</v>
      </c>
      <c r="K2463">
        <v>250001</v>
      </c>
      <c r="L2463" t="s">
        <v>36</v>
      </c>
      <c r="M2463" t="s">
        <v>38</v>
      </c>
      <c r="N2463" s="5">
        <v>5509</v>
      </c>
    </row>
    <row r="2464" spans="1:14" x14ac:dyDescent="0.25">
      <c r="A2464">
        <v>3802463</v>
      </c>
      <c r="B2464">
        <v>2</v>
      </c>
      <c r="C2464" t="s">
        <v>51</v>
      </c>
      <c r="D2464" s="2">
        <v>45215</v>
      </c>
      <c r="E2464" s="27">
        <v>2023</v>
      </c>
      <c r="F2464" s="29">
        <v>10</v>
      </c>
      <c r="G2464">
        <v>511113</v>
      </c>
      <c r="H2464" t="s">
        <v>30</v>
      </c>
      <c r="I2464">
        <v>280002</v>
      </c>
      <c r="J2464" t="s">
        <v>74</v>
      </c>
      <c r="K2464">
        <v>250003</v>
      </c>
      <c r="L2464" t="s">
        <v>36</v>
      </c>
      <c r="M2464" t="s">
        <v>38</v>
      </c>
      <c r="N2464" s="5">
        <v>615</v>
      </c>
    </row>
    <row r="2465" spans="1:14" x14ac:dyDescent="0.25">
      <c r="A2465">
        <v>3802464</v>
      </c>
      <c r="B2465">
        <v>3</v>
      </c>
      <c r="C2465" t="s">
        <v>50</v>
      </c>
      <c r="D2465" s="2">
        <v>44247</v>
      </c>
      <c r="E2465" s="27">
        <v>2021</v>
      </c>
      <c r="F2465" s="29">
        <v>2</v>
      </c>
      <c r="G2465">
        <v>511114</v>
      </c>
      <c r="H2465" t="s">
        <v>30</v>
      </c>
      <c r="I2465">
        <v>280017</v>
      </c>
      <c r="J2465" t="s">
        <v>18</v>
      </c>
      <c r="K2465">
        <v>250025</v>
      </c>
      <c r="L2465" t="s">
        <v>34</v>
      </c>
      <c r="M2465" t="s">
        <v>40</v>
      </c>
      <c r="N2465" s="5">
        <v>4935</v>
      </c>
    </row>
    <row r="2466" spans="1:14" x14ac:dyDescent="0.25">
      <c r="A2466">
        <v>3802465</v>
      </c>
      <c r="B2466">
        <v>2</v>
      </c>
      <c r="C2466" t="s">
        <v>51</v>
      </c>
      <c r="D2466" s="2">
        <v>44206</v>
      </c>
      <c r="E2466" s="27">
        <v>2021</v>
      </c>
      <c r="F2466" s="29">
        <v>1</v>
      </c>
      <c r="G2466">
        <v>511116</v>
      </c>
      <c r="H2466" t="s">
        <v>31</v>
      </c>
      <c r="I2466">
        <v>280015</v>
      </c>
      <c r="J2466" t="s">
        <v>16</v>
      </c>
      <c r="K2466">
        <v>250014</v>
      </c>
      <c r="L2466" t="s">
        <v>37</v>
      </c>
      <c r="M2466" t="s">
        <v>54</v>
      </c>
      <c r="N2466" s="5">
        <v>2267</v>
      </c>
    </row>
    <row r="2467" spans="1:14" x14ac:dyDescent="0.25">
      <c r="A2467">
        <v>3802466</v>
      </c>
      <c r="B2467">
        <v>1</v>
      </c>
      <c r="C2467" t="s">
        <v>64</v>
      </c>
      <c r="D2467" s="2">
        <v>44393</v>
      </c>
      <c r="E2467" s="27">
        <v>2021</v>
      </c>
      <c r="F2467" s="29">
        <v>7</v>
      </c>
      <c r="G2467">
        <v>511113</v>
      </c>
      <c r="H2467" t="s">
        <v>30</v>
      </c>
      <c r="I2467">
        <v>280012</v>
      </c>
      <c r="J2467" t="s">
        <v>13</v>
      </c>
      <c r="K2467">
        <v>250015</v>
      </c>
      <c r="L2467" t="s">
        <v>37</v>
      </c>
      <c r="M2467" t="s">
        <v>39</v>
      </c>
      <c r="N2467" s="5">
        <v>1447</v>
      </c>
    </row>
    <row r="2468" spans="1:14" x14ac:dyDescent="0.25">
      <c r="A2468">
        <v>3802467</v>
      </c>
      <c r="B2468">
        <v>4</v>
      </c>
      <c r="C2468" t="s">
        <v>65</v>
      </c>
      <c r="D2468" s="2">
        <v>44636</v>
      </c>
      <c r="E2468" s="27">
        <v>2022</v>
      </c>
      <c r="F2468" s="29">
        <v>3</v>
      </c>
      <c r="G2468">
        <v>511116</v>
      </c>
      <c r="H2468" t="s">
        <v>31</v>
      </c>
      <c r="I2468">
        <v>280005</v>
      </c>
      <c r="J2468" t="s">
        <v>77</v>
      </c>
      <c r="K2468">
        <v>250012</v>
      </c>
      <c r="L2468" t="s">
        <v>37</v>
      </c>
      <c r="M2468" t="s">
        <v>54</v>
      </c>
      <c r="N2468" s="5">
        <v>1470</v>
      </c>
    </row>
    <row r="2469" spans="1:14" x14ac:dyDescent="0.25">
      <c r="A2469">
        <v>3802468</v>
      </c>
      <c r="B2469">
        <v>4</v>
      </c>
      <c r="C2469" t="s">
        <v>65</v>
      </c>
      <c r="D2469" s="2">
        <v>44622</v>
      </c>
      <c r="E2469" s="27">
        <v>2022</v>
      </c>
      <c r="F2469" s="29">
        <v>3</v>
      </c>
      <c r="G2469">
        <v>511116</v>
      </c>
      <c r="H2469" t="s">
        <v>31</v>
      </c>
      <c r="I2469">
        <v>280018</v>
      </c>
      <c r="J2469" t="s">
        <v>19</v>
      </c>
      <c r="K2469">
        <v>250020</v>
      </c>
      <c r="L2469" t="s">
        <v>37</v>
      </c>
      <c r="M2469" t="s">
        <v>39</v>
      </c>
      <c r="N2469" s="5">
        <v>4834</v>
      </c>
    </row>
    <row r="2470" spans="1:14" x14ac:dyDescent="0.25">
      <c r="A2470">
        <v>3802469</v>
      </c>
      <c r="B2470">
        <v>4</v>
      </c>
      <c r="C2470" t="s">
        <v>65</v>
      </c>
      <c r="D2470" s="2">
        <v>44881</v>
      </c>
      <c r="E2470" s="27">
        <v>2022</v>
      </c>
      <c r="F2470" s="29">
        <v>11</v>
      </c>
      <c r="G2470">
        <v>511115</v>
      </c>
      <c r="H2470" t="s">
        <v>70</v>
      </c>
      <c r="I2470">
        <v>280003</v>
      </c>
      <c r="J2470" t="s">
        <v>75</v>
      </c>
      <c r="K2470">
        <v>250013</v>
      </c>
      <c r="L2470" t="s">
        <v>37</v>
      </c>
      <c r="M2470" t="s">
        <v>54</v>
      </c>
      <c r="N2470" s="5">
        <v>1813</v>
      </c>
    </row>
    <row r="2471" spans="1:14" x14ac:dyDescent="0.25">
      <c r="A2471">
        <v>3802470</v>
      </c>
      <c r="B2471">
        <v>4</v>
      </c>
      <c r="C2471" t="s">
        <v>65</v>
      </c>
      <c r="D2471" s="2">
        <v>45197</v>
      </c>
      <c r="E2471" s="27">
        <v>2023</v>
      </c>
      <c r="F2471" s="29">
        <v>9</v>
      </c>
      <c r="G2471">
        <v>511113</v>
      </c>
      <c r="H2471" t="s">
        <v>30</v>
      </c>
      <c r="I2471">
        <v>280006</v>
      </c>
      <c r="J2471" t="s">
        <v>78</v>
      </c>
      <c r="K2471">
        <v>250003</v>
      </c>
      <c r="L2471" t="s">
        <v>36</v>
      </c>
      <c r="M2471" t="s">
        <v>38</v>
      </c>
      <c r="N2471" s="5">
        <v>5033</v>
      </c>
    </row>
    <row r="2472" spans="1:14" x14ac:dyDescent="0.25">
      <c r="A2472">
        <v>3802471</v>
      </c>
      <c r="B2472">
        <v>2</v>
      </c>
      <c r="C2472" t="s">
        <v>51</v>
      </c>
      <c r="D2472" s="2">
        <v>44947</v>
      </c>
      <c r="E2472" s="27">
        <v>2023</v>
      </c>
      <c r="F2472" s="29">
        <v>1</v>
      </c>
      <c r="G2472">
        <v>511113</v>
      </c>
      <c r="H2472" t="s">
        <v>30</v>
      </c>
      <c r="I2472">
        <v>280011</v>
      </c>
      <c r="J2472" t="s">
        <v>12</v>
      </c>
      <c r="K2472">
        <v>250027</v>
      </c>
      <c r="L2472" t="s">
        <v>35</v>
      </c>
      <c r="M2472" t="s">
        <v>71</v>
      </c>
      <c r="N2472" s="5">
        <v>3288</v>
      </c>
    </row>
    <row r="2473" spans="1:14" x14ac:dyDescent="0.25">
      <c r="A2473">
        <v>3802472</v>
      </c>
      <c r="B2473">
        <v>3</v>
      </c>
      <c r="C2473" t="s">
        <v>50</v>
      </c>
      <c r="D2473" s="2">
        <v>45219</v>
      </c>
      <c r="E2473" s="27">
        <v>2023</v>
      </c>
      <c r="F2473" s="29">
        <v>10</v>
      </c>
      <c r="G2473">
        <v>511117</v>
      </c>
      <c r="H2473" t="s">
        <v>31</v>
      </c>
      <c r="I2473">
        <v>280017</v>
      </c>
      <c r="J2473" t="s">
        <v>18</v>
      </c>
      <c r="K2473">
        <v>250019</v>
      </c>
      <c r="L2473" t="s">
        <v>37</v>
      </c>
      <c r="M2473" t="s">
        <v>39</v>
      </c>
      <c r="N2473" s="5">
        <v>1303</v>
      </c>
    </row>
    <row r="2474" spans="1:14" x14ac:dyDescent="0.25">
      <c r="A2474">
        <v>3802473</v>
      </c>
      <c r="B2474">
        <v>2</v>
      </c>
      <c r="C2474" t="s">
        <v>51</v>
      </c>
      <c r="D2474" s="2">
        <v>44374</v>
      </c>
      <c r="E2474" s="27">
        <v>2021</v>
      </c>
      <c r="F2474" s="29">
        <v>6</v>
      </c>
      <c r="G2474">
        <v>511117</v>
      </c>
      <c r="H2474" t="s">
        <v>31</v>
      </c>
      <c r="I2474">
        <v>280011</v>
      </c>
      <c r="J2474" t="s">
        <v>12</v>
      </c>
      <c r="K2474">
        <v>250024</v>
      </c>
      <c r="L2474" t="s">
        <v>34</v>
      </c>
      <c r="M2474" t="s">
        <v>40</v>
      </c>
      <c r="N2474" s="5">
        <v>2413</v>
      </c>
    </row>
    <row r="2475" spans="1:14" x14ac:dyDescent="0.25">
      <c r="A2475">
        <v>3802474</v>
      </c>
      <c r="B2475">
        <v>2</v>
      </c>
      <c r="C2475" t="s">
        <v>51</v>
      </c>
      <c r="D2475" s="2">
        <v>44825</v>
      </c>
      <c r="E2475" s="27">
        <v>2022</v>
      </c>
      <c r="F2475" s="29">
        <v>9</v>
      </c>
      <c r="G2475">
        <v>511116</v>
      </c>
      <c r="H2475" t="s">
        <v>31</v>
      </c>
      <c r="I2475">
        <v>280007</v>
      </c>
      <c r="J2475" t="s">
        <v>79</v>
      </c>
      <c r="K2475">
        <v>250024</v>
      </c>
      <c r="L2475" t="s">
        <v>34</v>
      </c>
      <c r="M2475" t="s">
        <v>40</v>
      </c>
      <c r="N2475" s="5">
        <v>5074</v>
      </c>
    </row>
    <row r="2476" spans="1:14" x14ac:dyDescent="0.25">
      <c r="A2476">
        <v>3802475</v>
      </c>
      <c r="B2476">
        <v>3</v>
      </c>
      <c r="C2476" t="s">
        <v>50</v>
      </c>
      <c r="D2476" s="2">
        <v>45001</v>
      </c>
      <c r="E2476" s="27">
        <v>2023</v>
      </c>
      <c r="F2476" s="29">
        <v>3</v>
      </c>
      <c r="G2476">
        <v>511111</v>
      </c>
      <c r="H2476" t="s">
        <v>29</v>
      </c>
      <c r="I2476">
        <v>280015</v>
      </c>
      <c r="J2476" t="s">
        <v>16</v>
      </c>
      <c r="K2476">
        <v>250028</v>
      </c>
      <c r="L2476" t="s">
        <v>35</v>
      </c>
      <c r="M2476" t="s">
        <v>71</v>
      </c>
      <c r="N2476" s="5">
        <v>2830</v>
      </c>
    </row>
    <row r="2477" spans="1:14" x14ac:dyDescent="0.25">
      <c r="A2477">
        <v>3802476</v>
      </c>
      <c r="B2477">
        <v>2</v>
      </c>
      <c r="C2477" t="s">
        <v>51</v>
      </c>
      <c r="D2477" s="2">
        <v>44202</v>
      </c>
      <c r="E2477" s="27">
        <v>2021</v>
      </c>
      <c r="F2477" s="29">
        <v>1</v>
      </c>
      <c r="G2477">
        <v>511114</v>
      </c>
      <c r="H2477" t="s">
        <v>30</v>
      </c>
      <c r="I2477">
        <v>280020</v>
      </c>
      <c r="J2477" t="s">
        <v>21</v>
      </c>
      <c r="K2477">
        <v>250019</v>
      </c>
      <c r="L2477" t="s">
        <v>37</v>
      </c>
      <c r="M2477" t="s">
        <v>39</v>
      </c>
      <c r="N2477" s="5">
        <v>2254</v>
      </c>
    </row>
    <row r="2478" spans="1:14" x14ac:dyDescent="0.25">
      <c r="A2478">
        <v>3802477</v>
      </c>
      <c r="B2478">
        <v>2</v>
      </c>
      <c r="C2478" t="s">
        <v>51</v>
      </c>
      <c r="D2478" s="2">
        <v>44904</v>
      </c>
      <c r="E2478" s="27">
        <v>2022</v>
      </c>
      <c r="F2478" s="29">
        <v>12</v>
      </c>
      <c r="G2478">
        <v>511116</v>
      </c>
      <c r="H2478" t="s">
        <v>31</v>
      </c>
      <c r="I2478">
        <v>280007</v>
      </c>
      <c r="J2478" t="s">
        <v>79</v>
      </c>
      <c r="K2478">
        <v>250029</v>
      </c>
      <c r="L2478" t="s">
        <v>35</v>
      </c>
      <c r="M2478" t="s">
        <v>55</v>
      </c>
      <c r="N2478" s="5">
        <v>1032</v>
      </c>
    </row>
    <row r="2479" spans="1:14" x14ac:dyDescent="0.25">
      <c r="A2479">
        <v>3802478</v>
      </c>
      <c r="B2479">
        <v>3</v>
      </c>
      <c r="C2479" t="s">
        <v>50</v>
      </c>
      <c r="D2479" s="2">
        <v>44785</v>
      </c>
      <c r="E2479" s="27">
        <v>2022</v>
      </c>
      <c r="F2479" s="29">
        <v>8</v>
      </c>
      <c r="G2479">
        <v>511117</v>
      </c>
      <c r="H2479" t="s">
        <v>31</v>
      </c>
      <c r="I2479">
        <v>280005</v>
      </c>
      <c r="J2479" t="s">
        <v>77</v>
      </c>
      <c r="K2479">
        <v>250005</v>
      </c>
      <c r="L2479" t="s">
        <v>36</v>
      </c>
      <c r="M2479" t="s">
        <v>38</v>
      </c>
      <c r="N2479" s="5">
        <v>3726</v>
      </c>
    </row>
    <row r="2480" spans="1:14" x14ac:dyDescent="0.25">
      <c r="A2480">
        <v>3802479</v>
      </c>
      <c r="B2480">
        <v>3</v>
      </c>
      <c r="C2480" t="s">
        <v>50</v>
      </c>
      <c r="D2480" s="2">
        <v>45197</v>
      </c>
      <c r="E2480" s="27">
        <v>2023</v>
      </c>
      <c r="F2480" s="29">
        <v>9</v>
      </c>
      <c r="G2480">
        <v>511114</v>
      </c>
      <c r="H2480" t="s">
        <v>30</v>
      </c>
      <c r="I2480">
        <v>280011</v>
      </c>
      <c r="J2480" t="s">
        <v>12</v>
      </c>
      <c r="K2480">
        <v>250015</v>
      </c>
      <c r="L2480" t="s">
        <v>37</v>
      </c>
      <c r="M2480" t="s">
        <v>39</v>
      </c>
      <c r="N2480" s="5">
        <v>2000</v>
      </c>
    </row>
    <row r="2481" spans="1:14" x14ac:dyDescent="0.25">
      <c r="A2481">
        <v>3802480</v>
      </c>
      <c r="B2481">
        <v>3</v>
      </c>
      <c r="C2481" t="s">
        <v>50</v>
      </c>
      <c r="D2481" s="2">
        <v>44537</v>
      </c>
      <c r="E2481" s="27">
        <v>2021</v>
      </c>
      <c r="F2481" s="29">
        <v>12</v>
      </c>
      <c r="G2481">
        <v>511117</v>
      </c>
      <c r="H2481" t="s">
        <v>31</v>
      </c>
      <c r="I2481">
        <v>280008</v>
      </c>
      <c r="J2481" t="s">
        <v>80</v>
      </c>
      <c r="K2481">
        <v>250014</v>
      </c>
      <c r="L2481" t="s">
        <v>37</v>
      </c>
      <c r="M2481" t="s">
        <v>54</v>
      </c>
      <c r="N2481" s="5">
        <v>2204</v>
      </c>
    </row>
    <row r="2482" spans="1:14" x14ac:dyDescent="0.25">
      <c r="A2482">
        <v>3802481</v>
      </c>
      <c r="B2482">
        <v>3</v>
      </c>
      <c r="C2482" t="s">
        <v>50</v>
      </c>
      <c r="D2482" s="2">
        <v>45196</v>
      </c>
      <c r="E2482" s="27">
        <v>2023</v>
      </c>
      <c r="F2482" s="29">
        <v>9</v>
      </c>
      <c r="G2482">
        <v>511111</v>
      </c>
      <c r="H2482" t="s">
        <v>29</v>
      </c>
      <c r="I2482">
        <v>280001</v>
      </c>
      <c r="J2482" t="s">
        <v>73</v>
      </c>
      <c r="K2482">
        <v>250007</v>
      </c>
      <c r="L2482" t="s">
        <v>36</v>
      </c>
      <c r="M2482" t="s">
        <v>53</v>
      </c>
      <c r="N2482" s="5">
        <v>855</v>
      </c>
    </row>
    <row r="2483" spans="1:14" x14ac:dyDescent="0.25">
      <c r="A2483">
        <v>3802482</v>
      </c>
      <c r="B2483">
        <v>2</v>
      </c>
      <c r="C2483" t="s">
        <v>51</v>
      </c>
      <c r="D2483" s="2">
        <v>44630</v>
      </c>
      <c r="E2483" s="27">
        <v>2022</v>
      </c>
      <c r="F2483" s="29">
        <v>3</v>
      </c>
      <c r="G2483">
        <v>511114</v>
      </c>
      <c r="H2483" t="s">
        <v>30</v>
      </c>
      <c r="I2483">
        <v>280010</v>
      </c>
      <c r="J2483" t="s">
        <v>11</v>
      </c>
      <c r="K2483">
        <v>250028</v>
      </c>
      <c r="L2483" t="s">
        <v>35</v>
      </c>
      <c r="M2483" t="s">
        <v>71</v>
      </c>
      <c r="N2483" s="5">
        <v>965</v>
      </c>
    </row>
    <row r="2484" spans="1:14" x14ac:dyDescent="0.25">
      <c r="A2484">
        <v>3802483</v>
      </c>
      <c r="B2484">
        <v>2</v>
      </c>
      <c r="C2484" t="s">
        <v>51</v>
      </c>
      <c r="D2484" s="2">
        <v>44251</v>
      </c>
      <c r="E2484" s="27">
        <v>2021</v>
      </c>
      <c r="F2484" s="29">
        <v>2</v>
      </c>
      <c r="G2484">
        <v>511113</v>
      </c>
      <c r="H2484" t="s">
        <v>30</v>
      </c>
      <c r="I2484">
        <v>280014</v>
      </c>
      <c r="J2484" t="s">
        <v>15</v>
      </c>
      <c r="K2484">
        <v>250005</v>
      </c>
      <c r="L2484" t="s">
        <v>36</v>
      </c>
      <c r="M2484" t="s">
        <v>38</v>
      </c>
      <c r="N2484" s="5">
        <v>4941</v>
      </c>
    </row>
    <row r="2485" spans="1:14" x14ac:dyDescent="0.25">
      <c r="A2485">
        <v>3802484</v>
      </c>
      <c r="B2485">
        <v>2</v>
      </c>
      <c r="C2485" t="s">
        <v>51</v>
      </c>
      <c r="D2485" s="2">
        <v>44217</v>
      </c>
      <c r="E2485" s="27">
        <v>2021</v>
      </c>
      <c r="F2485" s="29">
        <v>1</v>
      </c>
      <c r="G2485">
        <v>511114</v>
      </c>
      <c r="H2485" t="s">
        <v>30</v>
      </c>
      <c r="I2485">
        <v>280006</v>
      </c>
      <c r="J2485" t="s">
        <v>78</v>
      </c>
      <c r="K2485">
        <v>250027</v>
      </c>
      <c r="L2485" t="s">
        <v>35</v>
      </c>
      <c r="M2485" t="s">
        <v>71</v>
      </c>
      <c r="N2485" s="5">
        <v>1930</v>
      </c>
    </row>
    <row r="2486" spans="1:14" x14ac:dyDescent="0.25">
      <c r="A2486">
        <v>3802485</v>
      </c>
      <c r="B2486">
        <v>1</v>
      </c>
      <c r="C2486" t="s">
        <v>64</v>
      </c>
      <c r="D2486" s="2">
        <v>45187</v>
      </c>
      <c r="E2486" s="27">
        <v>2023</v>
      </c>
      <c r="F2486" s="29">
        <v>9</v>
      </c>
      <c r="G2486">
        <v>511113</v>
      </c>
      <c r="H2486" t="s">
        <v>30</v>
      </c>
      <c r="I2486">
        <v>280016</v>
      </c>
      <c r="J2486" t="s">
        <v>17</v>
      </c>
      <c r="K2486">
        <v>250024</v>
      </c>
      <c r="L2486" t="s">
        <v>34</v>
      </c>
      <c r="M2486" t="s">
        <v>40</v>
      </c>
      <c r="N2486" s="5">
        <v>1144</v>
      </c>
    </row>
    <row r="2487" spans="1:14" x14ac:dyDescent="0.25">
      <c r="A2487">
        <v>3802486</v>
      </c>
      <c r="B2487">
        <v>3</v>
      </c>
      <c r="C2487" t="s">
        <v>50</v>
      </c>
      <c r="D2487" s="2">
        <v>44261</v>
      </c>
      <c r="E2487" s="27">
        <v>2021</v>
      </c>
      <c r="F2487" s="29">
        <v>3</v>
      </c>
      <c r="G2487">
        <v>511112</v>
      </c>
      <c r="H2487" t="s">
        <v>29</v>
      </c>
      <c r="I2487">
        <v>280013</v>
      </c>
      <c r="J2487" t="s">
        <v>14</v>
      </c>
      <c r="K2487">
        <v>250015</v>
      </c>
      <c r="L2487" t="s">
        <v>37</v>
      </c>
      <c r="M2487" t="s">
        <v>39</v>
      </c>
      <c r="N2487" s="5">
        <v>5204</v>
      </c>
    </row>
    <row r="2488" spans="1:14" x14ac:dyDescent="0.25">
      <c r="A2488">
        <v>3802487</v>
      </c>
      <c r="B2488">
        <v>3</v>
      </c>
      <c r="C2488" t="s">
        <v>50</v>
      </c>
      <c r="D2488" s="2">
        <v>44491</v>
      </c>
      <c r="E2488" s="27">
        <v>2021</v>
      </c>
      <c r="F2488" s="29">
        <v>10</v>
      </c>
      <c r="G2488">
        <v>511117</v>
      </c>
      <c r="H2488" t="s">
        <v>31</v>
      </c>
      <c r="I2488">
        <v>280002</v>
      </c>
      <c r="J2488" t="s">
        <v>74</v>
      </c>
      <c r="K2488">
        <v>250001</v>
      </c>
      <c r="L2488" t="s">
        <v>36</v>
      </c>
      <c r="M2488" t="s">
        <v>38</v>
      </c>
      <c r="N2488" s="5">
        <v>2894</v>
      </c>
    </row>
    <row r="2489" spans="1:14" x14ac:dyDescent="0.25">
      <c r="A2489">
        <v>3802488</v>
      </c>
      <c r="B2489">
        <v>1</v>
      </c>
      <c r="C2489" t="s">
        <v>64</v>
      </c>
      <c r="D2489" s="2">
        <v>45114</v>
      </c>
      <c r="E2489" s="27">
        <v>2023</v>
      </c>
      <c r="F2489" s="29">
        <v>7</v>
      </c>
      <c r="G2489">
        <v>511112</v>
      </c>
      <c r="H2489" t="s">
        <v>29</v>
      </c>
      <c r="I2489">
        <v>280003</v>
      </c>
      <c r="J2489" t="s">
        <v>75</v>
      </c>
      <c r="K2489">
        <v>250022</v>
      </c>
      <c r="L2489" t="s">
        <v>34</v>
      </c>
      <c r="M2489" t="s">
        <v>40</v>
      </c>
      <c r="N2489" s="5">
        <v>1835</v>
      </c>
    </row>
    <row r="2490" spans="1:14" x14ac:dyDescent="0.25">
      <c r="A2490">
        <v>3802489</v>
      </c>
      <c r="B2490">
        <v>4</v>
      </c>
      <c r="C2490" t="s">
        <v>65</v>
      </c>
      <c r="D2490" s="2">
        <v>44385</v>
      </c>
      <c r="E2490" s="27">
        <v>2021</v>
      </c>
      <c r="F2490" s="29">
        <v>7</v>
      </c>
      <c r="G2490">
        <v>511112</v>
      </c>
      <c r="H2490" t="s">
        <v>29</v>
      </c>
      <c r="I2490">
        <v>280002</v>
      </c>
      <c r="J2490" t="s">
        <v>74</v>
      </c>
      <c r="K2490">
        <v>250011</v>
      </c>
      <c r="L2490" t="s">
        <v>37</v>
      </c>
      <c r="M2490" t="s">
        <v>54</v>
      </c>
      <c r="N2490" s="5">
        <v>1990</v>
      </c>
    </row>
    <row r="2491" spans="1:14" x14ac:dyDescent="0.25">
      <c r="A2491">
        <v>3802490</v>
      </c>
      <c r="B2491">
        <v>2</v>
      </c>
      <c r="C2491" t="s">
        <v>51</v>
      </c>
      <c r="D2491" s="2">
        <v>44898</v>
      </c>
      <c r="E2491" s="27">
        <v>2022</v>
      </c>
      <c r="F2491" s="29">
        <v>12</v>
      </c>
      <c r="G2491">
        <v>511111</v>
      </c>
      <c r="H2491" t="s">
        <v>29</v>
      </c>
      <c r="I2491">
        <v>280005</v>
      </c>
      <c r="J2491" t="s">
        <v>77</v>
      </c>
      <c r="K2491">
        <v>250026</v>
      </c>
      <c r="L2491" t="s">
        <v>35</v>
      </c>
      <c r="M2491" t="s">
        <v>71</v>
      </c>
      <c r="N2491" s="5">
        <v>387</v>
      </c>
    </row>
    <row r="2492" spans="1:14" x14ac:dyDescent="0.25">
      <c r="A2492">
        <v>3802491</v>
      </c>
      <c r="B2492">
        <v>3</v>
      </c>
      <c r="C2492" t="s">
        <v>50</v>
      </c>
      <c r="D2492" s="2">
        <v>45205</v>
      </c>
      <c r="E2492" s="27">
        <v>2023</v>
      </c>
      <c r="F2492" s="29">
        <v>10</v>
      </c>
      <c r="G2492">
        <v>511111</v>
      </c>
      <c r="H2492" t="s">
        <v>29</v>
      </c>
      <c r="I2492">
        <v>280014</v>
      </c>
      <c r="J2492" t="s">
        <v>15</v>
      </c>
      <c r="K2492">
        <v>250006</v>
      </c>
      <c r="L2492" t="s">
        <v>36</v>
      </c>
      <c r="M2492" t="s">
        <v>53</v>
      </c>
      <c r="N2492" s="5">
        <v>4668</v>
      </c>
    </row>
    <row r="2493" spans="1:14" x14ac:dyDescent="0.25">
      <c r="A2493">
        <v>3802492</v>
      </c>
      <c r="B2493">
        <v>1</v>
      </c>
      <c r="C2493" t="s">
        <v>64</v>
      </c>
      <c r="D2493" s="2">
        <v>45163</v>
      </c>
      <c r="E2493" s="27">
        <v>2023</v>
      </c>
      <c r="F2493" s="29">
        <v>8</v>
      </c>
      <c r="G2493">
        <v>511112</v>
      </c>
      <c r="H2493" t="s">
        <v>29</v>
      </c>
      <c r="I2493">
        <v>280007</v>
      </c>
      <c r="J2493" t="s">
        <v>79</v>
      </c>
      <c r="K2493">
        <v>250024</v>
      </c>
      <c r="L2493" t="s">
        <v>34</v>
      </c>
      <c r="M2493" t="s">
        <v>40</v>
      </c>
      <c r="N2493" s="5">
        <v>4613</v>
      </c>
    </row>
    <row r="2494" spans="1:14" x14ac:dyDescent="0.25">
      <c r="A2494">
        <v>3802493</v>
      </c>
      <c r="B2494">
        <v>3</v>
      </c>
      <c r="C2494" t="s">
        <v>50</v>
      </c>
      <c r="D2494" s="2">
        <v>45005</v>
      </c>
      <c r="E2494" s="27">
        <v>2023</v>
      </c>
      <c r="F2494" s="29">
        <v>3</v>
      </c>
      <c r="G2494">
        <v>511116</v>
      </c>
      <c r="H2494" t="s">
        <v>31</v>
      </c>
      <c r="I2494">
        <v>280008</v>
      </c>
      <c r="J2494" t="s">
        <v>80</v>
      </c>
      <c r="K2494">
        <v>250014</v>
      </c>
      <c r="L2494" t="s">
        <v>37</v>
      </c>
      <c r="M2494" t="s">
        <v>54</v>
      </c>
      <c r="N2494" s="5">
        <v>843</v>
      </c>
    </row>
    <row r="2495" spans="1:14" x14ac:dyDescent="0.25">
      <c r="A2495">
        <v>3802494</v>
      </c>
      <c r="B2495">
        <v>1</v>
      </c>
      <c r="C2495" t="s">
        <v>64</v>
      </c>
      <c r="D2495" s="2">
        <v>44263</v>
      </c>
      <c r="E2495" s="27">
        <v>2021</v>
      </c>
      <c r="F2495" s="29">
        <v>3</v>
      </c>
      <c r="G2495">
        <v>511116</v>
      </c>
      <c r="H2495" t="s">
        <v>31</v>
      </c>
      <c r="I2495">
        <v>280004</v>
      </c>
      <c r="J2495" t="s">
        <v>76</v>
      </c>
      <c r="K2495">
        <v>250028</v>
      </c>
      <c r="L2495" t="s">
        <v>35</v>
      </c>
      <c r="M2495" t="s">
        <v>71</v>
      </c>
      <c r="N2495" s="5">
        <v>5814</v>
      </c>
    </row>
    <row r="2496" spans="1:14" x14ac:dyDescent="0.25">
      <c r="A2496">
        <v>3802495</v>
      </c>
      <c r="B2496">
        <v>3</v>
      </c>
      <c r="C2496" t="s">
        <v>50</v>
      </c>
      <c r="D2496" s="2">
        <v>44523</v>
      </c>
      <c r="E2496" s="27">
        <v>2021</v>
      </c>
      <c r="F2496" s="29">
        <v>11</v>
      </c>
      <c r="G2496">
        <v>511114</v>
      </c>
      <c r="H2496" t="s">
        <v>30</v>
      </c>
      <c r="I2496">
        <v>280018</v>
      </c>
      <c r="J2496" t="s">
        <v>19</v>
      </c>
      <c r="K2496">
        <v>250027</v>
      </c>
      <c r="L2496" t="s">
        <v>35</v>
      </c>
      <c r="M2496" t="s">
        <v>71</v>
      </c>
      <c r="N2496" s="5">
        <v>5883</v>
      </c>
    </row>
    <row r="2497" spans="1:14" x14ac:dyDescent="0.25">
      <c r="A2497">
        <v>3802496</v>
      </c>
      <c r="B2497">
        <v>2</v>
      </c>
      <c r="C2497" t="s">
        <v>51</v>
      </c>
      <c r="D2497" s="2">
        <v>45020</v>
      </c>
      <c r="E2497" s="27">
        <v>2023</v>
      </c>
      <c r="F2497" s="29">
        <v>4</v>
      </c>
      <c r="G2497">
        <v>511117</v>
      </c>
      <c r="H2497" t="s">
        <v>31</v>
      </c>
      <c r="I2497">
        <v>280011</v>
      </c>
      <c r="J2497" t="s">
        <v>12</v>
      </c>
      <c r="K2497">
        <v>250017</v>
      </c>
      <c r="L2497" t="s">
        <v>37</v>
      </c>
      <c r="M2497" t="s">
        <v>39</v>
      </c>
      <c r="N2497" s="5">
        <v>241</v>
      </c>
    </row>
    <row r="2498" spans="1:14" x14ac:dyDescent="0.25">
      <c r="A2498">
        <v>3802497</v>
      </c>
      <c r="B2498">
        <v>4</v>
      </c>
      <c r="C2498" t="s">
        <v>65</v>
      </c>
      <c r="D2498" s="2">
        <v>45053</v>
      </c>
      <c r="E2498" s="27">
        <v>2023</v>
      </c>
      <c r="F2498" s="29">
        <v>5</v>
      </c>
      <c r="G2498">
        <v>511117</v>
      </c>
      <c r="H2498" t="s">
        <v>31</v>
      </c>
      <c r="I2498">
        <v>280002</v>
      </c>
      <c r="J2498" t="s">
        <v>74</v>
      </c>
      <c r="K2498">
        <v>250019</v>
      </c>
      <c r="L2498" t="s">
        <v>37</v>
      </c>
      <c r="M2498" t="s">
        <v>39</v>
      </c>
      <c r="N2498" s="5">
        <v>1229</v>
      </c>
    </row>
    <row r="2499" spans="1:14" x14ac:dyDescent="0.25">
      <c r="A2499">
        <v>3802498</v>
      </c>
      <c r="B2499">
        <v>4</v>
      </c>
      <c r="C2499" t="s">
        <v>65</v>
      </c>
      <c r="D2499" s="2">
        <v>44576</v>
      </c>
      <c r="E2499" s="27">
        <v>2022</v>
      </c>
      <c r="F2499" s="29">
        <v>1</v>
      </c>
      <c r="G2499">
        <v>511117</v>
      </c>
      <c r="H2499" t="s">
        <v>31</v>
      </c>
      <c r="I2499">
        <v>280004</v>
      </c>
      <c r="J2499" t="s">
        <v>76</v>
      </c>
      <c r="K2499">
        <v>250011</v>
      </c>
      <c r="L2499" t="s">
        <v>37</v>
      </c>
      <c r="M2499" t="s">
        <v>54</v>
      </c>
      <c r="N2499" s="5">
        <v>2961</v>
      </c>
    </row>
    <row r="2500" spans="1:14" x14ac:dyDescent="0.25">
      <c r="A2500">
        <v>3802499</v>
      </c>
      <c r="B2500">
        <v>2</v>
      </c>
      <c r="C2500" t="s">
        <v>51</v>
      </c>
      <c r="D2500" s="2">
        <v>44682</v>
      </c>
      <c r="E2500" s="27">
        <v>2022</v>
      </c>
      <c r="F2500" s="29">
        <v>5</v>
      </c>
      <c r="G2500">
        <v>511115</v>
      </c>
      <c r="H2500" t="s">
        <v>70</v>
      </c>
      <c r="I2500">
        <v>280003</v>
      </c>
      <c r="J2500" t="s">
        <v>75</v>
      </c>
      <c r="K2500">
        <v>250003</v>
      </c>
      <c r="L2500" t="s">
        <v>36</v>
      </c>
      <c r="M2500" t="s">
        <v>38</v>
      </c>
      <c r="N2500" s="5">
        <v>4043</v>
      </c>
    </row>
    <row r="2501" spans="1:14" x14ac:dyDescent="0.25">
      <c r="A2501">
        <v>3802500</v>
      </c>
      <c r="B2501">
        <v>4</v>
      </c>
      <c r="C2501" t="s">
        <v>65</v>
      </c>
      <c r="D2501" s="2">
        <v>44853</v>
      </c>
      <c r="E2501" s="27">
        <v>2022</v>
      </c>
      <c r="F2501" s="29">
        <v>10</v>
      </c>
      <c r="G2501">
        <v>511111</v>
      </c>
      <c r="H2501" t="s">
        <v>29</v>
      </c>
      <c r="I2501">
        <v>280014</v>
      </c>
      <c r="J2501" t="s">
        <v>15</v>
      </c>
      <c r="K2501">
        <v>250001</v>
      </c>
      <c r="L2501" t="s">
        <v>36</v>
      </c>
      <c r="M2501" t="s">
        <v>38</v>
      </c>
      <c r="N2501" s="5">
        <v>3422</v>
      </c>
    </row>
    <row r="2502" spans="1:14" x14ac:dyDescent="0.25">
      <c r="A2502">
        <v>3802501</v>
      </c>
      <c r="B2502">
        <v>2</v>
      </c>
      <c r="C2502" t="s">
        <v>51</v>
      </c>
      <c r="D2502" s="2">
        <v>45140</v>
      </c>
      <c r="E2502" s="27">
        <v>2023</v>
      </c>
      <c r="F2502" s="29">
        <v>8</v>
      </c>
      <c r="G2502">
        <v>511111</v>
      </c>
      <c r="H2502" t="s">
        <v>29</v>
      </c>
      <c r="I2502">
        <v>280019</v>
      </c>
      <c r="J2502" t="s">
        <v>20</v>
      </c>
      <c r="K2502">
        <v>250030</v>
      </c>
      <c r="L2502" t="s">
        <v>35</v>
      </c>
      <c r="M2502" t="s">
        <v>55</v>
      </c>
      <c r="N2502" s="5">
        <v>4308</v>
      </c>
    </row>
    <row r="2503" spans="1:14" x14ac:dyDescent="0.25">
      <c r="A2503">
        <v>3802502</v>
      </c>
      <c r="B2503">
        <v>3</v>
      </c>
      <c r="C2503" t="s">
        <v>50</v>
      </c>
      <c r="D2503" s="2">
        <v>44914</v>
      </c>
      <c r="E2503" s="27">
        <v>2022</v>
      </c>
      <c r="F2503" s="29">
        <v>12</v>
      </c>
      <c r="G2503">
        <v>511113</v>
      </c>
      <c r="H2503" t="s">
        <v>30</v>
      </c>
      <c r="I2503">
        <v>280001</v>
      </c>
      <c r="J2503" t="s">
        <v>73</v>
      </c>
      <c r="K2503">
        <v>250006</v>
      </c>
      <c r="L2503" t="s">
        <v>36</v>
      </c>
      <c r="M2503" t="s">
        <v>53</v>
      </c>
      <c r="N2503" s="5">
        <v>397</v>
      </c>
    </row>
    <row r="2504" spans="1:14" x14ac:dyDescent="0.25">
      <c r="A2504">
        <v>3802503</v>
      </c>
      <c r="B2504">
        <v>3</v>
      </c>
      <c r="C2504" t="s">
        <v>50</v>
      </c>
      <c r="D2504" s="2">
        <v>44817</v>
      </c>
      <c r="E2504" s="27">
        <v>2022</v>
      </c>
      <c r="F2504" s="29">
        <v>9</v>
      </c>
      <c r="G2504">
        <v>511115</v>
      </c>
      <c r="H2504" t="s">
        <v>70</v>
      </c>
      <c r="I2504">
        <v>280007</v>
      </c>
      <c r="J2504" t="s">
        <v>79</v>
      </c>
      <c r="K2504">
        <v>250009</v>
      </c>
      <c r="L2504" t="s">
        <v>36</v>
      </c>
      <c r="M2504" t="s">
        <v>53</v>
      </c>
      <c r="N2504" s="5">
        <v>2620</v>
      </c>
    </row>
    <row r="2505" spans="1:14" x14ac:dyDescent="0.25">
      <c r="A2505">
        <v>3802504</v>
      </c>
      <c r="B2505">
        <v>3</v>
      </c>
      <c r="C2505" t="s">
        <v>50</v>
      </c>
      <c r="D2505" s="2">
        <v>44276</v>
      </c>
      <c r="E2505" s="27">
        <v>2021</v>
      </c>
      <c r="F2505" s="29">
        <v>3</v>
      </c>
      <c r="G2505">
        <v>511114</v>
      </c>
      <c r="H2505" t="s">
        <v>30</v>
      </c>
      <c r="I2505">
        <v>280008</v>
      </c>
      <c r="J2505" t="s">
        <v>80</v>
      </c>
      <c r="K2505">
        <v>250005</v>
      </c>
      <c r="L2505" t="s">
        <v>36</v>
      </c>
      <c r="M2505" t="s">
        <v>38</v>
      </c>
      <c r="N2505" s="5">
        <v>515</v>
      </c>
    </row>
    <row r="2506" spans="1:14" x14ac:dyDescent="0.25">
      <c r="A2506">
        <v>3802505</v>
      </c>
      <c r="B2506">
        <v>4</v>
      </c>
      <c r="C2506" t="s">
        <v>65</v>
      </c>
      <c r="D2506" s="2">
        <v>44984</v>
      </c>
      <c r="E2506" s="27">
        <v>2023</v>
      </c>
      <c r="F2506" s="29">
        <v>2</v>
      </c>
      <c r="G2506">
        <v>511111</v>
      </c>
      <c r="H2506" t="s">
        <v>29</v>
      </c>
      <c r="I2506">
        <v>280014</v>
      </c>
      <c r="J2506" t="s">
        <v>15</v>
      </c>
      <c r="K2506">
        <v>250001</v>
      </c>
      <c r="L2506" t="s">
        <v>36</v>
      </c>
      <c r="M2506" t="s">
        <v>38</v>
      </c>
      <c r="N2506" s="5">
        <v>1548</v>
      </c>
    </row>
    <row r="2507" spans="1:14" x14ac:dyDescent="0.25">
      <c r="A2507">
        <v>3802506</v>
      </c>
      <c r="B2507">
        <v>2</v>
      </c>
      <c r="C2507" t="s">
        <v>51</v>
      </c>
      <c r="D2507" s="2">
        <v>44982</v>
      </c>
      <c r="E2507" s="27">
        <v>2023</v>
      </c>
      <c r="F2507" s="29">
        <v>2</v>
      </c>
      <c r="G2507">
        <v>511112</v>
      </c>
      <c r="H2507" t="s">
        <v>29</v>
      </c>
      <c r="I2507">
        <v>280016</v>
      </c>
      <c r="J2507" t="s">
        <v>17</v>
      </c>
      <c r="K2507">
        <v>250019</v>
      </c>
      <c r="L2507" t="s">
        <v>37</v>
      </c>
      <c r="M2507" t="s">
        <v>39</v>
      </c>
      <c r="N2507" s="5">
        <v>5655</v>
      </c>
    </row>
    <row r="2508" spans="1:14" x14ac:dyDescent="0.25">
      <c r="A2508">
        <v>3802507</v>
      </c>
      <c r="B2508">
        <v>4</v>
      </c>
      <c r="C2508" t="s">
        <v>65</v>
      </c>
      <c r="D2508" s="2">
        <v>44850</v>
      </c>
      <c r="E2508" s="27">
        <v>2022</v>
      </c>
      <c r="F2508" s="29">
        <v>10</v>
      </c>
      <c r="G2508">
        <v>511115</v>
      </c>
      <c r="H2508" t="s">
        <v>70</v>
      </c>
      <c r="I2508">
        <v>280001</v>
      </c>
      <c r="J2508" t="s">
        <v>73</v>
      </c>
      <c r="K2508">
        <v>250020</v>
      </c>
      <c r="L2508" t="s">
        <v>37</v>
      </c>
      <c r="M2508" t="s">
        <v>39</v>
      </c>
      <c r="N2508" s="5">
        <v>4796</v>
      </c>
    </row>
    <row r="2509" spans="1:14" x14ac:dyDescent="0.25">
      <c r="A2509">
        <v>3802508</v>
      </c>
      <c r="B2509">
        <v>1</v>
      </c>
      <c r="C2509" t="s">
        <v>64</v>
      </c>
      <c r="D2509" s="2">
        <v>44212</v>
      </c>
      <c r="E2509" s="27">
        <v>2021</v>
      </c>
      <c r="F2509" s="29">
        <v>1</v>
      </c>
      <c r="G2509">
        <v>511117</v>
      </c>
      <c r="H2509" t="s">
        <v>31</v>
      </c>
      <c r="I2509">
        <v>280009</v>
      </c>
      <c r="J2509" t="s">
        <v>81</v>
      </c>
      <c r="K2509">
        <v>250017</v>
      </c>
      <c r="L2509" t="s">
        <v>37</v>
      </c>
      <c r="M2509" t="s">
        <v>39</v>
      </c>
      <c r="N2509" s="5">
        <v>5538</v>
      </c>
    </row>
    <row r="2510" spans="1:14" x14ac:dyDescent="0.25">
      <c r="A2510">
        <v>3802509</v>
      </c>
      <c r="B2510">
        <v>3</v>
      </c>
      <c r="C2510" t="s">
        <v>50</v>
      </c>
      <c r="D2510" s="2">
        <v>44326</v>
      </c>
      <c r="E2510" s="27">
        <v>2021</v>
      </c>
      <c r="F2510" s="29">
        <v>5</v>
      </c>
      <c r="G2510">
        <v>511116</v>
      </c>
      <c r="H2510" t="s">
        <v>31</v>
      </c>
      <c r="I2510">
        <v>280011</v>
      </c>
      <c r="J2510" t="s">
        <v>12</v>
      </c>
      <c r="K2510">
        <v>250009</v>
      </c>
      <c r="L2510" t="s">
        <v>36</v>
      </c>
      <c r="M2510" t="s">
        <v>53</v>
      </c>
      <c r="N2510" s="5">
        <v>422</v>
      </c>
    </row>
    <row r="2511" spans="1:14" x14ac:dyDescent="0.25">
      <c r="A2511">
        <v>3802510</v>
      </c>
      <c r="B2511">
        <v>3</v>
      </c>
      <c r="C2511" t="s">
        <v>50</v>
      </c>
      <c r="D2511" s="2">
        <v>44904</v>
      </c>
      <c r="E2511" s="27">
        <v>2022</v>
      </c>
      <c r="F2511" s="29">
        <v>12</v>
      </c>
      <c r="G2511">
        <v>511113</v>
      </c>
      <c r="H2511" t="s">
        <v>30</v>
      </c>
      <c r="I2511">
        <v>280015</v>
      </c>
      <c r="J2511" t="s">
        <v>16</v>
      </c>
      <c r="K2511">
        <v>250016</v>
      </c>
      <c r="L2511" t="s">
        <v>37</v>
      </c>
      <c r="M2511" t="s">
        <v>39</v>
      </c>
      <c r="N2511" s="5">
        <v>3348</v>
      </c>
    </row>
    <row r="2512" spans="1:14" x14ac:dyDescent="0.25">
      <c r="A2512">
        <v>3802511</v>
      </c>
      <c r="B2512">
        <v>3</v>
      </c>
      <c r="C2512" t="s">
        <v>50</v>
      </c>
      <c r="D2512" s="2">
        <v>44579</v>
      </c>
      <c r="E2512" s="27">
        <v>2022</v>
      </c>
      <c r="F2512" s="29">
        <v>1</v>
      </c>
      <c r="G2512">
        <v>511112</v>
      </c>
      <c r="H2512" t="s">
        <v>29</v>
      </c>
      <c r="I2512">
        <v>280012</v>
      </c>
      <c r="J2512" t="s">
        <v>13</v>
      </c>
      <c r="K2512">
        <v>250008</v>
      </c>
      <c r="L2512" t="s">
        <v>36</v>
      </c>
      <c r="M2512" t="s">
        <v>53</v>
      </c>
      <c r="N2512" s="5">
        <v>4232</v>
      </c>
    </row>
    <row r="2513" spans="1:14" x14ac:dyDescent="0.25">
      <c r="A2513">
        <v>3802512</v>
      </c>
      <c r="B2513">
        <v>1</v>
      </c>
      <c r="C2513" t="s">
        <v>64</v>
      </c>
      <c r="D2513" s="2">
        <v>45058</v>
      </c>
      <c r="E2513" s="27">
        <v>2023</v>
      </c>
      <c r="F2513" s="29">
        <v>5</v>
      </c>
      <c r="G2513">
        <v>511114</v>
      </c>
      <c r="H2513" t="s">
        <v>30</v>
      </c>
      <c r="I2513">
        <v>280008</v>
      </c>
      <c r="J2513" t="s">
        <v>80</v>
      </c>
      <c r="K2513">
        <v>250017</v>
      </c>
      <c r="L2513" t="s">
        <v>37</v>
      </c>
      <c r="M2513" t="s">
        <v>39</v>
      </c>
      <c r="N2513" s="5">
        <v>3288</v>
      </c>
    </row>
    <row r="2514" spans="1:14" x14ac:dyDescent="0.25">
      <c r="A2514">
        <v>3802513</v>
      </c>
      <c r="B2514">
        <v>2</v>
      </c>
      <c r="C2514" t="s">
        <v>51</v>
      </c>
      <c r="D2514" s="2">
        <v>45131</v>
      </c>
      <c r="E2514" s="27">
        <v>2023</v>
      </c>
      <c r="F2514" s="29">
        <v>7</v>
      </c>
      <c r="G2514">
        <v>511113</v>
      </c>
      <c r="H2514" t="s">
        <v>30</v>
      </c>
      <c r="I2514">
        <v>280001</v>
      </c>
      <c r="J2514" t="s">
        <v>73</v>
      </c>
      <c r="K2514">
        <v>250012</v>
      </c>
      <c r="L2514" t="s">
        <v>37</v>
      </c>
      <c r="M2514" t="s">
        <v>54</v>
      </c>
      <c r="N2514" s="5">
        <v>5140</v>
      </c>
    </row>
    <row r="2515" spans="1:14" x14ac:dyDescent="0.25">
      <c r="A2515">
        <v>3802514</v>
      </c>
      <c r="B2515">
        <v>3</v>
      </c>
      <c r="C2515" t="s">
        <v>50</v>
      </c>
      <c r="D2515" s="2">
        <v>44364</v>
      </c>
      <c r="E2515" s="27">
        <v>2021</v>
      </c>
      <c r="F2515" s="29">
        <v>6</v>
      </c>
      <c r="G2515">
        <v>511111</v>
      </c>
      <c r="H2515" t="s">
        <v>29</v>
      </c>
      <c r="I2515">
        <v>280013</v>
      </c>
      <c r="J2515" t="s">
        <v>14</v>
      </c>
      <c r="K2515">
        <v>250008</v>
      </c>
      <c r="L2515" t="s">
        <v>36</v>
      </c>
      <c r="M2515" t="s">
        <v>53</v>
      </c>
      <c r="N2515" s="5">
        <v>2015</v>
      </c>
    </row>
    <row r="2516" spans="1:14" x14ac:dyDescent="0.25">
      <c r="A2516">
        <v>3802515</v>
      </c>
      <c r="B2516">
        <v>1</v>
      </c>
      <c r="C2516" t="s">
        <v>64</v>
      </c>
      <c r="D2516" s="2">
        <v>45041</v>
      </c>
      <c r="E2516" s="27">
        <v>2023</v>
      </c>
      <c r="F2516" s="29">
        <v>4</v>
      </c>
      <c r="G2516">
        <v>511116</v>
      </c>
      <c r="H2516" t="s">
        <v>31</v>
      </c>
      <c r="I2516">
        <v>280019</v>
      </c>
      <c r="J2516" t="s">
        <v>20</v>
      </c>
      <c r="K2516">
        <v>250002</v>
      </c>
      <c r="L2516" t="s">
        <v>36</v>
      </c>
      <c r="M2516" t="s">
        <v>38</v>
      </c>
      <c r="N2516" s="5">
        <v>3899</v>
      </c>
    </row>
    <row r="2517" spans="1:14" x14ac:dyDescent="0.25">
      <c r="A2517">
        <v>3802516</v>
      </c>
      <c r="B2517">
        <v>4</v>
      </c>
      <c r="C2517" t="s">
        <v>65</v>
      </c>
      <c r="D2517" s="2">
        <v>45113</v>
      </c>
      <c r="E2517" s="27">
        <v>2023</v>
      </c>
      <c r="F2517" s="29">
        <v>7</v>
      </c>
      <c r="G2517">
        <v>511112</v>
      </c>
      <c r="H2517" t="s">
        <v>29</v>
      </c>
      <c r="I2517">
        <v>280017</v>
      </c>
      <c r="J2517" t="s">
        <v>18</v>
      </c>
      <c r="K2517">
        <v>250008</v>
      </c>
      <c r="L2517" t="s">
        <v>36</v>
      </c>
      <c r="M2517" t="s">
        <v>53</v>
      </c>
      <c r="N2517" s="5">
        <v>838</v>
      </c>
    </row>
    <row r="2518" spans="1:14" x14ac:dyDescent="0.25">
      <c r="A2518">
        <v>3802517</v>
      </c>
      <c r="B2518">
        <v>1</v>
      </c>
      <c r="C2518" t="s">
        <v>64</v>
      </c>
      <c r="D2518" s="2">
        <v>45063</v>
      </c>
      <c r="E2518" s="27">
        <v>2023</v>
      </c>
      <c r="F2518" s="29">
        <v>5</v>
      </c>
      <c r="G2518">
        <v>511114</v>
      </c>
      <c r="H2518" t="s">
        <v>30</v>
      </c>
      <c r="I2518">
        <v>280017</v>
      </c>
      <c r="J2518" t="s">
        <v>18</v>
      </c>
      <c r="K2518">
        <v>250004</v>
      </c>
      <c r="L2518" t="s">
        <v>36</v>
      </c>
      <c r="M2518" t="s">
        <v>38</v>
      </c>
      <c r="N2518" s="5">
        <v>4831</v>
      </c>
    </row>
    <row r="2519" spans="1:14" x14ac:dyDescent="0.25">
      <c r="A2519">
        <v>3802518</v>
      </c>
      <c r="B2519">
        <v>4</v>
      </c>
      <c r="C2519" t="s">
        <v>65</v>
      </c>
      <c r="D2519" s="2">
        <v>45220</v>
      </c>
      <c r="E2519" s="27">
        <v>2023</v>
      </c>
      <c r="F2519" s="29">
        <v>10</v>
      </c>
      <c r="G2519">
        <v>511111</v>
      </c>
      <c r="H2519" t="s">
        <v>29</v>
      </c>
      <c r="I2519">
        <v>280004</v>
      </c>
      <c r="J2519" t="s">
        <v>76</v>
      </c>
      <c r="K2519">
        <v>250007</v>
      </c>
      <c r="L2519" t="s">
        <v>36</v>
      </c>
      <c r="M2519" t="s">
        <v>53</v>
      </c>
      <c r="N2519" s="5">
        <v>5384</v>
      </c>
    </row>
    <row r="2520" spans="1:14" x14ac:dyDescent="0.25">
      <c r="A2520">
        <v>3802519</v>
      </c>
      <c r="B2520">
        <v>2</v>
      </c>
      <c r="C2520" t="s">
        <v>51</v>
      </c>
      <c r="D2520" s="2">
        <v>44367</v>
      </c>
      <c r="E2520" s="27">
        <v>2021</v>
      </c>
      <c r="F2520" s="29">
        <v>6</v>
      </c>
      <c r="G2520">
        <v>511115</v>
      </c>
      <c r="H2520" t="s">
        <v>70</v>
      </c>
      <c r="I2520">
        <v>280007</v>
      </c>
      <c r="J2520" t="s">
        <v>79</v>
      </c>
      <c r="K2520">
        <v>250003</v>
      </c>
      <c r="L2520" t="s">
        <v>36</v>
      </c>
      <c r="M2520" t="s">
        <v>38</v>
      </c>
      <c r="N2520" s="5">
        <v>5600</v>
      </c>
    </row>
    <row r="2521" spans="1:14" x14ac:dyDescent="0.25">
      <c r="A2521">
        <v>3802520</v>
      </c>
      <c r="B2521">
        <v>4</v>
      </c>
      <c r="C2521" t="s">
        <v>65</v>
      </c>
      <c r="D2521" s="2">
        <v>44837</v>
      </c>
      <c r="E2521" s="27">
        <v>2022</v>
      </c>
      <c r="F2521" s="29">
        <v>10</v>
      </c>
      <c r="G2521">
        <v>511113</v>
      </c>
      <c r="H2521" t="s">
        <v>30</v>
      </c>
      <c r="I2521">
        <v>280020</v>
      </c>
      <c r="J2521" t="s">
        <v>21</v>
      </c>
      <c r="K2521">
        <v>250017</v>
      </c>
      <c r="L2521" t="s">
        <v>37</v>
      </c>
      <c r="M2521" t="s">
        <v>39</v>
      </c>
      <c r="N2521" s="5">
        <v>786</v>
      </c>
    </row>
    <row r="2522" spans="1:14" x14ac:dyDescent="0.25">
      <c r="A2522">
        <v>3802521</v>
      </c>
      <c r="B2522">
        <v>2</v>
      </c>
      <c r="C2522" t="s">
        <v>51</v>
      </c>
      <c r="D2522" s="2">
        <v>44279</v>
      </c>
      <c r="E2522" s="27">
        <v>2021</v>
      </c>
      <c r="F2522" s="29">
        <v>3</v>
      </c>
      <c r="G2522">
        <v>511112</v>
      </c>
      <c r="H2522" t="s">
        <v>29</v>
      </c>
      <c r="I2522">
        <v>280006</v>
      </c>
      <c r="J2522" t="s">
        <v>78</v>
      </c>
      <c r="K2522">
        <v>250014</v>
      </c>
      <c r="L2522" t="s">
        <v>37</v>
      </c>
      <c r="M2522" t="s">
        <v>54</v>
      </c>
      <c r="N2522" s="5">
        <v>4652</v>
      </c>
    </row>
    <row r="2523" spans="1:14" x14ac:dyDescent="0.25">
      <c r="A2523">
        <v>3802522</v>
      </c>
      <c r="B2523">
        <v>4</v>
      </c>
      <c r="C2523" t="s">
        <v>65</v>
      </c>
      <c r="D2523" s="2">
        <v>44979</v>
      </c>
      <c r="E2523" s="27">
        <v>2023</v>
      </c>
      <c r="F2523" s="29">
        <v>2</v>
      </c>
      <c r="G2523">
        <v>511115</v>
      </c>
      <c r="H2523" t="s">
        <v>70</v>
      </c>
      <c r="I2523">
        <v>280016</v>
      </c>
      <c r="J2523" t="s">
        <v>17</v>
      </c>
      <c r="K2523">
        <v>250002</v>
      </c>
      <c r="L2523" t="s">
        <v>36</v>
      </c>
      <c r="M2523" t="s">
        <v>38</v>
      </c>
      <c r="N2523" s="5">
        <v>1843</v>
      </c>
    </row>
    <row r="2524" spans="1:14" x14ac:dyDescent="0.25">
      <c r="A2524">
        <v>3802523</v>
      </c>
      <c r="B2524">
        <v>3</v>
      </c>
      <c r="C2524" t="s">
        <v>50</v>
      </c>
      <c r="D2524" s="2">
        <v>44737</v>
      </c>
      <c r="E2524" s="27">
        <v>2022</v>
      </c>
      <c r="F2524" s="29">
        <v>6</v>
      </c>
      <c r="G2524">
        <v>511117</v>
      </c>
      <c r="H2524" t="s">
        <v>31</v>
      </c>
      <c r="I2524">
        <v>280008</v>
      </c>
      <c r="J2524" t="s">
        <v>80</v>
      </c>
      <c r="K2524">
        <v>250019</v>
      </c>
      <c r="L2524" t="s">
        <v>37</v>
      </c>
      <c r="M2524" t="s">
        <v>39</v>
      </c>
      <c r="N2524" s="5">
        <v>3631</v>
      </c>
    </row>
    <row r="2525" spans="1:14" x14ac:dyDescent="0.25">
      <c r="A2525">
        <v>3802524</v>
      </c>
      <c r="B2525">
        <v>2</v>
      </c>
      <c r="C2525" t="s">
        <v>51</v>
      </c>
      <c r="D2525" s="2">
        <v>44308</v>
      </c>
      <c r="E2525" s="27">
        <v>2021</v>
      </c>
      <c r="F2525" s="29">
        <v>4</v>
      </c>
      <c r="G2525">
        <v>511114</v>
      </c>
      <c r="H2525" t="s">
        <v>30</v>
      </c>
      <c r="I2525">
        <v>280015</v>
      </c>
      <c r="J2525" t="s">
        <v>16</v>
      </c>
      <c r="K2525">
        <v>250022</v>
      </c>
      <c r="L2525" t="s">
        <v>34</v>
      </c>
      <c r="M2525" t="s">
        <v>40</v>
      </c>
      <c r="N2525" s="5">
        <v>986</v>
      </c>
    </row>
    <row r="2526" spans="1:14" x14ac:dyDescent="0.25">
      <c r="A2526">
        <v>3802525</v>
      </c>
      <c r="B2526">
        <v>2</v>
      </c>
      <c r="C2526" t="s">
        <v>51</v>
      </c>
      <c r="D2526" s="2">
        <v>45063</v>
      </c>
      <c r="E2526" s="27">
        <v>2023</v>
      </c>
      <c r="F2526" s="29">
        <v>5</v>
      </c>
      <c r="G2526">
        <v>511113</v>
      </c>
      <c r="H2526" t="s">
        <v>30</v>
      </c>
      <c r="I2526">
        <v>280016</v>
      </c>
      <c r="J2526" t="s">
        <v>17</v>
      </c>
      <c r="K2526">
        <v>250021</v>
      </c>
      <c r="L2526" t="s">
        <v>34</v>
      </c>
      <c r="M2526" t="s">
        <v>40</v>
      </c>
      <c r="N2526" s="5">
        <v>4812</v>
      </c>
    </row>
    <row r="2527" spans="1:14" x14ac:dyDescent="0.25">
      <c r="A2527">
        <v>3802526</v>
      </c>
      <c r="B2527">
        <v>4</v>
      </c>
      <c r="C2527" t="s">
        <v>65</v>
      </c>
      <c r="D2527" s="2">
        <v>44400</v>
      </c>
      <c r="E2527" s="27">
        <v>2021</v>
      </c>
      <c r="F2527" s="29">
        <v>7</v>
      </c>
      <c r="G2527">
        <v>511111</v>
      </c>
      <c r="H2527" t="s">
        <v>29</v>
      </c>
      <c r="I2527">
        <v>280002</v>
      </c>
      <c r="J2527" t="s">
        <v>74</v>
      </c>
      <c r="K2527">
        <v>250017</v>
      </c>
      <c r="L2527" t="s">
        <v>37</v>
      </c>
      <c r="M2527" t="s">
        <v>39</v>
      </c>
      <c r="N2527" s="5">
        <v>630</v>
      </c>
    </row>
    <row r="2528" spans="1:14" x14ac:dyDescent="0.25">
      <c r="A2528">
        <v>3802527</v>
      </c>
      <c r="B2528">
        <v>2</v>
      </c>
      <c r="C2528" t="s">
        <v>51</v>
      </c>
      <c r="D2528" s="2">
        <v>44746</v>
      </c>
      <c r="E2528" s="27">
        <v>2022</v>
      </c>
      <c r="F2528" s="29">
        <v>7</v>
      </c>
      <c r="G2528">
        <v>511117</v>
      </c>
      <c r="H2528" t="s">
        <v>31</v>
      </c>
      <c r="I2528">
        <v>280013</v>
      </c>
      <c r="J2528" t="s">
        <v>14</v>
      </c>
      <c r="K2528">
        <v>250011</v>
      </c>
      <c r="L2528" t="s">
        <v>37</v>
      </c>
      <c r="M2528" t="s">
        <v>54</v>
      </c>
      <c r="N2528" s="5">
        <v>3064</v>
      </c>
    </row>
    <row r="2529" spans="1:14" x14ac:dyDescent="0.25">
      <c r="A2529">
        <v>3802528</v>
      </c>
      <c r="B2529">
        <v>4</v>
      </c>
      <c r="C2529" t="s">
        <v>65</v>
      </c>
      <c r="D2529" s="2">
        <v>45006</v>
      </c>
      <c r="E2529" s="27">
        <v>2023</v>
      </c>
      <c r="F2529" s="29">
        <v>3</v>
      </c>
      <c r="G2529">
        <v>511117</v>
      </c>
      <c r="H2529" t="s">
        <v>31</v>
      </c>
      <c r="I2529">
        <v>280012</v>
      </c>
      <c r="J2529" t="s">
        <v>13</v>
      </c>
      <c r="K2529">
        <v>250022</v>
      </c>
      <c r="L2529" t="s">
        <v>34</v>
      </c>
      <c r="M2529" t="s">
        <v>40</v>
      </c>
      <c r="N2529" s="5">
        <v>5776</v>
      </c>
    </row>
    <row r="2530" spans="1:14" x14ac:dyDescent="0.25">
      <c r="A2530">
        <v>3802529</v>
      </c>
      <c r="B2530">
        <v>3</v>
      </c>
      <c r="C2530" t="s">
        <v>50</v>
      </c>
      <c r="D2530" s="2">
        <v>45087</v>
      </c>
      <c r="E2530" s="27">
        <v>2023</v>
      </c>
      <c r="F2530" s="29">
        <v>6</v>
      </c>
      <c r="G2530">
        <v>511116</v>
      </c>
      <c r="H2530" t="s">
        <v>31</v>
      </c>
      <c r="I2530">
        <v>280020</v>
      </c>
      <c r="J2530" t="s">
        <v>21</v>
      </c>
      <c r="K2530">
        <v>250030</v>
      </c>
      <c r="L2530" t="s">
        <v>35</v>
      </c>
      <c r="M2530" t="s">
        <v>55</v>
      </c>
      <c r="N2530" s="5">
        <v>3397</v>
      </c>
    </row>
    <row r="2531" spans="1:14" x14ac:dyDescent="0.25">
      <c r="A2531">
        <v>3802530</v>
      </c>
      <c r="B2531">
        <v>4</v>
      </c>
      <c r="C2531" t="s">
        <v>65</v>
      </c>
      <c r="D2531" s="2">
        <v>44492</v>
      </c>
      <c r="E2531" s="27">
        <v>2021</v>
      </c>
      <c r="F2531" s="29">
        <v>10</v>
      </c>
      <c r="G2531">
        <v>511116</v>
      </c>
      <c r="H2531" t="s">
        <v>31</v>
      </c>
      <c r="I2531">
        <v>280019</v>
      </c>
      <c r="J2531" t="s">
        <v>20</v>
      </c>
      <c r="K2531">
        <v>250015</v>
      </c>
      <c r="L2531" t="s">
        <v>37</v>
      </c>
      <c r="M2531" t="s">
        <v>39</v>
      </c>
      <c r="N2531" s="5">
        <v>3229</v>
      </c>
    </row>
    <row r="2532" spans="1:14" x14ac:dyDescent="0.25">
      <c r="A2532">
        <v>3802531</v>
      </c>
      <c r="B2532">
        <v>1</v>
      </c>
      <c r="C2532" t="s">
        <v>64</v>
      </c>
      <c r="D2532" s="2">
        <v>44689</v>
      </c>
      <c r="E2532" s="27">
        <v>2022</v>
      </c>
      <c r="F2532" s="29">
        <v>5</v>
      </c>
      <c r="G2532">
        <v>511114</v>
      </c>
      <c r="H2532" t="s">
        <v>30</v>
      </c>
      <c r="I2532">
        <v>280006</v>
      </c>
      <c r="J2532" t="s">
        <v>78</v>
      </c>
      <c r="K2532">
        <v>250014</v>
      </c>
      <c r="L2532" t="s">
        <v>37</v>
      </c>
      <c r="M2532" t="s">
        <v>54</v>
      </c>
      <c r="N2532" s="5">
        <v>2983</v>
      </c>
    </row>
    <row r="2533" spans="1:14" x14ac:dyDescent="0.25">
      <c r="A2533">
        <v>3802532</v>
      </c>
      <c r="B2533">
        <v>3</v>
      </c>
      <c r="C2533" t="s">
        <v>50</v>
      </c>
      <c r="D2533" s="2">
        <v>44756</v>
      </c>
      <c r="E2533" s="27">
        <v>2022</v>
      </c>
      <c r="F2533" s="29">
        <v>7</v>
      </c>
      <c r="G2533">
        <v>511111</v>
      </c>
      <c r="H2533" t="s">
        <v>29</v>
      </c>
      <c r="I2533">
        <v>280007</v>
      </c>
      <c r="J2533" t="s">
        <v>79</v>
      </c>
      <c r="K2533">
        <v>250008</v>
      </c>
      <c r="L2533" t="s">
        <v>36</v>
      </c>
      <c r="M2533" t="s">
        <v>53</v>
      </c>
      <c r="N2533" s="5">
        <v>2524</v>
      </c>
    </row>
    <row r="2534" spans="1:14" x14ac:dyDescent="0.25">
      <c r="A2534">
        <v>3802533</v>
      </c>
      <c r="B2534">
        <v>1</v>
      </c>
      <c r="C2534" t="s">
        <v>64</v>
      </c>
      <c r="D2534" s="2">
        <v>44854</v>
      </c>
      <c r="E2534" s="27">
        <v>2022</v>
      </c>
      <c r="F2534" s="29">
        <v>10</v>
      </c>
      <c r="G2534">
        <v>511113</v>
      </c>
      <c r="H2534" t="s">
        <v>30</v>
      </c>
      <c r="I2534">
        <v>280002</v>
      </c>
      <c r="J2534" t="s">
        <v>74</v>
      </c>
      <c r="K2534">
        <v>250029</v>
      </c>
      <c r="L2534" t="s">
        <v>35</v>
      </c>
      <c r="M2534" t="s">
        <v>55</v>
      </c>
      <c r="N2534" s="5">
        <v>3255</v>
      </c>
    </row>
    <row r="2535" spans="1:14" x14ac:dyDescent="0.25">
      <c r="A2535">
        <v>3802534</v>
      </c>
      <c r="B2535">
        <v>1</v>
      </c>
      <c r="C2535" t="s">
        <v>64</v>
      </c>
      <c r="D2535" s="2">
        <v>44751</v>
      </c>
      <c r="E2535" s="27">
        <v>2022</v>
      </c>
      <c r="F2535" s="29">
        <v>7</v>
      </c>
      <c r="G2535">
        <v>511111</v>
      </c>
      <c r="H2535" t="s">
        <v>29</v>
      </c>
      <c r="I2535">
        <v>280015</v>
      </c>
      <c r="J2535" t="s">
        <v>16</v>
      </c>
      <c r="K2535">
        <v>250015</v>
      </c>
      <c r="L2535" t="s">
        <v>37</v>
      </c>
      <c r="M2535" t="s">
        <v>39</v>
      </c>
      <c r="N2535" s="5">
        <v>3378</v>
      </c>
    </row>
    <row r="2536" spans="1:14" x14ac:dyDescent="0.25">
      <c r="A2536">
        <v>3802535</v>
      </c>
      <c r="B2536">
        <v>4</v>
      </c>
      <c r="C2536" t="s">
        <v>65</v>
      </c>
      <c r="D2536" s="2">
        <v>45082</v>
      </c>
      <c r="E2536" s="27">
        <v>2023</v>
      </c>
      <c r="F2536" s="29">
        <v>6</v>
      </c>
      <c r="G2536">
        <v>511113</v>
      </c>
      <c r="H2536" t="s">
        <v>30</v>
      </c>
      <c r="I2536">
        <v>280017</v>
      </c>
      <c r="J2536" t="s">
        <v>18</v>
      </c>
      <c r="K2536">
        <v>250004</v>
      </c>
      <c r="L2536" t="s">
        <v>36</v>
      </c>
      <c r="M2536" t="s">
        <v>38</v>
      </c>
      <c r="N2536" s="5">
        <v>5534</v>
      </c>
    </row>
    <row r="2537" spans="1:14" x14ac:dyDescent="0.25">
      <c r="A2537">
        <v>3802536</v>
      </c>
      <c r="B2537">
        <v>3</v>
      </c>
      <c r="C2537" t="s">
        <v>50</v>
      </c>
      <c r="D2537" s="2">
        <v>44343</v>
      </c>
      <c r="E2537" s="27">
        <v>2021</v>
      </c>
      <c r="F2537" s="29">
        <v>5</v>
      </c>
      <c r="G2537">
        <v>511116</v>
      </c>
      <c r="H2537" t="s">
        <v>31</v>
      </c>
      <c r="I2537">
        <v>280020</v>
      </c>
      <c r="J2537" t="s">
        <v>21</v>
      </c>
      <c r="K2537">
        <v>250007</v>
      </c>
      <c r="L2537" t="s">
        <v>36</v>
      </c>
      <c r="M2537" t="s">
        <v>53</v>
      </c>
      <c r="N2537" s="5">
        <v>653</v>
      </c>
    </row>
    <row r="2538" spans="1:14" x14ac:dyDescent="0.25">
      <c r="A2538">
        <v>3802537</v>
      </c>
      <c r="B2538">
        <v>2</v>
      </c>
      <c r="C2538" t="s">
        <v>51</v>
      </c>
      <c r="D2538" s="2">
        <v>45010</v>
      </c>
      <c r="E2538" s="27">
        <v>2023</v>
      </c>
      <c r="F2538" s="29">
        <v>3</v>
      </c>
      <c r="G2538">
        <v>511117</v>
      </c>
      <c r="H2538" t="s">
        <v>31</v>
      </c>
      <c r="I2538">
        <v>280013</v>
      </c>
      <c r="J2538" t="s">
        <v>14</v>
      </c>
      <c r="K2538">
        <v>250013</v>
      </c>
      <c r="L2538" t="s">
        <v>37</v>
      </c>
      <c r="M2538" t="s">
        <v>54</v>
      </c>
      <c r="N2538" s="5">
        <v>3146</v>
      </c>
    </row>
    <row r="2539" spans="1:14" x14ac:dyDescent="0.25">
      <c r="A2539">
        <v>3802538</v>
      </c>
      <c r="B2539">
        <v>4</v>
      </c>
      <c r="C2539" t="s">
        <v>65</v>
      </c>
      <c r="D2539" s="2">
        <v>44657</v>
      </c>
      <c r="E2539" s="27">
        <v>2022</v>
      </c>
      <c r="F2539" s="29">
        <v>4</v>
      </c>
      <c r="G2539">
        <v>511111</v>
      </c>
      <c r="H2539" t="s">
        <v>29</v>
      </c>
      <c r="I2539">
        <v>280007</v>
      </c>
      <c r="J2539" t="s">
        <v>79</v>
      </c>
      <c r="K2539">
        <v>250010</v>
      </c>
      <c r="L2539" t="s">
        <v>36</v>
      </c>
      <c r="M2539" t="s">
        <v>53</v>
      </c>
      <c r="N2539" s="5">
        <v>1290</v>
      </c>
    </row>
    <row r="2540" spans="1:14" x14ac:dyDescent="0.25">
      <c r="A2540">
        <v>3802539</v>
      </c>
      <c r="B2540">
        <v>1</v>
      </c>
      <c r="C2540" t="s">
        <v>64</v>
      </c>
      <c r="D2540" s="2">
        <v>44694</v>
      </c>
      <c r="E2540" s="27">
        <v>2022</v>
      </c>
      <c r="F2540" s="29">
        <v>5</v>
      </c>
      <c r="G2540">
        <v>511114</v>
      </c>
      <c r="H2540" t="s">
        <v>30</v>
      </c>
      <c r="I2540">
        <v>280004</v>
      </c>
      <c r="J2540" t="s">
        <v>76</v>
      </c>
      <c r="K2540">
        <v>250011</v>
      </c>
      <c r="L2540" t="s">
        <v>37</v>
      </c>
      <c r="M2540" t="s">
        <v>54</v>
      </c>
      <c r="N2540" s="5">
        <v>534</v>
      </c>
    </row>
    <row r="2541" spans="1:14" x14ac:dyDescent="0.25">
      <c r="A2541">
        <v>3802540</v>
      </c>
      <c r="B2541">
        <v>1</v>
      </c>
      <c r="C2541" t="s">
        <v>64</v>
      </c>
      <c r="D2541" s="2">
        <v>45222</v>
      </c>
      <c r="E2541" s="27">
        <v>2023</v>
      </c>
      <c r="F2541" s="29">
        <v>10</v>
      </c>
      <c r="G2541">
        <v>511114</v>
      </c>
      <c r="H2541" t="s">
        <v>30</v>
      </c>
      <c r="I2541">
        <v>280010</v>
      </c>
      <c r="J2541" t="s">
        <v>11</v>
      </c>
      <c r="K2541">
        <v>250011</v>
      </c>
      <c r="L2541" t="s">
        <v>37</v>
      </c>
      <c r="M2541" t="s">
        <v>54</v>
      </c>
      <c r="N2541" s="5">
        <v>753</v>
      </c>
    </row>
    <row r="2542" spans="1:14" x14ac:dyDescent="0.25">
      <c r="A2542">
        <v>3802541</v>
      </c>
      <c r="B2542">
        <v>3</v>
      </c>
      <c r="C2542" t="s">
        <v>50</v>
      </c>
      <c r="D2542" s="2">
        <v>44428</v>
      </c>
      <c r="E2542" s="27">
        <v>2021</v>
      </c>
      <c r="F2542" s="29">
        <v>8</v>
      </c>
      <c r="G2542">
        <v>511114</v>
      </c>
      <c r="H2542" t="s">
        <v>30</v>
      </c>
      <c r="I2542">
        <v>280004</v>
      </c>
      <c r="J2542" t="s">
        <v>76</v>
      </c>
      <c r="K2542">
        <v>250021</v>
      </c>
      <c r="L2542" t="s">
        <v>34</v>
      </c>
      <c r="M2542" t="s">
        <v>40</v>
      </c>
      <c r="N2542" s="5">
        <v>4630</v>
      </c>
    </row>
    <row r="2543" spans="1:14" x14ac:dyDescent="0.25">
      <c r="A2543">
        <v>3802542</v>
      </c>
      <c r="B2543">
        <v>4</v>
      </c>
      <c r="C2543" t="s">
        <v>65</v>
      </c>
      <c r="D2543" s="2">
        <v>44947</v>
      </c>
      <c r="E2543" s="27">
        <v>2023</v>
      </c>
      <c r="F2543" s="29">
        <v>1</v>
      </c>
      <c r="G2543">
        <v>511117</v>
      </c>
      <c r="H2543" t="s">
        <v>31</v>
      </c>
      <c r="I2543">
        <v>280013</v>
      </c>
      <c r="J2543" t="s">
        <v>14</v>
      </c>
      <c r="K2543">
        <v>250015</v>
      </c>
      <c r="L2543" t="s">
        <v>37</v>
      </c>
      <c r="M2543" t="s">
        <v>39</v>
      </c>
      <c r="N2543" s="5">
        <v>5046</v>
      </c>
    </row>
    <row r="2544" spans="1:14" x14ac:dyDescent="0.25">
      <c r="A2544">
        <v>3802543</v>
      </c>
      <c r="B2544">
        <v>3</v>
      </c>
      <c r="C2544" t="s">
        <v>50</v>
      </c>
      <c r="D2544" s="2">
        <v>45284</v>
      </c>
      <c r="E2544" s="27">
        <v>2023</v>
      </c>
      <c r="F2544" s="29">
        <v>12</v>
      </c>
      <c r="G2544">
        <v>511112</v>
      </c>
      <c r="H2544" t="s">
        <v>29</v>
      </c>
      <c r="I2544">
        <v>280011</v>
      </c>
      <c r="J2544" t="s">
        <v>12</v>
      </c>
      <c r="K2544">
        <v>250020</v>
      </c>
      <c r="L2544" t="s">
        <v>37</v>
      </c>
      <c r="M2544" t="s">
        <v>39</v>
      </c>
      <c r="N2544" s="5">
        <v>4603</v>
      </c>
    </row>
    <row r="2545" spans="1:14" x14ac:dyDescent="0.25">
      <c r="A2545">
        <v>3802544</v>
      </c>
      <c r="B2545">
        <v>1</v>
      </c>
      <c r="C2545" t="s">
        <v>64</v>
      </c>
      <c r="D2545" s="2">
        <v>44996</v>
      </c>
      <c r="E2545" s="27">
        <v>2023</v>
      </c>
      <c r="F2545" s="29">
        <v>3</v>
      </c>
      <c r="G2545">
        <v>511115</v>
      </c>
      <c r="H2545" t="s">
        <v>70</v>
      </c>
      <c r="I2545">
        <v>280017</v>
      </c>
      <c r="J2545" t="s">
        <v>18</v>
      </c>
      <c r="K2545">
        <v>250006</v>
      </c>
      <c r="L2545" t="s">
        <v>36</v>
      </c>
      <c r="M2545" t="s">
        <v>53</v>
      </c>
      <c r="N2545" s="5">
        <v>5612</v>
      </c>
    </row>
    <row r="2546" spans="1:14" x14ac:dyDescent="0.25">
      <c r="A2546">
        <v>3802545</v>
      </c>
      <c r="B2546">
        <v>2</v>
      </c>
      <c r="C2546" t="s">
        <v>51</v>
      </c>
      <c r="D2546" s="2">
        <v>44387</v>
      </c>
      <c r="E2546" s="27">
        <v>2021</v>
      </c>
      <c r="F2546" s="29">
        <v>7</v>
      </c>
      <c r="G2546">
        <v>511113</v>
      </c>
      <c r="H2546" t="s">
        <v>30</v>
      </c>
      <c r="I2546">
        <v>280002</v>
      </c>
      <c r="J2546" t="s">
        <v>74</v>
      </c>
      <c r="K2546">
        <v>250013</v>
      </c>
      <c r="L2546" t="s">
        <v>37</v>
      </c>
      <c r="M2546" t="s">
        <v>54</v>
      </c>
      <c r="N2546" s="5">
        <v>3392</v>
      </c>
    </row>
    <row r="2547" spans="1:14" x14ac:dyDescent="0.25">
      <c r="A2547">
        <v>3802546</v>
      </c>
      <c r="B2547">
        <v>2</v>
      </c>
      <c r="C2547" t="s">
        <v>51</v>
      </c>
      <c r="D2547" s="2">
        <v>44382</v>
      </c>
      <c r="E2547" s="27">
        <v>2021</v>
      </c>
      <c r="F2547" s="29">
        <v>7</v>
      </c>
      <c r="G2547">
        <v>511114</v>
      </c>
      <c r="H2547" t="s">
        <v>30</v>
      </c>
      <c r="I2547">
        <v>280011</v>
      </c>
      <c r="J2547" t="s">
        <v>12</v>
      </c>
      <c r="K2547">
        <v>250027</v>
      </c>
      <c r="L2547" t="s">
        <v>35</v>
      </c>
      <c r="M2547" t="s">
        <v>71</v>
      </c>
      <c r="N2547" s="5">
        <v>3494</v>
      </c>
    </row>
    <row r="2548" spans="1:14" x14ac:dyDescent="0.25">
      <c r="A2548">
        <v>3802547</v>
      </c>
      <c r="B2548">
        <v>1</v>
      </c>
      <c r="C2548" t="s">
        <v>64</v>
      </c>
      <c r="D2548" s="2">
        <v>44800</v>
      </c>
      <c r="E2548" s="27">
        <v>2022</v>
      </c>
      <c r="F2548" s="29">
        <v>8</v>
      </c>
      <c r="G2548">
        <v>511117</v>
      </c>
      <c r="H2548" t="s">
        <v>31</v>
      </c>
      <c r="I2548">
        <v>280003</v>
      </c>
      <c r="J2548" t="s">
        <v>75</v>
      </c>
      <c r="K2548">
        <v>250023</v>
      </c>
      <c r="L2548" t="s">
        <v>34</v>
      </c>
      <c r="M2548" t="s">
        <v>40</v>
      </c>
      <c r="N2548" s="5">
        <v>3918</v>
      </c>
    </row>
    <row r="2549" spans="1:14" x14ac:dyDescent="0.25">
      <c r="A2549">
        <v>3802548</v>
      </c>
      <c r="B2549">
        <v>2</v>
      </c>
      <c r="C2549" t="s">
        <v>51</v>
      </c>
      <c r="D2549" s="2">
        <v>44537</v>
      </c>
      <c r="E2549" s="27">
        <v>2021</v>
      </c>
      <c r="F2549" s="29">
        <v>12</v>
      </c>
      <c r="G2549">
        <v>511116</v>
      </c>
      <c r="H2549" t="s">
        <v>31</v>
      </c>
      <c r="I2549">
        <v>280006</v>
      </c>
      <c r="J2549" t="s">
        <v>78</v>
      </c>
      <c r="K2549">
        <v>250001</v>
      </c>
      <c r="L2549" t="s">
        <v>36</v>
      </c>
      <c r="M2549" t="s">
        <v>38</v>
      </c>
      <c r="N2549" s="5">
        <v>2028</v>
      </c>
    </row>
    <row r="2550" spans="1:14" x14ac:dyDescent="0.25">
      <c r="A2550">
        <v>3802549</v>
      </c>
      <c r="B2550">
        <v>4</v>
      </c>
      <c r="C2550" t="s">
        <v>65</v>
      </c>
      <c r="D2550" s="2">
        <v>44725</v>
      </c>
      <c r="E2550" s="27">
        <v>2022</v>
      </c>
      <c r="F2550" s="29">
        <v>6</v>
      </c>
      <c r="G2550">
        <v>511111</v>
      </c>
      <c r="H2550" t="s">
        <v>29</v>
      </c>
      <c r="I2550">
        <v>280009</v>
      </c>
      <c r="J2550" t="s">
        <v>81</v>
      </c>
      <c r="K2550">
        <v>250010</v>
      </c>
      <c r="L2550" t="s">
        <v>36</v>
      </c>
      <c r="M2550" t="s">
        <v>53</v>
      </c>
      <c r="N2550" s="5">
        <v>4371</v>
      </c>
    </row>
    <row r="2551" spans="1:14" x14ac:dyDescent="0.25">
      <c r="A2551">
        <v>3802550</v>
      </c>
      <c r="B2551">
        <v>4</v>
      </c>
      <c r="C2551" t="s">
        <v>65</v>
      </c>
      <c r="D2551" s="2">
        <v>44635</v>
      </c>
      <c r="E2551" s="27">
        <v>2022</v>
      </c>
      <c r="F2551" s="29">
        <v>3</v>
      </c>
      <c r="G2551">
        <v>511111</v>
      </c>
      <c r="H2551" t="s">
        <v>29</v>
      </c>
      <c r="I2551">
        <v>280010</v>
      </c>
      <c r="J2551" t="s">
        <v>11</v>
      </c>
      <c r="K2551">
        <v>250019</v>
      </c>
      <c r="L2551" t="s">
        <v>37</v>
      </c>
      <c r="M2551" t="s">
        <v>39</v>
      </c>
      <c r="N2551" s="5">
        <v>2287</v>
      </c>
    </row>
    <row r="2552" spans="1:14" x14ac:dyDescent="0.25">
      <c r="A2552">
        <v>3802551</v>
      </c>
      <c r="B2552">
        <v>2</v>
      </c>
      <c r="C2552" t="s">
        <v>51</v>
      </c>
      <c r="D2552" s="2">
        <v>44867</v>
      </c>
      <c r="E2552" s="27">
        <v>2022</v>
      </c>
      <c r="F2552" s="29">
        <v>11</v>
      </c>
      <c r="G2552">
        <v>511116</v>
      </c>
      <c r="H2552" t="s">
        <v>31</v>
      </c>
      <c r="I2552">
        <v>280007</v>
      </c>
      <c r="J2552" t="s">
        <v>79</v>
      </c>
      <c r="K2552">
        <v>250003</v>
      </c>
      <c r="L2552" t="s">
        <v>36</v>
      </c>
      <c r="M2552" t="s">
        <v>38</v>
      </c>
      <c r="N2552" s="5">
        <v>342</v>
      </c>
    </row>
    <row r="2553" spans="1:14" x14ac:dyDescent="0.25">
      <c r="A2553">
        <v>3802552</v>
      </c>
      <c r="B2553">
        <v>3</v>
      </c>
      <c r="C2553" t="s">
        <v>50</v>
      </c>
      <c r="D2553" s="2">
        <v>44725</v>
      </c>
      <c r="E2553" s="27">
        <v>2022</v>
      </c>
      <c r="F2553" s="29">
        <v>6</v>
      </c>
      <c r="G2553">
        <v>511116</v>
      </c>
      <c r="H2553" t="s">
        <v>31</v>
      </c>
      <c r="I2553">
        <v>280012</v>
      </c>
      <c r="J2553" t="s">
        <v>13</v>
      </c>
      <c r="K2553">
        <v>250020</v>
      </c>
      <c r="L2553" t="s">
        <v>37</v>
      </c>
      <c r="M2553" t="s">
        <v>39</v>
      </c>
      <c r="N2553" s="5">
        <v>3439</v>
      </c>
    </row>
    <row r="2554" spans="1:14" x14ac:dyDescent="0.25">
      <c r="A2554">
        <v>3802553</v>
      </c>
      <c r="B2554">
        <v>4</v>
      </c>
      <c r="C2554" t="s">
        <v>65</v>
      </c>
      <c r="D2554" s="2">
        <v>44713</v>
      </c>
      <c r="E2554" s="27">
        <v>2022</v>
      </c>
      <c r="F2554" s="29">
        <v>6</v>
      </c>
      <c r="G2554">
        <v>511112</v>
      </c>
      <c r="H2554" t="s">
        <v>29</v>
      </c>
      <c r="I2554">
        <v>280003</v>
      </c>
      <c r="J2554" t="s">
        <v>75</v>
      </c>
      <c r="K2554">
        <v>250010</v>
      </c>
      <c r="L2554" t="s">
        <v>36</v>
      </c>
      <c r="M2554" t="s">
        <v>53</v>
      </c>
      <c r="N2554" s="5">
        <v>4328</v>
      </c>
    </row>
    <row r="2555" spans="1:14" x14ac:dyDescent="0.25">
      <c r="A2555">
        <v>3802554</v>
      </c>
      <c r="B2555">
        <v>3</v>
      </c>
      <c r="C2555" t="s">
        <v>50</v>
      </c>
      <c r="D2555" s="2">
        <v>44716</v>
      </c>
      <c r="E2555" s="27">
        <v>2022</v>
      </c>
      <c r="F2555" s="29">
        <v>6</v>
      </c>
      <c r="G2555">
        <v>511117</v>
      </c>
      <c r="H2555" t="s">
        <v>31</v>
      </c>
      <c r="I2555">
        <v>280016</v>
      </c>
      <c r="J2555" t="s">
        <v>17</v>
      </c>
      <c r="K2555">
        <v>250006</v>
      </c>
      <c r="L2555" t="s">
        <v>36</v>
      </c>
      <c r="M2555" t="s">
        <v>53</v>
      </c>
      <c r="N2555" s="5">
        <v>5431</v>
      </c>
    </row>
    <row r="2556" spans="1:14" x14ac:dyDescent="0.25">
      <c r="A2556">
        <v>3802555</v>
      </c>
      <c r="B2556">
        <v>3</v>
      </c>
      <c r="C2556" t="s">
        <v>50</v>
      </c>
      <c r="D2556" s="2">
        <v>45061</v>
      </c>
      <c r="E2556" s="27">
        <v>2023</v>
      </c>
      <c r="F2556" s="29">
        <v>5</v>
      </c>
      <c r="G2556">
        <v>511112</v>
      </c>
      <c r="H2556" t="s">
        <v>29</v>
      </c>
      <c r="I2556">
        <v>280001</v>
      </c>
      <c r="J2556" t="s">
        <v>73</v>
      </c>
      <c r="K2556">
        <v>250026</v>
      </c>
      <c r="L2556" t="s">
        <v>35</v>
      </c>
      <c r="M2556" t="s">
        <v>71</v>
      </c>
      <c r="N2556" s="5">
        <v>4439</v>
      </c>
    </row>
    <row r="2557" spans="1:14" x14ac:dyDescent="0.25">
      <c r="A2557">
        <v>3802556</v>
      </c>
      <c r="B2557">
        <v>2</v>
      </c>
      <c r="C2557" t="s">
        <v>51</v>
      </c>
      <c r="D2557" s="2">
        <v>44932</v>
      </c>
      <c r="E2557" s="27">
        <v>2023</v>
      </c>
      <c r="F2557" s="29">
        <v>1</v>
      </c>
      <c r="G2557">
        <v>511117</v>
      </c>
      <c r="H2557" t="s">
        <v>31</v>
      </c>
      <c r="I2557">
        <v>280006</v>
      </c>
      <c r="J2557" t="s">
        <v>78</v>
      </c>
      <c r="K2557">
        <v>250002</v>
      </c>
      <c r="L2557" t="s">
        <v>36</v>
      </c>
      <c r="M2557" t="s">
        <v>38</v>
      </c>
      <c r="N2557" s="5">
        <v>5747</v>
      </c>
    </row>
    <row r="2558" spans="1:14" x14ac:dyDescent="0.25">
      <c r="A2558">
        <v>3802557</v>
      </c>
      <c r="B2558">
        <v>3</v>
      </c>
      <c r="C2558" t="s">
        <v>50</v>
      </c>
      <c r="D2558" s="2">
        <v>45073</v>
      </c>
      <c r="E2558" s="27">
        <v>2023</v>
      </c>
      <c r="F2558" s="29">
        <v>5</v>
      </c>
      <c r="G2558">
        <v>511117</v>
      </c>
      <c r="H2558" t="s">
        <v>31</v>
      </c>
      <c r="I2558">
        <v>280004</v>
      </c>
      <c r="J2558" t="s">
        <v>76</v>
      </c>
      <c r="K2558">
        <v>250007</v>
      </c>
      <c r="L2558" t="s">
        <v>36</v>
      </c>
      <c r="M2558" t="s">
        <v>53</v>
      </c>
      <c r="N2558" s="5">
        <v>5073</v>
      </c>
    </row>
    <row r="2559" spans="1:14" x14ac:dyDescent="0.25">
      <c r="A2559">
        <v>3802558</v>
      </c>
      <c r="B2559">
        <v>4</v>
      </c>
      <c r="C2559" t="s">
        <v>65</v>
      </c>
      <c r="D2559" s="2">
        <v>44573</v>
      </c>
      <c r="E2559" s="27">
        <v>2022</v>
      </c>
      <c r="F2559" s="29">
        <v>1</v>
      </c>
      <c r="G2559">
        <v>511111</v>
      </c>
      <c r="H2559" t="s">
        <v>29</v>
      </c>
      <c r="I2559">
        <v>280020</v>
      </c>
      <c r="J2559" t="s">
        <v>21</v>
      </c>
      <c r="K2559">
        <v>250001</v>
      </c>
      <c r="L2559" t="s">
        <v>36</v>
      </c>
      <c r="M2559" t="s">
        <v>38</v>
      </c>
      <c r="N2559" s="5">
        <v>4560</v>
      </c>
    </row>
    <row r="2560" spans="1:14" x14ac:dyDescent="0.25">
      <c r="A2560">
        <v>3802559</v>
      </c>
      <c r="B2560">
        <v>3</v>
      </c>
      <c r="C2560" t="s">
        <v>50</v>
      </c>
      <c r="D2560" s="2">
        <v>44770</v>
      </c>
      <c r="E2560" s="27">
        <v>2022</v>
      </c>
      <c r="F2560" s="29">
        <v>7</v>
      </c>
      <c r="G2560">
        <v>511117</v>
      </c>
      <c r="H2560" t="s">
        <v>31</v>
      </c>
      <c r="I2560">
        <v>280014</v>
      </c>
      <c r="J2560" t="s">
        <v>15</v>
      </c>
      <c r="K2560">
        <v>250007</v>
      </c>
      <c r="L2560" t="s">
        <v>36</v>
      </c>
      <c r="M2560" t="s">
        <v>53</v>
      </c>
      <c r="N2560" s="5">
        <v>1486</v>
      </c>
    </row>
    <row r="2561" spans="1:14" x14ac:dyDescent="0.25">
      <c r="A2561">
        <v>3802560</v>
      </c>
      <c r="B2561">
        <v>4</v>
      </c>
      <c r="C2561" t="s">
        <v>65</v>
      </c>
      <c r="D2561" s="2">
        <v>45128</v>
      </c>
      <c r="E2561" s="27">
        <v>2023</v>
      </c>
      <c r="F2561" s="29">
        <v>7</v>
      </c>
      <c r="G2561">
        <v>511114</v>
      </c>
      <c r="H2561" t="s">
        <v>30</v>
      </c>
      <c r="I2561">
        <v>280018</v>
      </c>
      <c r="J2561" t="s">
        <v>19</v>
      </c>
      <c r="K2561">
        <v>250026</v>
      </c>
      <c r="L2561" t="s">
        <v>35</v>
      </c>
      <c r="M2561" t="s">
        <v>71</v>
      </c>
      <c r="N2561" s="5">
        <v>4577</v>
      </c>
    </row>
    <row r="2562" spans="1:14" x14ac:dyDescent="0.25">
      <c r="A2562">
        <v>3802561</v>
      </c>
      <c r="B2562">
        <v>3</v>
      </c>
      <c r="C2562" t="s">
        <v>50</v>
      </c>
      <c r="D2562" s="2">
        <v>44618</v>
      </c>
      <c r="E2562" s="27">
        <v>2022</v>
      </c>
      <c r="F2562" s="29">
        <v>2</v>
      </c>
      <c r="G2562">
        <v>511112</v>
      </c>
      <c r="H2562" t="s">
        <v>29</v>
      </c>
      <c r="I2562">
        <v>280016</v>
      </c>
      <c r="J2562" t="s">
        <v>17</v>
      </c>
      <c r="K2562">
        <v>250017</v>
      </c>
      <c r="L2562" t="s">
        <v>37</v>
      </c>
      <c r="M2562" t="s">
        <v>39</v>
      </c>
      <c r="N2562" s="5">
        <v>5616</v>
      </c>
    </row>
    <row r="2563" spans="1:14" x14ac:dyDescent="0.25">
      <c r="A2563">
        <v>3802562</v>
      </c>
      <c r="B2563">
        <v>1</v>
      </c>
      <c r="C2563" t="s">
        <v>64</v>
      </c>
      <c r="D2563" s="2">
        <v>44790</v>
      </c>
      <c r="E2563" s="27">
        <v>2022</v>
      </c>
      <c r="F2563" s="29">
        <v>8</v>
      </c>
      <c r="G2563">
        <v>511111</v>
      </c>
      <c r="H2563" t="s">
        <v>29</v>
      </c>
      <c r="I2563">
        <v>280012</v>
      </c>
      <c r="J2563" t="s">
        <v>13</v>
      </c>
      <c r="K2563">
        <v>250006</v>
      </c>
      <c r="L2563" t="s">
        <v>36</v>
      </c>
      <c r="M2563" t="s">
        <v>53</v>
      </c>
      <c r="N2563" s="5">
        <v>408</v>
      </c>
    </row>
    <row r="2564" spans="1:14" x14ac:dyDescent="0.25">
      <c r="A2564">
        <v>3802563</v>
      </c>
      <c r="B2564">
        <v>2</v>
      </c>
      <c r="C2564" t="s">
        <v>51</v>
      </c>
      <c r="D2564" s="2">
        <v>44274</v>
      </c>
      <c r="E2564" s="27">
        <v>2021</v>
      </c>
      <c r="F2564" s="29">
        <v>3</v>
      </c>
      <c r="G2564">
        <v>511112</v>
      </c>
      <c r="H2564" t="s">
        <v>29</v>
      </c>
      <c r="I2564">
        <v>280009</v>
      </c>
      <c r="J2564" t="s">
        <v>81</v>
      </c>
      <c r="K2564">
        <v>250004</v>
      </c>
      <c r="L2564" t="s">
        <v>36</v>
      </c>
      <c r="M2564" t="s">
        <v>38</v>
      </c>
      <c r="N2564" s="5">
        <v>1747</v>
      </c>
    </row>
    <row r="2565" spans="1:14" x14ac:dyDescent="0.25">
      <c r="A2565">
        <v>3802564</v>
      </c>
      <c r="B2565">
        <v>4</v>
      </c>
      <c r="C2565" t="s">
        <v>65</v>
      </c>
      <c r="D2565" s="2">
        <v>44747</v>
      </c>
      <c r="E2565" s="27">
        <v>2022</v>
      </c>
      <c r="F2565" s="29">
        <v>7</v>
      </c>
      <c r="G2565">
        <v>511116</v>
      </c>
      <c r="H2565" t="s">
        <v>31</v>
      </c>
      <c r="I2565">
        <v>280015</v>
      </c>
      <c r="J2565" t="s">
        <v>16</v>
      </c>
      <c r="K2565">
        <v>250023</v>
      </c>
      <c r="L2565" t="s">
        <v>34</v>
      </c>
      <c r="M2565" t="s">
        <v>40</v>
      </c>
      <c r="N2565" s="5">
        <v>5868</v>
      </c>
    </row>
    <row r="2566" spans="1:14" x14ac:dyDescent="0.25">
      <c r="A2566">
        <v>3802565</v>
      </c>
      <c r="B2566">
        <v>2</v>
      </c>
      <c r="C2566" t="s">
        <v>51</v>
      </c>
      <c r="D2566" s="2">
        <v>44254</v>
      </c>
      <c r="E2566" s="27">
        <v>2021</v>
      </c>
      <c r="F2566" s="29">
        <v>2</v>
      </c>
      <c r="G2566">
        <v>511114</v>
      </c>
      <c r="H2566" t="s">
        <v>30</v>
      </c>
      <c r="I2566">
        <v>280020</v>
      </c>
      <c r="J2566" t="s">
        <v>21</v>
      </c>
      <c r="K2566">
        <v>250012</v>
      </c>
      <c r="L2566" t="s">
        <v>37</v>
      </c>
      <c r="M2566" t="s">
        <v>54</v>
      </c>
      <c r="N2566" s="5">
        <v>2541</v>
      </c>
    </row>
    <row r="2567" spans="1:14" x14ac:dyDescent="0.25">
      <c r="A2567">
        <v>3802566</v>
      </c>
      <c r="B2567">
        <v>1</v>
      </c>
      <c r="C2567" t="s">
        <v>64</v>
      </c>
      <c r="D2567" s="2">
        <v>44702</v>
      </c>
      <c r="E2567" s="27">
        <v>2022</v>
      </c>
      <c r="F2567" s="29">
        <v>5</v>
      </c>
      <c r="G2567">
        <v>511115</v>
      </c>
      <c r="H2567" t="s">
        <v>70</v>
      </c>
      <c r="I2567">
        <v>280014</v>
      </c>
      <c r="J2567" t="s">
        <v>15</v>
      </c>
      <c r="K2567">
        <v>250017</v>
      </c>
      <c r="L2567" t="s">
        <v>37</v>
      </c>
      <c r="M2567" t="s">
        <v>39</v>
      </c>
      <c r="N2567" s="5">
        <v>3934</v>
      </c>
    </row>
    <row r="2568" spans="1:14" x14ac:dyDescent="0.25">
      <c r="A2568">
        <v>3802567</v>
      </c>
      <c r="B2568">
        <v>3</v>
      </c>
      <c r="C2568" t="s">
        <v>50</v>
      </c>
      <c r="D2568" s="2">
        <v>44478</v>
      </c>
      <c r="E2568" s="27">
        <v>2021</v>
      </c>
      <c r="F2568" s="29">
        <v>10</v>
      </c>
      <c r="G2568">
        <v>511115</v>
      </c>
      <c r="H2568" t="s">
        <v>70</v>
      </c>
      <c r="I2568">
        <v>280019</v>
      </c>
      <c r="J2568" t="s">
        <v>20</v>
      </c>
      <c r="K2568">
        <v>250024</v>
      </c>
      <c r="L2568" t="s">
        <v>34</v>
      </c>
      <c r="M2568" t="s">
        <v>40</v>
      </c>
      <c r="N2568" s="5">
        <v>4436</v>
      </c>
    </row>
    <row r="2569" spans="1:14" x14ac:dyDescent="0.25">
      <c r="A2569">
        <v>3802568</v>
      </c>
      <c r="B2569">
        <v>3</v>
      </c>
      <c r="C2569" t="s">
        <v>50</v>
      </c>
      <c r="D2569" s="2">
        <v>44697</v>
      </c>
      <c r="E2569" s="27">
        <v>2022</v>
      </c>
      <c r="F2569" s="29">
        <v>5</v>
      </c>
      <c r="G2569">
        <v>511114</v>
      </c>
      <c r="H2569" t="s">
        <v>30</v>
      </c>
      <c r="I2569">
        <v>280002</v>
      </c>
      <c r="J2569" t="s">
        <v>74</v>
      </c>
      <c r="K2569">
        <v>250010</v>
      </c>
      <c r="L2569" t="s">
        <v>36</v>
      </c>
      <c r="M2569" t="s">
        <v>53</v>
      </c>
      <c r="N2569" s="5">
        <v>3895</v>
      </c>
    </row>
    <row r="2570" spans="1:14" x14ac:dyDescent="0.25">
      <c r="A2570">
        <v>3802569</v>
      </c>
      <c r="B2570">
        <v>1</v>
      </c>
      <c r="C2570" t="s">
        <v>64</v>
      </c>
      <c r="D2570" s="2">
        <v>44686</v>
      </c>
      <c r="E2570" s="27">
        <v>2022</v>
      </c>
      <c r="F2570" s="29">
        <v>5</v>
      </c>
      <c r="G2570">
        <v>511117</v>
      </c>
      <c r="H2570" t="s">
        <v>31</v>
      </c>
      <c r="I2570">
        <v>280003</v>
      </c>
      <c r="J2570" t="s">
        <v>75</v>
      </c>
      <c r="K2570">
        <v>250018</v>
      </c>
      <c r="L2570" t="s">
        <v>37</v>
      </c>
      <c r="M2570" t="s">
        <v>39</v>
      </c>
      <c r="N2570" s="5">
        <v>4869</v>
      </c>
    </row>
    <row r="2571" spans="1:14" x14ac:dyDescent="0.25">
      <c r="A2571">
        <v>3802570</v>
      </c>
      <c r="B2571">
        <v>1</v>
      </c>
      <c r="C2571" t="s">
        <v>64</v>
      </c>
      <c r="D2571" s="2">
        <v>45114</v>
      </c>
      <c r="E2571" s="27">
        <v>2023</v>
      </c>
      <c r="F2571" s="29">
        <v>7</v>
      </c>
      <c r="G2571">
        <v>511114</v>
      </c>
      <c r="H2571" t="s">
        <v>30</v>
      </c>
      <c r="I2571">
        <v>280007</v>
      </c>
      <c r="J2571" t="s">
        <v>79</v>
      </c>
      <c r="K2571">
        <v>250009</v>
      </c>
      <c r="L2571" t="s">
        <v>36</v>
      </c>
      <c r="M2571" t="s">
        <v>53</v>
      </c>
      <c r="N2571" s="5">
        <v>3856</v>
      </c>
    </row>
    <row r="2572" spans="1:14" x14ac:dyDescent="0.25">
      <c r="A2572">
        <v>3802571</v>
      </c>
      <c r="B2572">
        <v>2</v>
      </c>
      <c r="C2572" t="s">
        <v>51</v>
      </c>
      <c r="D2572" s="2">
        <v>44694</v>
      </c>
      <c r="E2572" s="27">
        <v>2022</v>
      </c>
      <c r="F2572" s="29">
        <v>5</v>
      </c>
      <c r="G2572">
        <v>511114</v>
      </c>
      <c r="H2572" t="s">
        <v>30</v>
      </c>
      <c r="I2572">
        <v>280011</v>
      </c>
      <c r="J2572" t="s">
        <v>12</v>
      </c>
      <c r="K2572">
        <v>250017</v>
      </c>
      <c r="L2572" t="s">
        <v>37</v>
      </c>
      <c r="M2572" t="s">
        <v>39</v>
      </c>
      <c r="N2572" s="5">
        <v>3173</v>
      </c>
    </row>
    <row r="2573" spans="1:14" x14ac:dyDescent="0.25">
      <c r="A2573">
        <v>3802572</v>
      </c>
      <c r="B2573">
        <v>1</v>
      </c>
      <c r="C2573" t="s">
        <v>64</v>
      </c>
      <c r="D2573" s="2">
        <v>44212</v>
      </c>
      <c r="E2573" s="27">
        <v>2021</v>
      </c>
      <c r="F2573" s="29">
        <v>1</v>
      </c>
      <c r="G2573">
        <v>511112</v>
      </c>
      <c r="H2573" t="s">
        <v>29</v>
      </c>
      <c r="I2573">
        <v>280020</v>
      </c>
      <c r="J2573" t="s">
        <v>21</v>
      </c>
      <c r="K2573">
        <v>250014</v>
      </c>
      <c r="L2573" t="s">
        <v>37</v>
      </c>
      <c r="M2573" t="s">
        <v>54</v>
      </c>
      <c r="N2573" s="5">
        <v>3475</v>
      </c>
    </row>
    <row r="2574" spans="1:14" x14ac:dyDescent="0.25">
      <c r="A2574">
        <v>3802573</v>
      </c>
      <c r="B2574">
        <v>3</v>
      </c>
      <c r="C2574" t="s">
        <v>50</v>
      </c>
      <c r="D2574" s="2">
        <v>45117</v>
      </c>
      <c r="E2574" s="27">
        <v>2023</v>
      </c>
      <c r="F2574" s="29">
        <v>7</v>
      </c>
      <c r="G2574">
        <v>511111</v>
      </c>
      <c r="H2574" t="s">
        <v>29</v>
      </c>
      <c r="I2574">
        <v>280010</v>
      </c>
      <c r="J2574" t="s">
        <v>11</v>
      </c>
      <c r="K2574">
        <v>250019</v>
      </c>
      <c r="L2574" t="s">
        <v>37</v>
      </c>
      <c r="M2574" t="s">
        <v>39</v>
      </c>
      <c r="N2574" s="5">
        <v>729</v>
      </c>
    </row>
    <row r="2575" spans="1:14" x14ac:dyDescent="0.25">
      <c r="A2575">
        <v>3802574</v>
      </c>
      <c r="B2575">
        <v>1</v>
      </c>
      <c r="C2575" t="s">
        <v>64</v>
      </c>
      <c r="D2575" s="2">
        <v>44984</v>
      </c>
      <c r="E2575" s="27">
        <v>2023</v>
      </c>
      <c r="F2575" s="29">
        <v>2</v>
      </c>
      <c r="G2575">
        <v>511116</v>
      </c>
      <c r="H2575" t="s">
        <v>31</v>
      </c>
      <c r="I2575">
        <v>280012</v>
      </c>
      <c r="J2575" t="s">
        <v>13</v>
      </c>
      <c r="K2575">
        <v>250020</v>
      </c>
      <c r="L2575" t="s">
        <v>37</v>
      </c>
      <c r="M2575" t="s">
        <v>39</v>
      </c>
      <c r="N2575" s="5">
        <v>4559</v>
      </c>
    </row>
    <row r="2576" spans="1:14" x14ac:dyDescent="0.25">
      <c r="A2576">
        <v>3802575</v>
      </c>
      <c r="B2576">
        <v>1</v>
      </c>
      <c r="C2576" t="s">
        <v>64</v>
      </c>
      <c r="D2576" s="2">
        <v>44942</v>
      </c>
      <c r="E2576" s="27">
        <v>2023</v>
      </c>
      <c r="F2576" s="29">
        <v>1</v>
      </c>
      <c r="G2576">
        <v>511112</v>
      </c>
      <c r="H2576" t="s">
        <v>29</v>
      </c>
      <c r="I2576">
        <v>280007</v>
      </c>
      <c r="J2576" t="s">
        <v>79</v>
      </c>
      <c r="K2576">
        <v>250006</v>
      </c>
      <c r="L2576" t="s">
        <v>36</v>
      </c>
      <c r="M2576" t="s">
        <v>53</v>
      </c>
      <c r="N2576" s="5">
        <v>960</v>
      </c>
    </row>
    <row r="2577" spans="1:14" x14ac:dyDescent="0.25">
      <c r="A2577">
        <v>3802576</v>
      </c>
      <c r="B2577">
        <v>2</v>
      </c>
      <c r="C2577" t="s">
        <v>51</v>
      </c>
      <c r="D2577" s="2">
        <v>45100</v>
      </c>
      <c r="E2577" s="27">
        <v>2023</v>
      </c>
      <c r="F2577" s="29">
        <v>6</v>
      </c>
      <c r="G2577">
        <v>511115</v>
      </c>
      <c r="H2577" t="s">
        <v>70</v>
      </c>
      <c r="I2577">
        <v>280017</v>
      </c>
      <c r="J2577" t="s">
        <v>18</v>
      </c>
      <c r="K2577">
        <v>250025</v>
      </c>
      <c r="L2577" t="s">
        <v>34</v>
      </c>
      <c r="M2577" t="s">
        <v>40</v>
      </c>
      <c r="N2577" s="5">
        <v>2321</v>
      </c>
    </row>
    <row r="2578" spans="1:14" x14ac:dyDescent="0.25">
      <c r="A2578">
        <v>3802577</v>
      </c>
      <c r="B2578">
        <v>3</v>
      </c>
      <c r="C2578" t="s">
        <v>50</v>
      </c>
      <c r="D2578" s="2">
        <v>45143</v>
      </c>
      <c r="E2578" s="27">
        <v>2023</v>
      </c>
      <c r="F2578" s="29">
        <v>8</v>
      </c>
      <c r="G2578">
        <v>511114</v>
      </c>
      <c r="H2578" t="s">
        <v>30</v>
      </c>
      <c r="I2578">
        <v>280009</v>
      </c>
      <c r="J2578" t="s">
        <v>81</v>
      </c>
      <c r="K2578">
        <v>250027</v>
      </c>
      <c r="L2578" t="s">
        <v>35</v>
      </c>
      <c r="M2578" t="s">
        <v>71</v>
      </c>
      <c r="N2578" s="5">
        <v>3062</v>
      </c>
    </row>
    <row r="2579" spans="1:14" x14ac:dyDescent="0.25">
      <c r="A2579">
        <v>3802578</v>
      </c>
      <c r="B2579">
        <v>1</v>
      </c>
      <c r="C2579" t="s">
        <v>64</v>
      </c>
      <c r="D2579" s="2">
        <v>44827</v>
      </c>
      <c r="E2579" s="27">
        <v>2022</v>
      </c>
      <c r="F2579" s="29">
        <v>9</v>
      </c>
      <c r="G2579">
        <v>511117</v>
      </c>
      <c r="H2579" t="s">
        <v>31</v>
      </c>
      <c r="I2579">
        <v>280017</v>
      </c>
      <c r="J2579" t="s">
        <v>18</v>
      </c>
      <c r="K2579">
        <v>250008</v>
      </c>
      <c r="L2579" t="s">
        <v>36</v>
      </c>
      <c r="M2579" t="s">
        <v>53</v>
      </c>
      <c r="N2579" s="5">
        <v>5488</v>
      </c>
    </row>
    <row r="2580" spans="1:14" x14ac:dyDescent="0.25">
      <c r="A2580">
        <v>3802579</v>
      </c>
      <c r="B2580">
        <v>2</v>
      </c>
      <c r="C2580" t="s">
        <v>51</v>
      </c>
      <c r="D2580" s="2">
        <v>44547</v>
      </c>
      <c r="E2580" s="27">
        <v>2021</v>
      </c>
      <c r="F2580" s="29">
        <v>12</v>
      </c>
      <c r="G2580">
        <v>511112</v>
      </c>
      <c r="H2580" t="s">
        <v>29</v>
      </c>
      <c r="I2580">
        <v>280019</v>
      </c>
      <c r="J2580" t="s">
        <v>20</v>
      </c>
      <c r="K2580">
        <v>250017</v>
      </c>
      <c r="L2580" t="s">
        <v>37</v>
      </c>
      <c r="M2580" t="s">
        <v>39</v>
      </c>
      <c r="N2580" s="5">
        <v>1950</v>
      </c>
    </row>
    <row r="2581" spans="1:14" x14ac:dyDescent="0.25">
      <c r="A2581">
        <v>3802580</v>
      </c>
      <c r="B2581">
        <v>3</v>
      </c>
      <c r="C2581" t="s">
        <v>50</v>
      </c>
      <c r="D2581" s="2">
        <v>44826</v>
      </c>
      <c r="E2581" s="27">
        <v>2022</v>
      </c>
      <c r="F2581" s="29">
        <v>9</v>
      </c>
      <c r="G2581">
        <v>511112</v>
      </c>
      <c r="H2581" t="s">
        <v>29</v>
      </c>
      <c r="I2581">
        <v>280002</v>
      </c>
      <c r="J2581" t="s">
        <v>74</v>
      </c>
      <c r="K2581">
        <v>250006</v>
      </c>
      <c r="L2581" t="s">
        <v>36</v>
      </c>
      <c r="M2581" t="s">
        <v>53</v>
      </c>
      <c r="N2581" s="5">
        <v>5023</v>
      </c>
    </row>
    <row r="2582" spans="1:14" x14ac:dyDescent="0.25">
      <c r="A2582">
        <v>3802581</v>
      </c>
      <c r="B2582">
        <v>4</v>
      </c>
      <c r="C2582" t="s">
        <v>65</v>
      </c>
      <c r="D2582" s="2">
        <v>44729</v>
      </c>
      <c r="E2582" s="27">
        <v>2022</v>
      </c>
      <c r="F2582" s="29">
        <v>6</v>
      </c>
      <c r="G2582">
        <v>511112</v>
      </c>
      <c r="H2582" t="s">
        <v>29</v>
      </c>
      <c r="I2582">
        <v>280009</v>
      </c>
      <c r="J2582" t="s">
        <v>81</v>
      </c>
      <c r="K2582">
        <v>250003</v>
      </c>
      <c r="L2582" t="s">
        <v>36</v>
      </c>
      <c r="M2582" t="s">
        <v>38</v>
      </c>
      <c r="N2582" s="5">
        <v>2189</v>
      </c>
    </row>
    <row r="2583" spans="1:14" x14ac:dyDescent="0.25">
      <c r="A2583">
        <v>3802582</v>
      </c>
      <c r="B2583">
        <v>1</v>
      </c>
      <c r="C2583" t="s">
        <v>64</v>
      </c>
      <c r="D2583" s="2">
        <v>45087</v>
      </c>
      <c r="E2583" s="27">
        <v>2023</v>
      </c>
      <c r="F2583" s="29">
        <v>6</v>
      </c>
      <c r="G2583">
        <v>511113</v>
      </c>
      <c r="H2583" t="s">
        <v>30</v>
      </c>
      <c r="I2583">
        <v>280014</v>
      </c>
      <c r="J2583" t="s">
        <v>15</v>
      </c>
      <c r="K2583">
        <v>250006</v>
      </c>
      <c r="L2583" t="s">
        <v>36</v>
      </c>
      <c r="M2583" t="s">
        <v>53</v>
      </c>
      <c r="N2583" s="5">
        <v>5403</v>
      </c>
    </row>
    <row r="2584" spans="1:14" x14ac:dyDescent="0.25">
      <c r="A2584">
        <v>3802583</v>
      </c>
      <c r="B2584">
        <v>3</v>
      </c>
      <c r="C2584" t="s">
        <v>50</v>
      </c>
      <c r="D2584" s="2">
        <v>44327</v>
      </c>
      <c r="E2584" s="27">
        <v>2021</v>
      </c>
      <c r="F2584" s="29">
        <v>5</v>
      </c>
      <c r="G2584">
        <v>511112</v>
      </c>
      <c r="H2584" t="s">
        <v>29</v>
      </c>
      <c r="I2584">
        <v>280011</v>
      </c>
      <c r="J2584" t="s">
        <v>12</v>
      </c>
      <c r="K2584">
        <v>250018</v>
      </c>
      <c r="L2584" t="s">
        <v>37</v>
      </c>
      <c r="M2584" t="s">
        <v>39</v>
      </c>
      <c r="N2584" s="5">
        <v>1561</v>
      </c>
    </row>
    <row r="2585" spans="1:14" x14ac:dyDescent="0.25">
      <c r="A2585">
        <v>3802584</v>
      </c>
      <c r="B2585">
        <v>1</v>
      </c>
      <c r="C2585" t="s">
        <v>64</v>
      </c>
      <c r="D2585" s="2">
        <v>44949</v>
      </c>
      <c r="E2585" s="27">
        <v>2023</v>
      </c>
      <c r="F2585" s="29">
        <v>1</v>
      </c>
      <c r="G2585">
        <v>511114</v>
      </c>
      <c r="H2585" t="s">
        <v>30</v>
      </c>
      <c r="I2585">
        <v>280017</v>
      </c>
      <c r="J2585" t="s">
        <v>18</v>
      </c>
      <c r="K2585">
        <v>250025</v>
      </c>
      <c r="L2585" t="s">
        <v>34</v>
      </c>
      <c r="M2585" t="s">
        <v>40</v>
      </c>
      <c r="N2585" s="5">
        <v>3823</v>
      </c>
    </row>
    <row r="2586" spans="1:14" x14ac:dyDescent="0.25">
      <c r="A2586">
        <v>3802585</v>
      </c>
      <c r="B2586">
        <v>3</v>
      </c>
      <c r="C2586" t="s">
        <v>50</v>
      </c>
      <c r="D2586" s="2">
        <v>44748</v>
      </c>
      <c r="E2586" s="27">
        <v>2022</v>
      </c>
      <c r="F2586" s="29">
        <v>7</v>
      </c>
      <c r="G2586">
        <v>511113</v>
      </c>
      <c r="H2586" t="s">
        <v>30</v>
      </c>
      <c r="I2586">
        <v>280002</v>
      </c>
      <c r="J2586" t="s">
        <v>74</v>
      </c>
      <c r="K2586">
        <v>250028</v>
      </c>
      <c r="L2586" t="s">
        <v>35</v>
      </c>
      <c r="M2586" t="s">
        <v>71</v>
      </c>
      <c r="N2586" s="5">
        <v>5825</v>
      </c>
    </row>
    <row r="2587" spans="1:14" x14ac:dyDescent="0.25">
      <c r="A2587">
        <v>3802586</v>
      </c>
      <c r="B2587">
        <v>2</v>
      </c>
      <c r="C2587" t="s">
        <v>51</v>
      </c>
      <c r="D2587" s="2">
        <v>45214</v>
      </c>
      <c r="E2587" s="27">
        <v>2023</v>
      </c>
      <c r="F2587" s="29">
        <v>10</v>
      </c>
      <c r="G2587">
        <v>511113</v>
      </c>
      <c r="H2587" t="s">
        <v>30</v>
      </c>
      <c r="I2587">
        <v>280014</v>
      </c>
      <c r="J2587" t="s">
        <v>15</v>
      </c>
      <c r="K2587">
        <v>250012</v>
      </c>
      <c r="L2587" t="s">
        <v>37</v>
      </c>
      <c r="M2587" t="s">
        <v>54</v>
      </c>
      <c r="N2587" s="5">
        <v>3633</v>
      </c>
    </row>
    <row r="2588" spans="1:14" x14ac:dyDescent="0.25">
      <c r="A2588">
        <v>3802587</v>
      </c>
      <c r="B2588">
        <v>4</v>
      </c>
      <c r="C2588" t="s">
        <v>65</v>
      </c>
      <c r="D2588" s="2">
        <v>44653</v>
      </c>
      <c r="E2588" s="27">
        <v>2022</v>
      </c>
      <c r="F2588" s="29">
        <v>4</v>
      </c>
      <c r="G2588">
        <v>511113</v>
      </c>
      <c r="H2588" t="s">
        <v>30</v>
      </c>
      <c r="I2588">
        <v>280013</v>
      </c>
      <c r="J2588" t="s">
        <v>14</v>
      </c>
      <c r="K2588">
        <v>250013</v>
      </c>
      <c r="L2588" t="s">
        <v>37</v>
      </c>
      <c r="M2588" t="s">
        <v>54</v>
      </c>
      <c r="N2588" s="5">
        <v>2247</v>
      </c>
    </row>
    <row r="2589" spans="1:14" x14ac:dyDescent="0.25">
      <c r="A2589">
        <v>3802588</v>
      </c>
      <c r="B2589">
        <v>1</v>
      </c>
      <c r="C2589" t="s">
        <v>64</v>
      </c>
      <c r="D2589" s="2">
        <v>44684</v>
      </c>
      <c r="E2589" s="27">
        <v>2022</v>
      </c>
      <c r="F2589" s="29">
        <v>5</v>
      </c>
      <c r="G2589">
        <v>511115</v>
      </c>
      <c r="H2589" t="s">
        <v>70</v>
      </c>
      <c r="I2589">
        <v>280016</v>
      </c>
      <c r="J2589" t="s">
        <v>17</v>
      </c>
      <c r="K2589">
        <v>250030</v>
      </c>
      <c r="L2589" t="s">
        <v>35</v>
      </c>
      <c r="M2589" t="s">
        <v>55</v>
      </c>
      <c r="N2589" s="5">
        <v>5441</v>
      </c>
    </row>
    <row r="2590" spans="1:14" x14ac:dyDescent="0.25">
      <c r="A2590">
        <v>3802589</v>
      </c>
      <c r="B2590">
        <v>3</v>
      </c>
      <c r="C2590" t="s">
        <v>50</v>
      </c>
      <c r="D2590" s="2">
        <v>44626</v>
      </c>
      <c r="E2590" s="27">
        <v>2022</v>
      </c>
      <c r="F2590" s="29">
        <v>3</v>
      </c>
      <c r="G2590">
        <v>511117</v>
      </c>
      <c r="H2590" t="s">
        <v>31</v>
      </c>
      <c r="I2590">
        <v>280004</v>
      </c>
      <c r="J2590" t="s">
        <v>76</v>
      </c>
      <c r="K2590">
        <v>250018</v>
      </c>
      <c r="L2590" t="s">
        <v>37</v>
      </c>
      <c r="M2590" t="s">
        <v>39</v>
      </c>
      <c r="N2590" s="5">
        <v>3123</v>
      </c>
    </row>
    <row r="2591" spans="1:14" x14ac:dyDescent="0.25">
      <c r="A2591">
        <v>3802590</v>
      </c>
      <c r="B2591">
        <v>1</v>
      </c>
      <c r="C2591" t="s">
        <v>64</v>
      </c>
      <c r="D2591" s="2">
        <v>44328</v>
      </c>
      <c r="E2591" s="27">
        <v>2021</v>
      </c>
      <c r="F2591" s="29">
        <v>5</v>
      </c>
      <c r="G2591">
        <v>511113</v>
      </c>
      <c r="H2591" t="s">
        <v>30</v>
      </c>
      <c r="I2591">
        <v>280008</v>
      </c>
      <c r="J2591" t="s">
        <v>80</v>
      </c>
      <c r="K2591">
        <v>250021</v>
      </c>
      <c r="L2591" t="s">
        <v>34</v>
      </c>
      <c r="M2591" t="s">
        <v>40</v>
      </c>
      <c r="N2591" s="5">
        <v>3490</v>
      </c>
    </row>
    <row r="2592" spans="1:14" x14ac:dyDescent="0.25">
      <c r="A2592">
        <v>3802591</v>
      </c>
      <c r="B2592">
        <v>3</v>
      </c>
      <c r="C2592" t="s">
        <v>50</v>
      </c>
      <c r="D2592" s="2">
        <v>44624</v>
      </c>
      <c r="E2592" s="27">
        <v>2022</v>
      </c>
      <c r="F2592" s="29">
        <v>3</v>
      </c>
      <c r="G2592">
        <v>511112</v>
      </c>
      <c r="H2592" t="s">
        <v>29</v>
      </c>
      <c r="I2592">
        <v>280005</v>
      </c>
      <c r="J2592" t="s">
        <v>77</v>
      </c>
      <c r="K2592">
        <v>250024</v>
      </c>
      <c r="L2592" t="s">
        <v>34</v>
      </c>
      <c r="M2592" t="s">
        <v>40</v>
      </c>
      <c r="N2592" s="5">
        <v>2549</v>
      </c>
    </row>
    <row r="2593" spans="1:14" x14ac:dyDescent="0.25">
      <c r="A2593">
        <v>3802592</v>
      </c>
      <c r="B2593">
        <v>3</v>
      </c>
      <c r="C2593" t="s">
        <v>50</v>
      </c>
      <c r="D2593" s="2">
        <v>45109</v>
      </c>
      <c r="E2593" s="27">
        <v>2023</v>
      </c>
      <c r="F2593" s="29">
        <v>7</v>
      </c>
      <c r="G2593">
        <v>511113</v>
      </c>
      <c r="H2593" t="s">
        <v>30</v>
      </c>
      <c r="I2593">
        <v>280015</v>
      </c>
      <c r="J2593" t="s">
        <v>16</v>
      </c>
      <c r="K2593">
        <v>250027</v>
      </c>
      <c r="L2593" t="s">
        <v>35</v>
      </c>
      <c r="M2593" t="s">
        <v>71</v>
      </c>
      <c r="N2593" s="5">
        <v>3631</v>
      </c>
    </row>
    <row r="2594" spans="1:14" x14ac:dyDescent="0.25">
      <c r="A2594">
        <v>3802593</v>
      </c>
      <c r="B2594">
        <v>1</v>
      </c>
      <c r="C2594" t="s">
        <v>64</v>
      </c>
      <c r="D2594" s="2">
        <v>44679</v>
      </c>
      <c r="E2594" s="27">
        <v>2022</v>
      </c>
      <c r="F2594" s="29">
        <v>4</v>
      </c>
      <c r="G2594">
        <v>511116</v>
      </c>
      <c r="H2594" t="s">
        <v>31</v>
      </c>
      <c r="I2594">
        <v>280004</v>
      </c>
      <c r="J2594" t="s">
        <v>76</v>
      </c>
      <c r="K2594">
        <v>250024</v>
      </c>
      <c r="L2594" t="s">
        <v>34</v>
      </c>
      <c r="M2594" t="s">
        <v>40</v>
      </c>
      <c r="N2594" s="5">
        <v>5884</v>
      </c>
    </row>
    <row r="2595" spans="1:14" x14ac:dyDescent="0.25">
      <c r="A2595">
        <v>3802594</v>
      </c>
      <c r="B2595">
        <v>3</v>
      </c>
      <c r="C2595" t="s">
        <v>50</v>
      </c>
      <c r="D2595" s="2">
        <v>44321</v>
      </c>
      <c r="E2595" s="27">
        <v>2021</v>
      </c>
      <c r="F2595" s="29">
        <v>5</v>
      </c>
      <c r="G2595">
        <v>511113</v>
      </c>
      <c r="H2595" t="s">
        <v>30</v>
      </c>
      <c r="I2595">
        <v>280017</v>
      </c>
      <c r="J2595" t="s">
        <v>18</v>
      </c>
      <c r="K2595">
        <v>250014</v>
      </c>
      <c r="L2595" t="s">
        <v>37</v>
      </c>
      <c r="M2595" t="s">
        <v>54</v>
      </c>
      <c r="N2595" s="5">
        <v>2432</v>
      </c>
    </row>
    <row r="2596" spans="1:14" x14ac:dyDescent="0.25">
      <c r="A2596">
        <v>3802595</v>
      </c>
      <c r="B2596">
        <v>4</v>
      </c>
      <c r="C2596" t="s">
        <v>65</v>
      </c>
      <c r="D2596" s="2">
        <v>44543</v>
      </c>
      <c r="E2596" s="27">
        <v>2021</v>
      </c>
      <c r="F2596" s="29">
        <v>12</v>
      </c>
      <c r="G2596">
        <v>511111</v>
      </c>
      <c r="H2596" t="s">
        <v>29</v>
      </c>
      <c r="I2596">
        <v>280001</v>
      </c>
      <c r="J2596" t="s">
        <v>73</v>
      </c>
      <c r="K2596">
        <v>250006</v>
      </c>
      <c r="L2596" t="s">
        <v>36</v>
      </c>
      <c r="M2596" t="s">
        <v>53</v>
      </c>
      <c r="N2596" s="5">
        <v>3310</v>
      </c>
    </row>
    <row r="2597" spans="1:14" x14ac:dyDescent="0.25">
      <c r="A2597">
        <v>3802596</v>
      </c>
      <c r="B2597">
        <v>4</v>
      </c>
      <c r="C2597" t="s">
        <v>65</v>
      </c>
      <c r="D2597" s="2">
        <v>45126</v>
      </c>
      <c r="E2597" s="27">
        <v>2023</v>
      </c>
      <c r="F2597" s="29">
        <v>7</v>
      </c>
      <c r="G2597">
        <v>511116</v>
      </c>
      <c r="H2597" t="s">
        <v>31</v>
      </c>
      <c r="I2597">
        <v>280009</v>
      </c>
      <c r="J2597" t="s">
        <v>81</v>
      </c>
      <c r="K2597">
        <v>250002</v>
      </c>
      <c r="L2597" t="s">
        <v>36</v>
      </c>
      <c r="M2597" t="s">
        <v>38</v>
      </c>
      <c r="N2597" s="5">
        <v>4017</v>
      </c>
    </row>
    <row r="2598" spans="1:14" x14ac:dyDescent="0.25">
      <c r="A2598">
        <v>3802597</v>
      </c>
      <c r="B2598">
        <v>1</v>
      </c>
      <c r="C2598" t="s">
        <v>64</v>
      </c>
      <c r="D2598" s="2">
        <v>44602</v>
      </c>
      <c r="E2598" s="27">
        <v>2022</v>
      </c>
      <c r="F2598" s="29">
        <v>2</v>
      </c>
      <c r="G2598">
        <v>511117</v>
      </c>
      <c r="H2598" t="s">
        <v>31</v>
      </c>
      <c r="I2598">
        <v>280010</v>
      </c>
      <c r="J2598" t="s">
        <v>11</v>
      </c>
      <c r="K2598">
        <v>250010</v>
      </c>
      <c r="L2598" t="s">
        <v>36</v>
      </c>
      <c r="M2598" t="s">
        <v>53</v>
      </c>
      <c r="N2598" s="5">
        <v>3034</v>
      </c>
    </row>
    <row r="2599" spans="1:14" x14ac:dyDescent="0.25">
      <c r="A2599">
        <v>3802598</v>
      </c>
      <c r="B2599">
        <v>1</v>
      </c>
      <c r="C2599" t="s">
        <v>64</v>
      </c>
      <c r="D2599" s="2">
        <v>44274</v>
      </c>
      <c r="E2599" s="27">
        <v>2021</v>
      </c>
      <c r="F2599" s="29">
        <v>3</v>
      </c>
      <c r="G2599">
        <v>511115</v>
      </c>
      <c r="H2599" t="s">
        <v>70</v>
      </c>
      <c r="I2599">
        <v>280017</v>
      </c>
      <c r="J2599" t="s">
        <v>18</v>
      </c>
      <c r="K2599">
        <v>250003</v>
      </c>
      <c r="L2599" t="s">
        <v>36</v>
      </c>
      <c r="M2599" t="s">
        <v>38</v>
      </c>
      <c r="N2599" s="5">
        <v>5139</v>
      </c>
    </row>
    <row r="2600" spans="1:14" x14ac:dyDescent="0.25">
      <c r="A2600">
        <v>3802599</v>
      </c>
      <c r="B2600">
        <v>2</v>
      </c>
      <c r="C2600" t="s">
        <v>51</v>
      </c>
      <c r="D2600" s="2">
        <v>44913</v>
      </c>
      <c r="E2600" s="27">
        <v>2022</v>
      </c>
      <c r="F2600" s="29">
        <v>12</v>
      </c>
      <c r="G2600">
        <v>511116</v>
      </c>
      <c r="H2600" t="s">
        <v>31</v>
      </c>
      <c r="I2600">
        <v>280020</v>
      </c>
      <c r="J2600" t="s">
        <v>21</v>
      </c>
      <c r="K2600">
        <v>250023</v>
      </c>
      <c r="L2600" t="s">
        <v>34</v>
      </c>
      <c r="M2600" t="s">
        <v>40</v>
      </c>
      <c r="N2600" s="5">
        <v>383</v>
      </c>
    </row>
    <row r="2601" spans="1:14" x14ac:dyDescent="0.25">
      <c r="A2601">
        <v>3802600</v>
      </c>
      <c r="B2601">
        <v>2</v>
      </c>
      <c r="C2601" t="s">
        <v>51</v>
      </c>
      <c r="D2601" s="2">
        <v>44912</v>
      </c>
      <c r="E2601" s="27">
        <v>2022</v>
      </c>
      <c r="F2601" s="29">
        <v>12</v>
      </c>
      <c r="G2601">
        <v>511116</v>
      </c>
      <c r="H2601" t="s">
        <v>31</v>
      </c>
      <c r="I2601">
        <v>280001</v>
      </c>
      <c r="J2601" t="s">
        <v>73</v>
      </c>
      <c r="K2601">
        <v>250021</v>
      </c>
      <c r="L2601" t="s">
        <v>34</v>
      </c>
      <c r="M2601" t="s">
        <v>40</v>
      </c>
      <c r="N2601" s="5">
        <v>2300</v>
      </c>
    </row>
    <row r="2602" spans="1:14" x14ac:dyDescent="0.25">
      <c r="A2602">
        <v>3802601</v>
      </c>
      <c r="B2602">
        <v>2</v>
      </c>
      <c r="C2602" t="s">
        <v>51</v>
      </c>
      <c r="D2602" s="2">
        <v>45280</v>
      </c>
      <c r="E2602" s="27">
        <v>2023</v>
      </c>
      <c r="F2602" s="29">
        <v>12</v>
      </c>
      <c r="G2602">
        <v>511117</v>
      </c>
      <c r="H2602" t="s">
        <v>31</v>
      </c>
      <c r="I2602">
        <v>280017</v>
      </c>
      <c r="J2602" t="s">
        <v>18</v>
      </c>
      <c r="K2602">
        <v>250010</v>
      </c>
      <c r="L2602" t="s">
        <v>36</v>
      </c>
      <c r="M2602" t="s">
        <v>53</v>
      </c>
      <c r="N2602" s="5">
        <v>5034</v>
      </c>
    </row>
    <row r="2603" spans="1:14" x14ac:dyDescent="0.25">
      <c r="A2603">
        <v>3802602</v>
      </c>
      <c r="B2603">
        <v>4</v>
      </c>
      <c r="C2603" t="s">
        <v>65</v>
      </c>
      <c r="D2603" s="2">
        <v>44999</v>
      </c>
      <c r="E2603" s="27">
        <v>2023</v>
      </c>
      <c r="F2603" s="29">
        <v>3</v>
      </c>
      <c r="G2603">
        <v>511112</v>
      </c>
      <c r="H2603" t="s">
        <v>29</v>
      </c>
      <c r="I2603">
        <v>280003</v>
      </c>
      <c r="J2603" t="s">
        <v>75</v>
      </c>
      <c r="K2603">
        <v>250006</v>
      </c>
      <c r="L2603" t="s">
        <v>36</v>
      </c>
      <c r="M2603" t="s">
        <v>53</v>
      </c>
      <c r="N2603" s="5">
        <v>410</v>
      </c>
    </row>
    <row r="2604" spans="1:14" x14ac:dyDescent="0.25">
      <c r="A2604">
        <v>3802603</v>
      </c>
      <c r="B2604">
        <v>3</v>
      </c>
      <c r="C2604" t="s">
        <v>50</v>
      </c>
      <c r="D2604" s="2">
        <v>44306</v>
      </c>
      <c r="E2604" s="27">
        <v>2021</v>
      </c>
      <c r="F2604" s="29">
        <v>4</v>
      </c>
      <c r="G2604">
        <v>511117</v>
      </c>
      <c r="H2604" t="s">
        <v>31</v>
      </c>
      <c r="I2604">
        <v>280012</v>
      </c>
      <c r="J2604" t="s">
        <v>13</v>
      </c>
      <c r="K2604">
        <v>250008</v>
      </c>
      <c r="L2604" t="s">
        <v>36</v>
      </c>
      <c r="M2604" t="s">
        <v>53</v>
      </c>
      <c r="N2604" s="5">
        <v>219</v>
      </c>
    </row>
    <row r="2605" spans="1:14" x14ac:dyDescent="0.25">
      <c r="A2605">
        <v>3802604</v>
      </c>
      <c r="B2605">
        <v>3</v>
      </c>
      <c r="C2605" t="s">
        <v>50</v>
      </c>
      <c r="D2605" s="2">
        <v>44758</v>
      </c>
      <c r="E2605" s="27">
        <v>2022</v>
      </c>
      <c r="F2605" s="29">
        <v>7</v>
      </c>
      <c r="G2605">
        <v>511115</v>
      </c>
      <c r="H2605" t="s">
        <v>70</v>
      </c>
      <c r="I2605">
        <v>280019</v>
      </c>
      <c r="J2605" t="s">
        <v>20</v>
      </c>
      <c r="K2605">
        <v>250003</v>
      </c>
      <c r="L2605" t="s">
        <v>36</v>
      </c>
      <c r="M2605" t="s">
        <v>38</v>
      </c>
      <c r="N2605" s="5">
        <v>2958</v>
      </c>
    </row>
    <row r="2606" spans="1:14" x14ac:dyDescent="0.25">
      <c r="A2606">
        <v>3802605</v>
      </c>
      <c r="B2606">
        <v>3</v>
      </c>
      <c r="C2606" t="s">
        <v>50</v>
      </c>
      <c r="D2606" s="2">
        <v>44344</v>
      </c>
      <c r="E2606" s="27">
        <v>2021</v>
      </c>
      <c r="F2606" s="29">
        <v>5</v>
      </c>
      <c r="G2606">
        <v>511116</v>
      </c>
      <c r="H2606" t="s">
        <v>31</v>
      </c>
      <c r="I2606">
        <v>280008</v>
      </c>
      <c r="J2606" t="s">
        <v>80</v>
      </c>
      <c r="K2606">
        <v>250021</v>
      </c>
      <c r="L2606" t="s">
        <v>34</v>
      </c>
      <c r="M2606" t="s">
        <v>40</v>
      </c>
      <c r="N2606" s="5">
        <v>2422</v>
      </c>
    </row>
    <row r="2607" spans="1:14" x14ac:dyDescent="0.25">
      <c r="A2607">
        <v>3802606</v>
      </c>
      <c r="B2607">
        <v>3</v>
      </c>
      <c r="C2607" t="s">
        <v>50</v>
      </c>
      <c r="D2607" s="2">
        <v>45159</v>
      </c>
      <c r="E2607" s="27">
        <v>2023</v>
      </c>
      <c r="F2607" s="29">
        <v>8</v>
      </c>
      <c r="G2607">
        <v>511112</v>
      </c>
      <c r="H2607" t="s">
        <v>29</v>
      </c>
      <c r="I2607">
        <v>280011</v>
      </c>
      <c r="J2607" t="s">
        <v>12</v>
      </c>
      <c r="K2607">
        <v>250016</v>
      </c>
      <c r="L2607" t="s">
        <v>37</v>
      </c>
      <c r="M2607" t="s">
        <v>39</v>
      </c>
      <c r="N2607" s="5">
        <v>549</v>
      </c>
    </row>
    <row r="2608" spans="1:14" x14ac:dyDescent="0.25">
      <c r="A2608">
        <v>3802607</v>
      </c>
      <c r="B2608">
        <v>4</v>
      </c>
      <c r="C2608" t="s">
        <v>65</v>
      </c>
      <c r="D2608" s="2">
        <v>45166</v>
      </c>
      <c r="E2608" s="27">
        <v>2023</v>
      </c>
      <c r="F2608" s="29">
        <v>8</v>
      </c>
      <c r="G2608">
        <v>511115</v>
      </c>
      <c r="H2608" t="s">
        <v>70</v>
      </c>
      <c r="I2608">
        <v>280006</v>
      </c>
      <c r="J2608" t="s">
        <v>78</v>
      </c>
      <c r="K2608">
        <v>250018</v>
      </c>
      <c r="L2608" t="s">
        <v>37</v>
      </c>
      <c r="M2608" t="s">
        <v>39</v>
      </c>
      <c r="N2608" s="5">
        <v>713</v>
      </c>
    </row>
    <row r="2609" spans="1:14" x14ac:dyDescent="0.25">
      <c r="A2609">
        <v>3802608</v>
      </c>
      <c r="B2609">
        <v>2</v>
      </c>
      <c r="C2609" t="s">
        <v>51</v>
      </c>
      <c r="D2609" s="2">
        <v>45129</v>
      </c>
      <c r="E2609" s="27">
        <v>2023</v>
      </c>
      <c r="F2609" s="29">
        <v>7</v>
      </c>
      <c r="G2609">
        <v>511115</v>
      </c>
      <c r="H2609" t="s">
        <v>70</v>
      </c>
      <c r="I2609">
        <v>280009</v>
      </c>
      <c r="J2609" t="s">
        <v>81</v>
      </c>
      <c r="K2609">
        <v>250002</v>
      </c>
      <c r="L2609" t="s">
        <v>36</v>
      </c>
      <c r="M2609" t="s">
        <v>38</v>
      </c>
      <c r="N2609" s="5">
        <v>1846</v>
      </c>
    </row>
    <row r="2610" spans="1:14" x14ac:dyDescent="0.25">
      <c r="A2610">
        <v>3802609</v>
      </c>
      <c r="B2610">
        <v>3</v>
      </c>
      <c r="C2610" t="s">
        <v>50</v>
      </c>
      <c r="D2610" s="2">
        <v>44394</v>
      </c>
      <c r="E2610" s="27">
        <v>2021</v>
      </c>
      <c r="F2610" s="29">
        <v>7</v>
      </c>
      <c r="G2610">
        <v>511116</v>
      </c>
      <c r="H2610" t="s">
        <v>31</v>
      </c>
      <c r="I2610">
        <v>280007</v>
      </c>
      <c r="J2610" t="s">
        <v>79</v>
      </c>
      <c r="K2610">
        <v>250027</v>
      </c>
      <c r="L2610" t="s">
        <v>35</v>
      </c>
      <c r="M2610" t="s">
        <v>71</v>
      </c>
      <c r="N2610" s="5">
        <v>3889</v>
      </c>
    </row>
    <row r="2611" spans="1:14" x14ac:dyDescent="0.25">
      <c r="A2611">
        <v>3802610</v>
      </c>
      <c r="B2611">
        <v>2</v>
      </c>
      <c r="C2611" t="s">
        <v>51</v>
      </c>
      <c r="D2611" s="2">
        <v>44885</v>
      </c>
      <c r="E2611" s="27">
        <v>2022</v>
      </c>
      <c r="F2611" s="29">
        <v>11</v>
      </c>
      <c r="G2611">
        <v>511116</v>
      </c>
      <c r="H2611" t="s">
        <v>31</v>
      </c>
      <c r="I2611">
        <v>280020</v>
      </c>
      <c r="J2611" t="s">
        <v>21</v>
      </c>
      <c r="K2611">
        <v>250028</v>
      </c>
      <c r="L2611" t="s">
        <v>35</v>
      </c>
      <c r="M2611" t="s">
        <v>71</v>
      </c>
      <c r="N2611" s="5">
        <v>637</v>
      </c>
    </row>
    <row r="2612" spans="1:14" x14ac:dyDescent="0.25">
      <c r="A2612">
        <v>3802611</v>
      </c>
      <c r="B2612">
        <v>4</v>
      </c>
      <c r="C2612" t="s">
        <v>65</v>
      </c>
      <c r="D2612" s="2">
        <v>44899</v>
      </c>
      <c r="E2612" s="27">
        <v>2022</v>
      </c>
      <c r="F2612" s="29">
        <v>12</v>
      </c>
      <c r="G2612">
        <v>511115</v>
      </c>
      <c r="H2612" t="s">
        <v>70</v>
      </c>
      <c r="I2612">
        <v>280003</v>
      </c>
      <c r="J2612" t="s">
        <v>75</v>
      </c>
      <c r="K2612">
        <v>250020</v>
      </c>
      <c r="L2612" t="s">
        <v>37</v>
      </c>
      <c r="M2612" t="s">
        <v>39</v>
      </c>
      <c r="N2612" s="5">
        <v>4975</v>
      </c>
    </row>
    <row r="2613" spans="1:14" x14ac:dyDescent="0.25">
      <c r="A2613">
        <v>3802612</v>
      </c>
      <c r="B2613">
        <v>4</v>
      </c>
      <c r="C2613" t="s">
        <v>65</v>
      </c>
      <c r="D2613" s="2">
        <v>44221</v>
      </c>
      <c r="E2613" s="27">
        <v>2021</v>
      </c>
      <c r="F2613" s="29">
        <v>1</v>
      </c>
      <c r="G2613">
        <v>511114</v>
      </c>
      <c r="H2613" t="s">
        <v>30</v>
      </c>
      <c r="I2613">
        <v>280006</v>
      </c>
      <c r="J2613" t="s">
        <v>78</v>
      </c>
      <c r="K2613">
        <v>250027</v>
      </c>
      <c r="L2613" t="s">
        <v>35</v>
      </c>
      <c r="M2613" t="s">
        <v>71</v>
      </c>
      <c r="N2613" s="5">
        <v>2315</v>
      </c>
    </row>
    <row r="2614" spans="1:14" x14ac:dyDescent="0.25">
      <c r="A2614">
        <v>3802613</v>
      </c>
      <c r="B2614">
        <v>4</v>
      </c>
      <c r="C2614" t="s">
        <v>65</v>
      </c>
      <c r="D2614" s="2">
        <v>45261</v>
      </c>
      <c r="E2614" s="27">
        <v>2023</v>
      </c>
      <c r="F2614" s="29">
        <v>12</v>
      </c>
      <c r="G2614">
        <v>511114</v>
      </c>
      <c r="H2614" t="s">
        <v>30</v>
      </c>
      <c r="I2614">
        <v>280011</v>
      </c>
      <c r="J2614" t="s">
        <v>12</v>
      </c>
      <c r="K2614">
        <v>250018</v>
      </c>
      <c r="L2614" t="s">
        <v>37</v>
      </c>
      <c r="M2614" t="s">
        <v>39</v>
      </c>
      <c r="N2614" s="5">
        <v>5209</v>
      </c>
    </row>
    <row r="2615" spans="1:14" x14ac:dyDescent="0.25">
      <c r="A2615">
        <v>3802614</v>
      </c>
      <c r="B2615">
        <v>3</v>
      </c>
      <c r="C2615" t="s">
        <v>50</v>
      </c>
      <c r="D2615" s="2">
        <v>44686</v>
      </c>
      <c r="E2615" s="27">
        <v>2022</v>
      </c>
      <c r="F2615" s="29">
        <v>5</v>
      </c>
      <c r="G2615">
        <v>511111</v>
      </c>
      <c r="H2615" t="s">
        <v>29</v>
      </c>
      <c r="I2615">
        <v>280013</v>
      </c>
      <c r="J2615" t="s">
        <v>14</v>
      </c>
      <c r="K2615">
        <v>250024</v>
      </c>
      <c r="L2615" t="s">
        <v>34</v>
      </c>
      <c r="M2615" t="s">
        <v>40</v>
      </c>
      <c r="N2615" s="5">
        <v>2743</v>
      </c>
    </row>
    <row r="2616" spans="1:14" x14ac:dyDescent="0.25">
      <c r="A2616">
        <v>3802615</v>
      </c>
      <c r="B2616">
        <v>3</v>
      </c>
      <c r="C2616" t="s">
        <v>50</v>
      </c>
      <c r="D2616" s="2">
        <v>44811</v>
      </c>
      <c r="E2616" s="27">
        <v>2022</v>
      </c>
      <c r="F2616" s="29">
        <v>9</v>
      </c>
      <c r="G2616">
        <v>511113</v>
      </c>
      <c r="H2616" t="s">
        <v>30</v>
      </c>
      <c r="I2616">
        <v>280016</v>
      </c>
      <c r="J2616" t="s">
        <v>17</v>
      </c>
      <c r="K2616">
        <v>250006</v>
      </c>
      <c r="L2616" t="s">
        <v>36</v>
      </c>
      <c r="M2616" t="s">
        <v>53</v>
      </c>
      <c r="N2616" s="5">
        <v>3952</v>
      </c>
    </row>
    <row r="2617" spans="1:14" x14ac:dyDescent="0.25">
      <c r="A2617">
        <v>3802616</v>
      </c>
      <c r="B2617">
        <v>4</v>
      </c>
      <c r="C2617" t="s">
        <v>65</v>
      </c>
      <c r="D2617" s="2">
        <v>44450</v>
      </c>
      <c r="E2617" s="27">
        <v>2021</v>
      </c>
      <c r="F2617" s="29">
        <v>9</v>
      </c>
      <c r="G2617">
        <v>511115</v>
      </c>
      <c r="H2617" t="s">
        <v>70</v>
      </c>
      <c r="I2617">
        <v>280010</v>
      </c>
      <c r="J2617" t="s">
        <v>11</v>
      </c>
      <c r="K2617">
        <v>250022</v>
      </c>
      <c r="L2617" t="s">
        <v>34</v>
      </c>
      <c r="M2617" t="s">
        <v>40</v>
      </c>
      <c r="N2617" s="5">
        <v>2729</v>
      </c>
    </row>
    <row r="2618" spans="1:14" x14ac:dyDescent="0.25">
      <c r="A2618">
        <v>3802617</v>
      </c>
      <c r="B2618">
        <v>1</v>
      </c>
      <c r="C2618" t="s">
        <v>64</v>
      </c>
      <c r="D2618" s="2">
        <v>45234</v>
      </c>
      <c r="E2618" s="27">
        <v>2023</v>
      </c>
      <c r="F2618" s="29">
        <v>11</v>
      </c>
      <c r="G2618">
        <v>511115</v>
      </c>
      <c r="H2618" t="s">
        <v>70</v>
      </c>
      <c r="I2618">
        <v>280015</v>
      </c>
      <c r="J2618" t="s">
        <v>16</v>
      </c>
      <c r="K2618">
        <v>250005</v>
      </c>
      <c r="L2618" t="s">
        <v>36</v>
      </c>
      <c r="M2618" t="s">
        <v>38</v>
      </c>
      <c r="N2618" s="5">
        <v>732</v>
      </c>
    </row>
    <row r="2619" spans="1:14" x14ac:dyDescent="0.25">
      <c r="A2619">
        <v>3802618</v>
      </c>
      <c r="B2619">
        <v>1</v>
      </c>
      <c r="C2619" t="s">
        <v>64</v>
      </c>
      <c r="D2619" s="2">
        <v>44198</v>
      </c>
      <c r="E2619" s="27">
        <v>2021</v>
      </c>
      <c r="F2619" s="29">
        <v>1</v>
      </c>
      <c r="G2619">
        <v>511113</v>
      </c>
      <c r="H2619" t="s">
        <v>30</v>
      </c>
      <c r="I2619">
        <v>280008</v>
      </c>
      <c r="J2619" t="s">
        <v>80</v>
      </c>
      <c r="K2619">
        <v>250011</v>
      </c>
      <c r="L2619" t="s">
        <v>37</v>
      </c>
      <c r="M2619" t="s">
        <v>54</v>
      </c>
      <c r="N2619" s="5">
        <v>5252</v>
      </c>
    </row>
    <row r="2620" spans="1:14" x14ac:dyDescent="0.25">
      <c r="A2620">
        <v>3802619</v>
      </c>
      <c r="B2620">
        <v>2</v>
      </c>
      <c r="C2620" t="s">
        <v>51</v>
      </c>
      <c r="D2620" s="2">
        <v>44568</v>
      </c>
      <c r="E2620" s="27">
        <v>2022</v>
      </c>
      <c r="F2620" s="29">
        <v>1</v>
      </c>
      <c r="G2620">
        <v>511113</v>
      </c>
      <c r="H2620" t="s">
        <v>30</v>
      </c>
      <c r="I2620">
        <v>280019</v>
      </c>
      <c r="J2620" t="s">
        <v>20</v>
      </c>
      <c r="K2620">
        <v>250020</v>
      </c>
      <c r="L2620" t="s">
        <v>37</v>
      </c>
      <c r="M2620" t="s">
        <v>39</v>
      </c>
      <c r="N2620" s="5">
        <v>1641</v>
      </c>
    </row>
    <row r="2621" spans="1:14" x14ac:dyDescent="0.25">
      <c r="A2621">
        <v>3802620</v>
      </c>
      <c r="B2621">
        <v>4</v>
      </c>
      <c r="C2621" t="s">
        <v>65</v>
      </c>
      <c r="D2621" s="2">
        <v>44602</v>
      </c>
      <c r="E2621" s="27">
        <v>2022</v>
      </c>
      <c r="F2621" s="29">
        <v>2</v>
      </c>
      <c r="G2621">
        <v>511116</v>
      </c>
      <c r="H2621" t="s">
        <v>31</v>
      </c>
      <c r="I2621">
        <v>280008</v>
      </c>
      <c r="J2621" t="s">
        <v>80</v>
      </c>
      <c r="K2621">
        <v>250003</v>
      </c>
      <c r="L2621" t="s">
        <v>36</v>
      </c>
      <c r="M2621" t="s">
        <v>38</v>
      </c>
      <c r="N2621" s="5">
        <v>3239</v>
      </c>
    </row>
    <row r="2622" spans="1:14" x14ac:dyDescent="0.25">
      <c r="A2622">
        <v>3802621</v>
      </c>
      <c r="B2622">
        <v>3</v>
      </c>
      <c r="C2622" t="s">
        <v>50</v>
      </c>
      <c r="D2622" s="2">
        <v>44220</v>
      </c>
      <c r="E2622" s="27">
        <v>2021</v>
      </c>
      <c r="F2622" s="29">
        <v>1</v>
      </c>
      <c r="G2622">
        <v>511115</v>
      </c>
      <c r="H2622" t="s">
        <v>70</v>
      </c>
      <c r="I2622">
        <v>280008</v>
      </c>
      <c r="J2622" t="s">
        <v>80</v>
      </c>
      <c r="K2622">
        <v>250023</v>
      </c>
      <c r="L2622" t="s">
        <v>34</v>
      </c>
      <c r="M2622" t="s">
        <v>40</v>
      </c>
      <c r="N2622" s="5">
        <v>1715</v>
      </c>
    </row>
    <row r="2623" spans="1:14" x14ac:dyDescent="0.25">
      <c r="A2623">
        <v>3802622</v>
      </c>
      <c r="B2623">
        <v>4</v>
      </c>
      <c r="C2623" t="s">
        <v>65</v>
      </c>
      <c r="D2623" s="2">
        <v>44467</v>
      </c>
      <c r="E2623" s="27">
        <v>2021</v>
      </c>
      <c r="F2623" s="29">
        <v>9</v>
      </c>
      <c r="G2623">
        <v>511115</v>
      </c>
      <c r="H2623" t="s">
        <v>70</v>
      </c>
      <c r="I2623">
        <v>280016</v>
      </c>
      <c r="J2623" t="s">
        <v>17</v>
      </c>
      <c r="K2623">
        <v>250006</v>
      </c>
      <c r="L2623" t="s">
        <v>36</v>
      </c>
      <c r="M2623" t="s">
        <v>53</v>
      </c>
      <c r="N2623" s="5">
        <v>4765</v>
      </c>
    </row>
    <row r="2624" spans="1:14" x14ac:dyDescent="0.25">
      <c r="A2624">
        <v>3802623</v>
      </c>
      <c r="B2624">
        <v>4</v>
      </c>
      <c r="C2624" t="s">
        <v>65</v>
      </c>
      <c r="D2624" s="2">
        <v>44652</v>
      </c>
      <c r="E2624" s="27">
        <v>2022</v>
      </c>
      <c r="F2624" s="29">
        <v>4</v>
      </c>
      <c r="G2624">
        <v>511111</v>
      </c>
      <c r="H2624" t="s">
        <v>29</v>
      </c>
      <c r="I2624">
        <v>280006</v>
      </c>
      <c r="J2624" t="s">
        <v>78</v>
      </c>
      <c r="K2624">
        <v>250009</v>
      </c>
      <c r="L2624" t="s">
        <v>36</v>
      </c>
      <c r="M2624" t="s">
        <v>53</v>
      </c>
      <c r="N2624" s="5">
        <v>3415</v>
      </c>
    </row>
    <row r="2625" spans="1:14" x14ac:dyDescent="0.25">
      <c r="A2625">
        <v>3802624</v>
      </c>
      <c r="B2625">
        <v>4</v>
      </c>
      <c r="C2625" t="s">
        <v>65</v>
      </c>
      <c r="D2625" s="2">
        <v>45070</v>
      </c>
      <c r="E2625" s="27">
        <v>2023</v>
      </c>
      <c r="F2625" s="29">
        <v>5</v>
      </c>
      <c r="G2625">
        <v>511116</v>
      </c>
      <c r="H2625" t="s">
        <v>31</v>
      </c>
      <c r="I2625">
        <v>280019</v>
      </c>
      <c r="J2625" t="s">
        <v>20</v>
      </c>
      <c r="K2625">
        <v>250015</v>
      </c>
      <c r="L2625" t="s">
        <v>37</v>
      </c>
      <c r="M2625" t="s">
        <v>39</v>
      </c>
      <c r="N2625" s="5">
        <v>4861</v>
      </c>
    </row>
    <row r="2626" spans="1:14" x14ac:dyDescent="0.25">
      <c r="A2626">
        <v>3802625</v>
      </c>
      <c r="B2626">
        <v>1</v>
      </c>
      <c r="C2626" t="s">
        <v>64</v>
      </c>
      <c r="D2626" s="2">
        <v>45150</v>
      </c>
      <c r="E2626" s="27">
        <v>2023</v>
      </c>
      <c r="F2626" s="29">
        <v>8</v>
      </c>
      <c r="G2626">
        <v>511116</v>
      </c>
      <c r="H2626" t="s">
        <v>31</v>
      </c>
      <c r="I2626">
        <v>280004</v>
      </c>
      <c r="J2626" t="s">
        <v>76</v>
      </c>
      <c r="K2626">
        <v>250022</v>
      </c>
      <c r="L2626" t="s">
        <v>34</v>
      </c>
      <c r="M2626" t="s">
        <v>40</v>
      </c>
      <c r="N2626" s="5">
        <v>1885</v>
      </c>
    </row>
    <row r="2627" spans="1:14" x14ac:dyDescent="0.25">
      <c r="A2627">
        <v>3802626</v>
      </c>
      <c r="B2627">
        <v>4</v>
      </c>
      <c r="C2627" t="s">
        <v>65</v>
      </c>
      <c r="D2627" s="2">
        <v>45070</v>
      </c>
      <c r="E2627" s="27">
        <v>2023</v>
      </c>
      <c r="F2627" s="29">
        <v>5</v>
      </c>
      <c r="G2627">
        <v>511113</v>
      </c>
      <c r="H2627" t="s">
        <v>30</v>
      </c>
      <c r="I2627">
        <v>280001</v>
      </c>
      <c r="J2627" t="s">
        <v>73</v>
      </c>
      <c r="K2627">
        <v>250003</v>
      </c>
      <c r="L2627" t="s">
        <v>36</v>
      </c>
      <c r="M2627" t="s">
        <v>38</v>
      </c>
      <c r="N2627" s="5">
        <v>3000</v>
      </c>
    </row>
    <row r="2628" spans="1:14" x14ac:dyDescent="0.25">
      <c r="A2628">
        <v>3802627</v>
      </c>
      <c r="B2628">
        <v>2</v>
      </c>
      <c r="C2628" t="s">
        <v>51</v>
      </c>
      <c r="D2628" s="2">
        <v>45212</v>
      </c>
      <c r="E2628" s="27">
        <v>2023</v>
      </c>
      <c r="F2628" s="29">
        <v>10</v>
      </c>
      <c r="G2628">
        <v>511115</v>
      </c>
      <c r="H2628" t="s">
        <v>70</v>
      </c>
      <c r="I2628">
        <v>280015</v>
      </c>
      <c r="J2628" t="s">
        <v>16</v>
      </c>
      <c r="K2628">
        <v>250006</v>
      </c>
      <c r="L2628" t="s">
        <v>36</v>
      </c>
      <c r="M2628" t="s">
        <v>53</v>
      </c>
      <c r="N2628" s="5">
        <v>4301</v>
      </c>
    </row>
    <row r="2629" spans="1:14" x14ac:dyDescent="0.25">
      <c r="A2629">
        <v>3802628</v>
      </c>
      <c r="B2629">
        <v>4</v>
      </c>
      <c r="C2629" t="s">
        <v>65</v>
      </c>
      <c r="D2629" s="2">
        <v>44602</v>
      </c>
      <c r="E2629" s="27">
        <v>2022</v>
      </c>
      <c r="F2629" s="29">
        <v>2</v>
      </c>
      <c r="G2629">
        <v>511112</v>
      </c>
      <c r="H2629" t="s">
        <v>29</v>
      </c>
      <c r="I2629">
        <v>280002</v>
      </c>
      <c r="J2629" t="s">
        <v>74</v>
      </c>
      <c r="K2629">
        <v>250016</v>
      </c>
      <c r="L2629" t="s">
        <v>37</v>
      </c>
      <c r="M2629" t="s">
        <v>39</v>
      </c>
      <c r="N2629" s="5">
        <v>1739</v>
      </c>
    </row>
    <row r="2630" spans="1:14" x14ac:dyDescent="0.25">
      <c r="A2630">
        <v>3802629</v>
      </c>
      <c r="B2630">
        <v>2</v>
      </c>
      <c r="C2630" t="s">
        <v>51</v>
      </c>
      <c r="D2630" s="2">
        <v>45099</v>
      </c>
      <c r="E2630" s="27">
        <v>2023</v>
      </c>
      <c r="F2630" s="29">
        <v>6</v>
      </c>
      <c r="G2630">
        <v>511115</v>
      </c>
      <c r="H2630" t="s">
        <v>70</v>
      </c>
      <c r="I2630">
        <v>280004</v>
      </c>
      <c r="J2630" t="s">
        <v>76</v>
      </c>
      <c r="K2630">
        <v>250013</v>
      </c>
      <c r="L2630" t="s">
        <v>37</v>
      </c>
      <c r="M2630" t="s">
        <v>54</v>
      </c>
      <c r="N2630" s="5">
        <v>2972</v>
      </c>
    </row>
    <row r="2631" spans="1:14" x14ac:dyDescent="0.25">
      <c r="A2631">
        <v>3802630</v>
      </c>
      <c r="B2631">
        <v>4</v>
      </c>
      <c r="C2631" t="s">
        <v>65</v>
      </c>
      <c r="D2631" s="2">
        <v>44724</v>
      </c>
      <c r="E2631" s="27">
        <v>2022</v>
      </c>
      <c r="F2631" s="29">
        <v>6</v>
      </c>
      <c r="G2631">
        <v>511112</v>
      </c>
      <c r="H2631" t="s">
        <v>29</v>
      </c>
      <c r="I2631">
        <v>280009</v>
      </c>
      <c r="J2631" t="s">
        <v>81</v>
      </c>
      <c r="K2631">
        <v>250018</v>
      </c>
      <c r="L2631" t="s">
        <v>37</v>
      </c>
      <c r="M2631" t="s">
        <v>39</v>
      </c>
      <c r="N2631" s="5">
        <v>4813</v>
      </c>
    </row>
    <row r="2632" spans="1:14" x14ac:dyDescent="0.25">
      <c r="A2632">
        <v>3802631</v>
      </c>
      <c r="B2632">
        <v>2</v>
      </c>
      <c r="C2632" t="s">
        <v>51</v>
      </c>
      <c r="D2632" s="2">
        <v>44369</v>
      </c>
      <c r="E2632" s="27">
        <v>2021</v>
      </c>
      <c r="F2632" s="29">
        <v>6</v>
      </c>
      <c r="G2632">
        <v>511117</v>
      </c>
      <c r="H2632" t="s">
        <v>31</v>
      </c>
      <c r="I2632">
        <v>280001</v>
      </c>
      <c r="J2632" t="s">
        <v>73</v>
      </c>
      <c r="K2632">
        <v>250017</v>
      </c>
      <c r="L2632" t="s">
        <v>37</v>
      </c>
      <c r="M2632" t="s">
        <v>39</v>
      </c>
      <c r="N2632" s="5">
        <v>4030</v>
      </c>
    </row>
    <row r="2633" spans="1:14" x14ac:dyDescent="0.25">
      <c r="A2633">
        <v>3802632</v>
      </c>
      <c r="B2633">
        <v>4</v>
      </c>
      <c r="C2633" t="s">
        <v>65</v>
      </c>
      <c r="D2633" s="2">
        <v>44937</v>
      </c>
      <c r="E2633" s="27">
        <v>2023</v>
      </c>
      <c r="F2633" s="29">
        <v>1</v>
      </c>
      <c r="G2633">
        <v>511113</v>
      </c>
      <c r="H2633" t="s">
        <v>30</v>
      </c>
      <c r="I2633">
        <v>280011</v>
      </c>
      <c r="J2633" t="s">
        <v>12</v>
      </c>
      <c r="K2633">
        <v>250009</v>
      </c>
      <c r="L2633" t="s">
        <v>36</v>
      </c>
      <c r="M2633" t="s">
        <v>53</v>
      </c>
      <c r="N2633" s="5">
        <v>1990</v>
      </c>
    </row>
    <row r="2634" spans="1:14" x14ac:dyDescent="0.25">
      <c r="A2634">
        <v>3802633</v>
      </c>
      <c r="B2634">
        <v>1</v>
      </c>
      <c r="C2634" t="s">
        <v>64</v>
      </c>
      <c r="D2634" s="2">
        <v>44512</v>
      </c>
      <c r="E2634" s="27">
        <v>2021</v>
      </c>
      <c r="F2634" s="29">
        <v>11</v>
      </c>
      <c r="G2634">
        <v>511117</v>
      </c>
      <c r="H2634" t="s">
        <v>31</v>
      </c>
      <c r="I2634">
        <v>280001</v>
      </c>
      <c r="J2634" t="s">
        <v>73</v>
      </c>
      <c r="K2634">
        <v>250013</v>
      </c>
      <c r="L2634" t="s">
        <v>37</v>
      </c>
      <c r="M2634" t="s">
        <v>54</v>
      </c>
      <c r="N2634" s="5">
        <v>5715</v>
      </c>
    </row>
    <row r="2635" spans="1:14" x14ac:dyDescent="0.25">
      <c r="A2635">
        <v>3802634</v>
      </c>
      <c r="B2635">
        <v>4</v>
      </c>
      <c r="C2635" t="s">
        <v>65</v>
      </c>
      <c r="D2635" s="2">
        <v>44917</v>
      </c>
      <c r="E2635" s="27">
        <v>2022</v>
      </c>
      <c r="F2635" s="29">
        <v>12</v>
      </c>
      <c r="G2635">
        <v>511113</v>
      </c>
      <c r="H2635" t="s">
        <v>30</v>
      </c>
      <c r="I2635">
        <v>280005</v>
      </c>
      <c r="J2635" t="s">
        <v>77</v>
      </c>
      <c r="K2635">
        <v>250025</v>
      </c>
      <c r="L2635" t="s">
        <v>34</v>
      </c>
      <c r="M2635" t="s">
        <v>40</v>
      </c>
      <c r="N2635" s="5">
        <v>4812</v>
      </c>
    </row>
    <row r="2636" spans="1:14" x14ac:dyDescent="0.25">
      <c r="A2636">
        <v>3802635</v>
      </c>
      <c r="B2636">
        <v>3</v>
      </c>
      <c r="C2636" t="s">
        <v>50</v>
      </c>
      <c r="D2636" s="2">
        <v>44503</v>
      </c>
      <c r="E2636" s="27">
        <v>2021</v>
      </c>
      <c r="F2636" s="29">
        <v>11</v>
      </c>
      <c r="G2636">
        <v>511117</v>
      </c>
      <c r="H2636" t="s">
        <v>31</v>
      </c>
      <c r="I2636">
        <v>280008</v>
      </c>
      <c r="J2636" t="s">
        <v>80</v>
      </c>
      <c r="K2636">
        <v>250013</v>
      </c>
      <c r="L2636" t="s">
        <v>37</v>
      </c>
      <c r="M2636" t="s">
        <v>54</v>
      </c>
      <c r="N2636" s="5">
        <v>5865</v>
      </c>
    </row>
    <row r="2637" spans="1:14" x14ac:dyDescent="0.25">
      <c r="A2637">
        <v>3802636</v>
      </c>
      <c r="B2637">
        <v>2</v>
      </c>
      <c r="C2637" t="s">
        <v>51</v>
      </c>
      <c r="D2637" s="2">
        <v>44304</v>
      </c>
      <c r="E2637" s="27">
        <v>2021</v>
      </c>
      <c r="F2637" s="29">
        <v>4</v>
      </c>
      <c r="G2637">
        <v>511111</v>
      </c>
      <c r="H2637" t="s">
        <v>29</v>
      </c>
      <c r="I2637">
        <v>280013</v>
      </c>
      <c r="J2637" t="s">
        <v>14</v>
      </c>
      <c r="K2637">
        <v>250019</v>
      </c>
      <c r="L2637" t="s">
        <v>37</v>
      </c>
      <c r="M2637" t="s">
        <v>39</v>
      </c>
      <c r="N2637" s="5">
        <v>3984</v>
      </c>
    </row>
    <row r="2638" spans="1:14" x14ac:dyDescent="0.25">
      <c r="A2638">
        <v>3802637</v>
      </c>
      <c r="B2638">
        <v>4</v>
      </c>
      <c r="C2638" t="s">
        <v>65</v>
      </c>
      <c r="D2638" s="2">
        <v>44933</v>
      </c>
      <c r="E2638" s="27">
        <v>2023</v>
      </c>
      <c r="F2638" s="29">
        <v>1</v>
      </c>
      <c r="G2638">
        <v>511115</v>
      </c>
      <c r="H2638" t="s">
        <v>70</v>
      </c>
      <c r="I2638">
        <v>280012</v>
      </c>
      <c r="J2638" t="s">
        <v>13</v>
      </c>
      <c r="K2638">
        <v>250002</v>
      </c>
      <c r="L2638" t="s">
        <v>36</v>
      </c>
      <c r="M2638" t="s">
        <v>38</v>
      </c>
      <c r="N2638" s="5">
        <v>2857</v>
      </c>
    </row>
    <row r="2639" spans="1:14" x14ac:dyDescent="0.25">
      <c r="A2639">
        <v>3802638</v>
      </c>
      <c r="B2639">
        <v>1</v>
      </c>
      <c r="C2639" t="s">
        <v>64</v>
      </c>
      <c r="D2639" s="2">
        <v>44534</v>
      </c>
      <c r="E2639" s="27">
        <v>2021</v>
      </c>
      <c r="F2639" s="29">
        <v>12</v>
      </c>
      <c r="G2639">
        <v>511117</v>
      </c>
      <c r="H2639" t="s">
        <v>31</v>
      </c>
      <c r="I2639">
        <v>280007</v>
      </c>
      <c r="J2639" t="s">
        <v>79</v>
      </c>
      <c r="K2639">
        <v>250017</v>
      </c>
      <c r="L2639" t="s">
        <v>37</v>
      </c>
      <c r="M2639" t="s">
        <v>39</v>
      </c>
      <c r="N2639" s="5">
        <v>2699</v>
      </c>
    </row>
    <row r="2640" spans="1:14" x14ac:dyDescent="0.25">
      <c r="A2640">
        <v>3802639</v>
      </c>
      <c r="B2640">
        <v>2</v>
      </c>
      <c r="C2640" t="s">
        <v>51</v>
      </c>
      <c r="D2640" s="2">
        <v>44698</v>
      </c>
      <c r="E2640" s="27">
        <v>2022</v>
      </c>
      <c r="F2640" s="29">
        <v>5</v>
      </c>
      <c r="G2640">
        <v>511114</v>
      </c>
      <c r="H2640" t="s">
        <v>30</v>
      </c>
      <c r="I2640">
        <v>280020</v>
      </c>
      <c r="J2640" t="s">
        <v>21</v>
      </c>
      <c r="K2640">
        <v>250025</v>
      </c>
      <c r="L2640" t="s">
        <v>34</v>
      </c>
      <c r="M2640" t="s">
        <v>40</v>
      </c>
      <c r="N2640" s="5">
        <v>1965</v>
      </c>
    </row>
    <row r="2641" spans="1:14" x14ac:dyDescent="0.25">
      <c r="A2641">
        <v>3802640</v>
      </c>
      <c r="B2641">
        <v>4</v>
      </c>
      <c r="C2641" t="s">
        <v>65</v>
      </c>
      <c r="D2641" s="2">
        <v>44467</v>
      </c>
      <c r="E2641" s="27">
        <v>2021</v>
      </c>
      <c r="F2641" s="29">
        <v>9</v>
      </c>
      <c r="G2641">
        <v>511115</v>
      </c>
      <c r="H2641" t="s">
        <v>70</v>
      </c>
      <c r="I2641">
        <v>280005</v>
      </c>
      <c r="J2641" t="s">
        <v>77</v>
      </c>
      <c r="K2641">
        <v>250021</v>
      </c>
      <c r="L2641" t="s">
        <v>34</v>
      </c>
      <c r="M2641" t="s">
        <v>40</v>
      </c>
      <c r="N2641" s="5">
        <v>3829</v>
      </c>
    </row>
    <row r="2642" spans="1:14" x14ac:dyDescent="0.25">
      <c r="A2642">
        <v>3802641</v>
      </c>
      <c r="B2642">
        <v>2</v>
      </c>
      <c r="C2642" t="s">
        <v>51</v>
      </c>
      <c r="D2642" s="2">
        <v>44989</v>
      </c>
      <c r="E2642" s="27">
        <v>2023</v>
      </c>
      <c r="F2642" s="29">
        <v>3</v>
      </c>
      <c r="G2642">
        <v>511115</v>
      </c>
      <c r="H2642" t="s">
        <v>70</v>
      </c>
      <c r="I2642">
        <v>280001</v>
      </c>
      <c r="J2642" t="s">
        <v>73</v>
      </c>
      <c r="K2642">
        <v>250021</v>
      </c>
      <c r="L2642" t="s">
        <v>34</v>
      </c>
      <c r="M2642" t="s">
        <v>40</v>
      </c>
      <c r="N2642" s="5">
        <v>4614</v>
      </c>
    </row>
    <row r="2643" spans="1:14" x14ac:dyDescent="0.25">
      <c r="A2643">
        <v>3802642</v>
      </c>
      <c r="B2643">
        <v>2</v>
      </c>
      <c r="C2643" t="s">
        <v>51</v>
      </c>
      <c r="D2643" s="2">
        <v>44524</v>
      </c>
      <c r="E2643" s="27">
        <v>2021</v>
      </c>
      <c r="F2643" s="29">
        <v>11</v>
      </c>
      <c r="G2643">
        <v>511112</v>
      </c>
      <c r="H2643" t="s">
        <v>29</v>
      </c>
      <c r="I2643">
        <v>280001</v>
      </c>
      <c r="J2643" t="s">
        <v>73</v>
      </c>
      <c r="K2643">
        <v>250021</v>
      </c>
      <c r="L2643" t="s">
        <v>34</v>
      </c>
      <c r="M2643" t="s">
        <v>40</v>
      </c>
      <c r="N2643" s="5">
        <v>5120</v>
      </c>
    </row>
    <row r="2644" spans="1:14" x14ac:dyDescent="0.25">
      <c r="A2644">
        <v>3802643</v>
      </c>
      <c r="B2644">
        <v>3</v>
      </c>
      <c r="C2644" t="s">
        <v>50</v>
      </c>
      <c r="D2644" s="2">
        <v>44631</v>
      </c>
      <c r="E2644" s="27">
        <v>2022</v>
      </c>
      <c r="F2644" s="29">
        <v>3</v>
      </c>
      <c r="G2644">
        <v>511116</v>
      </c>
      <c r="H2644" t="s">
        <v>31</v>
      </c>
      <c r="I2644">
        <v>280012</v>
      </c>
      <c r="J2644" t="s">
        <v>13</v>
      </c>
      <c r="K2644">
        <v>250018</v>
      </c>
      <c r="L2644" t="s">
        <v>37</v>
      </c>
      <c r="M2644" t="s">
        <v>39</v>
      </c>
      <c r="N2644" s="5">
        <v>5633</v>
      </c>
    </row>
    <row r="2645" spans="1:14" x14ac:dyDescent="0.25">
      <c r="A2645">
        <v>3802644</v>
      </c>
      <c r="B2645">
        <v>3</v>
      </c>
      <c r="C2645" t="s">
        <v>50</v>
      </c>
      <c r="D2645" s="2">
        <v>44716</v>
      </c>
      <c r="E2645" s="27">
        <v>2022</v>
      </c>
      <c r="F2645" s="29">
        <v>6</v>
      </c>
      <c r="G2645">
        <v>511114</v>
      </c>
      <c r="H2645" t="s">
        <v>30</v>
      </c>
      <c r="I2645">
        <v>280010</v>
      </c>
      <c r="J2645" t="s">
        <v>11</v>
      </c>
      <c r="K2645">
        <v>250012</v>
      </c>
      <c r="L2645" t="s">
        <v>37</v>
      </c>
      <c r="M2645" t="s">
        <v>54</v>
      </c>
      <c r="N2645" s="5">
        <v>622</v>
      </c>
    </row>
    <row r="2646" spans="1:14" x14ac:dyDescent="0.25">
      <c r="A2646">
        <v>3802645</v>
      </c>
      <c r="B2646">
        <v>1</v>
      </c>
      <c r="C2646" t="s">
        <v>64</v>
      </c>
      <c r="D2646" s="2">
        <v>44378</v>
      </c>
      <c r="E2646" s="27">
        <v>2021</v>
      </c>
      <c r="F2646" s="29">
        <v>7</v>
      </c>
      <c r="G2646">
        <v>511116</v>
      </c>
      <c r="H2646" t="s">
        <v>31</v>
      </c>
      <c r="I2646">
        <v>280016</v>
      </c>
      <c r="J2646" t="s">
        <v>17</v>
      </c>
      <c r="K2646">
        <v>250026</v>
      </c>
      <c r="L2646" t="s">
        <v>35</v>
      </c>
      <c r="M2646" t="s">
        <v>71</v>
      </c>
      <c r="N2646" s="5">
        <v>1954</v>
      </c>
    </row>
    <row r="2647" spans="1:14" x14ac:dyDescent="0.25">
      <c r="A2647">
        <v>3802646</v>
      </c>
      <c r="B2647">
        <v>4</v>
      </c>
      <c r="C2647" t="s">
        <v>65</v>
      </c>
      <c r="D2647" s="2">
        <v>44801</v>
      </c>
      <c r="E2647" s="27">
        <v>2022</v>
      </c>
      <c r="F2647" s="29">
        <v>8</v>
      </c>
      <c r="G2647">
        <v>511115</v>
      </c>
      <c r="H2647" t="s">
        <v>70</v>
      </c>
      <c r="I2647">
        <v>280002</v>
      </c>
      <c r="J2647" t="s">
        <v>74</v>
      </c>
      <c r="K2647">
        <v>250022</v>
      </c>
      <c r="L2647" t="s">
        <v>34</v>
      </c>
      <c r="M2647" t="s">
        <v>40</v>
      </c>
      <c r="N2647" s="5">
        <v>1031</v>
      </c>
    </row>
    <row r="2648" spans="1:14" x14ac:dyDescent="0.25">
      <c r="A2648">
        <v>3802647</v>
      </c>
      <c r="B2648">
        <v>3</v>
      </c>
      <c r="C2648" t="s">
        <v>50</v>
      </c>
      <c r="D2648" s="2">
        <v>44357</v>
      </c>
      <c r="E2648" s="27">
        <v>2021</v>
      </c>
      <c r="F2648" s="29">
        <v>6</v>
      </c>
      <c r="G2648">
        <v>511115</v>
      </c>
      <c r="H2648" t="s">
        <v>70</v>
      </c>
      <c r="I2648">
        <v>280013</v>
      </c>
      <c r="J2648" t="s">
        <v>14</v>
      </c>
      <c r="K2648">
        <v>250026</v>
      </c>
      <c r="L2648" t="s">
        <v>35</v>
      </c>
      <c r="M2648" t="s">
        <v>71</v>
      </c>
      <c r="N2648" s="5">
        <v>4808</v>
      </c>
    </row>
    <row r="2649" spans="1:14" x14ac:dyDescent="0.25">
      <c r="A2649">
        <v>3802648</v>
      </c>
      <c r="B2649">
        <v>3</v>
      </c>
      <c r="C2649" t="s">
        <v>50</v>
      </c>
      <c r="D2649" s="2">
        <v>45079</v>
      </c>
      <c r="E2649" s="27">
        <v>2023</v>
      </c>
      <c r="F2649" s="29">
        <v>6</v>
      </c>
      <c r="G2649">
        <v>511116</v>
      </c>
      <c r="H2649" t="s">
        <v>31</v>
      </c>
      <c r="I2649">
        <v>280012</v>
      </c>
      <c r="J2649" t="s">
        <v>13</v>
      </c>
      <c r="K2649">
        <v>250025</v>
      </c>
      <c r="L2649" t="s">
        <v>34</v>
      </c>
      <c r="M2649" t="s">
        <v>40</v>
      </c>
      <c r="N2649" s="5">
        <v>2551</v>
      </c>
    </row>
    <row r="2650" spans="1:14" x14ac:dyDescent="0.25">
      <c r="A2650">
        <v>3802649</v>
      </c>
      <c r="B2650">
        <v>3</v>
      </c>
      <c r="C2650" t="s">
        <v>50</v>
      </c>
      <c r="D2650" s="2">
        <v>45119</v>
      </c>
      <c r="E2650" s="27">
        <v>2023</v>
      </c>
      <c r="F2650" s="29">
        <v>7</v>
      </c>
      <c r="G2650">
        <v>511117</v>
      </c>
      <c r="H2650" t="s">
        <v>31</v>
      </c>
      <c r="I2650">
        <v>280020</v>
      </c>
      <c r="J2650" t="s">
        <v>21</v>
      </c>
      <c r="K2650">
        <v>250012</v>
      </c>
      <c r="L2650" t="s">
        <v>37</v>
      </c>
      <c r="M2650" t="s">
        <v>54</v>
      </c>
      <c r="N2650" s="5">
        <v>2802</v>
      </c>
    </row>
    <row r="2651" spans="1:14" x14ac:dyDescent="0.25">
      <c r="A2651">
        <v>3802650</v>
      </c>
      <c r="B2651">
        <v>1</v>
      </c>
      <c r="C2651" t="s">
        <v>64</v>
      </c>
      <c r="D2651" s="2">
        <v>45219</v>
      </c>
      <c r="E2651" s="27">
        <v>2023</v>
      </c>
      <c r="F2651" s="29">
        <v>10</v>
      </c>
      <c r="G2651">
        <v>511115</v>
      </c>
      <c r="H2651" t="s">
        <v>70</v>
      </c>
      <c r="I2651">
        <v>280017</v>
      </c>
      <c r="J2651" t="s">
        <v>18</v>
      </c>
      <c r="K2651">
        <v>250003</v>
      </c>
      <c r="L2651" t="s">
        <v>36</v>
      </c>
      <c r="M2651" t="s">
        <v>38</v>
      </c>
      <c r="N2651" s="5">
        <v>5217</v>
      </c>
    </row>
    <row r="2652" spans="1:14" x14ac:dyDescent="0.25">
      <c r="A2652">
        <v>3802651</v>
      </c>
      <c r="B2652">
        <v>2</v>
      </c>
      <c r="C2652" t="s">
        <v>51</v>
      </c>
      <c r="D2652" s="2">
        <v>45181</v>
      </c>
      <c r="E2652" s="27">
        <v>2023</v>
      </c>
      <c r="F2652" s="29">
        <v>9</v>
      </c>
      <c r="G2652">
        <v>511114</v>
      </c>
      <c r="H2652" t="s">
        <v>30</v>
      </c>
      <c r="I2652">
        <v>280009</v>
      </c>
      <c r="J2652" t="s">
        <v>81</v>
      </c>
      <c r="K2652">
        <v>250004</v>
      </c>
      <c r="L2652" t="s">
        <v>36</v>
      </c>
      <c r="M2652" t="s">
        <v>38</v>
      </c>
      <c r="N2652" s="5">
        <v>488</v>
      </c>
    </row>
    <row r="2653" spans="1:14" x14ac:dyDescent="0.25">
      <c r="A2653">
        <v>3802652</v>
      </c>
      <c r="B2653">
        <v>2</v>
      </c>
      <c r="C2653" t="s">
        <v>51</v>
      </c>
      <c r="D2653" s="2">
        <v>44796</v>
      </c>
      <c r="E2653" s="27">
        <v>2022</v>
      </c>
      <c r="F2653" s="29">
        <v>8</v>
      </c>
      <c r="G2653">
        <v>511116</v>
      </c>
      <c r="H2653" t="s">
        <v>31</v>
      </c>
      <c r="I2653">
        <v>280019</v>
      </c>
      <c r="J2653" t="s">
        <v>20</v>
      </c>
      <c r="K2653">
        <v>250021</v>
      </c>
      <c r="L2653" t="s">
        <v>34</v>
      </c>
      <c r="M2653" t="s">
        <v>40</v>
      </c>
      <c r="N2653" s="5">
        <v>2620</v>
      </c>
    </row>
    <row r="2654" spans="1:14" x14ac:dyDescent="0.25">
      <c r="A2654">
        <v>3802653</v>
      </c>
      <c r="B2654">
        <v>1</v>
      </c>
      <c r="C2654" t="s">
        <v>64</v>
      </c>
      <c r="D2654" s="2">
        <v>44652</v>
      </c>
      <c r="E2654" s="27">
        <v>2022</v>
      </c>
      <c r="F2654" s="29">
        <v>4</v>
      </c>
      <c r="G2654">
        <v>511114</v>
      </c>
      <c r="H2654" t="s">
        <v>30</v>
      </c>
      <c r="I2654">
        <v>280009</v>
      </c>
      <c r="J2654" t="s">
        <v>81</v>
      </c>
      <c r="K2654">
        <v>250021</v>
      </c>
      <c r="L2654" t="s">
        <v>34</v>
      </c>
      <c r="M2654" t="s">
        <v>40</v>
      </c>
      <c r="N2654" s="5">
        <v>4697</v>
      </c>
    </row>
    <row r="2655" spans="1:14" x14ac:dyDescent="0.25">
      <c r="A2655">
        <v>3802654</v>
      </c>
      <c r="B2655">
        <v>4</v>
      </c>
      <c r="C2655" t="s">
        <v>65</v>
      </c>
      <c r="D2655" s="2">
        <v>45284</v>
      </c>
      <c r="E2655" s="27">
        <v>2023</v>
      </c>
      <c r="F2655" s="29">
        <v>12</v>
      </c>
      <c r="G2655">
        <v>511114</v>
      </c>
      <c r="H2655" t="s">
        <v>30</v>
      </c>
      <c r="I2655">
        <v>280020</v>
      </c>
      <c r="J2655" t="s">
        <v>21</v>
      </c>
      <c r="K2655">
        <v>250015</v>
      </c>
      <c r="L2655" t="s">
        <v>37</v>
      </c>
      <c r="M2655" t="s">
        <v>39</v>
      </c>
      <c r="N2655" s="5">
        <v>4305</v>
      </c>
    </row>
    <row r="2656" spans="1:14" x14ac:dyDescent="0.25">
      <c r="A2656">
        <v>3802655</v>
      </c>
      <c r="B2656">
        <v>1</v>
      </c>
      <c r="C2656" t="s">
        <v>64</v>
      </c>
      <c r="D2656" s="2">
        <v>45256</v>
      </c>
      <c r="E2656" s="27">
        <v>2023</v>
      </c>
      <c r="F2656" s="29">
        <v>11</v>
      </c>
      <c r="G2656">
        <v>511115</v>
      </c>
      <c r="H2656" t="s">
        <v>70</v>
      </c>
      <c r="I2656">
        <v>280020</v>
      </c>
      <c r="J2656" t="s">
        <v>21</v>
      </c>
      <c r="K2656">
        <v>250006</v>
      </c>
      <c r="L2656" t="s">
        <v>36</v>
      </c>
      <c r="M2656" t="s">
        <v>53</v>
      </c>
      <c r="N2656" s="5">
        <v>5379</v>
      </c>
    </row>
    <row r="2657" spans="1:14" x14ac:dyDescent="0.25">
      <c r="A2657">
        <v>3802656</v>
      </c>
      <c r="B2657">
        <v>1</v>
      </c>
      <c r="C2657" t="s">
        <v>64</v>
      </c>
      <c r="D2657" s="2">
        <v>45053</v>
      </c>
      <c r="E2657" s="27">
        <v>2023</v>
      </c>
      <c r="F2657" s="29">
        <v>5</v>
      </c>
      <c r="G2657">
        <v>511111</v>
      </c>
      <c r="H2657" t="s">
        <v>29</v>
      </c>
      <c r="I2657">
        <v>280003</v>
      </c>
      <c r="J2657" t="s">
        <v>75</v>
      </c>
      <c r="K2657">
        <v>250021</v>
      </c>
      <c r="L2657" t="s">
        <v>34</v>
      </c>
      <c r="M2657" t="s">
        <v>40</v>
      </c>
      <c r="N2657" s="5">
        <v>4170</v>
      </c>
    </row>
    <row r="2658" spans="1:14" x14ac:dyDescent="0.25">
      <c r="A2658">
        <v>3802657</v>
      </c>
      <c r="B2658">
        <v>1</v>
      </c>
      <c r="C2658" t="s">
        <v>64</v>
      </c>
      <c r="D2658" s="2">
        <v>44847</v>
      </c>
      <c r="E2658" s="27">
        <v>2022</v>
      </c>
      <c r="F2658" s="29">
        <v>10</v>
      </c>
      <c r="G2658">
        <v>511112</v>
      </c>
      <c r="H2658" t="s">
        <v>29</v>
      </c>
      <c r="I2658">
        <v>280014</v>
      </c>
      <c r="J2658" t="s">
        <v>15</v>
      </c>
      <c r="K2658">
        <v>250009</v>
      </c>
      <c r="L2658" t="s">
        <v>36</v>
      </c>
      <c r="M2658" t="s">
        <v>53</v>
      </c>
      <c r="N2658" s="5">
        <v>938</v>
      </c>
    </row>
    <row r="2659" spans="1:14" x14ac:dyDescent="0.25">
      <c r="A2659">
        <v>3802658</v>
      </c>
      <c r="B2659">
        <v>4</v>
      </c>
      <c r="C2659" t="s">
        <v>65</v>
      </c>
      <c r="D2659" s="2">
        <v>45044</v>
      </c>
      <c r="E2659" s="27">
        <v>2023</v>
      </c>
      <c r="F2659" s="29">
        <v>4</v>
      </c>
      <c r="G2659">
        <v>511112</v>
      </c>
      <c r="H2659" t="s">
        <v>29</v>
      </c>
      <c r="I2659">
        <v>280011</v>
      </c>
      <c r="J2659" t="s">
        <v>12</v>
      </c>
      <c r="K2659">
        <v>250029</v>
      </c>
      <c r="L2659" t="s">
        <v>35</v>
      </c>
      <c r="M2659" t="s">
        <v>55</v>
      </c>
      <c r="N2659" s="5">
        <v>5640</v>
      </c>
    </row>
    <row r="2660" spans="1:14" x14ac:dyDescent="0.25">
      <c r="A2660">
        <v>3802659</v>
      </c>
      <c r="B2660">
        <v>2</v>
      </c>
      <c r="C2660" t="s">
        <v>51</v>
      </c>
      <c r="D2660" s="2">
        <v>44453</v>
      </c>
      <c r="E2660" s="27">
        <v>2021</v>
      </c>
      <c r="F2660" s="29">
        <v>9</v>
      </c>
      <c r="G2660">
        <v>511117</v>
      </c>
      <c r="H2660" t="s">
        <v>31</v>
      </c>
      <c r="I2660">
        <v>280002</v>
      </c>
      <c r="J2660" t="s">
        <v>74</v>
      </c>
      <c r="K2660">
        <v>250025</v>
      </c>
      <c r="L2660" t="s">
        <v>34</v>
      </c>
      <c r="M2660" t="s">
        <v>40</v>
      </c>
      <c r="N2660" s="5">
        <v>5868</v>
      </c>
    </row>
    <row r="2661" spans="1:14" x14ac:dyDescent="0.25">
      <c r="A2661">
        <v>3802660</v>
      </c>
      <c r="B2661">
        <v>1</v>
      </c>
      <c r="C2661" t="s">
        <v>64</v>
      </c>
      <c r="D2661" s="2">
        <v>44294</v>
      </c>
      <c r="E2661" s="27">
        <v>2021</v>
      </c>
      <c r="F2661" s="29">
        <v>4</v>
      </c>
      <c r="G2661">
        <v>511117</v>
      </c>
      <c r="H2661" t="s">
        <v>31</v>
      </c>
      <c r="I2661">
        <v>280002</v>
      </c>
      <c r="J2661" t="s">
        <v>74</v>
      </c>
      <c r="K2661">
        <v>250008</v>
      </c>
      <c r="L2661" t="s">
        <v>36</v>
      </c>
      <c r="M2661" t="s">
        <v>53</v>
      </c>
      <c r="N2661" s="5">
        <v>3281</v>
      </c>
    </row>
    <row r="2662" spans="1:14" x14ac:dyDescent="0.25">
      <c r="A2662">
        <v>3802661</v>
      </c>
      <c r="B2662">
        <v>4</v>
      </c>
      <c r="C2662" t="s">
        <v>65</v>
      </c>
      <c r="D2662" s="2">
        <v>44791</v>
      </c>
      <c r="E2662" s="27">
        <v>2022</v>
      </c>
      <c r="F2662" s="29">
        <v>8</v>
      </c>
      <c r="G2662">
        <v>511115</v>
      </c>
      <c r="H2662" t="s">
        <v>70</v>
      </c>
      <c r="I2662">
        <v>280002</v>
      </c>
      <c r="J2662" t="s">
        <v>74</v>
      </c>
      <c r="K2662">
        <v>250020</v>
      </c>
      <c r="L2662" t="s">
        <v>37</v>
      </c>
      <c r="M2662" t="s">
        <v>39</v>
      </c>
      <c r="N2662" s="5">
        <v>1059</v>
      </c>
    </row>
    <row r="2663" spans="1:14" x14ac:dyDescent="0.25">
      <c r="A2663">
        <v>3802662</v>
      </c>
      <c r="B2663">
        <v>2</v>
      </c>
      <c r="C2663" t="s">
        <v>51</v>
      </c>
      <c r="D2663" s="2">
        <v>44577</v>
      </c>
      <c r="E2663" s="27">
        <v>2022</v>
      </c>
      <c r="F2663" s="29">
        <v>1</v>
      </c>
      <c r="G2663">
        <v>511111</v>
      </c>
      <c r="H2663" t="s">
        <v>29</v>
      </c>
      <c r="I2663">
        <v>280013</v>
      </c>
      <c r="J2663" t="s">
        <v>14</v>
      </c>
      <c r="K2663">
        <v>250030</v>
      </c>
      <c r="L2663" t="s">
        <v>35</v>
      </c>
      <c r="M2663" t="s">
        <v>55</v>
      </c>
      <c r="N2663" s="5">
        <v>3019</v>
      </c>
    </row>
    <row r="2664" spans="1:14" x14ac:dyDescent="0.25">
      <c r="A2664">
        <v>3802663</v>
      </c>
      <c r="B2664">
        <v>3</v>
      </c>
      <c r="C2664" t="s">
        <v>50</v>
      </c>
      <c r="D2664" s="2">
        <v>45139</v>
      </c>
      <c r="E2664" s="27">
        <v>2023</v>
      </c>
      <c r="F2664" s="29">
        <v>8</v>
      </c>
      <c r="G2664">
        <v>511117</v>
      </c>
      <c r="H2664" t="s">
        <v>31</v>
      </c>
      <c r="I2664">
        <v>280012</v>
      </c>
      <c r="J2664" t="s">
        <v>13</v>
      </c>
      <c r="K2664">
        <v>250030</v>
      </c>
      <c r="L2664" t="s">
        <v>35</v>
      </c>
      <c r="M2664" t="s">
        <v>55</v>
      </c>
      <c r="N2664" s="5">
        <v>2360</v>
      </c>
    </row>
    <row r="2665" spans="1:14" x14ac:dyDescent="0.25">
      <c r="A2665">
        <v>3802664</v>
      </c>
      <c r="B2665">
        <v>1</v>
      </c>
      <c r="C2665" t="s">
        <v>64</v>
      </c>
      <c r="D2665" s="2">
        <v>44519</v>
      </c>
      <c r="E2665" s="27">
        <v>2021</v>
      </c>
      <c r="F2665" s="29">
        <v>11</v>
      </c>
      <c r="G2665">
        <v>511116</v>
      </c>
      <c r="H2665" t="s">
        <v>31</v>
      </c>
      <c r="I2665">
        <v>280015</v>
      </c>
      <c r="J2665" t="s">
        <v>16</v>
      </c>
      <c r="K2665">
        <v>250027</v>
      </c>
      <c r="L2665" t="s">
        <v>35</v>
      </c>
      <c r="M2665" t="s">
        <v>71</v>
      </c>
      <c r="N2665" s="5">
        <v>5699</v>
      </c>
    </row>
    <row r="2666" spans="1:14" x14ac:dyDescent="0.25">
      <c r="A2666">
        <v>3802665</v>
      </c>
      <c r="B2666">
        <v>1</v>
      </c>
      <c r="C2666" t="s">
        <v>64</v>
      </c>
      <c r="D2666" s="2">
        <v>44937</v>
      </c>
      <c r="E2666" s="27">
        <v>2023</v>
      </c>
      <c r="F2666" s="29">
        <v>1</v>
      </c>
      <c r="G2666">
        <v>511113</v>
      </c>
      <c r="H2666" t="s">
        <v>30</v>
      </c>
      <c r="I2666">
        <v>280005</v>
      </c>
      <c r="J2666" t="s">
        <v>77</v>
      </c>
      <c r="K2666">
        <v>250023</v>
      </c>
      <c r="L2666" t="s">
        <v>34</v>
      </c>
      <c r="M2666" t="s">
        <v>40</v>
      </c>
      <c r="N2666" s="5">
        <v>1734</v>
      </c>
    </row>
    <row r="2667" spans="1:14" x14ac:dyDescent="0.25">
      <c r="A2667">
        <v>3802666</v>
      </c>
      <c r="B2667">
        <v>4</v>
      </c>
      <c r="C2667" t="s">
        <v>65</v>
      </c>
      <c r="D2667" s="2">
        <v>44789</v>
      </c>
      <c r="E2667" s="27">
        <v>2022</v>
      </c>
      <c r="F2667" s="29">
        <v>8</v>
      </c>
      <c r="G2667">
        <v>511114</v>
      </c>
      <c r="H2667" t="s">
        <v>30</v>
      </c>
      <c r="I2667">
        <v>280019</v>
      </c>
      <c r="J2667" t="s">
        <v>20</v>
      </c>
      <c r="K2667">
        <v>250018</v>
      </c>
      <c r="L2667" t="s">
        <v>37</v>
      </c>
      <c r="M2667" t="s">
        <v>39</v>
      </c>
      <c r="N2667" s="5">
        <v>4661</v>
      </c>
    </row>
    <row r="2668" spans="1:14" x14ac:dyDescent="0.25">
      <c r="A2668">
        <v>3802667</v>
      </c>
      <c r="B2668">
        <v>2</v>
      </c>
      <c r="C2668" t="s">
        <v>51</v>
      </c>
      <c r="D2668" s="2">
        <v>44479</v>
      </c>
      <c r="E2668" s="27">
        <v>2021</v>
      </c>
      <c r="F2668" s="29">
        <v>10</v>
      </c>
      <c r="G2668">
        <v>511114</v>
      </c>
      <c r="H2668" t="s">
        <v>30</v>
      </c>
      <c r="I2668">
        <v>280012</v>
      </c>
      <c r="J2668" t="s">
        <v>13</v>
      </c>
      <c r="K2668">
        <v>250022</v>
      </c>
      <c r="L2668" t="s">
        <v>34</v>
      </c>
      <c r="M2668" t="s">
        <v>40</v>
      </c>
      <c r="N2668" s="5">
        <v>4457</v>
      </c>
    </row>
    <row r="2669" spans="1:14" x14ac:dyDescent="0.25">
      <c r="A2669">
        <v>3802668</v>
      </c>
      <c r="B2669">
        <v>1</v>
      </c>
      <c r="C2669" t="s">
        <v>64</v>
      </c>
      <c r="D2669" s="2">
        <v>44604</v>
      </c>
      <c r="E2669" s="27">
        <v>2022</v>
      </c>
      <c r="F2669" s="29">
        <v>2</v>
      </c>
      <c r="G2669">
        <v>511116</v>
      </c>
      <c r="H2669" t="s">
        <v>31</v>
      </c>
      <c r="I2669">
        <v>280002</v>
      </c>
      <c r="J2669" t="s">
        <v>74</v>
      </c>
      <c r="K2669">
        <v>250026</v>
      </c>
      <c r="L2669" t="s">
        <v>35</v>
      </c>
      <c r="M2669" t="s">
        <v>71</v>
      </c>
      <c r="N2669" s="5">
        <v>5288</v>
      </c>
    </row>
    <row r="2670" spans="1:14" x14ac:dyDescent="0.25">
      <c r="A2670">
        <v>3802669</v>
      </c>
      <c r="B2670">
        <v>3</v>
      </c>
      <c r="C2670" t="s">
        <v>50</v>
      </c>
      <c r="D2670" s="2">
        <v>45176</v>
      </c>
      <c r="E2670" s="27">
        <v>2023</v>
      </c>
      <c r="F2670" s="29">
        <v>9</v>
      </c>
      <c r="G2670">
        <v>511116</v>
      </c>
      <c r="H2670" t="s">
        <v>31</v>
      </c>
      <c r="I2670">
        <v>280002</v>
      </c>
      <c r="J2670" t="s">
        <v>74</v>
      </c>
      <c r="K2670">
        <v>250030</v>
      </c>
      <c r="L2670" t="s">
        <v>35</v>
      </c>
      <c r="M2670" t="s">
        <v>55</v>
      </c>
      <c r="N2670" s="5">
        <v>882</v>
      </c>
    </row>
    <row r="2671" spans="1:14" x14ac:dyDescent="0.25">
      <c r="A2671">
        <v>3802670</v>
      </c>
      <c r="B2671">
        <v>1</v>
      </c>
      <c r="C2671" t="s">
        <v>64</v>
      </c>
      <c r="D2671" s="2">
        <v>44410</v>
      </c>
      <c r="E2671" s="27">
        <v>2021</v>
      </c>
      <c r="F2671" s="29">
        <v>8</v>
      </c>
      <c r="G2671">
        <v>511112</v>
      </c>
      <c r="H2671" t="s">
        <v>29</v>
      </c>
      <c r="I2671">
        <v>280004</v>
      </c>
      <c r="J2671" t="s">
        <v>76</v>
      </c>
      <c r="K2671">
        <v>250001</v>
      </c>
      <c r="L2671" t="s">
        <v>36</v>
      </c>
      <c r="M2671" t="s">
        <v>38</v>
      </c>
      <c r="N2671" s="5">
        <v>5883</v>
      </c>
    </row>
    <row r="2672" spans="1:14" x14ac:dyDescent="0.25">
      <c r="A2672">
        <v>3802671</v>
      </c>
      <c r="B2672">
        <v>4</v>
      </c>
      <c r="C2672" t="s">
        <v>65</v>
      </c>
      <c r="D2672" s="2">
        <v>45276</v>
      </c>
      <c r="E2672" s="27">
        <v>2023</v>
      </c>
      <c r="F2672" s="29">
        <v>12</v>
      </c>
      <c r="G2672">
        <v>511117</v>
      </c>
      <c r="H2672" t="s">
        <v>31</v>
      </c>
      <c r="I2672">
        <v>280001</v>
      </c>
      <c r="J2672" t="s">
        <v>73</v>
      </c>
      <c r="K2672">
        <v>250010</v>
      </c>
      <c r="L2672" t="s">
        <v>36</v>
      </c>
      <c r="M2672" t="s">
        <v>53</v>
      </c>
      <c r="N2672" s="5">
        <v>1510</v>
      </c>
    </row>
    <row r="2673" spans="1:14" x14ac:dyDescent="0.25">
      <c r="A2673">
        <v>3802672</v>
      </c>
      <c r="B2673">
        <v>3</v>
      </c>
      <c r="C2673" t="s">
        <v>50</v>
      </c>
      <c r="D2673" s="2">
        <v>44329</v>
      </c>
      <c r="E2673" s="27">
        <v>2021</v>
      </c>
      <c r="F2673" s="29">
        <v>5</v>
      </c>
      <c r="G2673">
        <v>511113</v>
      </c>
      <c r="H2673" t="s">
        <v>30</v>
      </c>
      <c r="I2673">
        <v>280010</v>
      </c>
      <c r="J2673" t="s">
        <v>11</v>
      </c>
      <c r="K2673">
        <v>250027</v>
      </c>
      <c r="L2673" t="s">
        <v>35</v>
      </c>
      <c r="M2673" t="s">
        <v>71</v>
      </c>
      <c r="N2673" s="5">
        <v>4463</v>
      </c>
    </row>
    <row r="2674" spans="1:14" x14ac:dyDescent="0.25">
      <c r="A2674">
        <v>3802673</v>
      </c>
      <c r="B2674">
        <v>4</v>
      </c>
      <c r="C2674" t="s">
        <v>65</v>
      </c>
      <c r="D2674" s="2">
        <v>45207</v>
      </c>
      <c r="E2674" s="27">
        <v>2023</v>
      </c>
      <c r="F2674" s="29">
        <v>10</v>
      </c>
      <c r="G2674">
        <v>511113</v>
      </c>
      <c r="H2674" t="s">
        <v>30</v>
      </c>
      <c r="I2674">
        <v>280013</v>
      </c>
      <c r="J2674" t="s">
        <v>14</v>
      </c>
      <c r="K2674">
        <v>250013</v>
      </c>
      <c r="L2674" t="s">
        <v>37</v>
      </c>
      <c r="M2674" t="s">
        <v>54</v>
      </c>
      <c r="N2674" s="5">
        <v>1671</v>
      </c>
    </row>
    <row r="2675" spans="1:14" x14ac:dyDescent="0.25">
      <c r="A2675">
        <v>3802674</v>
      </c>
      <c r="B2675">
        <v>4</v>
      </c>
      <c r="C2675" t="s">
        <v>65</v>
      </c>
      <c r="D2675" s="2">
        <v>45238</v>
      </c>
      <c r="E2675" s="27">
        <v>2023</v>
      </c>
      <c r="F2675" s="29">
        <v>11</v>
      </c>
      <c r="G2675">
        <v>511117</v>
      </c>
      <c r="H2675" t="s">
        <v>31</v>
      </c>
      <c r="I2675">
        <v>280018</v>
      </c>
      <c r="J2675" t="s">
        <v>19</v>
      </c>
      <c r="K2675">
        <v>250006</v>
      </c>
      <c r="L2675" t="s">
        <v>36</v>
      </c>
      <c r="M2675" t="s">
        <v>53</v>
      </c>
      <c r="N2675" s="5">
        <v>5902</v>
      </c>
    </row>
    <row r="2676" spans="1:14" x14ac:dyDescent="0.25">
      <c r="A2676">
        <v>3802675</v>
      </c>
      <c r="B2676">
        <v>1</v>
      </c>
      <c r="C2676" t="s">
        <v>64</v>
      </c>
      <c r="D2676" s="2">
        <v>44457</v>
      </c>
      <c r="E2676" s="27">
        <v>2021</v>
      </c>
      <c r="F2676" s="29">
        <v>9</v>
      </c>
      <c r="G2676">
        <v>511117</v>
      </c>
      <c r="H2676" t="s">
        <v>31</v>
      </c>
      <c r="I2676">
        <v>280006</v>
      </c>
      <c r="J2676" t="s">
        <v>78</v>
      </c>
      <c r="K2676">
        <v>250015</v>
      </c>
      <c r="L2676" t="s">
        <v>37</v>
      </c>
      <c r="M2676" t="s">
        <v>39</v>
      </c>
      <c r="N2676" s="5">
        <v>2994</v>
      </c>
    </row>
    <row r="2677" spans="1:14" x14ac:dyDescent="0.25">
      <c r="A2677">
        <v>3802676</v>
      </c>
      <c r="B2677">
        <v>3</v>
      </c>
      <c r="C2677" t="s">
        <v>50</v>
      </c>
      <c r="D2677" s="2">
        <v>44326</v>
      </c>
      <c r="E2677" s="27">
        <v>2021</v>
      </c>
      <c r="F2677" s="29">
        <v>5</v>
      </c>
      <c r="G2677">
        <v>511116</v>
      </c>
      <c r="H2677" t="s">
        <v>31</v>
      </c>
      <c r="I2677">
        <v>280009</v>
      </c>
      <c r="J2677" t="s">
        <v>81</v>
      </c>
      <c r="K2677">
        <v>250018</v>
      </c>
      <c r="L2677" t="s">
        <v>37</v>
      </c>
      <c r="M2677" t="s">
        <v>39</v>
      </c>
      <c r="N2677" s="5">
        <v>5623</v>
      </c>
    </row>
    <row r="2678" spans="1:14" x14ac:dyDescent="0.25">
      <c r="A2678">
        <v>3802677</v>
      </c>
      <c r="B2678">
        <v>1</v>
      </c>
      <c r="C2678" t="s">
        <v>64</v>
      </c>
      <c r="D2678" s="2">
        <v>44888</v>
      </c>
      <c r="E2678" s="27">
        <v>2022</v>
      </c>
      <c r="F2678" s="29">
        <v>11</v>
      </c>
      <c r="G2678">
        <v>511115</v>
      </c>
      <c r="H2678" t="s">
        <v>70</v>
      </c>
      <c r="I2678">
        <v>280017</v>
      </c>
      <c r="J2678" t="s">
        <v>18</v>
      </c>
      <c r="K2678">
        <v>250007</v>
      </c>
      <c r="L2678" t="s">
        <v>36</v>
      </c>
      <c r="M2678" t="s">
        <v>53</v>
      </c>
      <c r="N2678" s="5">
        <v>516</v>
      </c>
    </row>
    <row r="2679" spans="1:14" x14ac:dyDescent="0.25">
      <c r="A2679">
        <v>3802678</v>
      </c>
      <c r="B2679">
        <v>1</v>
      </c>
      <c r="C2679" t="s">
        <v>64</v>
      </c>
      <c r="D2679" s="2">
        <v>44625</v>
      </c>
      <c r="E2679" s="27">
        <v>2022</v>
      </c>
      <c r="F2679" s="29">
        <v>3</v>
      </c>
      <c r="G2679">
        <v>511115</v>
      </c>
      <c r="H2679" t="s">
        <v>70</v>
      </c>
      <c r="I2679">
        <v>280004</v>
      </c>
      <c r="J2679" t="s">
        <v>76</v>
      </c>
      <c r="K2679">
        <v>250017</v>
      </c>
      <c r="L2679" t="s">
        <v>37</v>
      </c>
      <c r="M2679" t="s">
        <v>39</v>
      </c>
      <c r="N2679" s="5">
        <v>3994</v>
      </c>
    </row>
    <row r="2680" spans="1:14" x14ac:dyDescent="0.25">
      <c r="A2680">
        <v>3802679</v>
      </c>
      <c r="B2680">
        <v>1</v>
      </c>
      <c r="C2680" t="s">
        <v>64</v>
      </c>
      <c r="D2680" s="2">
        <v>44911</v>
      </c>
      <c r="E2680" s="27">
        <v>2022</v>
      </c>
      <c r="F2680" s="29">
        <v>12</v>
      </c>
      <c r="G2680">
        <v>511111</v>
      </c>
      <c r="H2680" t="s">
        <v>29</v>
      </c>
      <c r="I2680">
        <v>280015</v>
      </c>
      <c r="J2680" t="s">
        <v>16</v>
      </c>
      <c r="K2680">
        <v>250014</v>
      </c>
      <c r="L2680" t="s">
        <v>37</v>
      </c>
      <c r="M2680" t="s">
        <v>54</v>
      </c>
      <c r="N2680" s="5">
        <v>3271</v>
      </c>
    </row>
    <row r="2681" spans="1:14" x14ac:dyDescent="0.25">
      <c r="A2681">
        <v>3802680</v>
      </c>
      <c r="B2681">
        <v>4</v>
      </c>
      <c r="C2681" t="s">
        <v>65</v>
      </c>
      <c r="D2681" s="2">
        <v>44497</v>
      </c>
      <c r="E2681" s="27">
        <v>2021</v>
      </c>
      <c r="F2681" s="29">
        <v>10</v>
      </c>
      <c r="G2681">
        <v>511114</v>
      </c>
      <c r="H2681" t="s">
        <v>30</v>
      </c>
      <c r="I2681">
        <v>280013</v>
      </c>
      <c r="J2681" t="s">
        <v>14</v>
      </c>
      <c r="K2681">
        <v>250012</v>
      </c>
      <c r="L2681" t="s">
        <v>37</v>
      </c>
      <c r="M2681" t="s">
        <v>54</v>
      </c>
      <c r="N2681" s="5">
        <v>5084</v>
      </c>
    </row>
    <row r="2682" spans="1:14" x14ac:dyDescent="0.25">
      <c r="A2682">
        <v>3802681</v>
      </c>
      <c r="B2682">
        <v>1</v>
      </c>
      <c r="C2682" t="s">
        <v>64</v>
      </c>
      <c r="D2682" s="2">
        <v>44235</v>
      </c>
      <c r="E2682" s="27">
        <v>2021</v>
      </c>
      <c r="F2682" s="29">
        <v>2</v>
      </c>
      <c r="G2682">
        <v>511111</v>
      </c>
      <c r="H2682" t="s">
        <v>29</v>
      </c>
      <c r="I2682">
        <v>280009</v>
      </c>
      <c r="J2682" t="s">
        <v>81</v>
      </c>
      <c r="K2682">
        <v>250009</v>
      </c>
      <c r="L2682" t="s">
        <v>36</v>
      </c>
      <c r="M2682" t="s">
        <v>53</v>
      </c>
      <c r="N2682" s="5">
        <v>5458</v>
      </c>
    </row>
    <row r="2683" spans="1:14" x14ac:dyDescent="0.25">
      <c r="A2683">
        <v>3802682</v>
      </c>
      <c r="B2683">
        <v>2</v>
      </c>
      <c r="C2683" t="s">
        <v>51</v>
      </c>
      <c r="D2683" s="2">
        <v>44694</v>
      </c>
      <c r="E2683" s="27">
        <v>2022</v>
      </c>
      <c r="F2683" s="29">
        <v>5</v>
      </c>
      <c r="G2683">
        <v>511114</v>
      </c>
      <c r="H2683" t="s">
        <v>30</v>
      </c>
      <c r="I2683">
        <v>280004</v>
      </c>
      <c r="J2683" t="s">
        <v>76</v>
      </c>
      <c r="K2683">
        <v>250020</v>
      </c>
      <c r="L2683" t="s">
        <v>37</v>
      </c>
      <c r="M2683" t="s">
        <v>39</v>
      </c>
      <c r="N2683" s="5">
        <v>363</v>
      </c>
    </row>
    <row r="2684" spans="1:14" x14ac:dyDescent="0.25">
      <c r="A2684">
        <v>3802683</v>
      </c>
      <c r="B2684">
        <v>2</v>
      </c>
      <c r="C2684" t="s">
        <v>51</v>
      </c>
      <c r="D2684" s="2">
        <v>44905</v>
      </c>
      <c r="E2684" s="27">
        <v>2022</v>
      </c>
      <c r="F2684" s="29">
        <v>12</v>
      </c>
      <c r="G2684">
        <v>511112</v>
      </c>
      <c r="H2684" t="s">
        <v>29</v>
      </c>
      <c r="I2684">
        <v>280009</v>
      </c>
      <c r="J2684" t="s">
        <v>81</v>
      </c>
      <c r="K2684">
        <v>250029</v>
      </c>
      <c r="L2684" t="s">
        <v>35</v>
      </c>
      <c r="M2684" t="s">
        <v>55</v>
      </c>
      <c r="N2684" s="5">
        <v>5518</v>
      </c>
    </row>
    <row r="2685" spans="1:14" x14ac:dyDescent="0.25">
      <c r="A2685">
        <v>3802684</v>
      </c>
      <c r="B2685">
        <v>1</v>
      </c>
      <c r="C2685" t="s">
        <v>64</v>
      </c>
      <c r="D2685" s="2">
        <v>44275</v>
      </c>
      <c r="E2685" s="27">
        <v>2021</v>
      </c>
      <c r="F2685" s="29">
        <v>3</v>
      </c>
      <c r="G2685">
        <v>511114</v>
      </c>
      <c r="H2685" t="s">
        <v>30</v>
      </c>
      <c r="I2685">
        <v>280009</v>
      </c>
      <c r="J2685" t="s">
        <v>81</v>
      </c>
      <c r="K2685">
        <v>250016</v>
      </c>
      <c r="L2685" t="s">
        <v>37</v>
      </c>
      <c r="M2685" t="s">
        <v>39</v>
      </c>
      <c r="N2685" s="5">
        <v>1397</v>
      </c>
    </row>
    <row r="2686" spans="1:14" x14ac:dyDescent="0.25">
      <c r="A2686">
        <v>3802685</v>
      </c>
      <c r="B2686">
        <v>3</v>
      </c>
      <c r="C2686" t="s">
        <v>50</v>
      </c>
      <c r="D2686" s="2">
        <v>45273</v>
      </c>
      <c r="E2686" s="27">
        <v>2023</v>
      </c>
      <c r="F2686" s="29">
        <v>12</v>
      </c>
      <c r="G2686">
        <v>511117</v>
      </c>
      <c r="H2686" t="s">
        <v>31</v>
      </c>
      <c r="I2686">
        <v>280001</v>
      </c>
      <c r="J2686" t="s">
        <v>73</v>
      </c>
      <c r="K2686">
        <v>250025</v>
      </c>
      <c r="L2686" t="s">
        <v>34</v>
      </c>
      <c r="M2686" t="s">
        <v>40</v>
      </c>
      <c r="N2686" s="5">
        <v>1079</v>
      </c>
    </row>
    <row r="2687" spans="1:14" x14ac:dyDescent="0.25">
      <c r="A2687">
        <v>3802686</v>
      </c>
      <c r="B2687">
        <v>2</v>
      </c>
      <c r="C2687" t="s">
        <v>51</v>
      </c>
      <c r="D2687" s="2">
        <v>44754</v>
      </c>
      <c r="E2687" s="27">
        <v>2022</v>
      </c>
      <c r="F2687" s="29">
        <v>7</v>
      </c>
      <c r="G2687">
        <v>511117</v>
      </c>
      <c r="H2687" t="s">
        <v>31</v>
      </c>
      <c r="I2687">
        <v>280011</v>
      </c>
      <c r="J2687" t="s">
        <v>12</v>
      </c>
      <c r="K2687">
        <v>250026</v>
      </c>
      <c r="L2687" t="s">
        <v>35</v>
      </c>
      <c r="M2687" t="s">
        <v>71</v>
      </c>
      <c r="N2687" s="5">
        <v>782</v>
      </c>
    </row>
    <row r="2688" spans="1:14" x14ac:dyDescent="0.25">
      <c r="A2688">
        <v>3802687</v>
      </c>
      <c r="B2688">
        <v>1</v>
      </c>
      <c r="C2688" t="s">
        <v>64</v>
      </c>
      <c r="D2688" s="2">
        <v>45269</v>
      </c>
      <c r="E2688" s="27">
        <v>2023</v>
      </c>
      <c r="F2688" s="29">
        <v>12</v>
      </c>
      <c r="G2688">
        <v>511111</v>
      </c>
      <c r="H2688" t="s">
        <v>29</v>
      </c>
      <c r="I2688">
        <v>280005</v>
      </c>
      <c r="J2688" t="s">
        <v>77</v>
      </c>
      <c r="K2688">
        <v>250020</v>
      </c>
      <c r="L2688" t="s">
        <v>37</v>
      </c>
      <c r="M2688" t="s">
        <v>39</v>
      </c>
      <c r="N2688" s="5">
        <v>3341</v>
      </c>
    </row>
    <row r="2689" spans="1:14" x14ac:dyDescent="0.25">
      <c r="A2689">
        <v>3802688</v>
      </c>
      <c r="B2689">
        <v>3</v>
      </c>
      <c r="C2689" t="s">
        <v>50</v>
      </c>
      <c r="D2689" s="2">
        <v>45148</v>
      </c>
      <c r="E2689" s="27">
        <v>2023</v>
      </c>
      <c r="F2689" s="29">
        <v>8</v>
      </c>
      <c r="G2689">
        <v>511113</v>
      </c>
      <c r="H2689" t="s">
        <v>30</v>
      </c>
      <c r="I2689">
        <v>280003</v>
      </c>
      <c r="J2689" t="s">
        <v>75</v>
      </c>
      <c r="K2689">
        <v>250003</v>
      </c>
      <c r="L2689" t="s">
        <v>36</v>
      </c>
      <c r="M2689" t="s">
        <v>38</v>
      </c>
      <c r="N2689" s="5">
        <v>4879</v>
      </c>
    </row>
    <row r="2690" spans="1:14" x14ac:dyDescent="0.25">
      <c r="A2690">
        <v>3802689</v>
      </c>
      <c r="B2690">
        <v>3</v>
      </c>
      <c r="C2690" t="s">
        <v>50</v>
      </c>
      <c r="D2690" s="2">
        <v>44374</v>
      </c>
      <c r="E2690" s="27">
        <v>2021</v>
      </c>
      <c r="F2690" s="29">
        <v>6</v>
      </c>
      <c r="G2690">
        <v>511113</v>
      </c>
      <c r="H2690" t="s">
        <v>30</v>
      </c>
      <c r="I2690">
        <v>280015</v>
      </c>
      <c r="J2690" t="s">
        <v>16</v>
      </c>
      <c r="K2690">
        <v>250009</v>
      </c>
      <c r="L2690" t="s">
        <v>36</v>
      </c>
      <c r="M2690" t="s">
        <v>53</v>
      </c>
      <c r="N2690" s="5">
        <v>1052</v>
      </c>
    </row>
    <row r="2691" spans="1:14" x14ac:dyDescent="0.25">
      <c r="A2691">
        <v>3802690</v>
      </c>
      <c r="B2691">
        <v>2</v>
      </c>
      <c r="C2691" t="s">
        <v>51</v>
      </c>
      <c r="D2691" s="2">
        <v>45152</v>
      </c>
      <c r="E2691" s="27">
        <v>2023</v>
      </c>
      <c r="F2691" s="29">
        <v>8</v>
      </c>
      <c r="G2691">
        <v>511113</v>
      </c>
      <c r="H2691" t="s">
        <v>30</v>
      </c>
      <c r="I2691">
        <v>280012</v>
      </c>
      <c r="J2691" t="s">
        <v>13</v>
      </c>
      <c r="K2691">
        <v>250011</v>
      </c>
      <c r="L2691" t="s">
        <v>37</v>
      </c>
      <c r="M2691" t="s">
        <v>54</v>
      </c>
      <c r="N2691" s="5">
        <v>4932</v>
      </c>
    </row>
    <row r="2692" spans="1:14" x14ac:dyDescent="0.25">
      <c r="A2692">
        <v>3802691</v>
      </c>
      <c r="B2692">
        <v>2</v>
      </c>
      <c r="C2692" t="s">
        <v>51</v>
      </c>
      <c r="D2692" s="2">
        <v>44608</v>
      </c>
      <c r="E2692" s="27">
        <v>2022</v>
      </c>
      <c r="F2692" s="29">
        <v>2</v>
      </c>
      <c r="G2692">
        <v>511112</v>
      </c>
      <c r="H2692" t="s">
        <v>29</v>
      </c>
      <c r="I2692">
        <v>280010</v>
      </c>
      <c r="J2692" t="s">
        <v>11</v>
      </c>
      <c r="K2692">
        <v>250018</v>
      </c>
      <c r="L2692" t="s">
        <v>37</v>
      </c>
      <c r="M2692" t="s">
        <v>39</v>
      </c>
      <c r="N2692" s="5">
        <v>4956</v>
      </c>
    </row>
    <row r="2693" spans="1:14" x14ac:dyDescent="0.25">
      <c r="A2693">
        <v>3802692</v>
      </c>
      <c r="B2693">
        <v>3</v>
      </c>
      <c r="C2693" t="s">
        <v>50</v>
      </c>
      <c r="D2693" s="2">
        <v>44856</v>
      </c>
      <c r="E2693" s="27">
        <v>2022</v>
      </c>
      <c r="F2693" s="29">
        <v>10</v>
      </c>
      <c r="G2693">
        <v>511111</v>
      </c>
      <c r="H2693" t="s">
        <v>29</v>
      </c>
      <c r="I2693">
        <v>280007</v>
      </c>
      <c r="J2693" t="s">
        <v>79</v>
      </c>
      <c r="K2693">
        <v>250017</v>
      </c>
      <c r="L2693" t="s">
        <v>37</v>
      </c>
      <c r="M2693" t="s">
        <v>39</v>
      </c>
      <c r="N2693" s="5">
        <v>4536</v>
      </c>
    </row>
    <row r="2694" spans="1:14" x14ac:dyDescent="0.25">
      <c r="A2694">
        <v>3802693</v>
      </c>
      <c r="B2694">
        <v>3</v>
      </c>
      <c r="C2694" t="s">
        <v>50</v>
      </c>
      <c r="D2694" s="2">
        <v>44371</v>
      </c>
      <c r="E2694" s="27">
        <v>2021</v>
      </c>
      <c r="F2694" s="29">
        <v>6</v>
      </c>
      <c r="G2694">
        <v>511114</v>
      </c>
      <c r="H2694" t="s">
        <v>30</v>
      </c>
      <c r="I2694">
        <v>280019</v>
      </c>
      <c r="J2694" t="s">
        <v>20</v>
      </c>
      <c r="K2694">
        <v>250012</v>
      </c>
      <c r="L2694" t="s">
        <v>37</v>
      </c>
      <c r="M2694" t="s">
        <v>54</v>
      </c>
      <c r="N2694" s="5">
        <v>625</v>
      </c>
    </row>
    <row r="2695" spans="1:14" x14ac:dyDescent="0.25">
      <c r="A2695">
        <v>3802694</v>
      </c>
      <c r="B2695">
        <v>4</v>
      </c>
      <c r="C2695" t="s">
        <v>65</v>
      </c>
      <c r="D2695" s="2">
        <v>44436</v>
      </c>
      <c r="E2695" s="27">
        <v>2021</v>
      </c>
      <c r="F2695" s="29">
        <v>8</v>
      </c>
      <c r="G2695">
        <v>511111</v>
      </c>
      <c r="H2695" t="s">
        <v>29</v>
      </c>
      <c r="I2695">
        <v>280007</v>
      </c>
      <c r="J2695" t="s">
        <v>79</v>
      </c>
      <c r="K2695">
        <v>250011</v>
      </c>
      <c r="L2695" t="s">
        <v>37</v>
      </c>
      <c r="M2695" t="s">
        <v>54</v>
      </c>
      <c r="N2695" s="5">
        <v>2686</v>
      </c>
    </row>
    <row r="2696" spans="1:14" x14ac:dyDescent="0.25">
      <c r="A2696">
        <v>3802695</v>
      </c>
      <c r="B2696">
        <v>3</v>
      </c>
      <c r="C2696" t="s">
        <v>50</v>
      </c>
      <c r="D2696" s="2">
        <v>44357</v>
      </c>
      <c r="E2696" s="27">
        <v>2021</v>
      </c>
      <c r="F2696" s="29">
        <v>6</v>
      </c>
      <c r="G2696">
        <v>511115</v>
      </c>
      <c r="H2696" t="s">
        <v>70</v>
      </c>
      <c r="I2696">
        <v>280003</v>
      </c>
      <c r="J2696" t="s">
        <v>75</v>
      </c>
      <c r="K2696">
        <v>250018</v>
      </c>
      <c r="L2696" t="s">
        <v>37</v>
      </c>
      <c r="M2696" t="s">
        <v>39</v>
      </c>
      <c r="N2696" s="5">
        <v>3490</v>
      </c>
    </row>
    <row r="2697" spans="1:14" x14ac:dyDescent="0.25">
      <c r="A2697">
        <v>3802696</v>
      </c>
      <c r="B2697">
        <v>4</v>
      </c>
      <c r="C2697" t="s">
        <v>65</v>
      </c>
      <c r="D2697" s="2">
        <v>45154</v>
      </c>
      <c r="E2697" s="27">
        <v>2023</v>
      </c>
      <c r="F2697" s="29">
        <v>8</v>
      </c>
      <c r="G2697">
        <v>511113</v>
      </c>
      <c r="H2697" t="s">
        <v>30</v>
      </c>
      <c r="I2697">
        <v>280009</v>
      </c>
      <c r="J2697" t="s">
        <v>81</v>
      </c>
      <c r="K2697">
        <v>250024</v>
      </c>
      <c r="L2697" t="s">
        <v>34</v>
      </c>
      <c r="M2697" t="s">
        <v>40</v>
      </c>
      <c r="N2697" s="5">
        <v>3346</v>
      </c>
    </row>
    <row r="2698" spans="1:14" x14ac:dyDescent="0.25">
      <c r="A2698">
        <v>3802697</v>
      </c>
      <c r="B2698">
        <v>1</v>
      </c>
      <c r="C2698" t="s">
        <v>64</v>
      </c>
      <c r="D2698" s="2">
        <v>44913</v>
      </c>
      <c r="E2698" s="27">
        <v>2022</v>
      </c>
      <c r="F2698" s="29">
        <v>12</v>
      </c>
      <c r="G2698">
        <v>511113</v>
      </c>
      <c r="H2698" t="s">
        <v>30</v>
      </c>
      <c r="I2698">
        <v>280006</v>
      </c>
      <c r="J2698" t="s">
        <v>78</v>
      </c>
      <c r="K2698">
        <v>250009</v>
      </c>
      <c r="L2698" t="s">
        <v>36</v>
      </c>
      <c r="M2698" t="s">
        <v>53</v>
      </c>
      <c r="N2698" s="5">
        <v>2151</v>
      </c>
    </row>
    <row r="2699" spans="1:14" x14ac:dyDescent="0.25">
      <c r="A2699">
        <v>3802698</v>
      </c>
      <c r="B2699">
        <v>2</v>
      </c>
      <c r="C2699" t="s">
        <v>51</v>
      </c>
      <c r="D2699" s="2">
        <v>44462</v>
      </c>
      <c r="E2699" s="27">
        <v>2021</v>
      </c>
      <c r="F2699" s="29">
        <v>9</v>
      </c>
      <c r="G2699">
        <v>511116</v>
      </c>
      <c r="H2699" t="s">
        <v>31</v>
      </c>
      <c r="I2699">
        <v>280004</v>
      </c>
      <c r="J2699" t="s">
        <v>76</v>
      </c>
      <c r="K2699">
        <v>250020</v>
      </c>
      <c r="L2699" t="s">
        <v>37</v>
      </c>
      <c r="M2699" t="s">
        <v>39</v>
      </c>
      <c r="N2699" s="5">
        <v>897</v>
      </c>
    </row>
    <row r="2700" spans="1:14" x14ac:dyDescent="0.25">
      <c r="A2700">
        <v>3802699</v>
      </c>
      <c r="B2700">
        <v>3</v>
      </c>
      <c r="C2700" t="s">
        <v>50</v>
      </c>
      <c r="D2700" s="2">
        <v>44421</v>
      </c>
      <c r="E2700" s="27">
        <v>2021</v>
      </c>
      <c r="F2700" s="29">
        <v>8</v>
      </c>
      <c r="G2700">
        <v>511116</v>
      </c>
      <c r="H2700" t="s">
        <v>31</v>
      </c>
      <c r="I2700">
        <v>280018</v>
      </c>
      <c r="J2700" t="s">
        <v>19</v>
      </c>
      <c r="K2700">
        <v>250029</v>
      </c>
      <c r="L2700" t="s">
        <v>35</v>
      </c>
      <c r="M2700" t="s">
        <v>55</v>
      </c>
      <c r="N2700" s="5">
        <v>4069</v>
      </c>
    </row>
    <row r="2701" spans="1:14" x14ac:dyDescent="0.25">
      <c r="A2701">
        <v>3802700</v>
      </c>
      <c r="B2701">
        <v>3</v>
      </c>
      <c r="C2701" t="s">
        <v>50</v>
      </c>
      <c r="D2701" s="2">
        <v>44458</v>
      </c>
      <c r="E2701" s="27">
        <v>2021</v>
      </c>
      <c r="F2701" s="29">
        <v>9</v>
      </c>
      <c r="G2701">
        <v>511116</v>
      </c>
      <c r="H2701" t="s">
        <v>31</v>
      </c>
      <c r="I2701">
        <v>280015</v>
      </c>
      <c r="J2701" t="s">
        <v>16</v>
      </c>
      <c r="K2701">
        <v>250024</v>
      </c>
      <c r="L2701" t="s">
        <v>34</v>
      </c>
      <c r="M2701" t="s">
        <v>40</v>
      </c>
      <c r="N2701" s="5">
        <v>5090</v>
      </c>
    </row>
    <row r="2702" spans="1:14" x14ac:dyDescent="0.25">
      <c r="A2702">
        <v>3802701</v>
      </c>
      <c r="B2702">
        <v>2</v>
      </c>
      <c r="C2702" t="s">
        <v>51</v>
      </c>
      <c r="D2702" s="2">
        <v>44632</v>
      </c>
      <c r="E2702" s="27">
        <v>2022</v>
      </c>
      <c r="F2702" s="29">
        <v>3</v>
      </c>
      <c r="G2702">
        <v>511112</v>
      </c>
      <c r="H2702" t="s">
        <v>29</v>
      </c>
      <c r="I2702">
        <v>280007</v>
      </c>
      <c r="J2702" t="s">
        <v>79</v>
      </c>
      <c r="K2702">
        <v>250008</v>
      </c>
      <c r="L2702" t="s">
        <v>36</v>
      </c>
      <c r="M2702" t="s">
        <v>53</v>
      </c>
      <c r="N2702" s="5">
        <v>2467</v>
      </c>
    </row>
    <row r="2703" spans="1:14" x14ac:dyDescent="0.25">
      <c r="A2703">
        <v>3802702</v>
      </c>
      <c r="B2703">
        <v>1</v>
      </c>
      <c r="C2703" t="s">
        <v>64</v>
      </c>
      <c r="D2703" s="2">
        <v>45042</v>
      </c>
      <c r="E2703" s="27">
        <v>2023</v>
      </c>
      <c r="F2703" s="29">
        <v>4</v>
      </c>
      <c r="G2703">
        <v>511113</v>
      </c>
      <c r="H2703" t="s">
        <v>30</v>
      </c>
      <c r="I2703">
        <v>280016</v>
      </c>
      <c r="J2703" t="s">
        <v>17</v>
      </c>
      <c r="K2703">
        <v>250021</v>
      </c>
      <c r="L2703" t="s">
        <v>34</v>
      </c>
      <c r="M2703" t="s">
        <v>40</v>
      </c>
      <c r="N2703" s="5">
        <v>4631</v>
      </c>
    </row>
    <row r="2704" spans="1:14" x14ac:dyDescent="0.25">
      <c r="A2704">
        <v>3802703</v>
      </c>
      <c r="B2704">
        <v>4</v>
      </c>
      <c r="C2704" t="s">
        <v>65</v>
      </c>
      <c r="D2704" s="2">
        <v>44636</v>
      </c>
      <c r="E2704" s="27">
        <v>2022</v>
      </c>
      <c r="F2704" s="29">
        <v>3</v>
      </c>
      <c r="G2704">
        <v>511116</v>
      </c>
      <c r="H2704" t="s">
        <v>31</v>
      </c>
      <c r="I2704">
        <v>280009</v>
      </c>
      <c r="J2704" t="s">
        <v>81</v>
      </c>
      <c r="K2704">
        <v>250020</v>
      </c>
      <c r="L2704" t="s">
        <v>37</v>
      </c>
      <c r="M2704" t="s">
        <v>39</v>
      </c>
      <c r="N2704" s="5">
        <v>664</v>
      </c>
    </row>
    <row r="2705" spans="1:14" x14ac:dyDescent="0.25">
      <c r="A2705">
        <v>3802704</v>
      </c>
      <c r="B2705">
        <v>1</v>
      </c>
      <c r="C2705" t="s">
        <v>64</v>
      </c>
      <c r="D2705" s="2">
        <v>44655</v>
      </c>
      <c r="E2705" s="27">
        <v>2022</v>
      </c>
      <c r="F2705" s="29">
        <v>4</v>
      </c>
      <c r="G2705">
        <v>511117</v>
      </c>
      <c r="H2705" t="s">
        <v>31</v>
      </c>
      <c r="I2705">
        <v>280015</v>
      </c>
      <c r="J2705" t="s">
        <v>16</v>
      </c>
      <c r="K2705">
        <v>250028</v>
      </c>
      <c r="L2705" t="s">
        <v>35</v>
      </c>
      <c r="M2705" t="s">
        <v>71</v>
      </c>
      <c r="N2705" s="5">
        <v>520</v>
      </c>
    </row>
    <row r="2706" spans="1:14" x14ac:dyDescent="0.25">
      <c r="A2706">
        <v>3802705</v>
      </c>
      <c r="B2706">
        <v>3</v>
      </c>
      <c r="C2706" t="s">
        <v>50</v>
      </c>
      <c r="D2706" s="2">
        <v>44461</v>
      </c>
      <c r="E2706" s="27">
        <v>2021</v>
      </c>
      <c r="F2706" s="29">
        <v>9</v>
      </c>
      <c r="G2706">
        <v>511112</v>
      </c>
      <c r="H2706" t="s">
        <v>29</v>
      </c>
      <c r="I2706">
        <v>280014</v>
      </c>
      <c r="J2706" t="s">
        <v>15</v>
      </c>
      <c r="K2706">
        <v>250004</v>
      </c>
      <c r="L2706" t="s">
        <v>36</v>
      </c>
      <c r="M2706" t="s">
        <v>38</v>
      </c>
      <c r="N2706" s="5">
        <v>1047</v>
      </c>
    </row>
    <row r="2707" spans="1:14" x14ac:dyDescent="0.25">
      <c r="A2707">
        <v>3802706</v>
      </c>
      <c r="B2707">
        <v>4</v>
      </c>
      <c r="C2707" t="s">
        <v>65</v>
      </c>
      <c r="D2707" s="2">
        <v>44825</v>
      </c>
      <c r="E2707" s="27">
        <v>2022</v>
      </c>
      <c r="F2707" s="29">
        <v>9</v>
      </c>
      <c r="G2707">
        <v>511115</v>
      </c>
      <c r="H2707" t="s">
        <v>70</v>
      </c>
      <c r="I2707">
        <v>280012</v>
      </c>
      <c r="J2707" t="s">
        <v>13</v>
      </c>
      <c r="K2707">
        <v>250006</v>
      </c>
      <c r="L2707" t="s">
        <v>36</v>
      </c>
      <c r="M2707" t="s">
        <v>53</v>
      </c>
      <c r="N2707" s="5">
        <v>3615</v>
      </c>
    </row>
    <row r="2708" spans="1:14" x14ac:dyDescent="0.25">
      <c r="A2708">
        <v>3802707</v>
      </c>
      <c r="B2708">
        <v>4</v>
      </c>
      <c r="C2708" t="s">
        <v>65</v>
      </c>
      <c r="D2708" s="2">
        <v>45088</v>
      </c>
      <c r="E2708" s="27">
        <v>2023</v>
      </c>
      <c r="F2708" s="29">
        <v>6</v>
      </c>
      <c r="G2708">
        <v>511116</v>
      </c>
      <c r="H2708" t="s">
        <v>31</v>
      </c>
      <c r="I2708">
        <v>280005</v>
      </c>
      <c r="J2708" t="s">
        <v>77</v>
      </c>
      <c r="K2708">
        <v>250027</v>
      </c>
      <c r="L2708" t="s">
        <v>35</v>
      </c>
      <c r="M2708" t="s">
        <v>71</v>
      </c>
      <c r="N2708" s="5">
        <v>416</v>
      </c>
    </row>
    <row r="2709" spans="1:14" x14ac:dyDescent="0.25">
      <c r="A2709">
        <v>3802708</v>
      </c>
      <c r="B2709">
        <v>4</v>
      </c>
      <c r="C2709" t="s">
        <v>65</v>
      </c>
      <c r="D2709" s="2">
        <v>45025</v>
      </c>
      <c r="E2709" s="27">
        <v>2023</v>
      </c>
      <c r="F2709" s="29">
        <v>4</v>
      </c>
      <c r="G2709">
        <v>511112</v>
      </c>
      <c r="H2709" t="s">
        <v>29</v>
      </c>
      <c r="I2709">
        <v>280005</v>
      </c>
      <c r="J2709" t="s">
        <v>77</v>
      </c>
      <c r="K2709">
        <v>250030</v>
      </c>
      <c r="L2709" t="s">
        <v>35</v>
      </c>
      <c r="M2709" t="s">
        <v>55</v>
      </c>
      <c r="N2709" s="5">
        <v>2059</v>
      </c>
    </row>
    <row r="2710" spans="1:14" x14ac:dyDescent="0.25">
      <c r="A2710">
        <v>3802709</v>
      </c>
      <c r="B2710">
        <v>2</v>
      </c>
      <c r="C2710" t="s">
        <v>51</v>
      </c>
      <c r="D2710" s="2">
        <v>44988</v>
      </c>
      <c r="E2710" s="27">
        <v>2023</v>
      </c>
      <c r="F2710" s="29">
        <v>3</v>
      </c>
      <c r="G2710">
        <v>511112</v>
      </c>
      <c r="H2710" t="s">
        <v>29</v>
      </c>
      <c r="I2710">
        <v>280020</v>
      </c>
      <c r="J2710" t="s">
        <v>21</v>
      </c>
      <c r="K2710">
        <v>250030</v>
      </c>
      <c r="L2710" t="s">
        <v>35</v>
      </c>
      <c r="M2710" t="s">
        <v>55</v>
      </c>
      <c r="N2710" s="5">
        <v>4288</v>
      </c>
    </row>
    <row r="2711" spans="1:14" x14ac:dyDescent="0.25">
      <c r="A2711">
        <v>3802710</v>
      </c>
      <c r="B2711">
        <v>3</v>
      </c>
      <c r="C2711" t="s">
        <v>50</v>
      </c>
      <c r="D2711" s="2">
        <v>44677</v>
      </c>
      <c r="E2711" s="27">
        <v>2022</v>
      </c>
      <c r="F2711" s="29">
        <v>4</v>
      </c>
      <c r="G2711">
        <v>511112</v>
      </c>
      <c r="H2711" t="s">
        <v>29</v>
      </c>
      <c r="I2711">
        <v>280015</v>
      </c>
      <c r="J2711" t="s">
        <v>16</v>
      </c>
      <c r="K2711">
        <v>250003</v>
      </c>
      <c r="L2711" t="s">
        <v>36</v>
      </c>
      <c r="M2711" t="s">
        <v>38</v>
      </c>
      <c r="N2711" s="5">
        <v>1519</v>
      </c>
    </row>
    <row r="2712" spans="1:14" x14ac:dyDescent="0.25">
      <c r="A2712">
        <v>3802711</v>
      </c>
      <c r="B2712">
        <v>3</v>
      </c>
      <c r="C2712" t="s">
        <v>50</v>
      </c>
      <c r="D2712" s="2">
        <v>45083</v>
      </c>
      <c r="E2712" s="27">
        <v>2023</v>
      </c>
      <c r="F2712" s="29">
        <v>6</v>
      </c>
      <c r="G2712">
        <v>511114</v>
      </c>
      <c r="H2712" t="s">
        <v>30</v>
      </c>
      <c r="I2712">
        <v>280016</v>
      </c>
      <c r="J2712" t="s">
        <v>17</v>
      </c>
      <c r="K2712">
        <v>250007</v>
      </c>
      <c r="L2712" t="s">
        <v>36</v>
      </c>
      <c r="M2712" t="s">
        <v>53</v>
      </c>
      <c r="N2712" s="5">
        <v>4945</v>
      </c>
    </row>
    <row r="2713" spans="1:14" x14ac:dyDescent="0.25">
      <c r="A2713">
        <v>3802712</v>
      </c>
      <c r="B2713">
        <v>2</v>
      </c>
      <c r="C2713" t="s">
        <v>51</v>
      </c>
      <c r="D2713" s="2">
        <v>45143</v>
      </c>
      <c r="E2713" s="27">
        <v>2023</v>
      </c>
      <c r="F2713" s="29">
        <v>8</v>
      </c>
      <c r="G2713">
        <v>511117</v>
      </c>
      <c r="H2713" t="s">
        <v>31</v>
      </c>
      <c r="I2713">
        <v>280002</v>
      </c>
      <c r="J2713" t="s">
        <v>74</v>
      </c>
      <c r="K2713">
        <v>250023</v>
      </c>
      <c r="L2713" t="s">
        <v>34</v>
      </c>
      <c r="M2713" t="s">
        <v>40</v>
      </c>
      <c r="N2713" s="5">
        <v>3733</v>
      </c>
    </row>
    <row r="2714" spans="1:14" x14ac:dyDescent="0.25">
      <c r="A2714">
        <v>3802713</v>
      </c>
      <c r="B2714">
        <v>3</v>
      </c>
      <c r="C2714" t="s">
        <v>50</v>
      </c>
      <c r="D2714" s="2">
        <v>44307</v>
      </c>
      <c r="E2714" s="27">
        <v>2021</v>
      </c>
      <c r="F2714" s="29">
        <v>4</v>
      </c>
      <c r="G2714">
        <v>511115</v>
      </c>
      <c r="H2714" t="s">
        <v>70</v>
      </c>
      <c r="I2714">
        <v>280007</v>
      </c>
      <c r="J2714" t="s">
        <v>79</v>
      </c>
      <c r="K2714">
        <v>250012</v>
      </c>
      <c r="L2714" t="s">
        <v>37</v>
      </c>
      <c r="M2714" t="s">
        <v>54</v>
      </c>
      <c r="N2714" s="5">
        <v>5818</v>
      </c>
    </row>
    <row r="2715" spans="1:14" x14ac:dyDescent="0.25">
      <c r="A2715">
        <v>3802714</v>
      </c>
      <c r="B2715">
        <v>4</v>
      </c>
      <c r="C2715" t="s">
        <v>65</v>
      </c>
      <c r="D2715" s="2">
        <v>44571</v>
      </c>
      <c r="E2715" s="27">
        <v>2022</v>
      </c>
      <c r="F2715" s="29">
        <v>1</v>
      </c>
      <c r="G2715">
        <v>511116</v>
      </c>
      <c r="H2715" t="s">
        <v>31</v>
      </c>
      <c r="I2715">
        <v>280006</v>
      </c>
      <c r="J2715" t="s">
        <v>78</v>
      </c>
      <c r="K2715">
        <v>250024</v>
      </c>
      <c r="L2715" t="s">
        <v>34</v>
      </c>
      <c r="M2715" t="s">
        <v>40</v>
      </c>
      <c r="N2715" s="5">
        <v>4421</v>
      </c>
    </row>
    <row r="2716" spans="1:14" x14ac:dyDescent="0.25">
      <c r="A2716">
        <v>3802715</v>
      </c>
      <c r="B2716">
        <v>4</v>
      </c>
      <c r="C2716" t="s">
        <v>65</v>
      </c>
      <c r="D2716" s="2">
        <v>44995</v>
      </c>
      <c r="E2716" s="27">
        <v>2023</v>
      </c>
      <c r="F2716" s="29">
        <v>3</v>
      </c>
      <c r="G2716">
        <v>511116</v>
      </c>
      <c r="H2716" t="s">
        <v>31</v>
      </c>
      <c r="I2716">
        <v>280015</v>
      </c>
      <c r="J2716" t="s">
        <v>16</v>
      </c>
      <c r="K2716">
        <v>250009</v>
      </c>
      <c r="L2716" t="s">
        <v>36</v>
      </c>
      <c r="M2716" t="s">
        <v>53</v>
      </c>
      <c r="N2716" s="5">
        <v>1475</v>
      </c>
    </row>
    <row r="2717" spans="1:14" x14ac:dyDescent="0.25">
      <c r="A2717">
        <v>3802716</v>
      </c>
      <c r="B2717">
        <v>3</v>
      </c>
      <c r="C2717" t="s">
        <v>50</v>
      </c>
      <c r="D2717" s="2">
        <v>44493</v>
      </c>
      <c r="E2717" s="27">
        <v>2021</v>
      </c>
      <c r="F2717" s="29">
        <v>10</v>
      </c>
      <c r="G2717">
        <v>511113</v>
      </c>
      <c r="H2717" t="s">
        <v>30</v>
      </c>
      <c r="I2717">
        <v>280007</v>
      </c>
      <c r="J2717" t="s">
        <v>79</v>
      </c>
      <c r="K2717">
        <v>250007</v>
      </c>
      <c r="L2717" t="s">
        <v>36</v>
      </c>
      <c r="M2717" t="s">
        <v>53</v>
      </c>
      <c r="N2717" s="5">
        <v>2053</v>
      </c>
    </row>
    <row r="2718" spans="1:14" x14ac:dyDescent="0.25">
      <c r="A2718">
        <v>3802717</v>
      </c>
      <c r="B2718">
        <v>2</v>
      </c>
      <c r="C2718" t="s">
        <v>51</v>
      </c>
      <c r="D2718" s="2">
        <v>44646</v>
      </c>
      <c r="E2718" s="27">
        <v>2022</v>
      </c>
      <c r="F2718" s="29">
        <v>3</v>
      </c>
      <c r="G2718">
        <v>511114</v>
      </c>
      <c r="H2718" t="s">
        <v>30</v>
      </c>
      <c r="I2718">
        <v>280003</v>
      </c>
      <c r="J2718" t="s">
        <v>75</v>
      </c>
      <c r="K2718">
        <v>250003</v>
      </c>
      <c r="L2718" t="s">
        <v>36</v>
      </c>
      <c r="M2718" t="s">
        <v>38</v>
      </c>
      <c r="N2718" s="5">
        <v>484</v>
      </c>
    </row>
    <row r="2719" spans="1:14" x14ac:dyDescent="0.25">
      <c r="A2719">
        <v>3802718</v>
      </c>
      <c r="B2719">
        <v>3</v>
      </c>
      <c r="C2719" t="s">
        <v>50</v>
      </c>
      <c r="D2719" s="2">
        <v>44632</v>
      </c>
      <c r="E2719" s="27">
        <v>2022</v>
      </c>
      <c r="F2719" s="29">
        <v>3</v>
      </c>
      <c r="G2719">
        <v>511114</v>
      </c>
      <c r="H2719" t="s">
        <v>30</v>
      </c>
      <c r="I2719">
        <v>280003</v>
      </c>
      <c r="J2719" t="s">
        <v>75</v>
      </c>
      <c r="K2719">
        <v>250001</v>
      </c>
      <c r="L2719" t="s">
        <v>36</v>
      </c>
      <c r="M2719" t="s">
        <v>38</v>
      </c>
      <c r="N2719" s="5">
        <v>2363</v>
      </c>
    </row>
    <row r="2720" spans="1:14" x14ac:dyDescent="0.25">
      <c r="A2720">
        <v>3802719</v>
      </c>
      <c r="B2720">
        <v>1</v>
      </c>
      <c r="C2720" t="s">
        <v>64</v>
      </c>
      <c r="D2720" s="2">
        <v>44411</v>
      </c>
      <c r="E2720" s="27">
        <v>2021</v>
      </c>
      <c r="F2720" s="29">
        <v>8</v>
      </c>
      <c r="G2720">
        <v>511117</v>
      </c>
      <c r="H2720" t="s">
        <v>31</v>
      </c>
      <c r="I2720">
        <v>280007</v>
      </c>
      <c r="J2720" t="s">
        <v>79</v>
      </c>
      <c r="K2720">
        <v>250002</v>
      </c>
      <c r="L2720" t="s">
        <v>36</v>
      </c>
      <c r="M2720" t="s">
        <v>38</v>
      </c>
      <c r="N2720" s="5">
        <v>2933</v>
      </c>
    </row>
    <row r="2721" spans="1:14" x14ac:dyDescent="0.25">
      <c r="A2721">
        <v>3802720</v>
      </c>
      <c r="B2721">
        <v>3</v>
      </c>
      <c r="C2721" t="s">
        <v>50</v>
      </c>
      <c r="D2721" s="2">
        <v>44577</v>
      </c>
      <c r="E2721" s="27">
        <v>2022</v>
      </c>
      <c r="F2721" s="29">
        <v>1</v>
      </c>
      <c r="G2721">
        <v>511116</v>
      </c>
      <c r="H2721" t="s">
        <v>31</v>
      </c>
      <c r="I2721">
        <v>280020</v>
      </c>
      <c r="J2721" t="s">
        <v>21</v>
      </c>
      <c r="K2721">
        <v>250026</v>
      </c>
      <c r="L2721" t="s">
        <v>35</v>
      </c>
      <c r="M2721" t="s">
        <v>71</v>
      </c>
      <c r="N2721" s="5">
        <v>3764</v>
      </c>
    </row>
    <row r="2722" spans="1:14" x14ac:dyDescent="0.25">
      <c r="A2722">
        <v>3802721</v>
      </c>
      <c r="B2722">
        <v>4</v>
      </c>
      <c r="C2722" t="s">
        <v>65</v>
      </c>
      <c r="D2722" s="2">
        <v>44382</v>
      </c>
      <c r="E2722" s="27">
        <v>2021</v>
      </c>
      <c r="F2722" s="29">
        <v>7</v>
      </c>
      <c r="G2722">
        <v>511117</v>
      </c>
      <c r="H2722" t="s">
        <v>31</v>
      </c>
      <c r="I2722">
        <v>280019</v>
      </c>
      <c r="J2722" t="s">
        <v>20</v>
      </c>
      <c r="K2722">
        <v>250018</v>
      </c>
      <c r="L2722" t="s">
        <v>37</v>
      </c>
      <c r="M2722" t="s">
        <v>39</v>
      </c>
      <c r="N2722" s="5">
        <v>5666</v>
      </c>
    </row>
    <row r="2723" spans="1:14" x14ac:dyDescent="0.25">
      <c r="A2723">
        <v>3802722</v>
      </c>
      <c r="B2723">
        <v>4</v>
      </c>
      <c r="C2723" t="s">
        <v>65</v>
      </c>
      <c r="D2723" s="2">
        <v>44718</v>
      </c>
      <c r="E2723" s="27">
        <v>2022</v>
      </c>
      <c r="F2723" s="29">
        <v>6</v>
      </c>
      <c r="G2723">
        <v>511112</v>
      </c>
      <c r="H2723" t="s">
        <v>29</v>
      </c>
      <c r="I2723">
        <v>280018</v>
      </c>
      <c r="J2723" t="s">
        <v>19</v>
      </c>
      <c r="K2723">
        <v>250004</v>
      </c>
      <c r="L2723" t="s">
        <v>36</v>
      </c>
      <c r="M2723" t="s">
        <v>38</v>
      </c>
      <c r="N2723" s="5">
        <v>2724</v>
      </c>
    </row>
    <row r="2724" spans="1:14" x14ac:dyDescent="0.25">
      <c r="A2724">
        <v>3802723</v>
      </c>
      <c r="B2724">
        <v>1</v>
      </c>
      <c r="C2724" t="s">
        <v>64</v>
      </c>
      <c r="D2724" s="2">
        <v>44269</v>
      </c>
      <c r="E2724" s="27">
        <v>2021</v>
      </c>
      <c r="F2724" s="29">
        <v>3</v>
      </c>
      <c r="G2724">
        <v>511117</v>
      </c>
      <c r="H2724" t="s">
        <v>31</v>
      </c>
      <c r="I2724">
        <v>280010</v>
      </c>
      <c r="J2724" t="s">
        <v>11</v>
      </c>
      <c r="K2724">
        <v>250014</v>
      </c>
      <c r="L2724" t="s">
        <v>37</v>
      </c>
      <c r="M2724" t="s">
        <v>54</v>
      </c>
      <c r="N2724" s="5">
        <v>390</v>
      </c>
    </row>
    <row r="2725" spans="1:14" x14ac:dyDescent="0.25">
      <c r="A2725">
        <v>3802724</v>
      </c>
      <c r="B2725">
        <v>3</v>
      </c>
      <c r="C2725" t="s">
        <v>50</v>
      </c>
      <c r="D2725" s="2">
        <v>44368</v>
      </c>
      <c r="E2725" s="27">
        <v>2021</v>
      </c>
      <c r="F2725" s="29">
        <v>6</v>
      </c>
      <c r="G2725">
        <v>511111</v>
      </c>
      <c r="H2725" t="s">
        <v>29</v>
      </c>
      <c r="I2725">
        <v>280019</v>
      </c>
      <c r="J2725" t="s">
        <v>20</v>
      </c>
      <c r="K2725">
        <v>250023</v>
      </c>
      <c r="L2725" t="s">
        <v>34</v>
      </c>
      <c r="M2725" t="s">
        <v>40</v>
      </c>
      <c r="N2725" s="5">
        <v>2896</v>
      </c>
    </row>
    <row r="2726" spans="1:14" x14ac:dyDescent="0.25">
      <c r="A2726">
        <v>3802725</v>
      </c>
      <c r="B2726">
        <v>2</v>
      </c>
      <c r="C2726" t="s">
        <v>51</v>
      </c>
      <c r="D2726" s="2">
        <v>45069</v>
      </c>
      <c r="E2726" s="27">
        <v>2023</v>
      </c>
      <c r="F2726" s="29">
        <v>5</v>
      </c>
      <c r="G2726">
        <v>511117</v>
      </c>
      <c r="H2726" t="s">
        <v>31</v>
      </c>
      <c r="I2726">
        <v>280001</v>
      </c>
      <c r="J2726" t="s">
        <v>73</v>
      </c>
      <c r="K2726">
        <v>250001</v>
      </c>
      <c r="L2726" t="s">
        <v>36</v>
      </c>
      <c r="M2726" t="s">
        <v>38</v>
      </c>
      <c r="N2726" s="5">
        <v>3403</v>
      </c>
    </row>
    <row r="2727" spans="1:14" x14ac:dyDescent="0.25">
      <c r="A2727">
        <v>3802726</v>
      </c>
      <c r="B2727">
        <v>2</v>
      </c>
      <c r="C2727" t="s">
        <v>51</v>
      </c>
      <c r="D2727" s="2">
        <v>44627</v>
      </c>
      <c r="E2727" s="27">
        <v>2022</v>
      </c>
      <c r="F2727" s="29">
        <v>3</v>
      </c>
      <c r="G2727">
        <v>511117</v>
      </c>
      <c r="H2727" t="s">
        <v>31</v>
      </c>
      <c r="I2727">
        <v>280016</v>
      </c>
      <c r="J2727" t="s">
        <v>17</v>
      </c>
      <c r="K2727">
        <v>250010</v>
      </c>
      <c r="L2727" t="s">
        <v>36</v>
      </c>
      <c r="M2727" t="s">
        <v>53</v>
      </c>
      <c r="N2727" s="5">
        <v>4421</v>
      </c>
    </row>
    <row r="2728" spans="1:14" x14ac:dyDescent="0.25">
      <c r="A2728">
        <v>3802727</v>
      </c>
      <c r="B2728">
        <v>2</v>
      </c>
      <c r="C2728" t="s">
        <v>51</v>
      </c>
      <c r="D2728" s="2">
        <v>44435</v>
      </c>
      <c r="E2728" s="27">
        <v>2021</v>
      </c>
      <c r="F2728" s="29">
        <v>8</v>
      </c>
      <c r="G2728">
        <v>511117</v>
      </c>
      <c r="H2728" t="s">
        <v>31</v>
      </c>
      <c r="I2728">
        <v>280003</v>
      </c>
      <c r="J2728" t="s">
        <v>75</v>
      </c>
      <c r="K2728">
        <v>250007</v>
      </c>
      <c r="L2728" t="s">
        <v>36</v>
      </c>
      <c r="M2728" t="s">
        <v>53</v>
      </c>
      <c r="N2728" s="5">
        <v>4611</v>
      </c>
    </row>
    <row r="2729" spans="1:14" x14ac:dyDescent="0.25">
      <c r="A2729">
        <v>3802728</v>
      </c>
      <c r="B2729">
        <v>3</v>
      </c>
      <c r="C2729" t="s">
        <v>50</v>
      </c>
      <c r="D2729" s="2">
        <v>44887</v>
      </c>
      <c r="E2729" s="27">
        <v>2022</v>
      </c>
      <c r="F2729" s="29">
        <v>11</v>
      </c>
      <c r="G2729">
        <v>511116</v>
      </c>
      <c r="H2729" t="s">
        <v>31</v>
      </c>
      <c r="I2729">
        <v>280015</v>
      </c>
      <c r="J2729" t="s">
        <v>16</v>
      </c>
      <c r="K2729">
        <v>250002</v>
      </c>
      <c r="L2729" t="s">
        <v>36</v>
      </c>
      <c r="M2729" t="s">
        <v>38</v>
      </c>
      <c r="N2729" s="5">
        <v>5776</v>
      </c>
    </row>
    <row r="2730" spans="1:14" x14ac:dyDescent="0.25">
      <c r="A2730">
        <v>3802729</v>
      </c>
      <c r="B2730">
        <v>1</v>
      </c>
      <c r="C2730" t="s">
        <v>64</v>
      </c>
      <c r="D2730" s="2">
        <v>44578</v>
      </c>
      <c r="E2730" s="27">
        <v>2022</v>
      </c>
      <c r="F2730" s="29">
        <v>1</v>
      </c>
      <c r="G2730">
        <v>511114</v>
      </c>
      <c r="H2730" t="s">
        <v>30</v>
      </c>
      <c r="I2730">
        <v>280017</v>
      </c>
      <c r="J2730" t="s">
        <v>18</v>
      </c>
      <c r="K2730">
        <v>250024</v>
      </c>
      <c r="L2730" t="s">
        <v>34</v>
      </c>
      <c r="M2730" t="s">
        <v>40</v>
      </c>
      <c r="N2730" s="5">
        <v>362</v>
      </c>
    </row>
    <row r="2731" spans="1:14" x14ac:dyDescent="0.25">
      <c r="A2731">
        <v>3802730</v>
      </c>
      <c r="B2731">
        <v>3</v>
      </c>
      <c r="C2731" t="s">
        <v>50</v>
      </c>
      <c r="D2731" s="2">
        <v>44497</v>
      </c>
      <c r="E2731" s="27">
        <v>2021</v>
      </c>
      <c r="F2731" s="29">
        <v>10</v>
      </c>
      <c r="G2731">
        <v>511111</v>
      </c>
      <c r="H2731" t="s">
        <v>29</v>
      </c>
      <c r="I2731">
        <v>280013</v>
      </c>
      <c r="J2731" t="s">
        <v>14</v>
      </c>
      <c r="K2731">
        <v>250017</v>
      </c>
      <c r="L2731" t="s">
        <v>37</v>
      </c>
      <c r="M2731" t="s">
        <v>39</v>
      </c>
      <c r="N2731" s="5">
        <v>2628</v>
      </c>
    </row>
    <row r="2732" spans="1:14" x14ac:dyDescent="0.25">
      <c r="A2732">
        <v>3802731</v>
      </c>
      <c r="B2732">
        <v>1</v>
      </c>
      <c r="C2732" t="s">
        <v>64</v>
      </c>
      <c r="D2732" s="2">
        <v>44644</v>
      </c>
      <c r="E2732" s="27">
        <v>2022</v>
      </c>
      <c r="F2732" s="29">
        <v>3</v>
      </c>
      <c r="G2732">
        <v>511115</v>
      </c>
      <c r="H2732" t="s">
        <v>70</v>
      </c>
      <c r="I2732">
        <v>280008</v>
      </c>
      <c r="J2732" t="s">
        <v>80</v>
      </c>
      <c r="K2732">
        <v>250012</v>
      </c>
      <c r="L2732" t="s">
        <v>37</v>
      </c>
      <c r="M2732" t="s">
        <v>54</v>
      </c>
      <c r="N2732" s="5">
        <v>5579</v>
      </c>
    </row>
    <row r="2733" spans="1:14" x14ac:dyDescent="0.25">
      <c r="A2733">
        <v>3802732</v>
      </c>
      <c r="B2733">
        <v>2</v>
      </c>
      <c r="C2733" t="s">
        <v>51</v>
      </c>
      <c r="D2733" s="2">
        <v>45221</v>
      </c>
      <c r="E2733" s="27">
        <v>2023</v>
      </c>
      <c r="F2733" s="29">
        <v>10</v>
      </c>
      <c r="G2733">
        <v>511115</v>
      </c>
      <c r="H2733" t="s">
        <v>70</v>
      </c>
      <c r="I2733">
        <v>280002</v>
      </c>
      <c r="J2733" t="s">
        <v>74</v>
      </c>
      <c r="K2733">
        <v>250022</v>
      </c>
      <c r="L2733" t="s">
        <v>34</v>
      </c>
      <c r="M2733" t="s">
        <v>40</v>
      </c>
      <c r="N2733" s="5">
        <v>1681</v>
      </c>
    </row>
    <row r="2734" spans="1:14" x14ac:dyDescent="0.25">
      <c r="A2734">
        <v>3802733</v>
      </c>
      <c r="B2734">
        <v>3</v>
      </c>
      <c r="C2734" t="s">
        <v>50</v>
      </c>
      <c r="D2734" s="2">
        <v>45185</v>
      </c>
      <c r="E2734" s="27">
        <v>2023</v>
      </c>
      <c r="F2734" s="29">
        <v>9</v>
      </c>
      <c r="G2734">
        <v>511112</v>
      </c>
      <c r="H2734" t="s">
        <v>29</v>
      </c>
      <c r="I2734">
        <v>280006</v>
      </c>
      <c r="J2734" t="s">
        <v>78</v>
      </c>
      <c r="K2734">
        <v>250027</v>
      </c>
      <c r="L2734" t="s">
        <v>35</v>
      </c>
      <c r="M2734" t="s">
        <v>71</v>
      </c>
      <c r="N2734" s="5">
        <v>1671</v>
      </c>
    </row>
    <row r="2735" spans="1:14" x14ac:dyDescent="0.25">
      <c r="A2735">
        <v>3802734</v>
      </c>
      <c r="B2735">
        <v>4</v>
      </c>
      <c r="C2735" t="s">
        <v>65</v>
      </c>
      <c r="D2735" s="2">
        <v>44569</v>
      </c>
      <c r="E2735" s="27">
        <v>2022</v>
      </c>
      <c r="F2735" s="29">
        <v>1</v>
      </c>
      <c r="G2735">
        <v>511114</v>
      </c>
      <c r="H2735" t="s">
        <v>30</v>
      </c>
      <c r="I2735">
        <v>280006</v>
      </c>
      <c r="J2735" t="s">
        <v>78</v>
      </c>
      <c r="K2735">
        <v>250006</v>
      </c>
      <c r="L2735" t="s">
        <v>36</v>
      </c>
      <c r="M2735" t="s">
        <v>53</v>
      </c>
      <c r="N2735" s="5">
        <v>465</v>
      </c>
    </row>
    <row r="2736" spans="1:14" x14ac:dyDescent="0.25">
      <c r="A2736">
        <v>3802735</v>
      </c>
      <c r="B2736">
        <v>3</v>
      </c>
      <c r="C2736" t="s">
        <v>50</v>
      </c>
      <c r="D2736" s="2">
        <v>44503</v>
      </c>
      <c r="E2736" s="27">
        <v>2021</v>
      </c>
      <c r="F2736" s="29">
        <v>11</v>
      </c>
      <c r="G2736">
        <v>511112</v>
      </c>
      <c r="H2736" t="s">
        <v>29</v>
      </c>
      <c r="I2736">
        <v>280008</v>
      </c>
      <c r="J2736" t="s">
        <v>80</v>
      </c>
      <c r="K2736">
        <v>250006</v>
      </c>
      <c r="L2736" t="s">
        <v>36</v>
      </c>
      <c r="M2736" t="s">
        <v>53</v>
      </c>
      <c r="N2736" s="5">
        <v>3657</v>
      </c>
    </row>
    <row r="2737" spans="1:14" x14ac:dyDescent="0.25">
      <c r="A2737">
        <v>3802736</v>
      </c>
      <c r="B2737">
        <v>2</v>
      </c>
      <c r="C2737" t="s">
        <v>51</v>
      </c>
      <c r="D2737" s="2">
        <v>45031</v>
      </c>
      <c r="E2737" s="27">
        <v>2023</v>
      </c>
      <c r="F2737" s="29">
        <v>4</v>
      </c>
      <c r="G2737">
        <v>511111</v>
      </c>
      <c r="H2737" t="s">
        <v>29</v>
      </c>
      <c r="I2737">
        <v>280014</v>
      </c>
      <c r="J2737" t="s">
        <v>15</v>
      </c>
      <c r="K2737">
        <v>250016</v>
      </c>
      <c r="L2737" t="s">
        <v>37</v>
      </c>
      <c r="M2737" t="s">
        <v>39</v>
      </c>
      <c r="N2737" s="5">
        <v>4677</v>
      </c>
    </row>
    <row r="2738" spans="1:14" x14ac:dyDescent="0.25">
      <c r="A2738">
        <v>3802737</v>
      </c>
      <c r="B2738">
        <v>3</v>
      </c>
      <c r="C2738" t="s">
        <v>50</v>
      </c>
      <c r="D2738" s="2">
        <v>44413</v>
      </c>
      <c r="E2738" s="27">
        <v>2021</v>
      </c>
      <c r="F2738" s="29">
        <v>8</v>
      </c>
      <c r="G2738">
        <v>511112</v>
      </c>
      <c r="H2738" t="s">
        <v>29</v>
      </c>
      <c r="I2738">
        <v>280010</v>
      </c>
      <c r="J2738" t="s">
        <v>11</v>
      </c>
      <c r="K2738">
        <v>250024</v>
      </c>
      <c r="L2738" t="s">
        <v>34</v>
      </c>
      <c r="M2738" t="s">
        <v>40</v>
      </c>
      <c r="N2738" s="5">
        <v>5523</v>
      </c>
    </row>
    <row r="2739" spans="1:14" x14ac:dyDescent="0.25">
      <c r="A2739">
        <v>3802738</v>
      </c>
      <c r="B2739">
        <v>2</v>
      </c>
      <c r="C2739" t="s">
        <v>51</v>
      </c>
      <c r="D2739" s="2">
        <v>45080</v>
      </c>
      <c r="E2739" s="27">
        <v>2023</v>
      </c>
      <c r="F2739" s="29">
        <v>6</v>
      </c>
      <c r="G2739">
        <v>511113</v>
      </c>
      <c r="H2739" t="s">
        <v>30</v>
      </c>
      <c r="I2739">
        <v>280005</v>
      </c>
      <c r="J2739" t="s">
        <v>77</v>
      </c>
      <c r="K2739">
        <v>250027</v>
      </c>
      <c r="L2739" t="s">
        <v>35</v>
      </c>
      <c r="M2739" t="s">
        <v>71</v>
      </c>
      <c r="N2739" s="5">
        <v>5146</v>
      </c>
    </row>
    <row r="2740" spans="1:14" x14ac:dyDescent="0.25">
      <c r="A2740">
        <v>3802739</v>
      </c>
      <c r="B2740">
        <v>3</v>
      </c>
      <c r="C2740" t="s">
        <v>50</v>
      </c>
      <c r="D2740" s="2">
        <v>44856</v>
      </c>
      <c r="E2740" s="27">
        <v>2022</v>
      </c>
      <c r="F2740" s="29">
        <v>10</v>
      </c>
      <c r="G2740">
        <v>511111</v>
      </c>
      <c r="H2740" t="s">
        <v>29</v>
      </c>
      <c r="I2740">
        <v>280012</v>
      </c>
      <c r="J2740" t="s">
        <v>13</v>
      </c>
      <c r="K2740">
        <v>250007</v>
      </c>
      <c r="L2740" t="s">
        <v>36</v>
      </c>
      <c r="M2740" t="s">
        <v>53</v>
      </c>
      <c r="N2740" s="5">
        <v>922</v>
      </c>
    </row>
    <row r="2741" spans="1:14" x14ac:dyDescent="0.25">
      <c r="A2741">
        <v>3802740</v>
      </c>
      <c r="B2741">
        <v>2</v>
      </c>
      <c r="C2741" t="s">
        <v>51</v>
      </c>
      <c r="D2741" s="2">
        <v>44767</v>
      </c>
      <c r="E2741" s="27">
        <v>2022</v>
      </c>
      <c r="F2741" s="29">
        <v>7</v>
      </c>
      <c r="G2741">
        <v>511113</v>
      </c>
      <c r="H2741" t="s">
        <v>30</v>
      </c>
      <c r="I2741">
        <v>280010</v>
      </c>
      <c r="J2741" t="s">
        <v>11</v>
      </c>
      <c r="K2741">
        <v>250029</v>
      </c>
      <c r="L2741" t="s">
        <v>35</v>
      </c>
      <c r="M2741" t="s">
        <v>55</v>
      </c>
      <c r="N2741" s="5">
        <v>4311</v>
      </c>
    </row>
    <row r="2742" spans="1:14" x14ac:dyDescent="0.25">
      <c r="A2742">
        <v>3802741</v>
      </c>
      <c r="B2742">
        <v>1</v>
      </c>
      <c r="C2742" t="s">
        <v>64</v>
      </c>
      <c r="D2742" s="2">
        <v>44568</v>
      </c>
      <c r="E2742" s="27">
        <v>2022</v>
      </c>
      <c r="F2742" s="29">
        <v>1</v>
      </c>
      <c r="G2742">
        <v>511113</v>
      </c>
      <c r="H2742" t="s">
        <v>30</v>
      </c>
      <c r="I2742">
        <v>280015</v>
      </c>
      <c r="J2742" t="s">
        <v>16</v>
      </c>
      <c r="K2742">
        <v>250014</v>
      </c>
      <c r="L2742" t="s">
        <v>37</v>
      </c>
      <c r="M2742" t="s">
        <v>54</v>
      </c>
      <c r="N2742" s="5">
        <v>949</v>
      </c>
    </row>
    <row r="2743" spans="1:14" x14ac:dyDescent="0.25">
      <c r="A2743">
        <v>3802742</v>
      </c>
      <c r="B2743">
        <v>2</v>
      </c>
      <c r="C2743" t="s">
        <v>51</v>
      </c>
      <c r="D2743" s="2">
        <v>44918</v>
      </c>
      <c r="E2743" s="27">
        <v>2022</v>
      </c>
      <c r="F2743" s="29">
        <v>12</v>
      </c>
      <c r="G2743">
        <v>511112</v>
      </c>
      <c r="H2743" t="s">
        <v>29</v>
      </c>
      <c r="I2743">
        <v>280020</v>
      </c>
      <c r="J2743" t="s">
        <v>21</v>
      </c>
      <c r="K2743">
        <v>250004</v>
      </c>
      <c r="L2743" t="s">
        <v>36</v>
      </c>
      <c r="M2743" t="s">
        <v>38</v>
      </c>
      <c r="N2743" s="5">
        <v>503</v>
      </c>
    </row>
    <row r="2744" spans="1:14" x14ac:dyDescent="0.25">
      <c r="A2744">
        <v>3802743</v>
      </c>
      <c r="B2744">
        <v>3</v>
      </c>
      <c r="C2744" t="s">
        <v>50</v>
      </c>
      <c r="D2744" s="2">
        <v>44959</v>
      </c>
      <c r="E2744" s="27">
        <v>2023</v>
      </c>
      <c r="F2744" s="29">
        <v>2</v>
      </c>
      <c r="G2744">
        <v>511114</v>
      </c>
      <c r="H2744" t="s">
        <v>30</v>
      </c>
      <c r="I2744">
        <v>280020</v>
      </c>
      <c r="J2744" t="s">
        <v>21</v>
      </c>
      <c r="K2744">
        <v>250020</v>
      </c>
      <c r="L2744" t="s">
        <v>37</v>
      </c>
      <c r="M2744" t="s">
        <v>39</v>
      </c>
      <c r="N2744" s="5">
        <v>1323</v>
      </c>
    </row>
    <row r="2745" spans="1:14" x14ac:dyDescent="0.25">
      <c r="A2745">
        <v>3802744</v>
      </c>
      <c r="B2745">
        <v>2</v>
      </c>
      <c r="C2745" t="s">
        <v>51</v>
      </c>
      <c r="D2745" s="2">
        <v>44615</v>
      </c>
      <c r="E2745" s="27">
        <v>2022</v>
      </c>
      <c r="F2745" s="29">
        <v>2</v>
      </c>
      <c r="G2745">
        <v>511115</v>
      </c>
      <c r="H2745" t="s">
        <v>70</v>
      </c>
      <c r="I2745">
        <v>280016</v>
      </c>
      <c r="J2745" t="s">
        <v>17</v>
      </c>
      <c r="K2745">
        <v>250024</v>
      </c>
      <c r="L2745" t="s">
        <v>34</v>
      </c>
      <c r="M2745" t="s">
        <v>40</v>
      </c>
      <c r="N2745" s="5">
        <v>2942</v>
      </c>
    </row>
    <row r="2746" spans="1:14" x14ac:dyDescent="0.25">
      <c r="A2746">
        <v>3802745</v>
      </c>
      <c r="B2746">
        <v>2</v>
      </c>
      <c r="C2746" t="s">
        <v>51</v>
      </c>
      <c r="D2746" s="2">
        <v>44413</v>
      </c>
      <c r="E2746" s="27">
        <v>2021</v>
      </c>
      <c r="F2746" s="29">
        <v>8</v>
      </c>
      <c r="G2746">
        <v>511115</v>
      </c>
      <c r="H2746" t="s">
        <v>70</v>
      </c>
      <c r="I2746">
        <v>280007</v>
      </c>
      <c r="J2746" t="s">
        <v>79</v>
      </c>
      <c r="K2746">
        <v>250017</v>
      </c>
      <c r="L2746" t="s">
        <v>37</v>
      </c>
      <c r="M2746" t="s">
        <v>39</v>
      </c>
      <c r="N2746" s="5">
        <v>2876</v>
      </c>
    </row>
    <row r="2747" spans="1:14" x14ac:dyDescent="0.25">
      <c r="A2747">
        <v>3802746</v>
      </c>
      <c r="B2747">
        <v>3</v>
      </c>
      <c r="C2747" t="s">
        <v>50</v>
      </c>
      <c r="D2747" s="2">
        <v>44364</v>
      </c>
      <c r="E2747" s="27">
        <v>2021</v>
      </c>
      <c r="F2747" s="29">
        <v>6</v>
      </c>
      <c r="G2747">
        <v>511114</v>
      </c>
      <c r="H2747" t="s">
        <v>30</v>
      </c>
      <c r="I2747">
        <v>280002</v>
      </c>
      <c r="J2747" t="s">
        <v>74</v>
      </c>
      <c r="K2747">
        <v>250021</v>
      </c>
      <c r="L2747" t="s">
        <v>34</v>
      </c>
      <c r="M2747" t="s">
        <v>40</v>
      </c>
      <c r="N2747" s="5">
        <v>1487</v>
      </c>
    </row>
    <row r="2748" spans="1:14" x14ac:dyDescent="0.25">
      <c r="A2748">
        <v>3802747</v>
      </c>
      <c r="B2748">
        <v>4</v>
      </c>
      <c r="C2748" t="s">
        <v>65</v>
      </c>
      <c r="D2748" s="2">
        <v>44996</v>
      </c>
      <c r="E2748" s="27">
        <v>2023</v>
      </c>
      <c r="F2748" s="29">
        <v>3</v>
      </c>
      <c r="G2748">
        <v>511116</v>
      </c>
      <c r="H2748" t="s">
        <v>31</v>
      </c>
      <c r="I2748">
        <v>280006</v>
      </c>
      <c r="J2748" t="s">
        <v>78</v>
      </c>
      <c r="K2748">
        <v>250029</v>
      </c>
      <c r="L2748" t="s">
        <v>35</v>
      </c>
      <c r="M2748" t="s">
        <v>55</v>
      </c>
      <c r="N2748" s="5">
        <v>1782</v>
      </c>
    </row>
    <row r="2749" spans="1:14" x14ac:dyDescent="0.25">
      <c r="A2749">
        <v>3802748</v>
      </c>
      <c r="B2749">
        <v>1</v>
      </c>
      <c r="C2749" t="s">
        <v>64</v>
      </c>
      <c r="D2749" s="2">
        <v>44627</v>
      </c>
      <c r="E2749" s="27">
        <v>2022</v>
      </c>
      <c r="F2749" s="29">
        <v>3</v>
      </c>
      <c r="G2749">
        <v>511114</v>
      </c>
      <c r="H2749" t="s">
        <v>30</v>
      </c>
      <c r="I2749">
        <v>280006</v>
      </c>
      <c r="J2749" t="s">
        <v>78</v>
      </c>
      <c r="K2749">
        <v>250004</v>
      </c>
      <c r="L2749" t="s">
        <v>36</v>
      </c>
      <c r="M2749" t="s">
        <v>38</v>
      </c>
      <c r="N2749" s="5">
        <v>4156</v>
      </c>
    </row>
    <row r="2750" spans="1:14" x14ac:dyDescent="0.25">
      <c r="A2750">
        <v>3802749</v>
      </c>
      <c r="B2750">
        <v>1</v>
      </c>
      <c r="C2750" t="s">
        <v>64</v>
      </c>
      <c r="D2750" s="2">
        <v>44532</v>
      </c>
      <c r="E2750" s="27">
        <v>2021</v>
      </c>
      <c r="F2750" s="29">
        <v>12</v>
      </c>
      <c r="G2750">
        <v>511112</v>
      </c>
      <c r="H2750" t="s">
        <v>29</v>
      </c>
      <c r="I2750">
        <v>280018</v>
      </c>
      <c r="J2750" t="s">
        <v>19</v>
      </c>
      <c r="K2750">
        <v>250003</v>
      </c>
      <c r="L2750" t="s">
        <v>36</v>
      </c>
      <c r="M2750" t="s">
        <v>38</v>
      </c>
      <c r="N2750" s="5">
        <v>3288</v>
      </c>
    </row>
    <row r="2751" spans="1:14" x14ac:dyDescent="0.25">
      <c r="A2751">
        <v>3802750</v>
      </c>
      <c r="B2751">
        <v>2</v>
      </c>
      <c r="C2751" t="s">
        <v>51</v>
      </c>
      <c r="D2751" s="2">
        <v>44944</v>
      </c>
      <c r="E2751" s="27">
        <v>2023</v>
      </c>
      <c r="F2751" s="29">
        <v>1</v>
      </c>
      <c r="G2751">
        <v>511114</v>
      </c>
      <c r="H2751" t="s">
        <v>30</v>
      </c>
      <c r="I2751">
        <v>280009</v>
      </c>
      <c r="J2751" t="s">
        <v>81</v>
      </c>
      <c r="K2751">
        <v>250028</v>
      </c>
      <c r="L2751" t="s">
        <v>35</v>
      </c>
      <c r="M2751" t="s">
        <v>71</v>
      </c>
      <c r="N2751" s="5">
        <v>876</v>
      </c>
    </row>
    <row r="2752" spans="1:14" x14ac:dyDescent="0.25">
      <c r="A2752">
        <v>3802751</v>
      </c>
      <c r="B2752">
        <v>2</v>
      </c>
      <c r="C2752" t="s">
        <v>51</v>
      </c>
      <c r="D2752" s="2">
        <v>44293</v>
      </c>
      <c r="E2752" s="27">
        <v>2021</v>
      </c>
      <c r="F2752" s="29">
        <v>4</v>
      </c>
      <c r="G2752">
        <v>511117</v>
      </c>
      <c r="H2752" t="s">
        <v>31</v>
      </c>
      <c r="I2752">
        <v>280010</v>
      </c>
      <c r="J2752" t="s">
        <v>11</v>
      </c>
      <c r="K2752">
        <v>250023</v>
      </c>
      <c r="L2752" t="s">
        <v>34</v>
      </c>
      <c r="M2752" t="s">
        <v>40</v>
      </c>
      <c r="N2752" s="5">
        <v>3963</v>
      </c>
    </row>
    <row r="2753" spans="1:14" x14ac:dyDescent="0.25">
      <c r="A2753">
        <v>3802752</v>
      </c>
      <c r="B2753">
        <v>1</v>
      </c>
      <c r="C2753" t="s">
        <v>64</v>
      </c>
      <c r="D2753" s="2">
        <v>44357</v>
      </c>
      <c r="E2753" s="27">
        <v>2021</v>
      </c>
      <c r="F2753" s="29">
        <v>6</v>
      </c>
      <c r="G2753">
        <v>511111</v>
      </c>
      <c r="H2753" t="s">
        <v>29</v>
      </c>
      <c r="I2753">
        <v>280011</v>
      </c>
      <c r="J2753" t="s">
        <v>12</v>
      </c>
      <c r="K2753">
        <v>250027</v>
      </c>
      <c r="L2753" t="s">
        <v>35</v>
      </c>
      <c r="M2753" t="s">
        <v>71</v>
      </c>
      <c r="N2753" s="5">
        <v>809</v>
      </c>
    </row>
    <row r="2754" spans="1:14" x14ac:dyDescent="0.25">
      <c r="A2754">
        <v>3802753</v>
      </c>
      <c r="B2754">
        <v>1</v>
      </c>
      <c r="C2754" t="s">
        <v>64</v>
      </c>
      <c r="D2754" s="2">
        <v>44631</v>
      </c>
      <c r="E2754" s="27">
        <v>2022</v>
      </c>
      <c r="F2754" s="29">
        <v>3</v>
      </c>
      <c r="G2754">
        <v>511112</v>
      </c>
      <c r="H2754" t="s">
        <v>29</v>
      </c>
      <c r="I2754">
        <v>280006</v>
      </c>
      <c r="J2754" t="s">
        <v>78</v>
      </c>
      <c r="K2754">
        <v>250020</v>
      </c>
      <c r="L2754" t="s">
        <v>37</v>
      </c>
      <c r="M2754" t="s">
        <v>39</v>
      </c>
      <c r="N2754" s="5">
        <v>263</v>
      </c>
    </row>
    <row r="2755" spans="1:14" x14ac:dyDescent="0.25">
      <c r="A2755">
        <v>3802754</v>
      </c>
      <c r="B2755">
        <v>4</v>
      </c>
      <c r="C2755" t="s">
        <v>65</v>
      </c>
      <c r="D2755" s="2">
        <v>45141</v>
      </c>
      <c r="E2755" s="27">
        <v>2023</v>
      </c>
      <c r="F2755" s="29">
        <v>8</v>
      </c>
      <c r="G2755">
        <v>511115</v>
      </c>
      <c r="H2755" t="s">
        <v>70</v>
      </c>
      <c r="I2755">
        <v>280005</v>
      </c>
      <c r="J2755" t="s">
        <v>77</v>
      </c>
      <c r="K2755">
        <v>250019</v>
      </c>
      <c r="L2755" t="s">
        <v>37</v>
      </c>
      <c r="M2755" t="s">
        <v>39</v>
      </c>
      <c r="N2755" s="5">
        <v>3975</v>
      </c>
    </row>
    <row r="2756" spans="1:14" x14ac:dyDescent="0.25">
      <c r="A2756">
        <v>3802755</v>
      </c>
      <c r="B2756">
        <v>2</v>
      </c>
      <c r="C2756" t="s">
        <v>51</v>
      </c>
      <c r="D2756" s="2">
        <v>45277</v>
      </c>
      <c r="E2756" s="27">
        <v>2023</v>
      </c>
      <c r="F2756" s="29">
        <v>12</v>
      </c>
      <c r="G2756">
        <v>511114</v>
      </c>
      <c r="H2756" t="s">
        <v>30</v>
      </c>
      <c r="I2756">
        <v>280010</v>
      </c>
      <c r="J2756" t="s">
        <v>11</v>
      </c>
      <c r="K2756">
        <v>250009</v>
      </c>
      <c r="L2756" t="s">
        <v>36</v>
      </c>
      <c r="M2756" t="s">
        <v>53</v>
      </c>
      <c r="N2756" s="5">
        <v>1764</v>
      </c>
    </row>
    <row r="2757" spans="1:14" x14ac:dyDescent="0.25">
      <c r="A2757">
        <v>3802756</v>
      </c>
      <c r="B2757">
        <v>1</v>
      </c>
      <c r="C2757" t="s">
        <v>64</v>
      </c>
      <c r="D2757" s="2">
        <v>44497</v>
      </c>
      <c r="E2757" s="27">
        <v>2021</v>
      </c>
      <c r="F2757" s="29">
        <v>10</v>
      </c>
      <c r="G2757">
        <v>511114</v>
      </c>
      <c r="H2757" t="s">
        <v>30</v>
      </c>
      <c r="I2757">
        <v>280019</v>
      </c>
      <c r="J2757" t="s">
        <v>20</v>
      </c>
      <c r="K2757">
        <v>250009</v>
      </c>
      <c r="L2757" t="s">
        <v>36</v>
      </c>
      <c r="M2757" t="s">
        <v>53</v>
      </c>
      <c r="N2757" s="5">
        <v>3692</v>
      </c>
    </row>
    <row r="2758" spans="1:14" x14ac:dyDescent="0.25">
      <c r="A2758">
        <v>3802757</v>
      </c>
      <c r="B2758">
        <v>2</v>
      </c>
      <c r="C2758" t="s">
        <v>51</v>
      </c>
      <c r="D2758" s="2">
        <v>44617</v>
      </c>
      <c r="E2758" s="27">
        <v>2022</v>
      </c>
      <c r="F2758" s="29">
        <v>2</v>
      </c>
      <c r="G2758">
        <v>511111</v>
      </c>
      <c r="H2758" t="s">
        <v>29</v>
      </c>
      <c r="I2758">
        <v>280007</v>
      </c>
      <c r="J2758" t="s">
        <v>79</v>
      </c>
      <c r="K2758">
        <v>250027</v>
      </c>
      <c r="L2758" t="s">
        <v>35</v>
      </c>
      <c r="M2758" t="s">
        <v>71</v>
      </c>
      <c r="N2758" s="5">
        <v>1497</v>
      </c>
    </row>
    <row r="2759" spans="1:14" x14ac:dyDescent="0.25">
      <c r="A2759">
        <v>3802758</v>
      </c>
      <c r="B2759">
        <v>4</v>
      </c>
      <c r="C2759" t="s">
        <v>65</v>
      </c>
      <c r="D2759" s="2">
        <v>44445</v>
      </c>
      <c r="E2759" s="27">
        <v>2021</v>
      </c>
      <c r="F2759" s="29">
        <v>9</v>
      </c>
      <c r="G2759">
        <v>511113</v>
      </c>
      <c r="H2759" t="s">
        <v>30</v>
      </c>
      <c r="I2759">
        <v>280006</v>
      </c>
      <c r="J2759" t="s">
        <v>78</v>
      </c>
      <c r="K2759">
        <v>250025</v>
      </c>
      <c r="L2759" t="s">
        <v>34</v>
      </c>
      <c r="M2759" t="s">
        <v>40</v>
      </c>
      <c r="N2759" s="5">
        <v>2235</v>
      </c>
    </row>
    <row r="2760" spans="1:14" x14ac:dyDescent="0.25">
      <c r="A2760">
        <v>3802759</v>
      </c>
      <c r="B2760">
        <v>3</v>
      </c>
      <c r="C2760" t="s">
        <v>50</v>
      </c>
      <c r="D2760" s="2">
        <v>44967</v>
      </c>
      <c r="E2760" s="27">
        <v>2023</v>
      </c>
      <c r="F2760" s="29">
        <v>2</v>
      </c>
      <c r="G2760">
        <v>511113</v>
      </c>
      <c r="H2760" t="s">
        <v>30</v>
      </c>
      <c r="I2760">
        <v>280011</v>
      </c>
      <c r="J2760" t="s">
        <v>12</v>
      </c>
      <c r="K2760">
        <v>250006</v>
      </c>
      <c r="L2760" t="s">
        <v>36</v>
      </c>
      <c r="M2760" t="s">
        <v>53</v>
      </c>
      <c r="N2760" s="5">
        <v>886</v>
      </c>
    </row>
    <row r="2761" spans="1:14" x14ac:dyDescent="0.25">
      <c r="A2761">
        <v>3802760</v>
      </c>
      <c r="B2761">
        <v>2</v>
      </c>
      <c r="C2761" t="s">
        <v>51</v>
      </c>
      <c r="D2761" s="2">
        <v>45110</v>
      </c>
      <c r="E2761" s="27">
        <v>2023</v>
      </c>
      <c r="F2761" s="29">
        <v>7</v>
      </c>
      <c r="G2761">
        <v>511112</v>
      </c>
      <c r="H2761" t="s">
        <v>29</v>
      </c>
      <c r="I2761">
        <v>280013</v>
      </c>
      <c r="J2761" t="s">
        <v>14</v>
      </c>
      <c r="K2761">
        <v>250023</v>
      </c>
      <c r="L2761" t="s">
        <v>34</v>
      </c>
      <c r="M2761" t="s">
        <v>40</v>
      </c>
      <c r="N2761" s="5">
        <v>5250</v>
      </c>
    </row>
    <row r="2762" spans="1:14" x14ac:dyDescent="0.25">
      <c r="A2762">
        <v>3802761</v>
      </c>
      <c r="B2762">
        <v>4</v>
      </c>
      <c r="C2762" t="s">
        <v>65</v>
      </c>
      <c r="D2762" s="2">
        <v>44593</v>
      </c>
      <c r="E2762" s="27">
        <v>2022</v>
      </c>
      <c r="F2762" s="29">
        <v>2</v>
      </c>
      <c r="G2762">
        <v>511113</v>
      </c>
      <c r="H2762" t="s">
        <v>30</v>
      </c>
      <c r="I2762">
        <v>280013</v>
      </c>
      <c r="J2762" t="s">
        <v>14</v>
      </c>
      <c r="K2762">
        <v>250015</v>
      </c>
      <c r="L2762" t="s">
        <v>37</v>
      </c>
      <c r="M2762" t="s">
        <v>39</v>
      </c>
      <c r="N2762" s="5">
        <v>3682</v>
      </c>
    </row>
    <row r="2763" spans="1:14" x14ac:dyDescent="0.25">
      <c r="A2763">
        <v>3802762</v>
      </c>
      <c r="B2763">
        <v>2</v>
      </c>
      <c r="C2763" t="s">
        <v>51</v>
      </c>
      <c r="D2763" s="2">
        <v>45083</v>
      </c>
      <c r="E2763" s="27">
        <v>2023</v>
      </c>
      <c r="F2763" s="29">
        <v>6</v>
      </c>
      <c r="G2763">
        <v>511117</v>
      </c>
      <c r="H2763" t="s">
        <v>31</v>
      </c>
      <c r="I2763">
        <v>280015</v>
      </c>
      <c r="J2763" t="s">
        <v>16</v>
      </c>
      <c r="K2763">
        <v>250017</v>
      </c>
      <c r="L2763" t="s">
        <v>37</v>
      </c>
      <c r="M2763" t="s">
        <v>39</v>
      </c>
      <c r="N2763" s="5">
        <v>1001</v>
      </c>
    </row>
    <row r="2764" spans="1:14" x14ac:dyDescent="0.25">
      <c r="A2764">
        <v>3802763</v>
      </c>
      <c r="B2764">
        <v>4</v>
      </c>
      <c r="C2764" t="s">
        <v>65</v>
      </c>
      <c r="D2764" s="2">
        <v>45246</v>
      </c>
      <c r="E2764" s="27">
        <v>2023</v>
      </c>
      <c r="F2764" s="29">
        <v>11</v>
      </c>
      <c r="G2764">
        <v>511115</v>
      </c>
      <c r="H2764" t="s">
        <v>70</v>
      </c>
      <c r="I2764">
        <v>280018</v>
      </c>
      <c r="J2764" t="s">
        <v>19</v>
      </c>
      <c r="K2764">
        <v>250002</v>
      </c>
      <c r="L2764" t="s">
        <v>36</v>
      </c>
      <c r="M2764" t="s">
        <v>38</v>
      </c>
      <c r="N2764" s="5">
        <v>2398</v>
      </c>
    </row>
    <row r="2765" spans="1:14" x14ac:dyDescent="0.25">
      <c r="A2765">
        <v>3802764</v>
      </c>
      <c r="B2765">
        <v>1</v>
      </c>
      <c r="C2765" t="s">
        <v>64</v>
      </c>
      <c r="D2765" s="2">
        <v>45172</v>
      </c>
      <c r="E2765" s="27">
        <v>2023</v>
      </c>
      <c r="F2765" s="29">
        <v>9</v>
      </c>
      <c r="G2765">
        <v>511112</v>
      </c>
      <c r="H2765" t="s">
        <v>29</v>
      </c>
      <c r="I2765">
        <v>280006</v>
      </c>
      <c r="J2765" t="s">
        <v>78</v>
      </c>
      <c r="K2765">
        <v>250028</v>
      </c>
      <c r="L2765" t="s">
        <v>35</v>
      </c>
      <c r="M2765" t="s">
        <v>71</v>
      </c>
      <c r="N2765" s="5">
        <v>2156</v>
      </c>
    </row>
    <row r="2766" spans="1:14" x14ac:dyDescent="0.25">
      <c r="A2766">
        <v>3802765</v>
      </c>
      <c r="B2766">
        <v>3</v>
      </c>
      <c r="C2766" t="s">
        <v>50</v>
      </c>
      <c r="D2766" s="2">
        <v>45143</v>
      </c>
      <c r="E2766" s="27">
        <v>2023</v>
      </c>
      <c r="F2766" s="29">
        <v>8</v>
      </c>
      <c r="G2766">
        <v>511117</v>
      </c>
      <c r="H2766" t="s">
        <v>31</v>
      </c>
      <c r="I2766">
        <v>280003</v>
      </c>
      <c r="J2766" t="s">
        <v>75</v>
      </c>
      <c r="K2766">
        <v>250017</v>
      </c>
      <c r="L2766" t="s">
        <v>37</v>
      </c>
      <c r="M2766" t="s">
        <v>39</v>
      </c>
      <c r="N2766" s="5">
        <v>2526</v>
      </c>
    </row>
    <row r="2767" spans="1:14" x14ac:dyDescent="0.25">
      <c r="A2767">
        <v>3802766</v>
      </c>
      <c r="B2767">
        <v>2</v>
      </c>
      <c r="C2767" t="s">
        <v>51</v>
      </c>
      <c r="D2767" s="2">
        <v>44585</v>
      </c>
      <c r="E2767" s="27">
        <v>2022</v>
      </c>
      <c r="F2767" s="29">
        <v>1</v>
      </c>
      <c r="G2767">
        <v>511117</v>
      </c>
      <c r="H2767" t="s">
        <v>31</v>
      </c>
      <c r="I2767">
        <v>280018</v>
      </c>
      <c r="J2767" t="s">
        <v>19</v>
      </c>
      <c r="K2767">
        <v>250016</v>
      </c>
      <c r="L2767" t="s">
        <v>37</v>
      </c>
      <c r="M2767" t="s">
        <v>39</v>
      </c>
      <c r="N2767" s="5">
        <v>1093</v>
      </c>
    </row>
    <row r="2768" spans="1:14" x14ac:dyDescent="0.25">
      <c r="A2768">
        <v>3802767</v>
      </c>
      <c r="B2768">
        <v>2</v>
      </c>
      <c r="C2768" t="s">
        <v>51</v>
      </c>
      <c r="D2768" s="2">
        <v>44995</v>
      </c>
      <c r="E2768" s="27">
        <v>2023</v>
      </c>
      <c r="F2768" s="29">
        <v>3</v>
      </c>
      <c r="G2768">
        <v>511116</v>
      </c>
      <c r="H2768" t="s">
        <v>31</v>
      </c>
      <c r="I2768">
        <v>280009</v>
      </c>
      <c r="J2768" t="s">
        <v>81</v>
      </c>
      <c r="K2768">
        <v>250003</v>
      </c>
      <c r="L2768" t="s">
        <v>36</v>
      </c>
      <c r="M2768" t="s">
        <v>38</v>
      </c>
      <c r="N2768" s="5">
        <v>3198</v>
      </c>
    </row>
    <row r="2769" spans="1:14" x14ac:dyDescent="0.25">
      <c r="A2769">
        <v>3802768</v>
      </c>
      <c r="B2769">
        <v>2</v>
      </c>
      <c r="C2769" t="s">
        <v>51</v>
      </c>
      <c r="D2769" s="2">
        <v>44655</v>
      </c>
      <c r="E2769" s="27">
        <v>2022</v>
      </c>
      <c r="F2769" s="29">
        <v>4</v>
      </c>
      <c r="G2769">
        <v>511114</v>
      </c>
      <c r="H2769" t="s">
        <v>30</v>
      </c>
      <c r="I2769">
        <v>280015</v>
      </c>
      <c r="J2769" t="s">
        <v>16</v>
      </c>
      <c r="K2769">
        <v>250008</v>
      </c>
      <c r="L2769" t="s">
        <v>36</v>
      </c>
      <c r="M2769" t="s">
        <v>53</v>
      </c>
      <c r="N2769" s="5">
        <v>1164</v>
      </c>
    </row>
    <row r="2770" spans="1:14" x14ac:dyDescent="0.25">
      <c r="A2770">
        <v>3802769</v>
      </c>
      <c r="B2770">
        <v>1</v>
      </c>
      <c r="C2770" t="s">
        <v>64</v>
      </c>
      <c r="D2770" s="2">
        <v>44306</v>
      </c>
      <c r="E2770" s="27">
        <v>2021</v>
      </c>
      <c r="F2770" s="29">
        <v>4</v>
      </c>
      <c r="G2770">
        <v>511115</v>
      </c>
      <c r="H2770" t="s">
        <v>70</v>
      </c>
      <c r="I2770">
        <v>280012</v>
      </c>
      <c r="J2770" t="s">
        <v>13</v>
      </c>
      <c r="K2770">
        <v>250009</v>
      </c>
      <c r="L2770" t="s">
        <v>36</v>
      </c>
      <c r="M2770" t="s">
        <v>53</v>
      </c>
      <c r="N2770" s="5">
        <v>1805</v>
      </c>
    </row>
    <row r="2771" spans="1:14" x14ac:dyDescent="0.25">
      <c r="A2771">
        <v>3802770</v>
      </c>
      <c r="B2771">
        <v>2</v>
      </c>
      <c r="C2771" t="s">
        <v>51</v>
      </c>
      <c r="D2771" s="2">
        <v>44893</v>
      </c>
      <c r="E2771" s="27">
        <v>2022</v>
      </c>
      <c r="F2771" s="29">
        <v>11</v>
      </c>
      <c r="G2771">
        <v>511112</v>
      </c>
      <c r="H2771" t="s">
        <v>29</v>
      </c>
      <c r="I2771">
        <v>280005</v>
      </c>
      <c r="J2771" t="s">
        <v>77</v>
      </c>
      <c r="K2771">
        <v>250012</v>
      </c>
      <c r="L2771" t="s">
        <v>37</v>
      </c>
      <c r="M2771" t="s">
        <v>54</v>
      </c>
      <c r="N2771" s="5">
        <v>3609</v>
      </c>
    </row>
    <row r="2772" spans="1:14" x14ac:dyDescent="0.25">
      <c r="A2772">
        <v>3802771</v>
      </c>
      <c r="B2772">
        <v>2</v>
      </c>
      <c r="C2772" t="s">
        <v>51</v>
      </c>
      <c r="D2772" s="2">
        <v>44597</v>
      </c>
      <c r="E2772" s="27">
        <v>2022</v>
      </c>
      <c r="F2772" s="29">
        <v>2</v>
      </c>
      <c r="G2772">
        <v>511117</v>
      </c>
      <c r="H2772" t="s">
        <v>31</v>
      </c>
      <c r="I2772">
        <v>280001</v>
      </c>
      <c r="J2772" t="s">
        <v>73</v>
      </c>
      <c r="K2772">
        <v>250011</v>
      </c>
      <c r="L2772" t="s">
        <v>37</v>
      </c>
      <c r="M2772" t="s">
        <v>54</v>
      </c>
      <c r="N2772" s="5">
        <v>2954</v>
      </c>
    </row>
    <row r="2773" spans="1:14" x14ac:dyDescent="0.25">
      <c r="A2773">
        <v>3802772</v>
      </c>
      <c r="B2773">
        <v>4</v>
      </c>
      <c r="C2773" t="s">
        <v>65</v>
      </c>
      <c r="D2773" s="2">
        <v>45050</v>
      </c>
      <c r="E2773" s="27">
        <v>2023</v>
      </c>
      <c r="F2773" s="29">
        <v>5</v>
      </c>
      <c r="G2773">
        <v>511113</v>
      </c>
      <c r="H2773" t="s">
        <v>30</v>
      </c>
      <c r="I2773">
        <v>280020</v>
      </c>
      <c r="J2773" t="s">
        <v>21</v>
      </c>
      <c r="K2773">
        <v>250005</v>
      </c>
      <c r="L2773" t="s">
        <v>36</v>
      </c>
      <c r="M2773" t="s">
        <v>38</v>
      </c>
      <c r="N2773" s="5">
        <v>825</v>
      </c>
    </row>
    <row r="2774" spans="1:14" x14ac:dyDescent="0.25">
      <c r="A2774">
        <v>3802773</v>
      </c>
      <c r="B2774">
        <v>3</v>
      </c>
      <c r="C2774" t="s">
        <v>50</v>
      </c>
      <c r="D2774" s="2">
        <v>45211</v>
      </c>
      <c r="E2774" s="27">
        <v>2023</v>
      </c>
      <c r="F2774" s="29">
        <v>10</v>
      </c>
      <c r="G2774">
        <v>511111</v>
      </c>
      <c r="H2774" t="s">
        <v>29</v>
      </c>
      <c r="I2774">
        <v>280012</v>
      </c>
      <c r="J2774" t="s">
        <v>13</v>
      </c>
      <c r="K2774">
        <v>250004</v>
      </c>
      <c r="L2774" t="s">
        <v>36</v>
      </c>
      <c r="M2774" t="s">
        <v>38</v>
      </c>
      <c r="N2774" s="5">
        <v>3065</v>
      </c>
    </row>
    <row r="2775" spans="1:14" x14ac:dyDescent="0.25">
      <c r="A2775">
        <v>3802774</v>
      </c>
      <c r="B2775">
        <v>4</v>
      </c>
      <c r="C2775" t="s">
        <v>65</v>
      </c>
      <c r="D2775" s="2">
        <v>45069</v>
      </c>
      <c r="E2775" s="27">
        <v>2023</v>
      </c>
      <c r="F2775" s="29">
        <v>5</v>
      </c>
      <c r="G2775">
        <v>511113</v>
      </c>
      <c r="H2775" t="s">
        <v>30</v>
      </c>
      <c r="I2775">
        <v>280013</v>
      </c>
      <c r="J2775" t="s">
        <v>14</v>
      </c>
      <c r="K2775">
        <v>250011</v>
      </c>
      <c r="L2775" t="s">
        <v>37</v>
      </c>
      <c r="M2775" t="s">
        <v>54</v>
      </c>
      <c r="N2775" s="5">
        <v>1857</v>
      </c>
    </row>
    <row r="2776" spans="1:14" x14ac:dyDescent="0.25">
      <c r="A2776">
        <v>3802775</v>
      </c>
      <c r="B2776">
        <v>2</v>
      </c>
      <c r="C2776" t="s">
        <v>51</v>
      </c>
      <c r="D2776" s="2">
        <v>45269</v>
      </c>
      <c r="E2776" s="27">
        <v>2023</v>
      </c>
      <c r="F2776" s="29">
        <v>12</v>
      </c>
      <c r="G2776">
        <v>511115</v>
      </c>
      <c r="H2776" t="s">
        <v>70</v>
      </c>
      <c r="I2776">
        <v>280006</v>
      </c>
      <c r="J2776" t="s">
        <v>78</v>
      </c>
      <c r="K2776">
        <v>250019</v>
      </c>
      <c r="L2776" t="s">
        <v>37</v>
      </c>
      <c r="M2776" t="s">
        <v>39</v>
      </c>
      <c r="N2776" s="5">
        <v>4740</v>
      </c>
    </row>
    <row r="2777" spans="1:14" x14ac:dyDescent="0.25">
      <c r="A2777">
        <v>3802776</v>
      </c>
      <c r="B2777">
        <v>3</v>
      </c>
      <c r="C2777" t="s">
        <v>50</v>
      </c>
      <c r="D2777" s="2">
        <v>44371</v>
      </c>
      <c r="E2777" s="27">
        <v>2021</v>
      </c>
      <c r="F2777" s="29">
        <v>6</v>
      </c>
      <c r="G2777">
        <v>511115</v>
      </c>
      <c r="H2777" t="s">
        <v>70</v>
      </c>
      <c r="I2777">
        <v>280011</v>
      </c>
      <c r="J2777" t="s">
        <v>12</v>
      </c>
      <c r="K2777">
        <v>250004</v>
      </c>
      <c r="L2777" t="s">
        <v>36</v>
      </c>
      <c r="M2777" t="s">
        <v>38</v>
      </c>
      <c r="N2777" s="5">
        <v>3038</v>
      </c>
    </row>
    <row r="2778" spans="1:14" x14ac:dyDescent="0.25">
      <c r="A2778">
        <v>3802777</v>
      </c>
      <c r="B2778">
        <v>2</v>
      </c>
      <c r="C2778" t="s">
        <v>51</v>
      </c>
      <c r="D2778" s="2">
        <v>45192</v>
      </c>
      <c r="E2778" s="27">
        <v>2023</v>
      </c>
      <c r="F2778" s="29">
        <v>9</v>
      </c>
      <c r="G2778">
        <v>511115</v>
      </c>
      <c r="H2778" t="s">
        <v>70</v>
      </c>
      <c r="I2778">
        <v>280013</v>
      </c>
      <c r="J2778" t="s">
        <v>14</v>
      </c>
      <c r="K2778">
        <v>250021</v>
      </c>
      <c r="L2778" t="s">
        <v>34</v>
      </c>
      <c r="M2778" t="s">
        <v>40</v>
      </c>
      <c r="N2778" s="5">
        <v>485</v>
      </c>
    </row>
    <row r="2779" spans="1:14" x14ac:dyDescent="0.25">
      <c r="A2779">
        <v>3802778</v>
      </c>
      <c r="B2779">
        <v>2</v>
      </c>
      <c r="C2779" t="s">
        <v>51</v>
      </c>
      <c r="D2779" s="2">
        <v>44893</v>
      </c>
      <c r="E2779" s="27">
        <v>2022</v>
      </c>
      <c r="F2779" s="29">
        <v>11</v>
      </c>
      <c r="G2779">
        <v>511117</v>
      </c>
      <c r="H2779" t="s">
        <v>31</v>
      </c>
      <c r="I2779">
        <v>280003</v>
      </c>
      <c r="J2779" t="s">
        <v>75</v>
      </c>
      <c r="K2779">
        <v>250016</v>
      </c>
      <c r="L2779" t="s">
        <v>37</v>
      </c>
      <c r="M2779" t="s">
        <v>39</v>
      </c>
      <c r="N2779" s="5">
        <v>1229</v>
      </c>
    </row>
    <row r="2780" spans="1:14" x14ac:dyDescent="0.25">
      <c r="A2780">
        <v>3802779</v>
      </c>
      <c r="B2780">
        <v>3</v>
      </c>
      <c r="C2780" t="s">
        <v>50</v>
      </c>
      <c r="D2780" s="2">
        <v>44825</v>
      </c>
      <c r="E2780" s="27">
        <v>2022</v>
      </c>
      <c r="F2780" s="29">
        <v>9</v>
      </c>
      <c r="G2780">
        <v>511116</v>
      </c>
      <c r="H2780" t="s">
        <v>31</v>
      </c>
      <c r="I2780">
        <v>280013</v>
      </c>
      <c r="J2780" t="s">
        <v>14</v>
      </c>
      <c r="K2780">
        <v>250005</v>
      </c>
      <c r="L2780" t="s">
        <v>36</v>
      </c>
      <c r="M2780" t="s">
        <v>38</v>
      </c>
      <c r="N2780" s="5">
        <v>4354</v>
      </c>
    </row>
    <row r="2781" spans="1:14" x14ac:dyDescent="0.25">
      <c r="A2781">
        <v>3802780</v>
      </c>
      <c r="B2781">
        <v>1</v>
      </c>
      <c r="C2781" t="s">
        <v>64</v>
      </c>
      <c r="D2781" s="2">
        <v>44213</v>
      </c>
      <c r="E2781" s="27">
        <v>2021</v>
      </c>
      <c r="F2781" s="29">
        <v>1</v>
      </c>
      <c r="G2781">
        <v>511115</v>
      </c>
      <c r="H2781" t="s">
        <v>70</v>
      </c>
      <c r="I2781">
        <v>280007</v>
      </c>
      <c r="J2781" t="s">
        <v>79</v>
      </c>
      <c r="K2781">
        <v>250002</v>
      </c>
      <c r="L2781" t="s">
        <v>36</v>
      </c>
      <c r="M2781" t="s">
        <v>38</v>
      </c>
      <c r="N2781" s="5">
        <v>3380</v>
      </c>
    </row>
    <row r="2782" spans="1:14" x14ac:dyDescent="0.25">
      <c r="A2782">
        <v>3802781</v>
      </c>
      <c r="B2782">
        <v>2</v>
      </c>
      <c r="C2782" t="s">
        <v>51</v>
      </c>
      <c r="D2782" s="2">
        <v>44342</v>
      </c>
      <c r="E2782" s="27">
        <v>2021</v>
      </c>
      <c r="F2782" s="29">
        <v>5</v>
      </c>
      <c r="G2782">
        <v>511116</v>
      </c>
      <c r="H2782" t="s">
        <v>31</v>
      </c>
      <c r="I2782">
        <v>280019</v>
      </c>
      <c r="J2782" t="s">
        <v>20</v>
      </c>
      <c r="K2782">
        <v>250011</v>
      </c>
      <c r="L2782" t="s">
        <v>37</v>
      </c>
      <c r="M2782" t="s">
        <v>54</v>
      </c>
      <c r="N2782" s="5">
        <v>1693</v>
      </c>
    </row>
    <row r="2783" spans="1:14" x14ac:dyDescent="0.25">
      <c r="A2783">
        <v>3802782</v>
      </c>
      <c r="B2783">
        <v>3</v>
      </c>
      <c r="C2783" t="s">
        <v>50</v>
      </c>
      <c r="D2783" s="2">
        <v>45163</v>
      </c>
      <c r="E2783" s="27">
        <v>2023</v>
      </c>
      <c r="F2783" s="29">
        <v>8</v>
      </c>
      <c r="G2783">
        <v>511113</v>
      </c>
      <c r="H2783" t="s">
        <v>30</v>
      </c>
      <c r="I2783">
        <v>280016</v>
      </c>
      <c r="J2783" t="s">
        <v>17</v>
      </c>
      <c r="K2783">
        <v>250028</v>
      </c>
      <c r="L2783" t="s">
        <v>35</v>
      </c>
      <c r="M2783" t="s">
        <v>71</v>
      </c>
      <c r="N2783" s="5">
        <v>4547</v>
      </c>
    </row>
    <row r="2784" spans="1:14" x14ac:dyDescent="0.25">
      <c r="A2784">
        <v>3802783</v>
      </c>
      <c r="B2784">
        <v>1</v>
      </c>
      <c r="C2784" t="s">
        <v>64</v>
      </c>
      <c r="D2784" s="2">
        <v>44349</v>
      </c>
      <c r="E2784" s="27">
        <v>2021</v>
      </c>
      <c r="F2784" s="29">
        <v>6</v>
      </c>
      <c r="G2784">
        <v>511113</v>
      </c>
      <c r="H2784" t="s">
        <v>30</v>
      </c>
      <c r="I2784">
        <v>280011</v>
      </c>
      <c r="J2784" t="s">
        <v>12</v>
      </c>
      <c r="K2784">
        <v>250009</v>
      </c>
      <c r="L2784" t="s">
        <v>36</v>
      </c>
      <c r="M2784" t="s">
        <v>53</v>
      </c>
      <c r="N2784" s="5">
        <v>942</v>
      </c>
    </row>
    <row r="2785" spans="1:14" x14ac:dyDescent="0.25">
      <c r="A2785">
        <v>3802784</v>
      </c>
      <c r="B2785">
        <v>3</v>
      </c>
      <c r="C2785" t="s">
        <v>50</v>
      </c>
      <c r="D2785" s="2">
        <v>45200</v>
      </c>
      <c r="E2785" s="27">
        <v>2023</v>
      </c>
      <c r="F2785" s="29">
        <v>10</v>
      </c>
      <c r="G2785">
        <v>511111</v>
      </c>
      <c r="H2785" t="s">
        <v>29</v>
      </c>
      <c r="I2785">
        <v>280017</v>
      </c>
      <c r="J2785" t="s">
        <v>18</v>
      </c>
      <c r="K2785">
        <v>250008</v>
      </c>
      <c r="L2785" t="s">
        <v>36</v>
      </c>
      <c r="M2785" t="s">
        <v>53</v>
      </c>
      <c r="N2785" s="5">
        <v>1378</v>
      </c>
    </row>
    <row r="2786" spans="1:14" x14ac:dyDescent="0.25">
      <c r="A2786">
        <v>3802785</v>
      </c>
      <c r="B2786">
        <v>1</v>
      </c>
      <c r="C2786" t="s">
        <v>64</v>
      </c>
      <c r="D2786" s="2">
        <v>45089</v>
      </c>
      <c r="E2786" s="27">
        <v>2023</v>
      </c>
      <c r="F2786" s="29">
        <v>6</v>
      </c>
      <c r="G2786">
        <v>511111</v>
      </c>
      <c r="H2786" t="s">
        <v>29</v>
      </c>
      <c r="I2786">
        <v>280013</v>
      </c>
      <c r="J2786" t="s">
        <v>14</v>
      </c>
      <c r="K2786">
        <v>250028</v>
      </c>
      <c r="L2786" t="s">
        <v>35</v>
      </c>
      <c r="M2786" t="s">
        <v>71</v>
      </c>
      <c r="N2786" s="5">
        <v>3846</v>
      </c>
    </row>
    <row r="2787" spans="1:14" x14ac:dyDescent="0.25">
      <c r="A2787">
        <v>3802786</v>
      </c>
      <c r="B2787">
        <v>4</v>
      </c>
      <c r="C2787" t="s">
        <v>65</v>
      </c>
      <c r="D2787" s="2">
        <v>44748</v>
      </c>
      <c r="E2787" s="27">
        <v>2022</v>
      </c>
      <c r="F2787" s="29">
        <v>7</v>
      </c>
      <c r="G2787">
        <v>511116</v>
      </c>
      <c r="H2787" t="s">
        <v>31</v>
      </c>
      <c r="I2787">
        <v>280004</v>
      </c>
      <c r="J2787" t="s">
        <v>76</v>
      </c>
      <c r="K2787">
        <v>250005</v>
      </c>
      <c r="L2787" t="s">
        <v>36</v>
      </c>
      <c r="M2787" t="s">
        <v>38</v>
      </c>
      <c r="N2787" s="5">
        <v>1720</v>
      </c>
    </row>
    <row r="2788" spans="1:14" x14ac:dyDescent="0.25">
      <c r="A2788">
        <v>3802787</v>
      </c>
      <c r="B2788">
        <v>4</v>
      </c>
      <c r="C2788" t="s">
        <v>65</v>
      </c>
      <c r="D2788" s="2">
        <v>44393</v>
      </c>
      <c r="E2788" s="27">
        <v>2021</v>
      </c>
      <c r="F2788" s="29">
        <v>7</v>
      </c>
      <c r="G2788">
        <v>511117</v>
      </c>
      <c r="H2788" t="s">
        <v>31</v>
      </c>
      <c r="I2788">
        <v>280010</v>
      </c>
      <c r="J2788" t="s">
        <v>11</v>
      </c>
      <c r="K2788">
        <v>250014</v>
      </c>
      <c r="L2788" t="s">
        <v>37</v>
      </c>
      <c r="M2788" t="s">
        <v>54</v>
      </c>
      <c r="N2788" s="5">
        <v>1418</v>
      </c>
    </row>
    <row r="2789" spans="1:14" x14ac:dyDescent="0.25">
      <c r="A2789">
        <v>3802788</v>
      </c>
      <c r="B2789">
        <v>2</v>
      </c>
      <c r="C2789" t="s">
        <v>51</v>
      </c>
      <c r="D2789" s="2">
        <v>45121</v>
      </c>
      <c r="E2789" s="27">
        <v>2023</v>
      </c>
      <c r="F2789" s="29">
        <v>7</v>
      </c>
      <c r="G2789">
        <v>511112</v>
      </c>
      <c r="H2789" t="s">
        <v>29</v>
      </c>
      <c r="I2789">
        <v>280015</v>
      </c>
      <c r="J2789" t="s">
        <v>16</v>
      </c>
      <c r="K2789">
        <v>250023</v>
      </c>
      <c r="L2789" t="s">
        <v>34</v>
      </c>
      <c r="M2789" t="s">
        <v>40</v>
      </c>
      <c r="N2789" s="5">
        <v>5724</v>
      </c>
    </row>
    <row r="2790" spans="1:14" x14ac:dyDescent="0.25">
      <c r="A2790">
        <v>3802789</v>
      </c>
      <c r="B2790">
        <v>1</v>
      </c>
      <c r="C2790" t="s">
        <v>64</v>
      </c>
      <c r="D2790" s="2">
        <v>45086</v>
      </c>
      <c r="E2790" s="27">
        <v>2023</v>
      </c>
      <c r="F2790" s="29">
        <v>6</v>
      </c>
      <c r="G2790">
        <v>511116</v>
      </c>
      <c r="H2790" t="s">
        <v>31</v>
      </c>
      <c r="I2790">
        <v>280018</v>
      </c>
      <c r="J2790" t="s">
        <v>19</v>
      </c>
      <c r="K2790">
        <v>250025</v>
      </c>
      <c r="L2790" t="s">
        <v>34</v>
      </c>
      <c r="M2790" t="s">
        <v>40</v>
      </c>
      <c r="N2790" s="5">
        <v>5961</v>
      </c>
    </row>
    <row r="2791" spans="1:14" x14ac:dyDescent="0.25">
      <c r="A2791">
        <v>3802790</v>
      </c>
      <c r="B2791">
        <v>3</v>
      </c>
      <c r="C2791" t="s">
        <v>50</v>
      </c>
      <c r="D2791" s="2">
        <v>44201</v>
      </c>
      <c r="E2791" s="27">
        <v>2021</v>
      </c>
      <c r="F2791" s="29">
        <v>1</v>
      </c>
      <c r="G2791">
        <v>511112</v>
      </c>
      <c r="H2791" t="s">
        <v>29</v>
      </c>
      <c r="I2791">
        <v>280020</v>
      </c>
      <c r="J2791" t="s">
        <v>21</v>
      </c>
      <c r="K2791">
        <v>250022</v>
      </c>
      <c r="L2791" t="s">
        <v>34</v>
      </c>
      <c r="M2791" t="s">
        <v>40</v>
      </c>
      <c r="N2791" s="5">
        <v>4386</v>
      </c>
    </row>
    <row r="2792" spans="1:14" x14ac:dyDescent="0.25">
      <c r="A2792">
        <v>3802791</v>
      </c>
      <c r="B2792">
        <v>4</v>
      </c>
      <c r="C2792" t="s">
        <v>65</v>
      </c>
      <c r="D2792" s="2">
        <v>45005</v>
      </c>
      <c r="E2792" s="27">
        <v>2023</v>
      </c>
      <c r="F2792" s="29">
        <v>3</v>
      </c>
      <c r="G2792">
        <v>511113</v>
      </c>
      <c r="H2792" t="s">
        <v>30</v>
      </c>
      <c r="I2792">
        <v>280020</v>
      </c>
      <c r="J2792" t="s">
        <v>21</v>
      </c>
      <c r="K2792">
        <v>250017</v>
      </c>
      <c r="L2792" t="s">
        <v>37</v>
      </c>
      <c r="M2792" t="s">
        <v>39</v>
      </c>
      <c r="N2792" s="5">
        <v>699</v>
      </c>
    </row>
    <row r="2793" spans="1:14" x14ac:dyDescent="0.25">
      <c r="A2793">
        <v>3802792</v>
      </c>
      <c r="B2793">
        <v>4</v>
      </c>
      <c r="C2793" t="s">
        <v>65</v>
      </c>
      <c r="D2793" s="2">
        <v>45225</v>
      </c>
      <c r="E2793" s="27">
        <v>2023</v>
      </c>
      <c r="F2793" s="29">
        <v>10</v>
      </c>
      <c r="G2793">
        <v>511114</v>
      </c>
      <c r="H2793" t="s">
        <v>30</v>
      </c>
      <c r="I2793">
        <v>280004</v>
      </c>
      <c r="J2793" t="s">
        <v>76</v>
      </c>
      <c r="K2793">
        <v>250006</v>
      </c>
      <c r="L2793" t="s">
        <v>36</v>
      </c>
      <c r="M2793" t="s">
        <v>53</v>
      </c>
      <c r="N2793" s="5">
        <v>5658</v>
      </c>
    </row>
    <row r="2794" spans="1:14" x14ac:dyDescent="0.25">
      <c r="A2794">
        <v>3802793</v>
      </c>
      <c r="B2794">
        <v>3</v>
      </c>
      <c r="C2794" t="s">
        <v>50</v>
      </c>
      <c r="D2794" s="2">
        <v>45051</v>
      </c>
      <c r="E2794" s="27">
        <v>2023</v>
      </c>
      <c r="F2794" s="29">
        <v>5</v>
      </c>
      <c r="G2794">
        <v>511116</v>
      </c>
      <c r="H2794" t="s">
        <v>31</v>
      </c>
      <c r="I2794">
        <v>280011</v>
      </c>
      <c r="J2794" t="s">
        <v>12</v>
      </c>
      <c r="K2794">
        <v>250005</v>
      </c>
      <c r="L2794" t="s">
        <v>36</v>
      </c>
      <c r="M2794" t="s">
        <v>38</v>
      </c>
      <c r="N2794" s="5">
        <v>927</v>
      </c>
    </row>
    <row r="2795" spans="1:14" x14ac:dyDescent="0.25">
      <c r="A2795">
        <v>3802794</v>
      </c>
      <c r="B2795">
        <v>2</v>
      </c>
      <c r="C2795" t="s">
        <v>51</v>
      </c>
      <c r="D2795" s="2">
        <v>45028</v>
      </c>
      <c r="E2795" s="27">
        <v>2023</v>
      </c>
      <c r="F2795" s="29">
        <v>4</v>
      </c>
      <c r="G2795">
        <v>511113</v>
      </c>
      <c r="H2795" t="s">
        <v>30</v>
      </c>
      <c r="I2795">
        <v>280003</v>
      </c>
      <c r="J2795" t="s">
        <v>75</v>
      </c>
      <c r="K2795">
        <v>250021</v>
      </c>
      <c r="L2795" t="s">
        <v>34</v>
      </c>
      <c r="M2795" t="s">
        <v>40</v>
      </c>
      <c r="N2795" s="5">
        <v>5829</v>
      </c>
    </row>
    <row r="2796" spans="1:14" x14ac:dyDescent="0.25">
      <c r="A2796">
        <v>3802795</v>
      </c>
      <c r="B2796">
        <v>2</v>
      </c>
      <c r="C2796" t="s">
        <v>51</v>
      </c>
      <c r="D2796" s="2">
        <v>44457</v>
      </c>
      <c r="E2796" s="27">
        <v>2021</v>
      </c>
      <c r="F2796" s="29">
        <v>9</v>
      </c>
      <c r="G2796">
        <v>511115</v>
      </c>
      <c r="H2796" t="s">
        <v>70</v>
      </c>
      <c r="I2796">
        <v>280018</v>
      </c>
      <c r="J2796" t="s">
        <v>19</v>
      </c>
      <c r="K2796">
        <v>250019</v>
      </c>
      <c r="L2796" t="s">
        <v>37</v>
      </c>
      <c r="M2796" t="s">
        <v>39</v>
      </c>
      <c r="N2796" s="5">
        <v>2078</v>
      </c>
    </row>
    <row r="2797" spans="1:14" x14ac:dyDescent="0.25">
      <c r="A2797">
        <v>3802796</v>
      </c>
      <c r="B2797">
        <v>3</v>
      </c>
      <c r="C2797" t="s">
        <v>50</v>
      </c>
      <c r="D2797" s="2">
        <v>44974</v>
      </c>
      <c r="E2797" s="27">
        <v>2023</v>
      </c>
      <c r="F2797" s="29">
        <v>2</v>
      </c>
      <c r="G2797">
        <v>511111</v>
      </c>
      <c r="H2797" t="s">
        <v>29</v>
      </c>
      <c r="I2797">
        <v>280013</v>
      </c>
      <c r="J2797" t="s">
        <v>14</v>
      </c>
      <c r="K2797">
        <v>250007</v>
      </c>
      <c r="L2797" t="s">
        <v>36</v>
      </c>
      <c r="M2797" t="s">
        <v>53</v>
      </c>
      <c r="N2797" s="5">
        <v>5156</v>
      </c>
    </row>
    <row r="2798" spans="1:14" x14ac:dyDescent="0.25">
      <c r="A2798">
        <v>3802797</v>
      </c>
      <c r="B2798">
        <v>1</v>
      </c>
      <c r="C2798" t="s">
        <v>64</v>
      </c>
      <c r="D2798" s="2">
        <v>44209</v>
      </c>
      <c r="E2798" s="27">
        <v>2021</v>
      </c>
      <c r="F2798" s="29">
        <v>1</v>
      </c>
      <c r="G2798">
        <v>511111</v>
      </c>
      <c r="H2798" t="s">
        <v>29</v>
      </c>
      <c r="I2798">
        <v>280009</v>
      </c>
      <c r="J2798" t="s">
        <v>81</v>
      </c>
      <c r="K2798">
        <v>250003</v>
      </c>
      <c r="L2798" t="s">
        <v>36</v>
      </c>
      <c r="M2798" t="s">
        <v>38</v>
      </c>
      <c r="N2798" s="5">
        <v>3788</v>
      </c>
    </row>
    <row r="2799" spans="1:14" x14ac:dyDescent="0.25">
      <c r="A2799">
        <v>3802798</v>
      </c>
      <c r="B2799">
        <v>2</v>
      </c>
      <c r="C2799" t="s">
        <v>51</v>
      </c>
      <c r="D2799" s="2">
        <v>45038</v>
      </c>
      <c r="E2799" s="27">
        <v>2023</v>
      </c>
      <c r="F2799" s="29">
        <v>4</v>
      </c>
      <c r="G2799">
        <v>511116</v>
      </c>
      <c r="H2799" t="s">
        <v>31</v>
      </c>
      <c r="I2799">
        <v>280016</v>
      </c>
      <c r="J2799" t="s">
        <v>17</v>
      </c>
      <c r="K2799">
        <v>250004</v>
      </c>
      <c r="L2799" t="s">
        <v>36</v>
      </c>
      <c r="M2799" t="s">
        <v>38</v>
      </c>
      <c r="N2799" s="5">
        <v>3102</v>
      </c>
    </row>
    <row r="2800" spans="1:14" x14ac:dyDescent="0.25">
      <c r="A2800">
        <v>3802799</v>
      </c>
      <c r="B2800">
        <v>1</v>
      </c>
      <c r="C2800" t="s">
        <v>64</v>
      </c>
      <c r="D2800" s="2">
        <v>45083</v>
      </c>
      <c r="E2800" s="27">
        <v>2023</v>
      </c>
      <c r="F2800" s="29">
        <v>6</v>
      </c>
      <c r="G2800">
        <v>511117</v>
      </c>
      <c r="H2800" t="s">
        <v>31</v>
      </c>
      <c r="I2800">
        <v>280007</v>
      </c>
      <c r="J2800" t="s">
        <v>79</v>
      </c>
      <c r="K2800">
        <v>250016</v>
      </c>
      <c r="L2800" t="s">
        <v>37</v>
      </c>
      <c r="M2800" t="s">
        <v>39</v>
      </c>
      <c r="N2800" s="5">
        <v>1227</v>
      </c>
    </row>
    <row r="2801" spans="1:14" x14ac:dyDescent="0.25">
      <c r="A2801">
        <v>3802800</v>
      </c>
      <c r="B2801">
        <v>4</v>
      </c>
      <c r="C2801" t="s">
        <v>65</v>
      </c>
      <c r="D2801" s="2">
        <v>44381</v>
      </c>
      <c r="E2801" s="27">
        <v>2021</v>
      </c>
      <c r="F2801" s="29">
        <v>7</v>
      </c>
      <c r="G2801">
        <v>511111</v>
      </c>
      <c r="H2801" t="s">
        <v>29</v>
      </c>
      <c r="I2801">
        <v>280019</v>
      </c>
      <c r="J2801" t="s">
        <v>20</v>
      </c>
      <c r="K2801">
        <v>250013</v>
      </c>
      <c r="L2801" t="s">
        <v>37</v>
      </c>
      <c r="M2801" t="s">
        <v>54</v>
      </c>
      <c r="N2801" s="5">
        <v>5693</v>
      </c>
    </row>
    <row r="2802" spans="1:14" x14ac:dyDescent="0.25">
      <c r="A2802">
        <v>3802801</v>
      </c>
      <c r="B2802">
        <v>3</v>
      </c>
      <c r="C2802" t="s">
        <v>50</v>
      </c>
      <c r="D2802" s="2">
        <v>44990</v>
      </c>
      <c r="E2802" s="27">
        <v>2023</v>
      </c>
      <c r="F2802" s="29">
        <v>3</v>
      </c>
      <c r="G2802">
        <v>511112</v>
      </c>
      <c r="H2802" t="s">
        <v>29</v>
      </c>
      <c r="I2802">
        <v>280011</v>
      </c>
      <c r="J2802" t="s">
        <v>12</v>
      </c>
      <c r="K2802">
        <v>250011</v>
      </c>
      <c r="L2802" t="s">
        <v>37</v>
      </c>
      <c r="M2802" t="s">
        <v>54</v>
      </c>
      <c r="N2802" s="5">
        <v>5605</v>
      </c>
    </row>
    <row r="2803" spans="1:14" x14ac:dyDescent="0.25">
      <c r="A2803">
        <v>3802802</v>
      </c>
      <c r="B2803">
        <v>3</v>
      </c>
      <c r="C2803" t="s">
        <v>50</v>
      </c>
      <c r="D2803" s="2">
        <v>44943</v>
      </c>
      <c r="E2803" s="27">
        <v>2023</v>
      </c>
      <c r="F2803" s="29">
        <v>1</v>
      </c>
      <c r="G2803">
        <v>511116</v>
      </c>
      <c r="H2803" t="s">
        <v>31</v>
      </c>
      <c r="I2803">
        <v>280011</v>
      </c>
      <c r="J2803" t="s">
        <v>12</v>
      </c>
      <c r="K2803">
        <v>250014</v>
      </c>
      <c r="L2803" t="s">
        <v>37</v>
      </c>
      <c r="M2803" t="s">
        <v>54</v>
      </c>
      <c r="N2803" s="5">
        <v>5095</v>
      </c>
    </row>
    <row r="2804" spans="1:14" x14ac:dyDescent="0.25">
      <c r="A2804">
        <v>3802803</v>
      </c>
      <c r="B2804">
        <v>1</v>
      </c>
      <c r="C2804" t="s">
        <v>64</v>
      </c>
      <c r="D2804" s="2">
        <v>44493</v>
      </c>
      <c r="E2804" s="27">
        <v>2021</v>
      </c>
      <c r="F2804" s="29">
        <v>10</v>
      </c>
      <c r="G2804">
        <v>511113</v>
      </c>
      <c r="H2804" t="s">
        <v>30</v>
      </c>
      <c r="I2804">
        <v>280003</v>
      </c>
      <c r="J2804" t="s">
        <v>75</v>
      </c>
      <c r="K2804">
        <v>250006</v>
      </c>
      <c r="L2804" t="s">
        <v>36</v>
      </c>
      <c r="M2804" t="s">
        <v>53</v>
      </c>
      <c r="N2804" s="5">
        <v>799</v>
      </c>
    </row>
    <row r="2805" spans="1:14" x14ac:dyDescent="0.25">
      <c r="A2805">
        <v>3802804</v>
      </c>
      <c r="B2805">
        <v>2</v>
      </c>
      <c r="C2805" t="s">
        <v>51</v>
      </c>
      <c r="D2805" s="2">
        <v>44335</v>
      </c>
      <c r="E2805" s="27">
        <v>2021</v>
      </c>
      <c r="F2805" s="29">
        <v>5</v>
      </c>
      <c r="G2805">
        <v>511117</v>
      </c>
      <c r="H2805" t="s">
        <v>31</v>
      </c>
      <c r="I2805">
        <v>280018</v>
      </c>
      <c r="J2805" t="s">
        <v>19</v>
      </c>
      <c r="K2805">
        <v>250026</v>
      </c>
      <c r="L2805" t="s">
        <v>35</v>
      </c>
      <c r="M2805" t="s">
        <v>71</v>
      </c>
      <c r="N2805" s="5">
        <v>1637</v>
      </c>
    </row>
    <row r="2806" spans="1:14" x14ac:dyDescent="0.25">
      <c r="A2806">
        <v>3802805</v>
      </c>
      <c r="B2806">
        <v>1</v>
      </c>
      <c r="C2806" t="s">
        <v>64</v>
      </c>
      <c r="D2806" s="2">
        <v>44976</v>
      </c>
      <c r="E2806" s="27">
        <v>2023</v>
      </c>
      <c r="F2806" s="29">
        <v>2</v>
      </c>
      <c r="G2806">
        <v>511112</v>
      </c>
      <c r="H2806" t="s">
        <v>29</v>
      </c>
      <c r="I2806">
        <v>280003</v>
      </c>
      <c r="J2806" t="s">
        <v>75</v>
      </c>
      <c r="K2806">
        <v>250003</v>
      </c>
      <c r="L2806" t="s">
        <v>36</v>
      </c>
      <c r="M2806" t="s">
        <v>38</v>
      </c>
      <c r="N2806" s="5">
        <v>574</v>
      </c>
    </row>
    <row r="2807" spans="1:14" x14ac:dyDescent="0.25">
      <c r="A2807">
        <v>3802806</v>
      </c>
      <c r="B2807">
        <v>3</v>
      </c>
      <c r="C2807" t="s">
        <v>50</v>
      </c>
      <c r="D2807" s="2">
        <v>44385</v>
      </c>
      <c r="E2807" s="27">
        <v>2021</v>
      </c>
      <c r="F2807" s="29">
        <v>7</v>
      </c>
      <c r="G2807">
        <v>511117</v>
      </c>
      <c r="H2807" t="s">
        <v>31</v>
      </c>
      <c r="I2807">
        <v>280016</v>
      </c>
      <c r="J2807" t="s">
        <v>17</v>
      </c>
      <c r="K2807">
        <v>250018</v>
      </c>
      <c r="L2807" t="s">
        <v>37</v>
      </c>
      <c r="M2807" t="s">
        <v>39</v>
      </c>
      <c r="N2807" s="5">
        <v>3689</v>
      </c>
    </row>
    <row r="2808" spans="1:14" x14ac:dyDescent="0.25">
      <c r="A2808">
        <v>3802807</v>
      </c>
      <c r="B2808">
        <v>2</v>
      </c>
      <c r="C2808" t="s">
        <v>51</v>
      </c>
      <c r="D2808" s="2">
        <v>44739</v>
      </c>
      <c r="E2808" s="27">
        <v>2022</v>
      </c>
      <c r="F2808" s="29">
        <v>6</v>
      </c>
      <c r="G2808">
        <v>511114</v>
      </c>
      <c r="H2808" t="s">
        <v>30</v>
      </c>
      <c r="I2808">
        <v>280010</v>
      </c>
      <c r="J2808" t="s">
        <v>11</v>
      </c>
      <c r="K2808">
        <v>250013</v>
      </c>
      <c r="L2808" t="s">
        <v>37</v>
      </c>
      <c r="M2808" t="s">
        <v>54</v>
      </c>
      <c r="N2808" s="5">
        <v>3459</v>
      </c>
    </row>
    <row r="2809" spans="1:14" x14ac:dyDescent="0.25">
      <c r="A2809">
        <v>3802808</v>
      </c>
      <c r="B2809">
        <v>4</v>
      </c>
      <c r="C2809" t="s">
        <v>65</v>
      </c>
      <c r="D2809" s="2">
        <v>44497</v>
      </c>
      <c r="E2809" s="27">
        <v>2021</v>
      </c>
      <c r="F2809" s="29">
        <v>10</v>
      </c>
      <c r="G2809">
        <v>511114</v>
      </c>
      <c r="H2809" t="s">
        <v>30</v>
      </c>
      <c r="I2809">
        <v>280014</v>
      </c>
      <c r="J2809" t="s">
        <v>15</v>
      </c>
      <c r="K2809">
        <v>250002</v>
      </c>
      <c r="L2809" t="s">
        <v>36</v>
      </c>
      <c r="M2809" t="s">
        <v>38</v>
      </c>
      <c r="N2809" s="5">
        <v>3094</v>
      </c>
    </row>
    <row r="2810" spans="1:14" x14ac:dyDescent="0.25">
      <c r="A2810">
        <v>3802809</v>
      </c>
      <c r="B2810">
        <v>1</v>
      </c>
      <c r="C2810" t="s">
        <v>64</v>
      </c>
      <c r="D2810" s="2">
        <v>44238</v>
      </c>
      <c r="E2810" s="27">
        <v>2021</v>
      </c>
      <c r="F2810" s="29">
        <v>2</v>
      </c>
      <c r="G2810">
        <v>511111</v>
      </c>
      <c r="H2810" t="s">
        <v>29</v>
      </c>
      <c r="I2810">
        <v>280019</v>
      </c>
      <c r="J2810" t="s">
        <v>20</v>
      </c>
      <c r="K2810">
        <v>250018</v>
      </c>
      <c r="L2810" t="s">
        <v>37</v>
      </c>
      <c r="M2810" t="s">
        <v>39</v>
      </c>
      <c r="N2810" s="5">
        <v>1470</v>
      </c>
    </row>
    <row r="2811" spans="1:14" x14ac:dyDescent="0.25">
      <c r="A2811">
        <v>3802810</v>
      </c>
      <c r="B2811">
        <v>2</v>
      </c>
      <c r="C2811" t="s">
        <v>51</v>
      </c>
      <c r="D2811" s="2">
        <v>44875</v>
      </c>
      <c r="E2811" s="27">
        <v>2022</v>
      </c>
      <c r="F2811" s="29">
        <v>11</v>
      </c>
      <c r="G2811">
        <v>511112</v>
      </c>
      <c r="H2811" t="s">
        <v>29</v>
      </c>
      <c r="I2811">
        <v>280005</v>
      </c>
      <c r="J2811" t="s">
        <v>77</v>
      </c>
      <c r="K2811">
        <v>250014</v>
      </c>
      <c r="L2811" t="s">
        <v>37</v>
      </c>
      <c r="M2811" t="s">
        <v>54</v>
      </c>
      <c r="N2811" s="5">
        <v>3539</v>
      </c>
    </row>
    <row r="2812" spans="1:14" x14ac:dyDescent="0.25">
      <c r="A2812">
        <v>3802811</v>
      </c>
      <c r="B2812">
        <v>2</v>
      </c>
      <c r="C2812" t="s">
        <v>51</v>
      </c>
      <c r="D2812" s="2">
        <v>44721</v>
      </c>
      <c r="E2812" s="27">
        <v>2022</v>
      </c>
      <c r="F2812" s="29">
        <v>6</v>
      </c>
      <c r="G2812">
        <v>511112</v>
      </c>
      <c r="H2812" t="s">
        <v>29</v>
      </c>
      <c r="I2812">
        <v>280016</v>
      </c>
      <c r="J2812" t="s">
        <v>17</v>
      </c>
      <c r="K2812">
        <v>250014</v>
      </c>
      <c r="L2812" t="s">
        <v>37</v>
      </c>
      <c r="M2812" t="s">
        <v>54</v>
      </c>
      <c r="N2812" s="5">
        <v>2169</v>
      </c>
    </row>
    <row r="2813" spans="1:14" x14ac:dyDescent="0.25">
      <c r="A2813">
        <v>3802812</v>
      </c>
      <c r="B2813">
        <v>3</v>
      </c>
      <c r="C2813" t="s">
        <v>50</v>
      </c>
      <c r="D2813" s="2">
        <v>44776</v>
      </c>
      <c r="E2813" s="27">
        <v>2022</v>
      </c>
      <c r="F2813" s="29">
        <v>8</v>
      </c>
      <c r="G2813">
        <v>511116</v>
      </c>
      <c r="H2813" t="s">
        <v>31</v>
      </c>
      <c r="I2813">
        <v>280016</v>
      </c>
      <c r="J2813" t="s">
        <v>17</v>
      </c>
      <c r="K2813">
        <v>250025</v>
      </c>
      <c r="L2813" t="s">
        <v>34</v>
      </c>
      <c r="M2813" t="s">
        <v>40</v>
      </c>
      <c r="N2813" s="5">
        <v>2195</v>
      </c>
    </row>
    <row r="2814" spans="1:14" x14ac:dyDescent="0.25">
      <c r="A2814">
        <v>3802813</v>
      </c>
      <c r="B2814">
        <v>1</v>
      </c>
      <c r="C2814" t="s">
        <v>64</v>
      </c>
      <c r="D2814" s="2">
        <v>44417</v>
      </c>
      <c r="E2814" s="27">
        <v>2021</v>
      </c>
      <c r="F2814" s="29">
        <v>8</v>
      </c>
      <c r="G2814">
        <v>511115</v>
      </c>
      <c r="H2814" t="s">
        <v>70</v>
      </c>
      <c r="I2814">
        <v>280020</v>
      </c>
      <c r="J2814" t="s">
        <v>21</v>
      </c>
      <c r="K2814">
        <v>250017</v>
      </c>
      <c r="L2814" t="s">
        <v>37</v>
      </c>
      <c r="M2814" t="s">
        <v>39</v>
      </c>
      <c r="N2814" s="5">
        <v>5656</v>
      </c>
    </row>
    <row r="2815" spans="1:14" x14ac:dyDescent="0.25">
      <c r="A2815">
        <v>3802814</v>
      </c>
      <c r="B2815">
        <v>2</v>
      </c>
      <c r="C2815" t="s">
        <v>51</v>
      </c>
      <c r="D2815" s="2">
        <v>44901</v>
      </c>
      <c r="E2815" s="27">
        <v>2022</v>
      </c>
      <c r="F2815" s="29">
        <v>12</v>
      </c>
      <c r="G2815">
        <v>511114</v>
      </c>
      <c r="H2815" t="s">
        <v>30</v>
      </c>
      <c r="I2815">
        <v>280009</v>
      </c>
      <c r="J2815" t="s">
        <v>81</v>
      </c>
      <c r="K2815">
        <v>250016</v>
      </c>
      <c r="L2815" t="s">
        <v>37</v>
      </c>
      <c r="M2815" t="s">
        <v>39</v>
      </c>
      <c r="N2815" s="5">
        <v>258</v>
      </c>
    </row>
    <row r="2816" spans="1:14" x14ac:dyDescent="0.25">
      <c r="A2816">
        <v>3802815</v>
      </c>
      <c r="B2816">
        <v>1</v>
      </c>
      <c r="C2816" t="s">
        <v>64</v>
      </c>
      <c r="D2816" s="2">
        <v>44222</v>
      </c>
      <c r="E2816" s="27">
        <v>2021</v>
      </c>
      <c r="F2816" s="29">
        <v>1</v>
      </c>
      <c r="G2816">
        <v>511116</v>
      </c>
      <c r="H2816" t="s">
        <v>31</v>
      </c>
      <c r="I2816">
        <v>280014</v>
      </c>
      <c r="J2816" t="s">
        <v>15</v>
      </c>
      <c r="K2816">
        <v>250004</v>
      </c>
      <c r="L2816" t="s">
        <v>36</v>
      </c>
      <c r="M2816" t="s">
        <v>38</v>
      </c>
      <c r="N2816" s="5">
        <v>4028</v>
      </c>
    </row>
    <row r="2817" spans="1:14" x14ac:dyDescent="0.25">
      <c r="A2817">
        <v>3802816</v>
      </c>
      <c r="B2817">
        <v>1</v>
      </c>
      <c r="C2817" t="s">
        <v>64</v>
      </c>
      <c r="D2817" s="2">
        <v>44613</v>
      </c>
      <c r="E2817" s="27">
        <v>2022</v>
      </c>
      <c r="F2817" s="29">
        <v>2</v>
      </c>
      <c r="G2817">
        <v>511112</v>
      </c>
      <c r="H2817" t="s">
        <v>29</v>
      </c>
      <c r="I2817">
        <v>280003</v>
      </c>
      <c r="J2817" t="s">
        <v>75</v>
      </c>
      <c r="K2817">
        <v>250025</v>
      </c>
      <c r="L2817" t="s">
        <v>34</v>
      </c>
      <c r="M2817" t="s">
        <v>40</v>
      </c>
      <c r="N2817" s="5">
        <v>847</v>
      </c>
    </row>
    <row r="2818" spans="1:14" x14ac:dyDescent="0.25">
      <c r="A2818">
        <v>3802817</v>
      </c>
      <c r="B2818">
        <v>4</v>
      </c>
      <c r="C2818" t="s">
        <v>65</v>
      </c>
      <c r="D2818" s="2">
        <v>44655</v>
      </c>
      <c r="E2818" s="27">
        <v>2022</v>
      </c>
      <c r="F2818" s="29">
        <v>4</v>
      </c>
      <c r="G2818">
        <v>511116</v>
      </c>
      <c r="H2818" t="s">
        <v>31</v>
      </c>
      <c r="I2818">
        <v>280004</v>
      </c>
      <c r="J2818" t="s">
        <v>76</v>
      </c>
      <c r="K2818">
        <v>250018</v>
      </c>
      <c r="L2818" t="s">
        <v>37</v>
      </c>
      <c r="M2818" t="s">
        <v>39</v>
      </c>
      <c r="N2818" s="5">
        <v>421</v>
      </c>
    </row>
    <row r="2819" spans="1:14" x14ac:dyDescent="0.25">
      <c r="A2819">
        <v>3802818</v>
      </c>
      <c r="B2819">
        <v>4</v>
      </c>
      <c r="C2819" t="s">
        <v>65</v>
      </c>
      <c r="D2819" s="2">
        <v>44537</v>
      </c>
      <c r="E2819" s="27">
        <v>2021</v>
      </c>
      <c r="F2819" s="29">
        <v>12</v>
      </c>
      <c r="G2819">
        <v>511117</v>
      </c>
      <c r="H2819" t="s">
        <v>31</v>
      </c>
      <c r="I2819">
        <v>280017</v>
      </c>
      <c r="J2819" t="s">
        <v>18</v>
      </c>
      <c r="K2819">
        <v>250003</v>
      </c>
      <c r="L2819" t="s">
        <v>36</v>
      </c>
      <c r="M2819" t="s">
        <v>38</v>
      </c>
      <c r="N2819" s="5">
        <v>5894</v>
      </c>
    </row>
    <row r="2820" spans="1:14" x14ac:dyDescent="0.25">
      <c r="A2820">
        <v>3802819</v>
      </c>
      <c r="B2820">
        <v>2</v>
      </c>
      <c r="C2820" t="s">
        <v>51</v>
      </c>
      <c r="D2820" s="2">
        <v>45242</v>
      </c>
      <c r="E2820" s="27">
        <v>2023</v>
      </c>
      <c r="F2820" s="29">
        <v>11</v>
      </c>
      <c r="G2820">
        <v>511111</v>
      </c>
      <c r="H2820" t="s">
        <v>29</v>
      </c>
      <c r="I2820">
        <v>280017</v>
      </c>
      <c r="J2820" t="s">
        <v>18</v>
      </c>
      <c r="K2820">
        <v>250012</v>
      </c>
      <c r="L2820" t="s">
        <v>37</v>
      </c>
      <c r="M2820" t="s">
        <v>54</v>
      </c>
      <c r="N2820" s="5">
        <v>4796</v>
      </c>
    </row>
    <row r="2821" spans="1:14" x14ac:dyDescent="0.25">
      <c r="A2821">
        <v>3802820</v>
      </c>
      <c r="B2821">
        <v>4</v>
      </c>
      <c r="C2821" t="s">
        <v>65</v>
      </c>
      <c r="D2821" s="2">
        <v>44410</v>
      </c>
      <c r="E2821" s="27">
        <v>2021</v>
      </c>
      <c r="F2821" s="29">
        <v>8</v>
      </c>
      <c r="G2821">
        <v>511115</v>
      </c>
      <c r="H2821" t="s">
        <v>70</v>
      </c>
      <c r="I2821">
        <v>280013</v>
      </c>
      <c r="J2821" t="s">
        <v>14</v>
      </c>
      <c r="K2821">
        <v>250009</v>
      </c>
      <c r="L2821" t="s">
        <v>36</v>
      </c>
      <c r="M2821" t="s">
        <v>53</v>
      </c>
      <c r="N2821" s="5">
        <v>3357</v>
      </c>
    </row>
    <row r="2822" spans="1:14" x14ac:dyDescent="0.25">
      <c r="A2822">
        <v>3802821</v>
      </c>
      <c r="B2822">
        <v>4</v>
      </c>
      <c r="C2822" t="s">
        <v>65</v>
      </c>
      <c r="D2822" s="2">
        <v>44655</v>
      </c>
      <c r="E2822" s="27">
        <v>2022</v>
      </c>
      <c r="F2822" s="29">
        <v>4</v>
      </c>
      <c r="G2822">
        <v>511113</v>
      </c>
      <c r="H2822" t="s">
        <v>30</v>
      </c>
      <c r="I2822">
        <v>280014</v>
      </c>
      <c r="J2822" t="s">
        <v>15</v>
      </c>
      <c r="K2822">
        <v>250029</v>
      </c>
      <c r="L2822" t="s">
        <v>35</v>
      </c>
      <c r="M2822" t="s">
        <v>55</v>
      </c>
      <c r="N2822" s="5">
        <v>5644</v>
      </c>
    </row>
    <row r="2823" spans="1:14" x14ac:dyDescent="0.25">
      <c r="A2823">
        <v>3802822</v>
      </c>
      <c r="B2823">
        <v>3</v>
      </c>
      <c r="C2823" t="s">
        <v>50</v>
      </c>
      <c r="D2823" s="2">
        <v>44513</v>
      </c>
      <c r="E2823" s="27">
        <v>2021</v>
      </c>
      <c r="F2823" s="29">
        <v>11</v>
      </c>
      <c r="G2823">
        <v>511114</v>
      </c>
      <c r="H2823" t="s">
        <v>30</v>
      </c>
      <c r="I2823">
        <v>280010</v>
      </c>
      <c r="J2823" t="s">
        <v>11</v>
      </c>
      <c r="K2823">
        <v>250004</v>
      </c>
      <c r="L2823" t="s">
        <v>36</v>
      </c>
      <c r="M2823" t="s">
        <v>38</v>
      </c>
      <c r="N2823" s="5">
        <v>2193</v>
      </c>
    </row>
    <row r="2824" spans="1:14" x14ac:dyDescent="0.25">
      <c r="A2824">
        <v>3802823</v>
      </c>
      <c r="B2824">
        <v>2</v>
      </c>
      <c r="C2824" t="s">
        <v>51</v>
      </c>
      <c r="D2824" s="2">
        <v>44486</v>
      </c>
      <c r="E2824" s="27">
        <v>2021</v>
      </c>
      <c r="F2824" s="29">
        <v>10</v>
      </c>
      <c r="G2824">
        <v>511114</v>
      </c>
      <c r="H2824" t="s">
        <v>30</v>
      </c>
      <c r="I2824">
        <v>280009</v>
      </c>
      <c r="J2824" t="s">
        <v>81</v>
      </c>
      <c r="K2824">
        <v>250030</v>
      </c>
      <c r="L2824" t="s">
        <v>35</v>
      </c>
      <c r="M2824" t="s">
        <v>55</v>
      </c>
      <c r="N2824" s="5">
        <v>1196</v>
      </c>
    </row>
    <row r="2825" spans="1:14" x14ac:dyDescent="0.25">
      <c r="A2825">
        <v>3802824</v>
      </c>
      <c r="B2825">
        <v>3</v>
      </c>
      <c r="C2825" t="s">
        <v>50</v>
      </c>
      <c r="D2825" s="2">
        <v>44852</v>
      </c>
      <c r="E2825" s="27">
        <v>2022</v>
      </c>
      <c r="F2825" s="29">
        <v>10</v>
      </c>
      <c r="G2825">
        <v>511117</v>
      </c>
      <c r="H2825" t="s">
        <v>31</v>
      </c>
      <c r="I2825">
        <v>280014</v>
      </c>
      <c r="J2825" t="s">
        <v>15</v>
      </c>
      <c r="K2825">
        <v>250027</v>
      </c>
      <c r="L2825" t="s">
        <v>35</v>
      </c>
      <c r="M2825" t="s">
        <v>71</v>
      </c>
      <c r="N2825" s="5">
        <v>4443</v>
      </c>
    </row>
    <row r="2826" spans="1:14" x14ac:dyDescent="0.25">
      <c r="A2826">
        <v>3802825</v>
      </c>
      <c r="B2826">
        <v>2</v>
      </c>
      <c r="C2826" t="s">
        <v>51</v>
      </c>
      <c r="D2826" s="2">
        <v>44433</v>
      </c>
      <c r="E2826" s="27">
        <v>2021</v>
      </c>
      <c r="F2826" s="29">
        <v>8</v>
      </c>
      <c r="G2826">
        <v>511117</v>
      </c>
      <c r="H2826" t="s">
        <v>31</v>
      </c>
      <c r="I2826">
        <v>280004</v>
      </c>
      <c r="J2826" t="s">
        <v>76</v>
      </c>
      <c r="K2826">
        <v>250020</v>
      </c>
      <c r="L2826" t="s">
        <v>37</v>
      </c>
      <c r="M2826" t="s">
        <v>39</v>
      </c>
      <c r="N2826" s="5">
        <v>5661</v>
      </c>
    </row>
    <row r="2827" spans="1:14" x14ac:dyDescent="0.25">
      <c r="A2827">
        <v>3802826</v>
      </c>
      <c r="B2827">
        <v>1</v>
      </c>
      <c r="C2827" t="s">
        <v>64</v>
      </c>
      <c r="D2827" s="2">
        <v>44224</v>
      </c>
      <c r="E2827" s="27">
        <v>2021</v>
      </c>
      <c r="F2827" s="29">
        <v>1</v>
      </c>
      <c r="G2827">
        <v>511115</v>
      </c>
      <c r="H2827" t="s">
        <v>70</v>
      </c>
      <c r="I2827">
        <v>280008</v>
      </c>
      <c r="J2827" t="s">
        <v>80</v>
      </c>
      <c r="K2827">
        <v>250026</v>
      </c>
      <c r="L2827" t="s">
        <v>35</v>
      </c>
      <c r="M2827" t="s">
        <v>71</v>
      </c>
      <c r="N2827" s="5">
        <v>589</v>
      </c>
    </row>
    <row r="2828" spans="1:14" x14ac:dyDescent="0.25">
      <c r="A2828">
        <v>3802827</v>
      </c>
      <c r="B2828">
        <v>2</v>
      </c>
      <c r="C2828" t="s">
        <v>51</v>
      </c>
      <c r="D2828" s="2">
        <v>44409</v>
      </c>
      <c r="E2828" s="27">
        <v>2021</v>
      </c>
      <c r="F2828" s="29">
        <v>8</v>
      </c>
      <c r="G2828">
        <v>511112</v>
      </c>
      <c r="H2828" t="s">
        <v>29</v>
      </c>
      <c r="I2828">
        <v>280019</v>
      </c>
      <c r="J2828" t="s">
        <v>20</v>
      </c>
      <c r="K2828">
        <v>250007</v>
      </c>
      <c r="L2828" t="s">
        <v>36</v>
      </c>
      <c r="M2828" t="s">
        <v>53</v>
      </c>
      <c r="N2828" s="5">
        <v>4459</v>
      </c>
    </row>
    <row r="2829" spans="1:14" x14ac:dyDescent="0.25">
      <c r="A2829">
        <v>3802828</v>
      </c>
      <c r="B2829">
        <v>1</v>
      </c>
      <c r="C2829" t="s">
        <v>64</v>
      </c>
      <c r="D2829" s="2">
        <v>44485</v>
      </c>
      <c r="E2829" s="27">
        <v>2021</v>
      </c>
      <c r="F2829" s="29">
        <v>10</v>
      </c>
      <c r="G2829">
        <v>511113</v>
      </c>
      <c r="H2829" t="s">
        <v>30</v>
      </c>
      <c r="I2829">
        <v>280015</v>
      </c>
      <c r="J2829" t="s">
        <v>16</v>
      </c>
      <c r="K2829">
        <v>250024</v>
      </c>
      <c r="L2829" t="s">
        <v>34</v>
      </c>
      <c r="M2829" t="s">
        <v>40</v>
      </c>
      <c r="N2829" s="5">
        <v>2231</v>
      </c>
    </row>
    <row r="2830" spans="1:14" x14ac:dyDescent="0.25">
      <c r="A2830">
        <v>3802829</v>
      </c>
      <c r="B2830">
        <v>1</v>
      </c>
      <c r="C2830" t="s">
        <v>64</v>
      </c>
      <c r="D2830" s="2">
        <v>45134</v>
      </c>
      <c r="E2830" s="27">
        <v>2023</v>
      </c>
      <c r="F2830" s="29">
        <v>7</v>
      </c>
      <c r="G2830">
        <v>511116</v>
      </c>
      <c r="H2830" t="s">
        <v>31</v>
      </c>
      <c r="I2830">
        <v>280005</v>
      </c>
      <c r="J2830" t="s">
        <v>77</v>
      </c>
      <c r="K2830">
        <v>250019</v>
      </c>
      <c r="L2830" t="s">
        <v>37</v>
      </c>
      <c r="M2830" t="s">
        <v>39</v>
      </c>
      <c r="N2830" s="5">
        <v>1631</v>
      </c>
    </row>
    <row r="2831" spans="1:14" x14ac:dyDescent="0.25">
      <c r="A2831">
        <v>3802830</v>
      </c>
      <c r="B2831">
        <v>1</v>
      </c>
      <c r="C2831" t="s">
        <v>64</v>
      </c>
      <c r="D2831" s="2">
        <v>45097</v>
      </c>
      <c r="E2831" s="27">
        <v>2023</v>
      </c>
      <c r="F2831" s="29">
        <v>6</v>
      </c>
      <c r="G2831">
        <v>511112</v>
      </c>
      <c r="H2831" t="s">
        <v>29</v>
      </c>
      <c r="I2831">
        <v>280016</v>
      </c>
      <c r="J2831" t="s">
        <v>17</v>
      </c>
      <c r="K2831">
        <v>250010</v>
      </c>
      <c r="L2831" t="s">
        <v>36</v>
      </c>
      <c r="M2831" t="s">
        <v>53</v>
      </c>
      <c r="N2831" s="5">
        <v>3683</v>
      </c>
    </row>
    <row r="2832" spans="1:14" x14ac:dyDescent="0.25">
      <c r="A2832">
        <v>3802831</v>
      </c>
      <c r="B2832">
        <v>4</v>
      </c>
      <c r="C2832" t="s">
        <v>65</v>
      </c>
      <c r="D2832" s="2">
        <v>44476</v>
      </c>
      <c r="E2832" s="27">
        <v>2021</v>
      </c>
      <c r="F2832" s="29">
        <v>10</v>
      </c>
      <c r="G2832">
        <v>511111</v>
      </c>
      <c r="H2832" t="s">
        <v>29</v>
      </c>
      <c r="I2832">
        <v>280017</v>
      </c>
      <c r="J2832" t="s">
        <v>18</v>
      </c>
      <c r="K2832">
        <v>250028</v>
      </c>
      <c r="L2832" t="s">
        <v>35</v>
      </c>
      <c r="M2832" t="s">
        <v>71</v>
      </c>
      <c r="N2832" s="5">
        <v>4628</v>
      </c>
    </row>
    <row r="2833" spans="1:14" x14ac:dyDescent="0.25">
      <c r="A2833">
        <v>3802832</v>
      </c>
      <c r="B2833">
        <v>4</v>
      </c>
      <c r="C2833" t="s">
        <v>65</v>
      </c>
      <c r="D2833" s="2">
        <v>44432</v>
      </c>
      <c r="E2833" s="27">
        <v>2021</v>
      </c>
      <c r="F2833" s="29">
        <v>8</v>
      </c>
      <c r="G2833">
        <v>511116</v>
      </c>
      <c r="H2833" t="s">
        <v>31</v>
      </c>
      <c r="I2833">
        <v>280005</v>
      </c>
      <c r="J2833" t="s">
        <v>77</v>
      </c>
      <c r="K2833">
        <v>250004</v>
      </c>
      <c r="L2833" t="s">
        <v>36</v>
      </c>
      <c r="M2833" t="s">
        <v>38</v>
      </c>
      <c r="N2833" s="5">
        <v>3941</v>
      </c>
    </row>
    <row r="2834" spans="1:14" x14ac:dyDescent="0.25">
      <c r="A2834">
        <v>3802833</v>
      </c>
      <c r="B2834">
        <v>1</v>
      </c>
      <c r="C2834" t="s">
        <v>64</v>
      </c>
      <c r="D2834" s="2">
        <v>44444</v>
      </c>
      <c r="E2834" s="27">
        <v>2021</v>
      </c>
      <c r="F2834" s="29">
        <v>9</v>
      </c>
      <c r="G2834">
        <v>511112</v>
      </c>
      <c r="H2834" t="s">
        <v>29</v>
      </c>
      <c r="I2834">
        <v>280004</v>
      </c>
      <c r="J2834" t="s">
        <v>76</v>
      </c>
      <c r="K2834">
        <v>250024</v>
      </c>
      <c r="L2834" t="s">
        <v>34</v>
      </c>
      <c r="M2834" t="s">
        <v>40</v>
      </c>
      <c r="N2834" s="5">
        <v>288</v>
      </c>
    </row>
    <row r="2835" spans="1:14" x14ac:dyDescent="0.25">
      <c r="A2835">
        <v>3802834</v>
      </c>
      <c r="B2835">
        <v>4</v>
      </c>
      <c r="C2835" t="s">
        <v>65</v>
      </c>
      <c r="D2835" s="2">
        <v>45095</v>
      </c>
      <c r="E2835" s="27">
        <v>2023</v>
      </c>
      <c r="F2835" s="29">
        <v>6</v>
      </c>
      <c r="G2835">
        <v>511113</v>
      </c>
      <c r="H2835" t="s">
        <v>30</v>
      </c>
      <c r="I2835">
        <v>280014</v>
      </c>
      <c r="J2835" t="s">
        <v>15</v>
      </c>
      <c r="K2835">
        <v>250012</v>
      </c>
      <c r="L2835" t="s">
        <v>37</v>
      </c>
      <c r="M2835" t="s">
        <v>54</v>
      </c>
      <c r="N2835" s="5">
        <v>4250</v>
      </c>
    </row>
    <row r="2836" spans="1:14" x14ac:dyDescent="0.25">
      <c r="A2836">
        <v>3802835</v>
      </c>
      <c r="B2836">
        <v>3</v>
      </c>
      <c r="C2836" t="s">
        <v>50</v>
      </c>
      <c r="D2836" s="2">
        <v>44892</v>
      </c>
      <c r="E2836" s="27">
        <v>2022</v>
      </c>
      <c r="F2836" s="29">
        <v>11</v>
      </c>
      <c r="G2836">
        <v>511117</v>
      </c>
      <c r="H2836" t="s">
        <v>31</v>
      </c>
      <c r="I2836">
        <v>280001</v>
      </c>
      <c r="J2836" t="s">
        <v>73</v>
      </c>
      <c r="K2836">
        <v>250011</v>
      </c>
      <c r="L2836" t="s">
        <v>37</v>
      </c>
      <c r="M2836" t="s">
        <v>54</v>
      </c>
      <c r="N2836" s="5">
        <v>2990</v>
      </c>
    </row>
    <row r="2837" spans="1:14" x14ac:dyDescent="0.25">
      <c r="A2837">
        <v>3802836</v>
      </c>
      <c r="B2837">
        <v>4</v>
      </c>
      <c r="C2837" t="s">
        <v>65</v>
      </c>
      <c r="D2837" s="2">
        <v>44947</v>
      </c>
      <c r="E2837" s="27">
        <v>2023</v>
      </c>
      <c r="F2837" s="29">
        <v>1</v>
      </c>
      <c r="G2837">
        <v>511112</v>
      </c>
      <c r="H2837" t="s">
        <v>29</v>
      </c>
      <c r="I2837">
        <v>280016</v>
      </c>
      <c r="J2837" t="s">
        <v>17</v>
      </c>
      <c r="K2837">
        <v>250019</v>
      </c>
      <c r="L2837" t="s">
        <v>37</v>
      </c>
      <c r="M2837" t="s">
        <v>39</v>
      </c>
      <c r="N2837" s="5">
        <v>3377</v>
      </c>
    </row>
    <row r="2838" spans="1:14" x14ac:dyDescent="0.25">
      <c r="A2838">
        <v>3802837</v>
      </c>
      <c r="B2838">
        <v>1</v>
      </c>
      <c r="C2838" t="s">
        <v>64</v>
      </c>
      <c r="D2838" s="2">
        <v>45187</v>
      </c>
      <c r="E2838" s="27">
        <v>2023</v>
      </c>
      <c r="F2838" s="29">
        <v>9</v>
      </c>
      <c r="G2838">
        <v>511111</v>
      </c>
      <c r="H2838" t="s">
        <v>29</v>
      </c>
      <c r="I2838">
        <v>280020</v>
      </c>
      <c r="J2838" t="s">
        <v>21</v>
      </c>
      <c r="K2838">
        <v>250003</v>
      </c>
      <c r="L2838" t="s">
        <v>36</v>
      </c>
      <c r="M2838" t="s">
        <v>38</v>
      </c>
      <c r="N2838" s="5">
        <v>1834</v>
      </c>
    </row>
    <row r="2839" spans="1:14" x14ac:dyDescent="0.25">
      <c r="A2839">
        <v>3802838</v>
      </c>
      <c r="B2839">
        <v>1</v>
      </c>
      <c r="C2839" t="s">
        <v>64</v>
      </c>
      <c r="D2839" s="2">
        <v>45051</v>
      </c>
      <c r="E2839" s="27">
        <v>2023</v>
      </c>
      <c r="F2839" s="29">
        <v>5</v>
      </c>
      <c r="G2839">
        <v>511117</v>
      </c>
      <c r="H2839" t="s">
        <v>31</v>
      </c>
      <c r="I2839">
        <v>280014</v>
      </c>
      <c r="J2839" t="s">
        <v>15</v>
      </c>
      <c r="K2839">
        <v>250005</v>
      </c>
      <c r="L2839" t="s">
        <v>36</v>
      </c>
      <c r="M2839" t="s">
        <v>38</v>
      </c>
      <c r="N2839" s="5">
        <v>1836</v>
      </c>
    </row>
    <row r="2840" spans="1:14" x14ac:dyDescent="0.25">
      <c r="A2840">
        <v>3802839</v>
      </c>
      <c r="B2840">
        <v>4</v>
      </c>
      <c r="C2840" t="s">
        <v>65</v>
      </c>
      <c r="D2840" s="2">
        <v>44492</v>
      </c>
      <c r="E2840" s="27">
        <v>2021</v>
      </c>
      <c r="F2840" s="29">
        <v>10</v>
      </c>
      <c r="G2840">
        <v>511115</v>
      </c>
      <c r="H2840" t="s">
        <v>70</v>
      </c>
      <c r="I2840">
        <v>280002</v>
      </c>
      <c r="J2840" t="s">
        <v>74</v>
      </c>
      <c r="K2840">
        <v>250028</v>
      </c>
      <c r="L2840" t="s">
        <v>35</v>
      </c>
      <c r="M2840" t="s">
        <v>71</v>
      </c>
      <c r="N2840" s="5">
        <v>2556</v>
      </c>
    </row>
    <row r="2841" spans="1:14" x14ac:dyDescent="0.25">
      <c r="A2841">
        <v>3802840</v>
      </c>
      <c r="B2841">
        <v>3</v>
      </c>
      <c r="C2841" t="s">
        <v>50</v>
      </c>
      <c r="D2841" s="2">
        <v>44884</v>
      </c>
      <c r="E2841" s="27">
        <v>2022</v>
      </c>
      <c r="F2841" s="29">
        <v>11</v>
      </c>
      <c r="G2841">
        <v>511116</v>
      </c>
      <c r="H2841" t="s">
        <v>31</v>
      </c>
      <c r="I2841">
        <v>280015</v>
      </c>
      <c r="J2841" t="s">
        <v>16</v>
      </c>
      <c r="K2841">
        <v>250016</v>
      </c>
      <c r="L2841" t="s">
        <v>37</v>
      </c>
      <c r="M2841" t="s">
        <v>39</v>
      </c>
      <c r="N2841" s="5">
        <v>960</v>
      </c>
    </row>
    <row r="2842" spans="1:14" x14ac:dyDescent="0.25">
      <c r="A2842">
        <v>3802841</v>
      </c>
      <c r="B2842">
        <v>3</v>
      </c>
      <c r="C2842" t="s">
        <v>50</v>
      </c>
      <c r="D2842" s="2">
        <v>44319</v>
      </c>
      <c r="E2842" s="27">
        <v>2021</v>
      </c>
      <c r="F2842" s="29">
        <v>5</v>
      </c>
      <c r="G2842">
        <v>511114</v>
      </c>
      <c r="H2842" t="s">
        <v>30</v>
      </c>
      <c r="I2842">
        <v>280003</v>
      </c>
      <c r="J2842" t="s">
        <v>75</v>
      </c>
      <c r="K2842">
        <v>250030</v>
      </c>
      <c r="L2842" t="s">
        <v>35</v>
      </c>
      <c r="M2842" t="s">
        <v>55</v>
      </c>
      <c r="N2842" s="5">
        <v>4146</v>
      </c>
    </row>
    <row r="2843" spans="1:14" x14ac:dyDescent="0.25">
      <c r="A2843">
        <v>3802842</v>
      </c>
      <c r="B2843">
        <v>2</v>
      </c>
      <c r="C2843" t="s">
        <v>51</v>
      </c>
      <c r="D2843" s="2">
        <v>44301</v>
      </c>
      <c r="E2843" s="27">
        <v>2021</v>
      </c>
      <c r="F2843" s="29">
        <v>4</v>
      </c>
      <c r="G2843">
        <v>511113</v>
      </c>
      <c r="H2843" t="s">
        <v>30</v>
      </c>
      <c r="I2843">
        <v>280008</v>
      </c>
      <c r="J2843" t="s">
        <v>80</v>
      </c>
      <c r="K2843">
        <v>250012</v>
      </c>
      <c r="L2843" t="s">
        <v>37</v>
      </c>
      <c r="M2843" t="s">
        <v>54</v>
      </c>
      <c r="N2843" s="5">
        <v>5188</v>
      </c>
    </row>
    <row r="2844" spans="1:14" x14ac:dyDescent="0.25">
      <c r="A2844">
        <v>3802843</v>
      </c>
      <c r="B2844">
        <v>1</v>
      </c>
      <c r="C2844" t="s">
        <v>64</v>
      </c>
      <c r="D2844" s="2">
        <v>44626</v>
      </c>
      <c r="E2844" s="27">
        <v>2022</v>
      </c>
      <c r="F2844" s="29">
        <v>3</v>
      </c>
      <c r="G2844">
        <v>511115</v>
      </c>
      <c r="H2844" t="s">
        <v>70</v>
      </c>
      <c r="I2844">
        <v>280017</v>
      </c>
      <c r="J2844" t="s">
        <v>18</v>
      </c>
      <c r="K2844">
        <v>250014</v>
      </c>
      <c r="L2844" t="s">
        <v>37</v>
      </c>
      <c r="M2844" t="s">
        <v>54</v>
      </c>
      <c r="N2844" s="5">
        <v>1072</v>
      </c>
    </row>
    <row r="2845" spans="1:14" x14ac:dyDescent="0.25">
      <c r="A2845">
        <v>3802844</v>
      </c>
      <c r="B2845">
        <v>1</v>
      </c>
      <c r="C2845" t="s">
        <v>64</v>
      </c>
      <c r="D2845" s="2">
        <v>44241</v>
      </c>
      <c r="E2845" s="27">
        <v>2021</v>
      </c>
      <c r="F2845" s="29">
        <v>2</v>
      </c>
      <c r="G2845">
        <v>511115</v>
      </c>
      <c r="H2845" t="s">
        <v>70</v>
      </c>
      <c r="I2845">
        <v>280015</v>
      </c>
      <c r="J2845" t="s">
        <v>16</v>
      </c>
      <c r="K2845">
        <v>250011</v>
      </c>
      <c r="L2845" t="s">
        <v>37</v>
      </c>
      <c r="M2845" t="s">
        <v>54</v>
      </c>
      <c r="N2845" s="5">
        <v>1232</v>
      </c>
    </row>
    <row r="2846" spans="1:14" x14ac:dyDescent="0.25">
      <c r="A2846">
        <v>3802845</v>
      </c>
      <c r="B2846">
        <v>4</v>
      </c>
      <c r="C2846" t="s">
        <v>65</v>
      </c>
      <c r="D2846" s="2">
        <v>44503</v>
      </c>
      <c r="E2846" s="27">
        <v>2021</v>
      </c>
      <c r="F2846" s="29">
        <v>11</v>
      </c>
      <c r="G2846">
        <v>511115</v>
      </c>
      <c r="H2846" t="s">
        <v>70</v>
      </c>
      <c r="I2846">
        <v>280006</v>
      </c>
      <c r="J2846" t="s">
        <v>78</v>
      </c>
      <c r="K2846">
        <v>250013</v>
      </c>
      <c r="L2846" t="s">
        <v>37</v>
      </c>
      <c r="M2846" t="s">
        <v>54</v>
      </c>
      <c r="N2846" s="5">
        <v>784</v>
      </c>
    </row>
    <row r="2847" spans="1:14" x14ac:dyDescent="0.25">
      <c r="A2847">
        <v>3802846</v>
      </c>
      <c r="B2847">
        <v>1</v>
      </c>
      <c r="C2847" t="s">
        <v>64</v>
      </c>
      <c r="D2847" s="2">
        <v>44232</v>
      </c>
      <c r="E2847" s="27">
        <v>2021</v>
      </c>
      <c r="F2847" s="29">
        <v>2</v>
      </c>
      <c r="G2847">
        <v>511114</v>
      </c>
      <c r="H2847" t="s">
        <v>30</v>
      </c>
      <c r="I2847">
        <v>280012</v>
      </c>
      <c r="J2847" t="s">
        <v>13</v>
      </c>
      <c r="K2847">
        <v>250018</v>
      </c>
      <c r="L2847" t="s">
        <v>37</v>
      </c>
      <c r="M2847" t="s">
        <v>39</v>
      </c>
      <c r="N2847" s="5">
        <v>1116</v>
      </c>
    </row>
    <row r="2848" spans="1:14" x14ac:dyDescent="0.25">
      <c r="A2848">
        <v>3802847</v>
      </c>
      <c r="B2848">
        <v>2</v>
      </c>
      <c r="C2848" t="s">
        <v>51</v>
      </c>
      <c r="D2848" s="2">
        <v>44472</v>
      </c>
      <c r="E2848" s="27">
        <v>2021</v>
      </c>
      <c r="F2848" s="29">
        <v>10</v>
      </c>
      <c r="G2848">
        <v>511114</v>
      </c>
      <c r="H2848" t="s">
        <v>30</v>
      </c>
      <c r="I2848">
        <v>280006</v>
      </c>
      <c r="J2848" t="s">
        <v>78</v>
      </c>
      <c r="K2848">
        <v>250006</v>
      </c>
      <c r="L2848" t="s">
        <v>36</v>
      </c>
      <c r="M2848" t="s">
        <v>53</v>
      </c>
      <c r="N2848" s="5">
        <v>2201</v>
      </c>
    </row>
    <row r="2849" spans="1:14" x14ac:dyDescent="0.25">
      <c r="A2849">
        <v>3802848</v>
      </c>
      <c r="B2849">
        <v>4</v>
      </c>
      <c r="C2849" t="s">
        <v>65</v>
      </c>
      <c r="D2849" s="2">
        <v>44675</v>
      </c>
      <c r="E2849" s="27">
        <v>2022</v>
      </c>
      <c r="F2849" s="29">
        <v>4</v>
      </c>
      <c r="G2849">
        <v>511111</v>
      </c>
      <c r="H2849" t="s">
        <v>29</v>
      </c>
      <c r="I2849">
        <v>280008</v>
      </c>
      <c r="J2849" t="s">
        <v>80</v>
      </c>
      <c r="K2849">
        <v>250023</v>
      </c>
      <c r="L2849" t="s">
        <v>34</v>
      </c>
      <c r="M2849" t="s">
        <v>40</v>
      </c>
      <c r="N2849" s="5">
        <v>1330</v>
      </c>
    </row>
    <row r="2850" spans="1:14" x14ac:dyDescent="0.25">
      <c r="A2850">
        <v>3802849</v>
      </c>
      <c r="B2850">
        <v>4</v>
      </c>
      <c r="C2850" t="s">
        <v>65</v>
      </c>
      <c r="D2850" s="2">
        <v>44911</v>
      </c>
      <c r="E2850" s="27">
        <v>2022</v>
      </c>
      <c r="F2850" s="29">
        <v>12</v>
      </c>
      <c r="G2850">
        <v>511117</v>
      </c>
      <c r="H2850" t="s">
        <v>31</v>
      </c>
      <c r="I2850">
        <v>280012</v>
      </c>
      <c r="J2850" t="s">
        <v>13</v>
      </c>
      <c r="K2850">
        <v>250015</v>
      </c>
      <c r="L2850" t="s">
        <v>37</v>
      </c>
      <c r="M2850" t="s">
        <v>39</v>
      </c>
      <c r="N2850" s="5">
        <v>4421</v>
      </c>
    </row>
    <row r="2851" spans="1:14" x14ac:dyDescent="0.25">
      <c r="A2851">
        <v>3802850</v>
      </c>
      <c r="B2851">
        <v>3</v>
      </c>
      <c r="C2851" t="s">
        <v>50</v>
      </c>
      <c r="D2851" s="2">
        <v>45024</v>
      </c>
      <c r="E2851" s="27">
        <v>2023</v>
      </c>
      <c r="F2851" s="29">
        <v>4</v>
      </c>
      <c r="G2851">
        <v>511111</v>
      </c>
      <c r="H2851" t="s">
        <v>29</v>
      </c>
      <c r="I2851">
        <v>280008</v>
      </c>
      <c r="J2851" t="s">
        <v>80</v>
      </c>
      <c r="K2851">
        <v>250007</v>
      </c>
      <c r="L2851" t="s">
        <v>36</v>
      </c>
      <c r="M2851" t="s">
        <v>53</v>
      </c>
      <c r="N2851" s="5">
        <v>5380</v>
      </c>
    </row>
    <row r="2852" spans="1:14" x14ac:dyDescent="0.25">
      <c r="A2852">
        <v>3802851</v>
      </c>
      <c r="B2852">
        <v>2</v>
      </c>
      <c r="C2852" t="s">
        <v>51</v>
      </c>
      <c r="D2852" s="2">
        <v>45005</v>
      </c>
      <c r="E2852" s="27">
        <v>2023</v>
      </c>
      <c r="F2852" s="29">
        <v>3</v>
      </c>
      <c r="G2852">
        <v>511114</v>
      </c>
      <c r="H2852" t="s">
        <v>30</v>
      </c>
      <c r="I2852">
        <v>280018</v>
      </c>
      <c r="J2852" t="s">
        <v>19</v>
      </c>
      <c r="K2852">
        <v>250010</v>
      </c>
      <c r="L2852" t="s">
        <v>36</v>
      </c>
      <c r="M2852" t="s">
        <v>53</v>
      </c>
      <c r="N2852" s="5">
        <v>5915</v>
      </c>
    </row>
    <row r="2853" spans="1:14" x14ac:dyDescent="0.25">
      <c r="A2853">
        <v>3802852</v>
      </c>
      <c r="B2853">
        <v>4</v>
      </c>
      <c r="C2853" t="s">
        <v>65</v>
      </c>
      <c r="D2853" s="2">
        <v>45249</v>
      </c>
      <c r="E2853" s="27">
        <v>2023</v>
      </c>
      <c r="F2853" s="29">
        <v>11</v>
      </c>
      <c r="G2853">
        <v>511115</v>
      </c>
      <c r="H2853" t="s">
        <v>70</v>
      </c>
      <c r="I2853">
        <v>280015</v>
      </c>
      <c r="J2853" t="s">
        <v>16</v>
      </c>
      <c r="K2853">
        <v>250029</v>
      </c>
      <c r="L2853" t="s">
        <v>35</v>
      </c>
      <c r="M2853" t="s">
        <v>55</v>
      </c>
      <c r="N2853" s="5">
        <v>2792</v>
      </c>
    </row>
    <row r="2854" spans="1:14" x14ac:dyDescent="0.25">
      <c r="A2854">
        <v>3802853</v>
      </c>
      <c r="B2854">
        <v>4</v>
      </c>
      <c r="C2854" t="s">
        <v>65</v>
      </c>
      <c r="D2854" s="2">
        <v>44380</v>
      </c>
      <c r="E2854" s="27">
        <v>2021</v>
      </c>
      <c r="F2854" s="29">
        <v>7</v>
      </c>
      <c r="G2854">
        <v>511115</v>
      </c>
      <c r="H2854" t="s">
        <v>70</v>
      </c>
      <c r="I2854">
        <v>280005</v>
      </c>
      <c r="J2854" t="s">
        <v>77</v>
      </c>
      <c r="K2854">
        <v>250020</v>
      </c>
      <c r="L2854" t="s">
        <v>37</v>
      </c>
      <c r="M2854" t="s">
        <v>39</v>
      </c>
      <c r="N2854" s="5">
        <v>3013</v>
      </c>
    </row>
    <row r="2855" spans="1:14" x14ac:dyDescent="0.25">
      <c r="A2855">
        <v>3802854</v>
      </c>
      <c r="B2855">
        <v>3</v>
      </c>
      <c r="C2855" t="s">
        <v>50</v>
      </c>
      <c r="D2855" s="2">
        <v>45263</v>
      </c>
      <c r="E2855" s="27">
        <v>2023</v>
      </c>
      <c r="F2855" s="29">
        <v>12</v>
      </c>
      <c r="G2855">
        <v>511117</v>
      </c>
      <c r="H2855" t="s">
        <v>31</v>
      </c>
      <c r="I2855">
        <v>280014</v>
      </c>
      <c r="J2855" t="s">
        <v>15</v>
      </c>
      <c r="K2855">
        <v>250030</v>
      </c>
      <c r="L2855" t="s">
        <v>35</v>
      </c>
      <c r="M2855" t="s">
        <v>55</v>
      </c>
      <c r="N2855" s="5">
        <v>3597</v>
      </c>
    </row>
    <row r="2856" spans="1:14" x14ac:dyDescent="0.25">
      <c r="A2856">
        <v>3802855</v>
      </c>
      <c r="B2856">
        <v>1</v>
      </c>
      <c r="C2856" t="s">
        <v>64</v>
      </c>
      <c r="D2856" s="2">
        <v>44762</v>
      </c>
      <c r="E2856" s="27">
        <v>2022</v>
      </c>
      <c r="F2856" s="29">
        <v>7</v>
      </c>
      <c r="G2856">
        <v>511117</v>
      </c>
      <c r="H2856" t="s">
        <v>31</v>
      </c>
      <c r="I2856">
        <v>280016</v>
      </c>
      <c r="J2856" t="s">
        <v>17</v>
      </c>
      <c r="K2856">
        <v>250019</v>
      </c>
      <c r="L2856" t="s">
        <v>37</v>
      </c>
      <c r="M2856" t="s">
        <v>39</v>
      </c>
      <c r="N2856" s="5">
        <v>1286</v>
      </c>
    </row>
    <row r="2857" spans="1:14" x14ac:dyDescent="0.25">
      <c r="A2857">
        <v>3802856</v>
      </c>
      <c r="B2857">
        <v>3</v>
      </c>
      <c r="C2857" t="s">
        <v>50</v>
      </c>
      <c r="D2857" s="2">
        <v>44423</v>
      </c>
      <c r="E2857" s="27">
        <v>2021</v>
      </c>
      <c r="F2857" s="29">
        <v>8</v>
      </c>
      <c r="G2857">
        <v>511115</v>
      </c>
      <c r="H2857" t="s">
        <v>70</v>
      </c>
      <c r="I2857">
        <v>280006</v>
      </c>
      <c r="J2857" t="s">
        <v>78</v>
      </c>
      <c r="K2857">
        <v>250006</v>
      </c>
      <c r="L2857" t="s">
        <v>36</v>
      </c>
      <c r="M2857" t="s">
        <v>53</v>
      </c>
      <c r="N2857" s="5">
        <v>3564</v>
      </c>
    </row>
    <row r="2858" spans="1:14" x14ac:dyDescent="0.25">
      <c r="A2858">
        <v>3802857</v>
      </c>
      <c r="B2858">
        <v>3</v>
      </c>
      <c r="C2858" t="s">
        <v>50</v>
      </c>
      <c r="D2858" s="2">
        <v>44837</v>
      </c>
      <c r="E2858" s="27">
        <v>2022</v>
      </c>
      <c r="F2858" s="29">
        <v>10</v>
      </c>
      <c r="G2858">
        <v>511115</v>
      </c>
      <c r="H2858" t="s">
        <v>70</v>
      </c>
      <c r="I2858">
        <v>280007</v>
      </c>
      <c r="J2858" t="s">
        <v>79</v>
      </c>
      <c r="K2858">
        <v>250015</v>
      </c>
      <c r="L2858" t="s">
        <v>37</v>
      </c>
      <c r="M2858" t="s">
        <v>39</v>
      </c>
      <c r="N2858" s="5">
        <v>4119</v>
      </c>
    </row>
    <row r="2859" spans="1:14" x14ac:dyDescent="0.25">
      <c r="A2859">
        <v>3802858</v>
      </c>
      <c r="B2859">
        <v>2</v>
      </c>
      <c r="C2859" t="s">
        <v>51</v>
      </c>
      <c r="D2859" s="2">
        <v>44210</v>
      </c>
      <c r="E2859" s="27">
        <v>2021</v>
      </c>
      <c r="F2859" s="29">
        <v>1</v>
      </c>
      <c r="G2859">
        <v>511112</v>
      </c>
      <c r="H2859" t="s">
        <v>29</v>
      </c>
      <c r="I2859">
        <v>280020</v>
      </c>
      <c r="J2859" t="s">
        <v>21</v>
      </c>
      <c r="K2859">
        <v>250006</v>
      </c>
      <c r="L2859" t="s">
        <v>36</v>
      </c>
      <c r="M2859" t="s">
        <v>53</v>
      </c>
      <c r="N2859" s="5">
        <v>4200</v>
      </c>
    </row>
    <row r="2860" spans="1:14" x14ac:dyDescent="0.25">
      <c r="A2860">
        <v>3802859</v>
      </c>
      <c r="B2860">
        <v>1</v>
      </c>
      <c r="C2860" t="s">
        <v>64</v>
      </c>
      <c r="D2860" s="2">
        <v>44404</v>
      </c>
      <c r="E2860" s="27">
        <v>2021</v>
      </c>
      <c r="F2860" s="29">
        <v>7</v>
      </c>
      <c r="G2860">
        <v>511116</v>
      </c>
      <c r="H2860" t="s">
        <v>31</v>
      </c>
      <c r="I2860">
        <v>280016</v>
      </c>
      <c r="J2860" t="s">
        <v>17</v>
      </c>
      <c r="K2860">
        <v>250019</v>
      </c>
      <c r="L2860" t="s">
        <v>37</v>
      </c>
      <c r="M2860" t="s">
        <v>39</v>
      </c>
      <c r="N2860" s="5">
        <v>4847</v>
      </c>
    </row>
    <row r="2861" spans="1:14" x14ac:dyDescent="0.25">
      <c r="A2861">
        <v>3802860</v>
      </c>
      <c r="B2861">
        <v>1</v>
      </c>
      <c r="C2861" t="s">
        <v>64</v>
      </c>
      <c r="D2861" s="2">
        <v>44288</v>
      </c>
      <c r="E2861" s="27">
        <v>2021</v>
      </c>
      <c r="F2861" s="29">
        <v>4</v>
      </c>
      <c r="G2861">
        <v>511116</v>
      </c>
      <c r="H2861" t="s">
        <v>31</v>
      </c>
      <c r="I2861">
        <v>280009</v>
      </c>
      <c r="J2861" t="s">
        <v>81</v>
      </c>
      <c r="K2861">
        <v>250006</v>
      </c>
      <c r="L2861" t="s">
        <v>36</v>
      </c>
      <c r="M2861" t="s">
        <v>53</v>
      </c>
      <c r="N2861" s="5">
        <v>4601</v>
      </c>
    </row>
    <row r="2862" spans="1:14" x14ac:dyDescent="0.25">
      <c r="A2862">
        <v>3802861</v>
      </c>
      <c r="B2862">
        <v>1</v>
      </c>
      <c r="C2862" t="s">
        <v>64</v>
      </c>
      <c r="D2862" s="2">
        <v>44443</v>
      </c>
      <c r="E2862" s="27">
        <v>2021</v>
      </c>
      <c r="F2862" s="29">
        <v>9</v>
      </c>
      <c r="G2862">
        <v>511112</v>
      </c>
      <c r="H2862" t="s">
        <v>29</v>
      </c>
      <c r="I2862">
        <v>280011</v>
      </c>
      <c r="J2862" t="s">
        <v>12</v>
      </c>
      <c r="K2862">
        <v>250021</v>
      </c>
      <c r="L2862" t="s">
        <v>34</v>
      </c>
      <c r="M2862" t="s">
        <v>40</v>
      </c>
      <c r="N2862" s="5">
        <v>225</v>
      </c>
    </row>
    <row r="2863" spans="1:14" x14ac:dyDescent="0.25">
      <c r="A2863">
        <v>3802862</v>
      </c>
      <c r="B2863">
        <v>2</v>
      </c>
      <c r="C2863" t="s">
        <v>51</v>
      </c>
      <c r="D2863" s="2">
        <v>44674</v>
      </c>
      <c r="E2863" s="27">
        <v>2022</v>
      </c>
      <c r="F2863" s="29">
        <v>4</v>
      </c>
      <c r="G2863">
        <v>511112</v>
      </c>
      <c r="H2863" t="s">
        <v>29</v>
      </c>
      <c r="I2863">
        <v>280002</v>
      </c>
      <c r="J2863" t="s">
        <v>74</v>
      </c>
      <c r="K2863">
        <v>250020</v>
      </c>
      <c r="L2863" t="s">
        <v>37</v>
      </c>
      <c r="M2863" t="s">
        <v>39</v>
      </c>
      <c r="N2863" s="5">
        <v>1454</v>
      </c>
    </row>
    <row r="2864" spans="1:14" x14ac:dyDescent="0.25">
      <c r="A2864">
        <v>3802863</v>
      </c>
      <c r="B2864">
        <v>2</v>
      </c>
      <c r="C2864" t="s">
        <v>51</v>
      </c>
      <c r="D2864" s="2">
        <v>44634</v>
      </c>
      <c r="E2864" s="27">
        <v>2022</v>
      </c>
      <c r="F2864" s="29">
        <v>3</v>
      </c>
      <c r="G2864">
        <v>511111</v>
      </c>
      <c r="H2864" t="s">
        <v>29</v>
      </c>
      <c r="I2864">
        <v>280011</v>
      </c>
      <c r="J2864" t="s">
        <v>12</v>
      </c>
      <c r="K2864">
        <v>250026</v>
      </c>
      <c r="L2864" t="s">
        <v>35</v>
      </c>
      <c r="M2864" t="s">
        <v>71</v>
      </c>
      <c r="N2864" s="5">
        <v>5289</v>
      </c>
    </row>
    <row r="2865" spans="1:14" x14ac:dyDescent="0.25">
      <c r="A2865">
        <v>3802864</v>
      </c>
      <c r="B2865">
        <v>1</v>
      </c>
      <c r="C2865" t="s">
        <v>64</v>
      </c>
      <c r="D2865" s="2">
        <v>44519</v>
      </c>
      <c r="E2865" s="27">
        <v>2021</v>
      </c>
      <c r="F2865" s="29">
        <v>11</v>
      </c>
      <c r="G2865">
        <v>511113</v>
      </c>
      <c r="H2865" t="s">
        <v>30</v>
      </c>
      <c r="I2865">
        <v>280002</v>
      </c>
      <c r="J2865" t="s">
        <v>74</v>
      </c>
      <c r="K2865">
        <v>250004</v>
      </c>
      <c r="L2865" t="s">
        <v>36</v>
      </c>
      <c r="M2865" t="s">
        <v>38</v>
      </c>
      <c r="N2865" s="5">
        <v>4055</v>
      </c>
    </row>
    <row r="2866" spans="1:14" x14ac:dyDescent="0.25">
      <c r="A2866">
        <v>3802865</v>
      </c>
      <c r="B2866">
        <v>1</v>
      </c>
      <c r="C2866" t="s">
        <v>64</v>
      </c>
      <c r="D2866" s="2">
        <v>44210</v>
      </c>
      <c r="E2866" s="27">
        <v>2021</v>
      </c>
      <c r="F2866" s="29">
        <v>1</v>
      </c>
      <c r="G2866">
        <v>511111</v>
      </c>
      <c r="H2866" t="s">
        <v>29</v>
      </c>
      <c r="I2866">
        <v>280013</v>
      </c>
      <c r="J2866" t="s">
        <v>14</v>
      </c>
      <c r="K2866">
        <v>250002</v>
      </c>
      <c r="L2866" t="s">
        <v>36</v>
      </c>
      <c r="M2866" t="s">
        <v>38</v>
      </c>
      <c r="N2866" s="5">
        <v>3853</v>
      </c>
    </row>
    <row r="2867" spans="1:14" x14ac:dyDescent="0.25">
      <c r="A2867">
        <v>3802866</v>
      </c>
      <c r="B2867">
        <v>1</v>
      </c>
      <c r="C2867" t="s">
        <v>64</v>
      </c>
      <c r="D2867" s="2">
        <v>45272</v>
      </c>
      <c r="E2867" s="27">
        <v>2023</v>
      </c>
      <c r="F2867" s="29">
        <v>12</v>
      </c>
      <c r="G2867">
        <v>511113</v>
      </c>
      <c r="H2867" t="s">
        <v>30</v>
      </c>
      <c r="I2867">
        <v>280004</v>
      </c>
      <c r="J2867" t="s">
        <v>76</v>
      </c>
      <c r="K2867">
        <v>250012</v>
      </c>
      <c r="L2867" t="s">
        <v>37</v>
      </c>
      <c r="M2867" t="s">
        <v>54</v>
      </c>
      <c r="N2867" s="5">
        <v>439</v>
      </c>
    </row>
    <row r="2868" spans="1:14" x14ac:dyDescent="0.25">
      <c r="A2868">
        <v>3802867</v>
      </c>
      <c r="B2868">
        <v>3</v>
      </c>
      <c r="C2868" t="s">
        <v>50</v>
      </c>
      <c r="D2868" s="2">
        <v>44539</v>
      </c>
      <c r="E2868" s="27">
        <v>2021</v>
      </c>
      <c r="F2868" s="29">
        <v>12</v>
      </c>
      <c r="G2868">
        <v>511114</v>
      </c>
      <c r="H2868" t="s">
        <v>30</v>
      </c>
      <c r="I2868">
        <v>280001</v>
      </c>
      <c r="J2868" t="s">
        <v>73</v>
      </c>
      <c r="K2868">
        <v>250005</v>
      </c>
      <c r="L2868" t="s">
        <v>36</v>
      </c>
      <c r="M2868" t="s">
        <v>38</v>
      </c>
      <c r="N2868" s="5">
        <v>3453</v>
      </c>
    </row>
    <row r="2869" spans="1:14" x14ac:dyDescent="0.25">
      <c r="A2869">
        <v>3802868</v>
      </c>
      <c r="B2869">
        <v>4</v>
      </c>
      <c r="C2869" t="s">
        <v>65</v>
      </c>
      <c r="D2869" s="2">
        <v>45071</v>
      </c>
      <c r="E2869" s="27">
        <v>2023</v>
      </c>
      <c r="F2869" s="29">
        <v>5</v>
      </c>
      <c r="G2869">
        <v>511111</v>
      </c>
      <c r="H2869" t="s">
        <v>29</v>
      </c>
      <c r="I2869">
        <v>280016</v>
      </c>
      <c r="J2869" t="s">
        <v>17</v>
      </c>
      <c r="K2869">
        <v>250004</v>
      </c>
      <c r="L2869" t="s">
        <v>36</v>
      </c>
      <c r="M2869" t="s">
        <v>38</v>
      </c>
      <c r="N2869" s="5">
        <v>3899</v>
      </c>
    </row>
    <row r="2870" spans="1:14" x14ac:dyDescent="0.25">
      <c r="A2870">
        <v>3802869</v>
      </c>
      <c r="B2870">
        <v>1</v>
      </c>
      <c r="C2870" t="s">
        <v>64</v>
      </c>
      <c r="D2870" s="2">
        <v>45285</v>
      </c>
      <c r="E2870" s="27">
        <v>2023</v>
      </c>
      <c r="F2870" s="29">
        <v>12</v>
      </c>
      <c r="G2870">
        <v>511112</v>
      </c>
      <c r="H2870" t="s">
        <v>29</v>
      </c>
      <c r="I2870">
        <v>280004</v>
      </c>
      <c r="J2870" t="s">
        <v>76</v>
      </c>
      <c r="K2870">
        <v>250009</v>
      </c>
      <c r="L2870" t="s">
        <v>36</v>
      </c>
      <c r="M2870" t="s">
        <v>53</v>
      </c>
      <c r="N2870" s="5">
        <v>5179</v>
      </c>
    </row>
    <row r="2871" spans="1:14" x14ac:dyDescent="0.25">
      <c r="A2871">
        <v>3802870</v>
      </c>
      <c r="B2871">
        <v>3</v>
      </c>
      <c r="C2871" t="s">
        <v>50</v>
      </c>
      <c r="D2871" s="2">
        <v>45152</v>
      </c>
      <c r="E2871" s="27">
        <v>2023</v>
      </c>
      <c r="F2871" s="29">
        <v>8</v>
      </c>
      <c r="G2871">
        <v>511112</v>
      </c>
      <c r="H2871" t="s">
        <v>29</v>
      </c>
      <c r="I2871">
        <v>280014</v>
      </c>
      <c r="J2871" t="s">
        <v>15</v>
      </c>
      <c r="K2871">
        <v>250021</v>
      </c>
      <c r="L2871" t="s">
        <v>34</v>
      </c>
      <c r="M2871" t="s">
        <v>40</v>
      </c>
      <c r="N2871" s="5">
        <v>4706</v>
      </c>
    </row>
    <row r="2872" spans="1:14" x14ac:dyDescent="0.25">
      <c r="A2872">
        <v>3802871</v>
      </c>
      <c r="B2872">
        <v>4</v>
      </c>
      <c r="C2872" t="s">
        <v>65</v>
      </c>
      <c r="D2872" s="2">
        <v>44433</v>
      </c>
      <c r="E2872" s="27">
        <v>2021</v>
      </c>
      <c r="F2872" s="29">
        <v>8</v>
      </c>
      <c r="G2872">
        <v>511117</v>
      </c>
      <c r="H2872" t="s">
        <v>31</v>
      </c>
      <c r="I2872">
        <v>280010</v>
      </c>
      <c r="J2872" t="s">
        <v>11</v>
      </c>
      <c r="K2872">
        <v>250019</v>
      </c>
      <c r="L2872" t="s">
        <v>37</v>
      </c>
      <c r="M2872" t="s">
        <v>39</v>
      </c>
      <c r="N2872" s="5">
        <v>3238</v>
      </c>
    </row>
    <row r="2873" spans="1:14" x14ac:dyDescent="0.25">
      <c r="A2873">
        <v>3802872</v>
      </c>
      <c r="B2873">
        <v>1</v>
      </c>
      <c r="C2873" t="s">
        <v>64</v>
      </c>
      <c r="D2873" s="2">
        <v>45158</v>
      </c>
      <c r="E2873" s="27">
        <v>2023</v>
      </c>
      <c r="F2873" s="29">
        <v>8</v>
      </c>
      <c r="G2873">
        <v>511115</v>
      </c>
      <c r="H2873" t="s">
        <v>70</v>
      </c>
      <c r="I2873">
        <v>280002</v>
      </c>
      <c r="J2873" t="s">
        <v>74</v>
      </c>
      <c r="K2873">
        <v>250010</v>
      </c>
      <c r="L2873" t="s">
        <v>36</v>
      </c>
      <c r="M2873" t="s">
        <v>53</v>
      </c>
      <c r="N2873" s="5">
        <v>1377</v>
      </c>
    </row>
    <row r="2874" spans="1:14" x14ac:dyDescent="0.25">
      <c r="A2874">
        <v>3802873</v>
      </c>
      <c r="B2874">
        <v>1</v>
      </c>
      <c r="C2874" t="s">
        <v>64</v>
      </c>
      <c r="D2874" s="2">
        <v>44432</v>
      </c>
      <c r="E2874" s="27">
        <v>2021</v>
      </c>
      <c r="F2874" s="29">
        <v>8</v>
      </c>
      <c r="G2874">
        <v>511116</v>
      </c>
      <c r="H2874" t="s">
        <v>31</v>
      </c>
      <c r="I2874">
        <v>280007</v>
      </c>
      <c r="J2874" t="s">
        <v>79</v>
      </c>
      <c r="K2874">
        <v>250001</v>
      </c>
      <c r="L2874" t="s">
        <v>36</v>
      </c>
      <c r="M2874" t="s">
        <v>38</v>
      </c>
      <c r="N2874" s="5">
        <v>3611</v>
      </c>
    </row>
    <row r="2875" spans="1:14" x14ac:dyDescent="0.25">
      <c r="A2875">
        <v>3802874</v>
      </c>
      <c r="B2875">
        <v>1</v>
      </c>
      <c r="C2875" t="s">
        <v>64</v>
      </c>
      <c r="D2875" s="2">
        <v>44218</v>
      </c>
      <c r="E2875" s="27">
        <v>2021</v>
      </c>
      <c r="F2875" s="29">
        <v>1</v>
      </c>
      <c r="G2875">
        <v>511115</v>
      </c>
      <c r="H2875" t="s">
        <v>70</v>
      </c>
      <c r="I2875">
        <v>280020</v>
      </c>
      <c r="J2875" t="s">
        <v>21</v>
      </c>
      <c r="K2875">
        <v>250015</v>
      </c>
      <c r="L2875" t="s">
        <v>37</v>
      </c>
      <c r="M2875" t="s">
        <v>39</v>
      </c>
      <c r="N2875" s="5">
        <v>5799</v>
      </c>
    </row>
    <row r="2876" spans="1:14" x14ac:dyDescent="0.25">
      <c r="A2876">
        <v>3802875</v>
      </c>
      <c r="B2876">
        <v>3</v>
      </c>
      <c r="C2876" t="s">
        <v>50</v>
      </c>
      <c r="D2876" s="2">
        <v>44596</v>
      </c>
      <c r="E2876" s="27">
        <v>2022</v>
      </c>
      <c r="F2876" s="29">
        <v>2</v>
      </c>
      <c r="G2876">
        <v>511113</v>
      </c>
      <c r="H2876" t="s">
        <v>30</v>
      </c>
      <c r="I2876">
        <v>280009</v>
      </c>
      <c r="J2876" t="s">
        <v>81</v>
      </c>
      <c r="K2876">
        <v>250007</v>
      </c>
      <c r="L2876" t="s">
        <v>36</v>
      </c>
      <c r="M2876" t="s">
        <v>53</v>
      </c>
      <c r="N2876" s="5">
        <v>3611</v>
      </c>
    </row>
    <row r="2877" spans="1:14" x14ac:dyDescent="0.25">
      <c r="A2877">
        <v>3802876</v>
      </c>
      <c r="B2877">
        <v>4</v>
      </c>
      <c r="C2877" t="s">
        <v>65</v>
      </c>
      <c r="D2877" s="2">
        <v>45186</v>
      </c>
      <c r="E2877" s="27">
        <v>2023</v>
      </c>
      <c r="F2877" s="29">
        <v>9</v>
      </c>
      <c r="G2877">
        <v>511116</v>
      </c>
      <c r="H2877" t="s">
        <v>31</v>
      </c>
      <c r="I2877">
        <v>280020</v>
      </c>
      <c r="J2877" t="s">
        <v>21</v>
      </c>
      <c r="K2877">
        <v>250003</v>
      </c>
      <c r="L2877" t="s">
        <v>36</v>
      </c>
      <c r="M2877" t="s">
        <v>38</v>
      </c>
      <c r="N2877" s="5">
        <v>4732</v>
      </c>
    </row>
    <row r="2878" spans="1:14" x14ac:dyDescent="0.25">
      <c r="A2878">
        <v>3802877</v>
      </c>
      <c r="B2878">
        <v>4</v>
      </c>
      <c r="C2878" t="s">
        <v>65</v>
      </c>
      <c r="D2878" s="2">
        <v>44770</v>
      </c>
      <c r="E2878" s="27">
        <v>2022</v>
      </c>
      <c r="F2878" s="29">
        <v>7</v>
      </c>
      <c r="G2878">
        <v>511111</v>
      </c>
      <c r="H2878" t="s">
        <v>29</v>
      </c>
      <c r="I2878">
        <v>280007</v>
      </c>
      <c r="J2878" t="s">
        <v>79</v>
      </c>
      <c r="K2878">
        <v>250021</v>
      </c>
      <c r="L2878" t="s">
        <v>34</v>
      </c>
      <c r="M2878" t="s">
        <v>40</v>
      </c>
      <c r="N2878" s="5">
        <v>3180</v>
      </c>
    </row>
    <row r="2879" spans="1:14" x14ac:dyDescent="0.25">
      <c r="A2879">
        <v>3802878</v>
      </c>
      <c r="B2879">
        <v>2</v>
      </c>
      <c r="C2879" t="s">
        <v>51</v>
      </c>
      <c r="D2879" s="2">
        <v>44935</v>
      </c>
      <c r="E2879" s="27">
        <v>2023</v>
      </c>
      <c r="F2879" s="29">
        <v>1</v>
      </c>
      <c r="G2879">
        <v>511117</v>
      </c>
      <c r="H2879" t="s">
        <v>31</v>
      </c>
      <c r="I2879">
        <v>280007</v>
      </c>
      <c r="J2879" t="s">
        <v>79</v>
      </c>
      <c r="K2879">
        <v>250013</v>
      </c>
      <c r="L2879" t="s">
        <v>37</v>
      </c>
      <c r="M2879" t="s">
        <v>54</v>
      </c>
      <c r="N2879" s="5">
        <v>1118</v>
      </c>
    </row>
    <row r="2880" spans="1:14" x14ac:dyDescent="0.25">
      <c r="A2880">
        <v>3802879</v>
      </c>
      <c r="B2880">
        <v>4</v>
      </c>
      <c r="C2880" t="s">
        <v>65</v>
      </c>
      <c r="D2880" s="2">
        <v>44832</v>
      </c>
      <c r="E2880" s="27">
        <v>2022</v>
      </c>
      <c r="F2880" s="29">
        <v>9</v>
      </c>
      <c r="G2880">
        <v>511116</v>
      </c>
      <c r="H2880" t="s">
        <v>31</v>
      </c>
      <c r="I2880">
        <v>280019</v>
      </c>
      <c r="J2880" t="s">
        <v>20</v>
      </c>
      <c r="K2880">
        <v>250017</v>
      </c>
      <c r="L2880" t="s">
        <v>37</v>
      </c>
      <c r="M2880" t="s">
        <v>39</v>
      </c>
      <c r="N2880" s="5">
        <v>4800</v>
      </c>
    </row>
    <row r="2881" spans="1:14" x14ac:dyDescent="0.25">
      <c r="A2881">
        <v>3802880</v>
      </c>
      <c r="B2881">
        <v>4</v>
      </c>
      <c r="C2881" t="s">
        <v>65</v>
      </c>
      <c r="D2881" s="2">
        <v>45124</v>
      </c>
      <c r="E2881" s="27">
        <v>2023</v>
      </c>
      <c r="F2881" s="29">
        <v>7</v>
      </c>
      <c r="G2881">
        <v>511115</v>
      </c>
      <c r="H2881" t="s">
        <v>70</v>
      </c>
      <c r="I2881">
        <v>280010</v>
      </c>
      <c r="J2881" t="s">
        <v>11</v>
      </c>
      <c r="K2881">
        <v>250003</v>
      </c>
      <c r="L2881" t="s">
        <v>36</v>
      </c>
      <c r="M2881" t="s">
        <v>38</v>
      </c>
      <c r="N2881" s="5">
        <v>1832</v>
      </c>
    </row>
    <row r="2882" spans="1:14" x14ac:dyDescent="0.25">
      <c r="A2882">
        <v>3802881</v>
      </c>
      <c r="B2882">
        <v>2</v>
      </c>
      <c r="C2882" t="s">
        <v>51</v>
      </c>
      <c r="D2882" s="2">
        <v>44720</v>
      </c>
      <c r="E2882" s="27">
        <v>2022</v>
      </c>
      <c r="F2882" s="29">
        <v>6</v>
      </c>
      <c r="G2882">
        <v>511111</v>
      </c>
      <c r="H2882" t="s">
        <v>29</v>
      </c>
      <c r="I2882">
        <v>280016</v>
      </c>
      <c r="J2882" t="s">
        <v>17</v>
      </c>
      <c r="K2882">
        <v>250020</v>
      </c>
      <c r="L2882" t="s">
        <v>37</v>
      </c>
      <c r="M2882" t="s">
        <v>39</v>
      </c>
      <c r="N2882" s="5">
        <v>662</v>
      </c>
    </row>
    <row r="2883" spans="1:14" x14ac:dyDescent="0.25">
      <c r="A2883">
        <v>3802882</v>
      </c>
      <c r="B2883">
        <v>1</v>
      </c>
      <c r="C2883" t="s">
        <v>64</v>
      </c>
      <c r="D2883" s="2">
        <v>44666</v>
      </c>
      <c r="E2883" s="27">
        <v>2022</v>
      </c>
      <c r="F2883" s="29">
        <v>4</v>
      </c>
      <c r="G2883">
        <v>511113</v>
      </c>
      <c r="H2883" t="s">
        <v>30</v>
      </c>
      <c r="I2883">
        <v>280016</v>
      </c>
      <c r="J2883" t="s">
        <v>17</v>
      </c>
      <c r="K2883">
        <v>250017</v>
      </c>
      <c r="L2883" t="s">
        <v>37</v>
      </c>
      <c r="M2883" t="s">
        <v>39</v>
      </c>
      <c r="N2883" s="5">
        <v>4509</v>
      </c>
    </row>
    <row r="2884" spans="1:14" x14ac:dyDescent="0.25">
      <c r="A2884">
        <v>3802883</v>
      </c>
      <c r="B2884">
        <v>4</v>
      </c>
      <c r="C2884" t="s">
        <v>65</v>
      </c>
      <c r="D2884" s="2">
        <v>44514</v>
      </c>
      <c r="E2884" s="27">
        <v>2021</v>
      </c>
      <c r="F2884" s="29">
        <v>11</v>
      </c>
      <c r="G2884">
        <v>511117</v>
      </c>
      <c r="H2884" t="s">
        <v>31</v>
      </c>
      <c r="I2884">
        <v>280018</v>
      </c>
      <c r="J2884" t="s">
        <v>19</v>
      </c>
      <c r="K2884">
        <v>250003</v>
      </c>
      <c r="L2884" t="s">
        <v>36</v>
      </c>
      <c r="M2884" t="s">
        <v>38</v>
      </c>
      <c r="N2884" s="5">
        <v>2831</v>
      </c>
    </row>
    <row r="2885" spans="1:14" x14ac:dyDescent="0.25">
      <c r="A2885">
        <v>3802884</v>
      </c>
      <c r="B2885">
        <v>2</v>
      </c>
      <c r="C2885" t="s">
        <v>51</v>
      </c>
      <c r="D2885" s="2">
        <v>45019</v>
      </c>
      <c r="E2885" s="27">
        <v>2023</v>
      </c>
      <c r="F2885" s="29">
        <v>4</v>
      </c>
      <c r="G2885">
        <v>511114</v>
      </c>
      <c r="H2885" t="s">
        <v>30</v>
      </c>
      <c r="I2885">
        <v>280006</v>
      </c>
      <c r="J2885" t="s">
        <v>78</v>
      </c>
      <c r="K2885">
        <v>250024</v>
      </c>
      <c r="L2885" t="s">
        <v>34</v>
      </c>
      <c r="M2885" t="s">
        <v>40</v>
      </c>
      <c r="N2885" s="5">
        <v>1927</v>
      </c>
    </row>
    <row r="2886" spans="1:14" x14ac:dyDescent="0.25">
      <c r="A2886">
        <v>3802885</v>
      </c>
      <c r="B2886">
        <v>2</v>
      </c>
      <c r="C2886" t="s">
        <v>51</v>
      </c>
      <c r="D2886" s="2">
        <v>44902</v>
      </c>
      <c r="E2886" s="27">
        <v>2022</v>
      </c>
      <c r="F2886" s="29">
        <v>12</v>
      </c>
      <c r="G2886">
        <v>511112</v>
      </c>
      <c r="H2886" t="s">
        <v>29</v>
      </c>
      <c r="I2886">
        <v>280002</v>
      </c>
      <c r="J2886" t="s">
        <v>74</v>
      </c>
      <c r="K2886">
        <v>250002</v>
      </c>
      <c r="L2886" t="s">
        <v>36</v>
      </c>
      <c r="M2886" t="s">
        <v>38</v>
      </c>
      <c r="N2886" s="5">
        <v>2815</v>
      </c>
    </row>
    <row r="2887" spans="1:14" x14ac:dyDescent="0.25">
      <c r="A2887">
        <v>3802886</v>
      </c>
      <c r="B2887">
        <v>4</v>
      </c>
      <c r="C2887" t="s">
        <v>65</v>
      </c>
      <c r="D2887" s="2">
        <v>45003</v>
      </c>
      <c r="E2887" s="27">
        <v>2023</v>
      </c>
      <c r="F2887" s="29">
        <v>3</v>
      </c>
      <c r="G2887">
        <v>511113</v>
      </c>
      <c r="H2887" t="s">
        <v>30</v>
      </c>
      <c r="I2887">
        <v>280005</v>
      </c>
      <c r="J2887" t="s">
        <v>77</v>
      </c>
      <c r="K2887">
        <v>250011</v>
      </c>
      <c r="L2887" t="s">
        <v>37</v>
      </c>
      <c r="M2887" t="s">
        <v>54</v>
      </c>
      <c r="N2887" s="5">
        <v>2819</v>
      </c>
    </row>
    <row r="2888" spans="1:14" x14ac:dyDescent="0.25">
      <c r="A2888">
        <v>3802887</v>
      </c>
      <c r="B2888">
        <v>1</v>
      </c>
      <c r="C2888" t="s">
        <v>64</v>
      </c>
      <c r="D2888" s="2">
        <v>44355</v>
      </c>
      <c r="E2888" s="27">
        <v>2021</v>
      </c>
      <c r="F2888" s="29">
        <v>6</v>
      </c>
      <c r="G2888">
        <v>511117</v>
      </c>
      <c r="H2888" t="s">
        <v>31</v>
      </c>
      <c r="I2888">
        <v>280010</v>
      </c>
      <c r="J2888" t="s">
        <v>11</v>
      </c>
      <c r="K2888">
        <v>250027</v>
      </c>
      <c r="L2888" t="s">
        <v>35</v>
      </c>
      <c r="M2888" t="s">
        <v>71</v>
      </c>
      <c r="N2888" s="5">
        <v>3282</v>
      </c>
    </row>
    <row r="2889" spans="1:14" x14ac:dyDescent="0.25">
      <c r="A2889">
        <v>3802888</v>
      </c>
      <c r="B2889">
        <v>3</v>
      </c>
      <c r="C2889" t="s">
        <v>50</v>
      </c>
      <c r="D2889" s="2">
        <v>45005</v>
      </c>
      <c r="E2889" s="27">
        <v>2023</v>
      </c>
      <c r="F2889" s="29">
        <v>3</v>
      </c>
      <c r="G2889">
        <v>511111</v>
      </c>
      <c r="H2889" t="s">
        <v>29</v>
      </c>
      <c r="I2889">
        <v>280015</v>
      </c>
      <c r="J2889" t="s">
        <v>16</v>
      </c>
      <c r="K2889">
        <v>250009</v>
      </c>
      <c r="L2889" t="s">
        <v>36</v>
      </c>
      <c r="M2889" t="s">
        <v>53</v>
      </c>
      <c r="N2889" s="5">
        <v>2645</v>
      </c>
    </row>
    <row r="2890" spans="1:14" x14ac:dyDescent="0.25">
      <c r="A2890">
        <v>3802889</v>
      </c>
      <c r="B2890">
        <v>4</v>
      </c>
      <c r="C2890" t="s">
        <v>65</v>
      </c>
      <c r="D2890" s="2">
        <v>44335</v>
      </c>
      <c r="E2890" s="27">
        <v>2021</v>
      </c>
      <c r="F2890" s="29">
        <v>5</v>
      </c>
      <c r="G2890">
        <v>511115</v>
      </c>
      <c r="H2890" t="s">
        <v>70</v>
      </c>
      <c r="I2890">
        <v>280018</v>
      </c>
      <c r="J2890" t="s">
        <v>19</v>
      </c>
      <c r="K2890">
        <v>250005</v>
      </c>
      <c r="L2890" t="s">
        <v>36</v>
      </c>
      <c r="M2890" t="s">
        <v>38</v>
      </c>
      <c r="N2890" s="5">
        <v>2650</v>
      </c>
    </row>
    <row r="2891" spans="1:14" x14ac:dyDescent="0.25">
      <c r="A2891">
        <v>3802890</v>
      </c>
      <c r="B2891">
        <v>4</v>
      </c>
      <c r="C2891" t="s">
        <v>65</v>
      </c>
      <c r="D2891" s="2">
        <v>44962</v>
      </c>
      <c r="E2891" s="27">
        <v>2023</v>
      </c>
      <c r="F2891" s="29">
        <v>2</v>
      </c>
      <c r="G2891">
        <v>511112</v>
      </c>
      <c r="H2891" t="s">
        <v>29</v>
      </c>
      <c r="I2891">
        <v>280019</v>
      </c>
      <c r="J2891" t="s">
        <v>20</v>
      </c>
      <c r="K2891">
        <v>250002</v>
      </c>
      <c r="L2891" t="s">
        <v>36</v>
      </c>
      <c r="M2891" t="s">
        <v>38</v>
      </c>
      <c r="N2891" s="5">
        <v>5935</v>
      </c>
    </row>
    <row r="2892" spans="1:14" x14ac:dyDescent="0.25">
      <c r="A2892">
        <v>3802891</v>
      </c>
      <c r="B2892">
        <v>2</v>
      </c>
      <c r="C2892" t="s">
        <v>51</v>
      </c>
      <c r="D2892" s="2">
        <v>45049</v>
      </c>
      <c r="E2892" s="27">
        <v>2023</v>
      </c>
      <c r="F2892" s="29">
        <v>5</v>
      </c>
      <c r="G2892">
        <v>511113</v>
      </c>
      <c r="H2892" t="s">
        <v>30</v>
      </c>
      <c r="I2892">
        <v>280012</v>
      </c>
      <c r="J2892" t="s">
        <v>13</v>
      </c>
      <c r="K2892">
        <v>250010</v>
      </c>
      <c r="L2892" t="s">
        <v>36</v>
      </c>
      <c r="M2892" t="s">
        <v>53</v>
      </c>
      <c r="N2892" s="5">
        <v>4921</v>
      </c>
    </row>
    <row r="2893" spans="1:14" x14ac:dyDescent="0.25">
      <c r="A2893">
        <v>3802892</v>
      </c>
      <c r="B2893">
        <v>4</v>
      </c>
      <c r="C2893" t="s">
        <v>65</v>
      </c>
      <c r="D2893" s="2">
        <v>44749</v>
      </c>
      <c r="E2893" s="27">
        <v>2022</v>
      </c>
      <c r="F2893" s="29">
        <v>7</v>
      </c>
      <c r="G2893">
        <v>511113</v>
      </c>
      <c r="H2893" t="s">
        <v>30</v>
      </c>
      <c r="I2893">
        <v>280017</v>
      </c>
      <c r="J2893" t="s">
        <v>18</v>
      </c>
      <c r="K2893">
        <v>250011</v>
      </c>
      <c r="L2893" t="s">
        <v>37</v>
      </c>
      <c r="M2893" t="s">
        <v>54</v>
      </c>
      <c r="N2893" s="5">
        <v>3321</v>
      </c>
    </row>
    <row r="2894" spans="1:14" x14ac:dyDescent="0.25">
      <c r="A2894">
        <v>3802893</v>
      </c>
      <c r="B2894">
        <v>2</v>
      </c>
      <c r="C2894" t="s">
        <v>51</v>
      </c>
      <c r="D2894" s="2">
        <v>44264</v>
      </c>
      <c r="E2894" s="27">
        <v>2021</v>
      </c>
      <c r="F2894" s="29">
        <v>3</v>
      </c>
      <c r="G2894">
        <v>511114</v>
      </c>
      <c r="H2894" t="s">
        <v>30</v>
      </c>
      <c r="I2894">
        <v>280012</v>
      </c>
      <c r="J2894" t="s">
        <v>13</v>
      </c>
      <c r="K2894">
        <v>250008</v>
      </c>
      <c r="L2894" t="s">
        <v>36</v>
      </c>
      <c r="M2894" t="s">
        <v>53</v>
      </c>
      <c r="N2894" s="5">
        <v>3723</v>
      </c>
    </row>
    <row r="2895" spans="1:14" x14ac:dyDescent="0.25">
      <c r="A2895">
        <v>3802894</v>
      </c>
      <c r="B2895">
        <v>2</v>
      </c>
      <c r="C2895" t="s">
        <v>51</v>
      </c>
      <c r="D2895" s="2">
        <v>44646</v>
      </c>
      <c r="E2895" s="27">
        <v>2022</v>
      </c>
      <c r="F2895" s="29">
        <v>3</v>
      </c>
      <c r="G2895">
        <v>511114</v>
      </c>
      <c r="H2895" t="s">
        <v>30</v>
      </c>
      <c r="I2895">
        <v>280015</v>
      </c>
      <c r="J2895" t="s">
        <v>16</v>
      </c>
      <c r="K2895">
        <v>250003</v>
      </c>
      <c r="L2895" t="s">
        <v>36</v>
      </c>
      <c r="M2895" t="s">
        <v>38</v>
      </c>
      <c r="N2895" s="5">
        <v>3683</v>
      </c>
    </row>
    <row r="2896" spans="1:14" x14ac:dyDescent="0.25">
      <c r="A2896">
        <v>3802895</v>
      </c>
      <c r="B2896">
        <v>3</v>
      </c>
      <c r="C2896" t="s">
        <v>50</v>
      </c>
      <c r="D2896" s="2">
        <v>45175</v>
      </c>
      <c r="E2896" s="27">
        <v>2023</v>
      </c>
      <c r="F2896" s="29">
        <v>9</v>
      </c>
      <c r="G2896">
        <v>511112</v>
      </c>
      <c r="H2896" t="s">
        <v>29</v>
      </c>
      <c r="I2896">
        <v>280019</v>
      </c>
      <c r="J2896" t="s">
        <v>20</v>
      </c>
      <c r="K2896">
        <v>250011</v>
      </c>
      <c r="L2896" t="s">
        <v>37</v>
      </c>
      <c r="M2896" t="s">
        <v>54</v>
      </c>
      <c r="N2896" s="5">
        <v>390</v>
      </c>
    </row>
    <row r="2897" spans="1:14" x14ac:dyDescent="0.25">
      <c r="A2897">
        <v>3802896</v>
      </c>
      <c r="B2897">
        <v>2</v>
      </c>
      <c r="C2897" t="s">
        <v>51</v>
      </c>
      <c r="D2897" s="2">
        <v>44567</v>
      </c>
      <c r="E2897" s="27">
        <v>2022</v>
      </c>
      <c r="F2897" s="29">
        <v>1</v>
      </c>
      <c r="G2897">
        <v>511112</v>
      </c>
      <c r="H2897" t="s">
        <v>29</v>
      </c>
      <c r="I2897">
        <v>280002</v>
      </c>
      <c r="J2897" t="s">
        <v>74</v>
      </c>
      <c r="K2897">
        <v>250016</v>
      </c>
      <c r="L2897" t="s">
        <v>37</v>
      </c>
      <c r="M2897" t="s">
        <v>39</v>
      </c>
      <c r="N2897" s="5">
        <v>5062</v>
      </c>
    </row>
    <row r="2898" spans="1:14" x14ac:dyDescent="0.25">
      <c r="A2898">
        <v>3802897</v>
      </c>
      <c r="B2898">
        <v>1</v>
      </c>
      <c r="C2898" t="s">
        <v>64</v>
      </c>
      <c r="D2898" s="2">
        <v>45125</v>
      </c>
      <c r="E2898" s="27">
        <v>2023</v>
      </c>
      <c r="F2898" s="29">
        <v>7</v>
      </c>
      <c r="G2898">
        <v>511116</v>
      </c>
      <c r="H2898" t="s">
        <v>31</v>
      </c>
      <c r="I2898">
        <v>280003</v>
      </c>
      <c r="J2898" t="s">
        <v>75</v>
      </c>
      <c r="K2898">
        <v>250027</v>
      </c>
      <c r="L2898" t="s">
        <v>35</v>
      </c>
      <c r="M2898" t="s">
        <v>71</v>
      </c>
      <c r="N2898" s="5">
        <v>559</v>
      </c>
    </row>
    <row r="2899" spans="1:14" x14ac:dyDescent="0.25">
      <c r="A2899">
        <v>3802898</v>
      </c>
      <c r="B2899">
        <v>1</v>
      </c>
      <c r="C2899" t="s">
        <v>64</v>
      </c>
      <c r="D2899" s="2">
        <v>45194</v>
      </c>
      <c r="E2899" s="27">
        <v>2023</v>
      </c>
      <c r="F2899" s="29">
        <v>9</v>
      </c>
      <c r="G2899">
        <v>511115</v>
      </c>
      <c r="H2899" t="s">
        <v>70</v>
      </c>
      <c r="I2899">
        <v>280003</v>
      </c>
      <c r="J2899" t="s">
        <v>75</v>
      </c>
      <c r="K2899">
        <v>250030</v>
      </c>
      <c r="L2899" t="s">
        <v>35</v>
      </c>
      <c r="M2899" t="s">
        <v>55</v>
      </c>
      <c r="N2899" s="5">
        <v>5817</v>
      </c>
    </row>
    <row r="2900" spans="1:14" x14ac:dyDescent="0.25">
      <c r="A2900">
        <v>3802899</v>
      </c>
      <c r="B2900">
        <v>1</v>
      </c>
      <c r="C2900" t="s">
        <v>64</v>
      </c>
      <c r="D2900" s="2">
        <v>44734</v>
      </c>
      <c r="E2900" s="27">
        <v>2022</v>
      </c>
      <c r="F2900" s="29">
        <v>6</v>
      </c>
      <c r="G2900">
        <v>511113</v>
      </c>
      <c r="H2900" t="s">
        <v>30</v>
      </c>
      <c r="I2900">
        <v>280011</v>
      </c>
      <c r="J2900" t="s">
        <v>12</v>
      </c>
      <c r="K2900">
        <v>250020</v>
      </c>
      <c r="L2900" t="s">
        <v>37</v>
      </c>
      <c r="M2900" t="s">
        <v>39</v>
      </c>
      <c r="N2900" s="5">
        <v>1989</v>
      </c>
    </row>
    <row r="2901" spans="1:14" x14ac:dyDescent="0.25">
      <c r="A2901">
        <v>3802900</v>
      </c>
      <c r="B2901">
        <v>1</v>
      </c>
      <c r="C2901" t="s">
        <v>64</v>
      </c>
      <c r="D2901" s="2">
        <v>44357</v>
      </c>
      <c r="E2901" s="27">
        <v>2021</v>
      </c>
      <c r="F2901" s="29">
        <v>6</v>
      </c>
      <c r="G2901">
        <v>511112</v>
      </c>
      <c r="H2901" t="s">
        <v>29</v>
      </c>
      <c r="I2901">
        <v>280018</v>
      </c>
      <c r="J2901" t="s">
        <v>19</v>
      </c>
      <c r="K2901">
        <v>250028</v>
      </c>
      <c r="L2901" t="s">
        <v>35</v>
      </c>
      <c r="M2901" t="s">
        <v>71</v>
      </c>
      <c r="N2901" s="5">
        <v>2613</v>
      </c>
    </row>
    <row r="2902" spans="1:14" x14ac:dyDescent="0.25">
      <c r="A2902">
        <v>3802901</v>
      </c>
      <c r="B2902">
        <v>3</v>
      </c>
      <c r="C2902" t="s">
        <v>50</v>
      </c>
      <c r="D2902" s="2">
        <v>44921</v>
      </c>
      <c r="E2902" s="27">
        <v>2022</v>
      </c>
      <c r="F2902" s="29">
        <v>12</v>
      </c>
      <c r="G2902">
        <v>511114</v>
      </c>
      <c r="H2902" t="s">
        <v>30</v>
      </c>
      <c r="I2902">
        <v>280013</v>
      </c>
      <c r="J2902" t="s">
        <v>14</v>
      </c>
      <c r="K2902">
        <v>250018</v>
      </c>
      <c r="L2902" t="s">
        <v>37</v>
      </c>
      <c r="M2902" t="s">
        <v>39</v>
      </c>
      <c r="N2902" s="5">
        <v>4424</v>
      </c>
    </row>
    <row r="2903" spans="1:14" x14ac:dyDescent="0.25">
      <c r="A2903">
        <v>3802902</v>
      </c>
      <c r="B2903">
        <v>3</v>
      </c>
      <c r="C2903" t="s">
        <v>50</v>
      </c>
      <c r="D2903" s="2">
        <v>45241</v>
      </c>
      <c r="E2903" s="27">
        <v>2023</v>
      </c>
      <c r="F2903" s="29">
        <v>11</v>
      </c>
      <c r="G2903">
        <v>511112</v>
      </c>
      <c r="H2903" t="s">
        <v>29</v>
      </c>
      <c r="I2903">
        <v>280006</v>
      </c>
      <c r="J2903" t="s">
        <v>78</v>
      </c>
      <c r="K2903">
        <v>250004</v>
      </c>
      <c r="L2903" t="s">
        <v>36</v>
      </c>
      <c r="M2903" t="s">
        <v>38</v>
      </c>
      <c r="N2903" s="5">
        <v>4109</v>
      </c>
    </row>
    <row r="2904" spans="1:14" x14ac:dyDescent="0.25">
      <c r="A2904">
        <v>3802903</v>
      </c>
      <c r="B2904">
        <v>1</v>
      </c>
      <c r="C2904" t="s">
        <v>64</v>
      </c>
      <c r="D2904" s="2">
        <v>44707</v>
      </c>
      <c r="E2904" s="27">
        <v>2022</v>
      </c>
      <c r="F2904" s="29">
        <v>5</v>
      </c>
      <c r="G2904">
        <v>511112</v>
      </c>
      <c r="H2904" t="s">
        <v>29</v>
      </c>
      <c r="I2904">
        <v>280007</v>
      </c>
      <c r="J2904" t="s">
        <v>79</v>
      </c>
      <c r="K2904">
        <v>250020</v>
      </c>
      <c r="L2904" t="s">
        <v>37</v>
      </c>
      <c r="M2904" t="s">
        <v>39</v>
      </c>
      <c r="N2904" s="5">
        <v>2119</v>
      </c>
    </row>
    <row r="2905" spans="1:14" x14ac:dyDescent="0.25">
      <c r="A2905">
        <v>3802904</v>
      </c>
      <c r="B2905">
        <v>1</v>
      </c>
      <c r="C2905" t="s">
        <v>64</v>
      </c>
      <c r="D2905" s="2">
        <v>44382</v>
      </c>
      <c r="E2905" s="27">
        <v>2021</v>
      </c>
      <c r="F2905" s="29">
        <v>7</v>
      </c>
      <c r="G2905">
        <v>511116</v>
      </c>
      <c r="H2905" t="s">
        <v>31</v>
      </c>
      <c r="I2905">
        <v>280019</v>
      </c>
      <c r="J2905" t="s">
        <v>20</v>
      </c>
      <c r="K2905">
        <v>250028</v>
      </c>
      <c r="L2905" t="s">
        <v>35</v>
      </c>
      <c r="M2905" t="s">
        <v>71</v>
      </c>
      <c r="N2905" s="5">
        <v>4442</v>
      </c>
    </row>
    <row r="2906" spans="1:14" x14ac:dyDescent="0.25">
      <c r="A2906">
        <v>3802905</v>
      </c>
      <c r="B2906">
        <v>4</v>
      </c>
      <c r="C2906" t="s">
        <v>65</v>
      </c>
      <c r="D2906" s="2">
        <v>44960</v>
      </c>
      <c r="E2906" s="27">
        <v>2023</v>
      </c>
      <c r="F2906" s="29">
        <v>2</v>
      </c>
      <c r="G2906">
        <v>511115</v>
      </c>
      <c r="H2906" t="s">
        <v>70</v>
      </c>
      <c r="I2906">
        <v>280006</v>
      </c>
      <c r="J2906" t="s">
        <v>78</v>
      </c>
      <c r="K2906">
        <v>250006</v>
      </c>
      <c r="L2906" t="s">
        <v>36</v>
      </c>
      <c r="M2906" t="s">
        <v>53</v>
      </c>
      <c r="N2906" s="5">
        <v>2030</v>
      </c>
    </row>
    <row r="2907" spans="1:14" x14ac:dyDescent="0.25">
      <c r="A2907">
        <v>3802906</v>
      </c>
      <c r="B2907">
        <v>2</v>
      </c>
      <c r="C2907" t="s">
        <v>51</v>
      </c>
      <c r="D2907" s="2">
        <v>44481</v>
      </c>
      <c r="E2907" s="27">
        <v>2021</v>
      </c>
      <c r="F2907" s="29">
        <v>10</v>
      </c>
      <c r="G2907">
        <v>511117</v>
      </c>
      <c r="H2907" t="s">
        <v>31</v>
      </c>
      <c r="I2907">
        <v>280016</v>
      </c>
      <c r="J2907" t="s">
        <v>17</v>
      </c>
      <c r="K2907">
        <v>250009</v>
      </c>
      <c r="L2907" t="s">
        <v>36</v>
      </c>
      <c r="M2907" t="s">
        <v>53</v>
      </c>
      <c r="N2907" s="5">
        <v>4898</v>
      </c>
    </row>
    <row r="2908" spans="1:14" x14ac:dyDescent="0.25">
      <c r="A2908">
        <v>3802907</v>
      </c>
      <c r="B2908">
        <v>4</v>
      </c>
      <c r="C2908" t="s">
        <v>65</v>
      </c>
      <c r="D2908" s="2">
        <v>44677</v>
      </c>
      <c r="E2908" s="27">
        <v>2022</v>
      </c>
      <c r="F2908" s="29">
        <v>4</v>
      </c>
      <c r="G2908">
        <v>511117</v>
      </c>
      <c r="H2908" t="s">
        <v>31</v>
      </c>
      <c r="I2908">
        <v>280006</v>
      </c>
      <c r="J2908" t="s">
        <v>78</v>
      </c>
      <c r="K2908">
        <v>250010</v>
      </c>
      <c r="L2908" t="s">
        <v>36</v>
      </c>
      <c r="M2908" t="s">
        <v>53</v>
      </c>
      <c r="N2908" s="5">
        <v>4408</v>
      </c>
    </row>
    <row r="2909" spans="1:14" x14ac:dyDescent="0.25">
      <c r="A2909">
        <v>3802908</v>
      </c>
      <c r="B2909">
        <v>4</v>
      </c>
      <c r="C2909" t="s">
        <v>65</v>
      </c>
      <c r="D2909" s="2">
        <v>44516</v>
      </c>
      <c r="E2909" s="27">
        <v>2021</v>
      </c>
      <c r="F2909" s="29">
        <v>11</v>
      </c>
      <c r="G2909">
        <v>511113</v>
      </c>
      <c r="H2909" t="s">
        <v>30</v>
      </c>
      <c r="I2909">
        <v>280004</v>
      </c>
      <c r="J2909" t="s">
        <v>76</v>
      </c>
      <c r="K2909">
        <v>250030</v>
      </c>
      <c r="L2909" t="s">
        <v>35</v>
      </c>
      <c r="M2909" t="s">
        <v>55</v>
      </c>
      <c r="N2909" s="5">
        <v>5965</v>
      </c>
    </row>
    <row r="2910" spans="1:14" x14ac:dyDescent="0.25">
      <c r="A2910">
        <v>3802909</v>
      </c>
      <c r="B2910">
        <v>2</v>
      </c>
      <c r="C2910" t="s">
        <v>51</v>
      </c>
      <c r="D2910" s="2">
        <v>44267</v>
      </c>
      <c r="E2910" s="27">
        <v>2021</v>
      </c>
      <c r="F2910" s="29">
        <v>3</v>
      </c>
      <c r="G2910">
        <v>511116</v>
      </c>
      <c r="H2910" t="s">
        <v>31</v>
      </c>
      <c r="I2910">
        <v>280007</v>
      </c>
      <c r="J2910" t="s">
        <v>79</v>
      </c>
      <c r="K2910">
        <v>250023</v>
      </c>
      <c r="L2910" t="s">
        <v>34</v>
      </c>
      <c r="M2910" t="s">
        <v>40</v>
      </c>
      <c r="N2910" s="5">
        <v>1720</v>
      </c>
    </row>
    <row r="2911" spans="1:14" x14ac:dyDescent="0.25">
      <c r="A2911">
        <v>3802910</v>
      </c>
      <c r="B2911">
        <v>3</v>
      </c>
      <c r="C2911" t="s">
        <v>50</v>
      </c>
      <c r="D2911" s="2">
        <v>44255</v>
      </c>
      <c r="E2911" s="27">
        <v>2021</v>
      </c>
      <c r="F2911" s="29">
        <v>2</v>
      </c>
      <c r="G2911">
        <v>511117</v>
      </c>
      <c r="H2911" t="s">
        <v>31</v>
      </c>
      <c r="I2911">
        <v>280009</v>
      </c>
      <c r="J2911" t="s">
        <v>81</v>
      </c>
      <c r="K2911">
        <v>250029</v>
      </c>
      <c r="L2911" t="s">
        <v>35</v>
      </c>
      <c r="M2911" t="s">
        <v>55</v>
      </c>
      <c r="N2911" s="5">
        <v>2862</v>
      </c>
    </row>
    <row r="2912" spans="1:14" x14ac:dyDescent="0.25">
      <c r="A2912">
        <v>3802911</v>
      </c>
      <c r="B2912">
        <v>1</v>
      </c>
      <c r="C2912" t="s">
        <v>64</v>
      </c>
      <c r="D2912" s="2">
        <v>44306</v>
      </c>
      <c r="E2912" s="27">
        <v>2021</v>
      </c>
      <c r="F2912" s="29">
        <v>4</v>
      </c>
      <c r="G2912">
        <v>511117</v>
      </c>
      <c r="H2912" t="s">
        <v>31</v>
      </c>
      <c r="I2912">
        <v>280003</v>
      </c>
      <c r="J2912" t="s">
        <v>75</v>
      </c>
      <c r="K2912">
        <v>250017</v>
      </c>
      <c r="L2912" t="s">
        <v>37</v>
      </c>
      <c r="M2912" t="s">
        <v>39</v>
      </c>
      <c r="N2912" s="5">
        <v>1427</v>
      </c>
    </row>
    <row r="2913" spans="1:14" x14ac:dyDescent="0.25">
      <c r="A2913">
        <v>3802912</v>
      </c>
      <c r="B2913">
        <v>4</v>
      </c>
      <c r="C2913" t="s">
        <v>65</v>
      </c>
      <c r="D2913" s="2">
        <v>44254</v>
      </c>
      <c r="E2913" s="27">
        <v>2021</v>
      </c>
      <c r="F2913" s="29">
        <v>2</v>
      </c>
      <c r="G2913">
        <v>511115</v>
      </c>
      <c r="H2913" t="s">
        <v>70</v>
      </c>
      <c r="I2913">
        <v>280010</v>
      </c>
      <c r="J2913" t="s">
        <v>11</v>
      </c>
      <c r="K2913">
        <v>250003</v>
      </c>
      <c r="L2913" t="s">
        <v>36</v>
      </c>
      <c r="M2913" t="s">
        <v>38</v>
      </c>
      <c r="N2913" s="5">
        <v>5677</v>
      </c>
    </row>
    <row r="2914" spans="1:14" x14ac:dyDescent="0.25">
      <c r="A2914">
        <v>3802913</v>
      </c>
      <c r="B2914">
        <v>1</v>
      </c>
      <c r="C2914" t="s">
        <v>64</v>
      </c>
      <c r="D2914" s="2">
        <v>45194</v>
      </c>
      <c r="E2914" s="27">
        <v>2023</v>
      </c>
      <c r="F2914" s="29">
        <v>9</v>
      </c>
      <c r="G2914">
        <v>511112</v>
      </c>
      <c r="H2914" t="s">
        <v>29</v>
      </c>
      <c r="I2914">
        <v>280010</v>
      </c>
      <c r="J2914" t="s">
        <v>11</v>
      </c>
      <c r="K2914">
        <v>250003</v>
      </c>
      <c r="L2914" t="s">
        <v>36</v>
      </c>
      <c r="M2914" t="s">
        <v>38</v>
      </c>
      <c r="N2914" s="5">
        <v>4534</v>
      </c>
    </row>
    <row r="2915" spans="1:14" x14ac:dyDescent="0.25">
      <c r="A2915">
        <v>3802914</v>
      </c>
      <c r="B2915">
        <v>4</v>
      </c>
      <c r="C2915" t="s">
        <v>65</v>
      </c>
      <c r="D2915" s="2">
        <v>45066</v>
      </c>
      <c r="E2915" s="27">
        <v>2023</v>
      </c>
      <c r="F2915" s="29">
        <v>5</v>
      </c>
      <c r="G2915">
        <v>511114</v>
      </c>
      <c r="H2915" t="s">
        <v>30</v>
      </c>
      <c r="I2915">
        <v>280014</v>
      </c>
      <c r="J2915" t="s">
        <v>15</v>
      </c>
      <c r="K2915">
        <v>250026</v>
      </c>
      <c r="L2915" t="s">
        <v>35</v>
      </c>
      <c r="M2915" t="s">
        <v>71</v>
      </c>
      <c r="N2915" s="5">
        <v>3864</v>
      </c>
    </row>
    <row r="2916" spans="1:14" x14ac:dyDescent="0.25">
      <c r="A2916">
        <v>3802915</v>
      </c>
      <c r="B2916">
        <v>1</v>
      </c>
      <c r="C2916" t="s">
        <v>64</v>
      </c>
      <c r="D2916" s="2">
        <v>44705</v>
      </c>
      <c r="E2916" s="27">
        <v>2022</v>
      </c>
      <c r="F2916" s="29">
        <v>5</v>
      </c>
      <c r="G2916">
        <v>511111</v>
      </c>
      <c r="H2916" t="s">
        <v>29</v>
      </c>
      <c r="I2916">
        <v>280019</v>
      </c>
      <c r="J2916" t="s">
        <v>20</v>
      </c>
      <c r="K2916">
        <v>250024</v>
      </c>
      <c r="L2916" t="s">
        <v>34</v>
      </c>
      <c r="M2916" t="s">
        <v>40</v>
      </c>
      <c r="N2916" s="5">
        <v>5162</v>
      </c>
    </row>
    <row r="2917" spans="1:14" x14ac:dyDescent="0.25">
      <c r="A2917">
        <v>3802916</v>
      </c>
      <c r="B2917">
        <v>3</v>
      </c>
      <c r="C2917" t="s">
        <v>50</v>
      </c>
      <c r="D2917" s="2">
        <v>44243</v>
      </c>
      <c r="E2917" s="27">
        <v>2021</v>
      </c>
      <c r="F2917" s="29">
        <v>2</v>
      </c>
      <c r="G2917">
        <v>511113</v>
      </c>
      <c r="H2917" t="s">
        <v>30</v>
      </c>
      <c r="I2917">
        <v>280016</v>
      </c>
      <c r="J2917" t="s">
        <v>17</v>
      </c>
      <c r="K2917">
        <v>250014</v>
      </c>
      <c r="L2917" t="s">
        <v>37</v>
      </c>
      <c r="M2917" t="s">
        <v>54</v>
      </c>
      <c r="N2917" s="5">
        <v>3197</v>
      </c>
    </row>
    <row r="2918" spans="1:14" x14ac:dyDescent="0.25">
      <c r="A2918">
        <v>3802917</v>
      </c>
      <c r="B2918">
        <v>3</v>
      </c>
      <c r="C2918" t="s">
        <v>50</v>
      </c>
      <c r="D2918" s="2">
        <v>44472</v>
      </c>
      <c r="E2918" s="27">
        <v>2021</v>
      </c>
      <c r="F2918" s="29">
        <v>10</v>
      </c>
      <c r="G2918">
        <v>511114</v>
      </c>
      <c r="H2918" t="s">
        <v>30</v>
      </c>
      <c r="I2918">
        <v>280005</v>
      </c>
      <c r="J2918" t="s">
        <v>77</v>
      </c>
      <c r="K2918">
        <v>250005</v>
      </c>
      <c r="L2918" t="s">
        <v>36</v>
      </c>
      <c r="M2918" t="s">
        <v>38</v>
      </c>
      <c r="N2918" s="5">
        <v>5710</v>
      </c>
    </row>
    <row r="2919" spans="1:14" x14ac:dyDescent="0.25">
      <c r="A2919">
        <v>3802918</v>
      </c>
      <c r="B2919">
        <v>3</v>
      </c>
      <c r="C2919" t="s">
        <v>50</v>
      </c>
      <c r="D2919" s="2">
        <v>44652</v>
      </c>
      <c r="E2919" s="27">
        <v>2022</v>
      </c>
      <c r="F2919" s="29">
        <v>4</v>
      </c>
      <c r="G2919">
        <v>511117</v>
      </c>
      <c r="H2919" t="s">
        <v>31</v>
      </c>
      <c r="I2919">
        <v>280008</v>
      </c>
      <c r="J2919" t="s">
        <v>80</v>
      </c>
      <c r="K2919">
        <v>250010</v>
      </c>
      <c r="L2919" t="s">
        <v>36</v>
      </c>
      <c r="M2919" t="s">
        <v>53</v>
      </c>
      <c r="N2919" s="5">
        <v>5402</v>
      </c>
    </row>
    <row r="2920" spans="1:14" x14ac:dyDescent="0.25">
      <c r="A2920">
        <v>3802919</v>
      </c>
      <c r="B2920">
        <v>4</v>
      </c>
      <c r="C2920" t="s">
        <v>65</v>
      </c>
      <c r="D2920" s="2">
        <v>44527</v>
      </c>
      <c r="E2920" s="27">
        <v>2021</v>
      </c>
      <c r="F2920" s="29">
        <v>11</v>
      </c>
      <c r="G2920">
        <v>511117</v>
      </c>
      <c r="H2920" t="s">
        <v>31</v>
      </c>
      <c r="I2920">
        <v>280001</v>
      </c>
      <c r="J2920" t="s">
        <v>73</v>
      </c>
      <c r="K2920">
        <v>250001</v>
      </c>
      <c r="L2920" t="s">
        <v>36</v>
      </c>
      <c r="M2920" t="s">
        <v>38</v>
      </c>
      <c r="N2920" s="5">
        <v>3434</v>
      </c>
    </row>
    <row r="2921" spans="1:14" x14ac:dyDescent="0.25">
      <c r="A2921">
        <v>3802920</v>
      </c>
      <c r="B2921">
        <v>3</v>
      </c>
      <c r="C2921" t="s">
        <v>50</v>
      </c>
      <c r="D2921" s="2">
        <v>44477</v>
      </c>
      <c r="E2921" s="27">
        <v>2021</v>
      </c>
      <c r="F2921" s="29">
        <v>10</v>
      </c>
      <c r="G2921">
        <v>511113</v>
      </c>
      <c r="H2921" t="s">
        <v>30</v>
      </c>
      <c r="I2921">
        <v>280001</v>
      </c>
      <c r="J2921" t="s">
        <v>73</v>
      </c>
      <c r="K2921">
        <v>250023</v>
      </c>
      <c r="L2921" t="s">
        <v>34</v>
      </c>
      <c r="M2921" t="s">
        <v>40</v>
      </c>
      <c r="N2921" s="5">
        <v>866</v>
      </c>
    </row>
    <row r="2922" spans="1:14" x14ac:dyDescent="0.25">
      <c r="A2922">
        <v>3802921</v>
      </c>
      <c r="B2922">
        <v>3</v>
      </c>
      <c r="C2922" t="s">
        <v>50</v>
      </c>
      <c r="D2922" s="2">
        <v>45093</v>
      </c>
      <c r="E2922" s="27">
        <v>2023</v>
      </c>
      <c r="F2922" s="29">
        <v>6</v>
      </c>
      <c r="G2922">
        <v>511113</v>
      </c>
      <c r="H2922" t="s">
        <v>30</v>
      </c>
      <c r="I2922">
        <v>280004</v>
      </c>
      <c r="J2922" t="s">
        <v>76</v>
      </c>
      <c r="K2922">
        <v>250019</v>
      </c>
      <c r="L2922" t="s">
        <v>37</v>
      </c>
      <c r="M2922" t="s">
        <v>39</v>
      </c>
      <c r="N2922" s="5">
        <v>2223</v>
      </c>
    </row>
    <row r="2923" spans="1:14" x14ac:dyDescent="0.25">
      <c r="A2923">
        <v>3802922</v>
      </c>
      <c r="B2923">
        <v>1</v>
      </c>
      <c r="C2923" t="s">
        <v>64</v>
      </c>
      <c r="D2923" s="2">
        <v>44205</v>
      </c>
      <c r="E2923" s="27">
        <v>2021</v>
      </c>
      <c r="F2923" s="29">
        <v>1</v>
      </c>
      <c r="G2923">
        <v>511113</v>
      </c>
      <c r="H2923" t="s">
        <v>30</v>
      </c>
      <c r="I2923">
        <v>280019</v>
      </c>
      <c r="J2923" t="s">
        <v>20</v>
      </c>
      <c r="K2923">
        <v>250029</v>
      </c>
      <c r="L2923" t="s">
        <v>35</v>
      </c>
      <c r="M2923" t="s">
        <v>55</v>
      </c>
      <c r="N2923" s="5">
        <v>4915</v>
      </c>
    </row>
    <row r="2924" spans="1:14" x14ac:dyDescent="0.25">
      <c r="A2924">
        <v>3802923</v>
      </c>
      <c r="B2924">
        <v>4</v>
      </c>
      <c r="C2924" t="s">
        <v>65</v>
      </c>
      <c r="D2924" s="2">
        <v>44977</v>
      </c>
      <c r="E2924" s="27">
        <v>2023</v>
      </c>
      <c r="F2924" s="29">
        <v>2</v>
      </c>
      <c r="G2924">
        <v>511114</v>
      </c>
      <c r="H2924" t="s">
        <v>30</v>
      </c>
      <c r="I2924">
        <v>280008</v>
      </c>
      <c r="J2924" t="s">
        <v>80</v>
      </c>
      <c r="K2924">
        <v>250007</v>
      </c>
      <c r="L2924" t="s">
        <v>36</v>
      </c>
      <c r="M2924" t="s">
        <v>53</v>
      </c>
      <c r="N2924" s="5">
        <v>1268</v>
      </c>
    </row>
    <row r="2925" spans="1:14" x14ac:dyDescent="0.25">
      <c r="A2925">
        <v>3802924</v>
      </c>
      <c r="B2925">
        <v>4</v>
      </c>
      <c r="C2925" t="s">
        <v>65</v>
      </c>
      <c r="D2925" s="2">
        <v>45242</v>
      </c>
      <c r="E2925" s="27">
        <v>2023</v>
      </c>
      <c r="F2925" s="29">
        <v>11</v>
      </c>
      <c r="G2925">
        <v>511113</v>
      </c>
      <c r="H2925" t="s">
        <v>30</v>
      </c>
      <c r="I2925">
        <v>280017</v>
      </c>
      <c r="J2925" t="s">
        <v>18</v>
      </c>
      <c r="K2925">
        <v>250017</v>
      </c>
      <c r="L2925" t="s">
        <v>37</v>
      </c>
      <c r="M2925" t="s">
        <v>39</v>
      </c>
      <c r="N2925" s="5">
        <v>340</v>
      </c>
    </row>
    <row r="2926" spans="1:14" x14ac:dyDescent="0.25">
      <c r="A2926">
        <v>3802925</v>
      </c>
      <c r="B2926">
        <v>4</v>
      </c>
      <c r="C2926" t="s">
        <v>65</v>
      </c>
      <c r="D2926" s="2">
        <v>44441</v>
      </c>
      <c r="E2926" s="27">
        <v>2021</v>
      </c>
      <c r="F2926" s="29">
        <v>9</v>
      </c>
      <c r="G2926">
        <v>511117</v>
      </c>
      <c r="H2926" t="s">
        <v>31</v>
      </c>
      <c r="I2926">
        <v>280019</v>
      </c>
      <c r="J2926" t="s">
        <v>20</v>
      </c>
      <c r="K2926">
        <v>250026</v>
      </c>
      <c r="L2926" t="s">
        <v>35</v>
      </c>
      <c r="M2926" t="s">
        <v>71</v>
      </c>
      <c r="N2926" s="5">
        <v>1463</v>
      </c>
    </row>
    <row r="2927" spans="1:14" x14ac:dyDescent="0.25">
      <c r="A2927">
        <v>3802926</v>
      </c>
      <c r="B2927">
        <v>3</v>
      </c>
      <c r="C2927" t="s">
        <v>50</v>
      </c>
      <c r="D2927" s="2">
        <v>45195</v>
      </c>
      <c r="E2927" s="27">
        <v>2023</v>
      </c>
      <c r="F2927" s="29">
        <v>9</v>
      </c>
      <c r="G2927">
        <v>511116</v>
      </c>
      <c r="H2927" t="s">
        <v>31</v>
      </c>
      <c r="I2927">
        <v>280011</v>
      </c>
      <c r="J2927" t="s">
        <v>12</v>
      </c>
      <c r="K2927">
        <v>250029</v>
      </c>
      <c r="L2927" t="s">
        <v>35</v>
      </c>
      <c r="M2927" t="s">
        <v>55</v>
      </c>
      <c r="N2927" s="5">
        <v>4855</v>
      </c>
    </row>
    <row r="2928" spans="1:14" x14ac:dyDescent="0.25">
      <c r="A2928">
        <v>3802927</v>
      </c>
      <c r="B2928">
        <v>1</v>
      </c>
      <c r="C2928" t="s">
        <v>64</v>
      </c>
      <c r="D2928" s="2">
        <v>45125</v>
      </c>
      <c r="E2928" s="27">
        <v>2023</v>
      </c>
      <c r="F2928" s="29">
        <v>7</v>
      </c>
      <c r="G2928">
        <v>511115</v>
      </c>
      <c r="H2928" t="s">
        <v>70</v>
      </c>
      <c r="I2928">
        <v>280012</v>
      </c>
      <c r="J2928" t="s">
        <v>13</v>
      </c>
      <c r="K2928">
        <v>250016</v>
      </c>
      <c r="L2928" t="s">
        <v>37</v>
      </c>
      <c r="M2928" t="s">
        <v>39</v>
      </c>
      <c r="N2928" s="5">
        <v>547</v>
      </c>
    </row>
    <row r="2929" spans="1:14" x14ac:dyDescent="0.25">
      <c r="A2929">
        <v>3802928</v>
      </c>
      <c r="B2929">
        <v>4</v>
      </c>
      <c r="C2929" t="s">
        <v>65</v>
      </c>
      <c r="D2929" s="2">
        <v>44698</v>
      </c>
      <c r="E2929" s="27">
        <v>2022</v>
      </c>
      <c r="F2929" s="29">
        <v>5</v>
      </c>
      <c r="G2929">
        <v>511114</v>
      </c>
      <c r="H2929" t="s">
        <v>30</v>
      </c>
      <c r="I2929">
        <v>280011</v>
      </c>
      <c r="J2929" t="s">
        <v>12</v>
      </c>
      <c r="K2929">
        <v>250012</v>
      </c>
      <c r="L2929" t="s">
        <v>37</v>
      </c>
      <c r="M2929" t="s">
        <v>54</v>
      </c>
      <c r="N2929" s="5">
        <v>373</v>
      </c>
    </row>
    <row r="2930" spans="1:14" x14ac:dyDescent="0.25">
      <c r="A2930">
        <v>3802929</v>
      </c>
      <c r="B2930">
        <v>3</v>
      </c>
      <c r="C2930" t="s">
        <v>50</v>
      </c>
      <c r="D2930" s="2">
        <v>44941</v>
      </c>
      <c r="E2930" s="27">
        <v>2023</v>
      </c>
      <c r="F2930" s="29">
        <v>1</v>
      </c>
      <c r="G2930">
        <v>511114</v>
      </c>
      <c r="H2930" t="s">
        <v>30</v>
      </c>
      <c r="I2930">
        <v>280009</v>
      </c>
      <c r="J2930" t="s">
        <v>81</v>
      </c>
      <c r="K2930">
        <v>250004</v>
      </c>
      <c r="L2930" t="s">
        <v>36</v>
      </c>
      <c r="M2930" t="s">
        <v>38</v>
      </c>
      <c r="N2930" s="5">
        <v>4794</v>
      </c>
    </row>
    <row r="2931" spans="1:14" x14ac:dyDescent="0.25">
      <c r="A2931">
        <v>3802930</v>
      </c>
      <c r="B2931">
        <v>4</v>
      </c>
      <c r="C2931" t="s">
        <v>65</v>
      </c>
      <c r="D2931" s="2">
        <v>44593</v>
      </c>
      <c r="E2931" s="27">
        <v>2022</v>
      </c>
      <c r="F2931" s="29">
        <v>2</v>
      </c>
      <c r="G2931">
        <v>511115</v>
      </c>
      <c r="H2931" t="s">
        <v>70</v>
      </c>
      <c r="I2931">
        <v>280006</v>
      </c>
      <c r="J2931" t="s">
        <v>78</v>
      </c>
      <c r="K2931">
        <v>250008</v>
      </c>
      <c r="L2931" t="s">
        <v>36</v>
      </c>
      <c r="M2931" t="s">
        <v>53</v>
      </c>
      <c r="N2931" s="5">
        <v>2440</v>
      </c>
    </row>
    <row r="2932" spans="1:14" x14ac:dyDescent="0.25">
      <c r="A2932">
        <v>3802931</v>
      </c>
      <c r="B2932">
        <v>2</v>
      </c>
      <c r="C2932" t="s">
        <v>51</v>
      </c>
      <c r="D2932" s="2">
        <v>44839</v>
      </c>
      <c r="E2932" s="27">
        <v>2022</v>
      </c>
      <c r="F2932" s="29">
        <v>10</v>
      </c>
      <c r="G2932">
        <v>511114</v>
      </c>
      <c r="H2932" t="s">
        <v>30</v>
      </c>
      <c r="I2932">
        <v>280016</v>
      </c>
      <c r="J2932" t="s">
        <v>17</v>
      </c>
      <c r="K2932">
        <v>250003</v>
      </c>
      <c r="L2932" t="s">
        <v>36</v>
      </c>
      <c r="M2932" t="s">
        <v>38</v>
      </c>
      <c r="N2932" s="5">
        <v>954</v>
      </c>
    </row>
    <row r="2933" spans="1:14" x14ac:dyDescent="0.25">
      <c r="A2933">
        <v>3802932</v>
      </c>
      <c r="B2933">
        <v>4</v>
      </c>
      <c r="C2933" t="s">
        <v>65</v>
      </c>
      <c r="D2933" s="2">
        <v>45006</v>
      </c>
      <c r="E2933" s="27">
        <v>2023</v>
      </c>
      <c r="F2933" s="29">
        <v>3</v>
      </c>
      <c r="G2933">
        <v>511115</v>
      </c>
      <c r="H2933" t="s">
        <v>70</v>
      </c>
      <c r="I2933">
        <v>280015</v>
      </c>
      <c r="J2933" t="s">
        <v>16</v>
      </c>
      <c r="K2933">
        <v>250010</v>
      </c>
      <c r="L2933" t="s">
        <v>36</v>
      </c>
      <c r="M2933" t="s">
        <v>53</v>
      </c>
      <c r="N2933" s="5">
        <v>3585</v>
      </c>
    </row>
    <row r="2934" spans="1:14" x14ac:dyDescent="0.25">
      <c r="A2934">
        <v>3802933</v>
      </c>
      <c r="B2934">
        <v>2</v>
      </c>
      <c r="C2934" t="s">
        <v>51</v>
      </c>
      <c r="D2934" s="2">
        <v>44293</v>
      </c>
      <c r="E2934" s="27">
        <v>2021</v>
      </c>
      <c r="F2934" s="29">
        <v>4</v>
      </c>
      <c r="G2934">
        <v>511115</v>
      </c>
      <c r="H2934" t="s">
        <v>70</v>
      </c>
      <c r="I2934">
        <v>280019</v>
      </c>
      <c r="J2934" t="s">
        <v>20</v>
      </c>
      <c r="K2934">
        <v>250028</v>
      </c>
      <c r="L2934" t="s">
        <v>35</v>
      </c>
      <c r="M2934" t="s">
        <v>71</v>
      </c>
      <c r="N2934" s="5">
        <v>2182</v>
      </c>
    </row>
    <row r="2935" spans="1:14" x14ac:dyDescent="0.25">
      <c r="A2935">
        <v>3802934</v>
      </c>
      <c r="B2935">
        <v>2</v>
      </c>
      <c r="C2935" t="s">
        <v>51</v>
      </c>
      <c r="D2935" s="2">
        <v>44727</v>
      </c>
      <c r="E2935" s="27">
        <v>2022</v>
      </c>
      <c r="F2935" s="29">
        <v>6</v>
      </c>
      <c r="G2935">
        <v>511112</v>
      </c>
      <c r="H2935" t="s">
        <v>29</v>
      </c>
      <c r="I2935">
        <v>280004</v>
      </c>
      <c r="J2935" t="s">
        <v>76</v>
      </c>
      <c r="K2935">
        <v>250015</v>
      </c>
      <c r="L2935" t="s">
        <v>37</v>
      </c>
      <c r="M2935" t="s">
        <v>39</v>
      </c>
      <c r="N2935" s="5">
        <v>5473</v>
      </c>
    </row>
    <row r="2936" spans="1:14" x14ac:dyDescent="0.25">
      <c r="A2936">
        <v>3802935</v>
      </c>
      <c r="B2936">
        <v>4</v>
      </c>
      <c r="C2936" t="s">
        <v>65</v>
      </c>
      <c r="D2936" s="2">
        <v>44452</v>
      </c>
      <c r="E2936" s="27">
        <v>2021</v>
      </c>
      <c r="F2936" s="29">
        <v>9</v>
      </c>
      <c r="G2936">
        <v>511112</v>
      </c>
      <c r="H2936" t="s">
        <v>29</v>
      </c>
      <c r="I2936">
        <v>280008</v>
      </c>
      <c r="J2936" t="s">
        <v>80</v>
      </c>
      <c r="K2936">
        <v>250012</v>
      </c>
      <c r="L2936" t="s">
        <v>37</v>
      </c>
      <c r="M2936" t="s">
        <v>54</v>
      </c>
      <c r="N2936" s="5">
        <v>1881</v>
      </c>
    </row>
    <row r="2937" spans="1:14" x14ac:dyDescent="0.25">
      <c r="A2937">
        <v>3802936</v>
      </c>
      <c r="B2937">
        <v>2</v>
      </c>
      <c r="C2937" t="s">
        <v>51</v>
      </c>
      <c r="D2937" s="2">
        <v>44805</v>
      </c>
      <c r="E2937" s="27">
        <v>2022</v>
      </c>
      <c r="F2937" s="29">
        <v>9</v>
      </c>
      <c r="G2937">
        <v>511114</v>
      </c>
      <c r="H2937" t="s">
        <v>30</v>
      </c>
      <c r="I2937">
        <v>280017</v>
      </c>
      <c r="J2937" t="s">
        <v>18</v>
      </c>
      <c r="K2937">
        <v>250010</v>
      </c>
      <c r="L2937" t="s">
        <v>36</v>
      </c>
      <c r="M2937" t="s">
        <v>53</v>
      </c>
      <c r="N2937" s="5">
        <v>3343</v>
      </c>
    </row>
    <row r="2938" spans="1:14" x14ac:dyDescent="0.25">
      <c r="A2938">
        <v>3802937</v>
      </c>
      <c r="B2938">
        <v>3</v>
      </c>
      <c r="C2938" t="s">
        <v>50</v>
      </c>
      <c r="D2938" s="2">
        <v>44584</v>
      </c>
      <c r="E2938" s="27">
        <v>2022</v>
      </c>
      <c r="F2938" s="29">
        <v>1</v>
      </c>
      <c r="G2938">
        <v>511111</v>
      </c>
      <c r="H2938" t="s">
        <v>29</v>
      </c>
      <c r="I2938">
        <v>280012</v>
      </c>
      <c r="J2938" t="s">
        <v>13</v>
      </c>
      <c r="K2938">
        <v>250011</v>
      </c>
      <c r="L2938" t="s">
        <v>37</v>
      </c>
      <c r="M2938" t="s">
        <v>54</v>
      </c>
      <c r="N2938" s="5">
        <v>1613</v>
      </c>
    </row>
    <row r="2939" spans="1:14" x14ac:dyDescent="0.25">
      <c r="A2939">
        <v>3802938</v>
      </c>
      <c r="B2939">
        <v>4</v>
      </c>
      <c r="C2939" t="s">
        <v>65</v>
      </c>
      <c r="D2939" s="2">
        <v>44953</v>
      </c>
      <c r="E2939" s="27">
        <v>2023</v>
      </c>
      <c r="F2939" s="29">
        <v>1</v>
      </c>
      <c r="G2939">
        <v>511111</v>
      </c>
      <c r="H2939" t="s">
        <v>29</v>
      </c>
      <c r="I2939">
        <v>280002</v>
      </c>
      <c r="J2939" t="s">
        <v>74</v>
      </c>
      <c r="K2939">
        <v>250011</v>
      </c>
      <c r="L2939" t="s">
        <v>37</v>
      </c>
      <c r="M2939" t="s">
        <v>54</v>
      </c>
      <c r="N2939" s="5">
        <v>875</v>
      </c>
    </row>
    <row r="2940" spans="1:14" x14ac:dyDescent="0.25">
      <c r="A2940">
        <v>3802939</v>
      </c>
      <c r="B2940">
        <v>1</v>
      </c>
      <c r="C2940" t="s">
        <v>64</v>
      </c>
      <c r="D2940" s="2">
        <v>44264</v>
      </c>
      <c r="E2940" s="27">
        <v>2021</v>
      </c>
      <c r="F2940" s="29">
        <v>3</v>
      </c>
      <c r="G2940">
        <v>511116</v>
      </c>
      <c r="H2940" t="s">
        <v>31</v>
      </c>
      <c r="I2940">
        <v>280015</v>
      </c>
      <c r="J2940" t="s">
        <v>16</v>
      </c>
      <c r="K2940">
        <v>250013</v>
      </c>
      <c r="L2940" t="s">
        <v>37</v>
      </c>
      <c r="M2940" t="s">
        <v>54</v>
      </c>
      <c r="N2940" s="5">
        <v>4732</v>
      </c>
    </row>
    <row r="2941" spans="1:14" x14ac:dyDescent="0.25">
      <c r="A2941">
        <v>3802940</v>
      </c>
      <c r="B2941">
        <v>3</v>
      </c>
      <c r="C2941" t="s">
        <v>50</v>
      </c>
      <c r="D2941" s="2">
        <v>44231</v>
      </c>
      <c r="E2941" s="27">
        <v>2021</v>
      </c>
      <c r="F2941" s="29">
        <v>2</v>
      </c>
      <c r="G2941">
        <v>511111</v>
      </c>
      <c r="H2941" t="s">
        <v>29</v>
      </c>
      <c r="I2941">
        <v>280016</v>
      </c>
      <c r="J2941" t="s">
        <v>17</v>
      </c>
      <c r="K2941">
        <v>250013</v>
      </c>
      <c r="L2941" t="s">
        <v>37</v>
      </c>
      <c r="M2941" t="s">
        <v>54</v>
      </c>
      <c r="N2941" s="5">
        <v>210</v>
      </c>
    </row>
    <row r="2942" spans="1:14" x14ac:dyDescent="0.25">
      <c r="A2942">
        <v>3802941</v>
      </c>
      <c r="B2942">
        <v>2</v>
      </c>
      <c r="C2942" t="s">
        <v>51</v>
      </c>
      <c r="D2942" s="2">
        <v>44641</v>
      </c>
      <c r="E2942" s="27">
        <v>2022</v>
      </c>
      <c r="F2942" s="29">
        <v>3</v>
      </c>
      <c r="G2942">
        <v>511114</v>
      </c>
      <c r="H2942" t="s">
        <v>30</v>
      </c>
      <c r="I2942">
        <v>280002</v>
      </c>
      <c r="J2942" t="s">
        <v>74</v>
      </c>
      <c r="K2942">
        <v>250025</v>
      </c>
      <c r="L2942" t="s">
        <v>34</v>
      </c>
      <c r="M2942" t="s">
        <v>40</v>
      </c>
      <c r="N2942" s="5">
        <v>4627</v>
      </c>
    </row>
    <row r="2943" spans="1:14" x14ac:dyDescent="0.25">
      <c r="A2943">
        <v>3802942</v>
      </c>
      <c r="B2943">
        <v>3</v>
      </c>
      <c r="C2943" t="s">
        <v>50</v>
      </c>
      <c r="D2943" s="2">
        <v>44497</v>
      </c>
      <c r="E2943" s="27">
        <v>2021</v>
      </c>
      <c r="F2943" s="29">
        <v>10</v>
      </c>
      <c r="G2943">
        <v>511117</v>
      </c>
      <c r="H2943" t="s">
        <v>31</v>
      </c>
      <c r="I2943">
        <v>280020</v>
      </c>
      <c r="J2943" t="s">
        <v>21</v>
      </c>
      <c r="K2943">
        <v>250024</v>
      </c>
      <c r="L2943" t="s">
        <v>34</v>
      </c>
      <c r="M2943" t="s">
        <v>40</v>
      </c>
      <c r="N2943" s="5">
        <v>2967</v>
      </c>
    </row>
    <row r="2944" spans="1:14" x14ac:dyDescent="0.25">
      <c r="A2944">
        <v>3802943</v>
      </c>
      <c r="B2944">
        <v>2</v>
      </c>
      <c r="C2944" t="s">
        <v>51</v>
      </c>
      <c r="D2944" s="2">
        <v>44448</v>
      </c>
      <c r="E2944" s="27">
        <v>2021</v>
      </c>
      <c r="F2944" s="29">
        <v>9</v>
      </c>
      <c r="G2944">
        <v>511111</v>
      </c>
      <c r="H2944" t="s">
        <v>29</v>
      </c>
      <c r="I2944">
        <v>280019</v>
      </c>
      <c r="J2944" t="s">
        <v>20</v>
      </c>
      <c r="K2944">
        <v>250023</v>
      </c>
      <c r="L2944" t="s">
        <v>34</v>
      </c>
      <c r="M2944" t="s">
        <v>40</v>
      </c>
      <c r="N2944" s="5">
        <v>2249</v>
      </c>
    </row>
    <row r="2945" spans="1:14" x14ac:dyDescent="0.25">
      <c r="A2945">
        <v>3802944</v>
      </c>
      <c r="B2945">
        <v>3</v>
      </c>
      <c r="C2945" t="s">
        <v>50</v>
      </c>
      <c r="D2945" s="2">
        <v>45258</v>
      </c>
      <c r="E2945" s="27">
        <v>2023</v>
      </c>
      <c r="F2945" s="29">
        <v>11</v>
      </c>
      <c r="G2945">
        <v>511115</v>
      </c>
      <c r="H2945" t="s">
        <v>70</v>
      </c>
      <c r="I2945">
        <v>280005</v>
      </c>
      <c r="J2945" t="s">
        <v>77</v>
      </c>
      <c r="K2945">
        <v>250018</v>
      </c>
      <c r="L2945" t="s">
        <v>37</v>
      </c>
      <c r="M2945" t="s">
        <v>39</v>
      </c>
      <c r="N2945" s="5">
        <v>884</v>
      </c>
    </row>
    <row r="2946" spans="1:14" x14ac:dyDescent="0.25">
      <c r="A2946">
        <v>3802945</v>
      </c>
      <c r="B2946">
        <v>2</v>
      </c>
      <c r="C2946" t="s">
        <v>51</v>
      </c>
      <c r="D2946" s="2">
        <v>45174</v>
      </c>
      <c r="E2946" s="27">
        <v>2023</v>
      </c>
      <c r="F2946" s="29">
        <v>9</v>
      </c>
      <c r="G2946">
        <v>511115</v>
      </c>
      <c r="H2946" t="s">
        <v>70</v>
      </c>
      <c r="I2946">
        <v>280009</v>
      </c>
      <c r="J2946" t="s">
        <v>81</v>
      </c>
      <c r="K2946">
        <v>250019</v>
      </c>
      <c r="L2946" t="s">
        <v>37</v>
      </c>
      <c r="M2946" t="s">
        <v>39</v>
      </c>
      <c r="N2946" s="5">
        <v>1428</v>
      </c>
    </row>
    <row r="2947" spans="1:14" x14ac:dyDescent="0.25">
      <c r="A2947">
        <v>3802946</v>
      </c>
      <c r="B2947">
        <v>2</v>
      </c>
      <c r="C2947" t="s">
        <v>51</v>
      </c>
      <c r="D2947" s="2">
        <v>44403</v>
      </c>
      <c r="E2947" s="27">
        <v>2021</v>
      </c>
      <c r="F2947" s="29">
        <v>7</v>
      </c>
      <c r="G2947">
        <v>511114</v>
      </c>
      <c r="H2947" t="s">
        <v>30</v>
      </c>
      <c r="I2947">
        <v>280016</v>
      </c>
      <c r="J2947" t="s">
        <v>17</v>
      </c>
      <c r="K2947">
        <v>250011</v>
      </c>
      <c r="L2947" t="s">
        <v>37</v>
      </c>
      <c r="M2947" t="s">
        <v>54</v>
      </c>
      <c r="N2947" s="5">
        <v>5378</v>
      </c>
    </row>
    <row r="2948" spans="1:14" x14ac:dyDescent="0.25">
      <c r="A2948">
        <v>3802947</v>
      </c>
      <c r="B2948">
        <v>1</v>
      </c>
      <c r="C2948" t="s">
        <v>64</v>
      </c>
      <c r="D2948" s="2">
        <v>44505</v>
      </c>
      <c r="E2948" s="27">
        <v>2021</v>
      </c>
      <c r="F2948" s="29">
        <v>11</v>
      </c>
      <c r="G2948">
        <v>511116</v>
      </c>
      <c r="H2948" t="s">
        <v>31</v>
      </c>
      <c r="I2948">
        <v>280009</v>
      </c>
      <c r="J2948" t="s">
        <v>81</v>
      </c>
      <c r="K2948">
        <v>250022</v>
      </c>
      <c r="L2948" t="s">
        <v>34</v>
      </c>
      <c r="M2948" t="s">
        <v>40</v>
      </c>
      <c r="N2948" s="5">
        <v>5062</v>
      </c>
    </row>
    <row r="2949" spans="1:14" x14ac:dyDescent="0.25">
      <c r="A2949">
        <v>3802948</v>
      </c>
      <c r="B2949">
        <v>4</v>
      </c>
      <c r="C2949" t="s">
        <v>65</v>
      </c>
      <c r="D2949" s="2">
        <v>45238</v>
      </c>
      <c r="E2949" s="27">
        <v>2023</v>
      </c>
      <c r="F2949" s="29">
        <v>11</v>
      </c>
      <c r="G2949">
        <v>511115</v>
      </c>
      <c r="H2949" t="s">
        <v>70</v>
      </c>
      <c r="I2949">
        <v>280008</v>
      </c>
      <c r="J2949" t="s">
        <v>80</v>
      </c>
      <c r="K2949">
        <v>250020</v>
      </c>
      <c r="L2949" t="s">
        <v>37</v>
      </c>
      <c r="M2949" t="s">
        <v>39</v>
      </c>
      <c r="N2949" s="5">
        <v>4920</v>
      </c>
    </row>
    <row r="2950" spans="1:14" x14ac:dyDescent="0.25">
      <c r="A2950">
        <v>3802949</v>
      </c>
      <c r="B2950">
        <v>1</v>
      </c>
      <c r="C2950" t="s">
        <v>64</v>
      </c>
      <c r="D2950" s="2">
        <v>44240</v>
      </c>
      <c r="E2950" s="27">
        <v>2021</v>
      </c>
      <c r="F2950" s="29">
        <v>2</v>
      </c>
      <c r="G2950">
        <v>511114</v>
      </c>
      <c r="H2950" t="s">
        <v>30</v>
      </c>
      <c r="I2950">
        <v>280002</v>
      </c>
      <c r="J2950" t="s">
        <v>74</v>
      </c>
      <c r="K2950">
        <v>250021</v>
      </c>
      <c r="L2950" t="s">
        <v>34</v>
      </c>
      <c r="M2950" t="s">
        <v>40</v>
      </c>
      <c r="N2950" s="5">
        <v>4788</v>
      </c>
    </row>
    <row r="2951" spans="1:14" x14ac:dyDescent="0.25">
      <c r="A2951">
        <v>3802950</v>
      </c>
      <c r="B2951">
        <v>4</v>
      </c>
      <c r="C2951" t="s">
        <v>65</v>
      </c>
      <c r="D2951" s="2">
        <v>44770</v>
      </c>
      <c r="E2951" s="27">
        <v>2022</v>
      </c>
      <c r="F2951" s="29">
        <v>7</v>
      </c>
      <c r="G2951">
        <v>511114</v>
      </c>
      <c r="H2951" t="s">
        <v>30</v>
      </c>
      <c r="I2951">
        <v>280004</v>
      </c>
      <c r="J2951" t="s">
        <v>76</v>
      </c>
      <c r="K2951">
        <v>250016</v>
      </c>
      <c r="L2951" t="s">
        <v>37</v>
      </c>
      <c r="M2951" t="s">
        <v>39</v>
      </c>
      <c r="N2951" s="5">
        <v>1302</v>
      </c>
    </row>
    <row r="2952" spans="1:14" x14ac:dyDescent="0.25">
      <c r="A2952">
        <v>3802951</v>
      </c>
      <c r="B2952">
        <v>2</v>
      </c>
      <c r="C2952" t="s">
        <v>51</v>
      </c>
      <c r="D2952" s="2">
        <v>44579</v>
      </c>
      <c r="E2952" s="27">
        <v>2022</v>
      </c>
      <c r="F2952" s="29">
        <v>1</v>
      </c>
      <c r="G2952">
        <v>511114</v>
      </c>
      <c r="H2952" t="s">
        <v>30</v>
      </c>
      <c r="I2952">
        <v>280015</v>
      </c>
      <c r="J2952" t="s">
        <v>16</v>
      </c>
      <c r="K2952">
        <v>250015</v>
      </c>
      <c r="L2952" t="s">
        <v>37</v>
      </c>
      <c r="M2952" t="s">
        <v>39</v>
      </c>
      <c r="N2952" s="5">
        <v>4544</v>
      </c>
    </row>
    <row r="2953" spans="1:14" x14ac:dyDescent="0.25">
      <c r="A2953">
        <v>3802952</v>
      </c>
      <c r="B2953">
        <v>1</v>
      </c>
      <c r="C2953" t="s">
        <v>64</v>
      </c>
      <c r="D2953" s="2">
        <v>45146</v>
      </c>
      <c r="E2953" s="27">
        <v>2023</v>
      </c>
      <c r="F2953" s="29">
        <v>8</v>
      </c>
      <c r="G2953">
        <v>511117</v>
      </c>
      <c r="H2953" t="s">
        <v>31</v>
      </c>
      <c r="I2953">
        <v>280014</v>
      </c>
      <c r="J2953" t="s">
        <v>15</v>
      </c>
      <c r="K2953">
        <v>250004</v>
      </c>
      <c r="L2953" t="s">
        <v>36</v>
      </c>
      <c r="M2953" t="s">
        <v>38</v>
      </c>
      <c r="N2953" s="5">
        <v>3268</v>
      </c>
    </row>
    <row r="2954" spans="1:14" x14ac:dyDescent="0.25">
      <c r="A2954">
        <v>3802953</v>
      </c>
      <c r="B2954">
        <v>3</v>
      </c>
      <c r="C2954" t="s">
        <v>50</v>
      </c>
      <c r="D2954" s="2">
        <v>44754</v>
      </c>
      <c r="E2954" s="27">
        <v>2022</v>
      </c>
      <c r="F2954" s="29">
        <v>7</v>
      </c>
      <c r="G2954">
        <v>511112</v>
      </c>
      <c r="H2954" t="s">
        <v>29</v>
      </c>
      <c r="I2954">
        <v>280004</v>
      </c>
      <c r="J2954" t="s">
        <v>76</v>
      </c>
      <c r="K2954">
        <v>250029</v>
      </c>
      <c r="L2954" t="s">
        <v>35</v>
      </c>
      <c r="M2954" t="s">
        <v>55</v>
      </c>
      <c r="N2954" s="5">
        <v>5545</v>
      </c>
    </row>
    <row r="2955" spans="1:14" x14ac:dyDescent="0.25">
      <c r="A2955">
        <v>3802954</v>
      </c>
      <c r="B2955">
        <v>3</v>
      </c>
      <c r="C2955" t="s">
        <v>50</v>
      </c>
      <c r="D2955" s="2">
        <v>44419</v>
      </c>
      <c r="E2955" s="27">
        <v>2021</v>
      </c>
      <c r="F2955" s="29">
        <v>8</v>
      </c>
      <c r="G2955">
        <v>511115</v>
      </c>
      <c r="H2955" t="s">
        <v>70</v>
      </c>
      <c r="I2955">
        <v>280008</v>
      </c>
      <c r="J2955" t="s">
        <v>80</v>
      </c>
      <c r="K2955">
        <v>250024</v>
      </c>
      <c r="L2955" t="s">
        <v>34</v>
      </c>
      <c r="M2955" t="s">
        <v>40</v>
      </c>
      <c r="N2955" s="5">
        <v>204</v>
      </c>
    </row>
    <row r="2956" spans="1:14" x14ac:dyDescent="0.25">
      <c r="A2956">
        <v>3802955</v>
      </c>
      <c r="B2956">
        <v>4</v>
      </c>
      <c r="C2956" t="s">
        <v>65</v>
      </c>
      <c r="D2956" s="2">
        <v>44623</v>
      </c>
      <c r="E2956" s="27">
        <v>2022</v>
      </c>
      <c r="F2956" s="29">
        <v>3</v>
      </c>
      <c r="G2956">
        <v>511113</v>
      </c>
      <c r="H2956" t="s">
        <v>30</v>
      </c>
      <c r="I2956">
        <v>280003</v>
      </c>
      <c r="J2956" t="s">
        <v>75</v>
      </c>
      <c r="K2956">
        <v>250019</v>
      </c>
      <c r="L2956" t="s">
        <v>37</v>
      </c>
      <c r="M2956" t="s">
        <v>39</v>
      </c>
      <c r="N2956" s="5">
        <v>3238</v>
      </c>
    </row>
    <row r="2957" spans="1:14" x14ac:dyDescent="0.25">
      <c r="A2957">
        <v>3802956</v>
      </c>
      <c r="B2957">
        <v>1</v>
      </c>
      <c r="C2957" t="s">
        <v>64</v>
      </c>
      <c r="D2957" s="2">
        <v>45078</v>
      </c>
      <c r="E2957" s="27">
        <v>2023</v>
      </c>
      <c r="F2957" s="29">
        <v>6</v>
      </c>
      <c r="G2957">
        <v>511116</v>
      </c>
      <c r="H2957" t="s">
        <v>31</v>
      </c>
      <c r="I2957">
        <v>280011</v>
      </c>
      <c r="J2957" t="s">
        <v>12</v>
      </c>
      <c r="K2957">
        <v>250016</v>
      </c>
      <c r="L2957" t="s">
        <v>37</v>
      </c>
      <c r="M2957" t="s">
        <v>39</v>
      </c>
      <c r="N2957" s="5">
        <v>4900</v>
      </c>
    </row>
    <row r="2958" spans="1:14" x14ac:dyDescent="0.25">
      <c r="A2958">
        <v>3802957</v>
      </c>
      <c r="B2958">
        <v>4</v>
      </c>
      <c r="C2958" t="s">
        <v>65</v>
      </c>
      <c r="D2958" s="2">
        <v>44874</v>
      </c>
      <c r="E2958" s="27">
        <v>2022</v>
      </c>
      <c r="F2958" s="29">
        <v>11</v>
      </c>
      <c r="G2958">
        <v>511111</v>
      </c>
      <c r="H2958" t="s">
        <v>29</v>
      </c>
      <c r="I2958">
        <v>280020</v>
      </c>
      <c r="J2958" t="s">
        <v>21</v>
      </c>
      <c r="K2958">
        <v>250016</v>
      </c>
      <c r="L2958" t="s">
        <v>37</v>
      </c>
      <c r="M2958" t="s">
        <v>39</v>
      </c>
      <c r="N2958" s="5">
        <v>1604</v>
      </c>
    </row>
    <row r="2959" spans="1:14" x14ac:dyDescent="0.25">
      <c r="A2959">
        <v>3802958</v>
      </c>
      <c r="B2959">
        <v>4</v>
      </c>
      <c r="C2959" t="s">
        <v>65</v>
      </c>
      <c r="D2959" s="2">
        <v>45011</v>
      </c>
      <c r="E2959" s="27">
        <v>2023</v>
      </c>
      <c r="F2959" s="29">
        <v>3</v>
      </c>
      <c r="G2959">
        <v>511116</v>
      </c>
      <c r="H2959" t="s">
        <v>31</v>
      </c>
      <c r="I2959">
        <v>280009</v>
      </c>
      <c r="J2959" t="s">
        <v>81</v>
      </c>
      <c r="K2959">
        <v>250028</v>
      </c>
      <c r="L2959" t="s">
        <v>35</v>
      </c>
      <c r="M2959" t="s">
        <v>71</v>
      </c>
      <c r="N2959" s="5">
        <v>4404</v>
      </c>
    </row>
    <row r="2960" spans="1:14" x14ac:dyDescent="0.25">
      <c r="A2960">
        <v>3802959</v>
      </c>
      <c r="B2960">
        <v>2</v>
      </c>
      <c r="C2960" t="s">
        <v>51</v>
      </c>
      <c r="D2960" s="2">
        <v>44333</v>
      </c>
      <c r="E2960" s="27">
        <v>2021</v>
      </c>
      <c r="F2960" s="29">
        <v>5</v>
      </c>
      <c r="G2960">
        <v>511115</v>
      </c>
      <c r="H2960" t="s">
        <v>70</v>
      </c>
      <c r="I2960">
        <v>280017</v>
      </c>
      <c r="J2960" t="s">
        <v>18</v>
      </c>
      <c r="K2960">
        <v>250005</v>
      </c>
      <c r="L2960" t="s">
        <v>36</v>
      </c>
      <c r="M2960" t="s">
        <v>38</v>
      </c>
      <c r="N2960" s="5">
        <v>1083</v>
      </c>
    </row>
    <row r="2961" spans="1:14" x14ac:dyDescent="0.25">
      <c r="A2961">
        <v>3802960</v>
      </c>
      <c r="B2961">
        <v>4</v>
      </c>
      <c r="C2961" t="s">
        <v>65</v>
      </c>
      <c r="D2961" s="2">
        <v>44952</v>
      </c>
      <c r="E2961" s="27">
        <v>2023</v>
      </c>
      <c r="F2961" s="29">
        <v>1</v>
      </c>
      <c r="G2961">
        <v>511115</v>
      </c>
      <c r="H2961" t="s">
        <v>70</v>
      </c>
      <c r="I2961">
        <v>280016</v>
      </c>
      <c r="J2961" t="s">
        <v>17</v>
      </c>
      <c r="K2961">
        <v>250012</v>
      </c>
      <c r="L2961" t="s">
        <v>37</v>
      </c>
      <c r="M2961" t="s">
        <v>54</v>
      </c>
      <c r="N2961" s="5">
        <v>1108</v>
      </c>
    </row>
    <row r="2962" spans="1:14" x14ac:dyDescent="0.25">
      <c r="A2962">
        <v>3802961</v>
      </c>
      <c r="B2962">
        <v>2</v>
      </c>
      <c r="C2962" t="s">
        <v>51</v>
      </c>
      <c r="D2962" s="2">
        <v>44916</v>
      </c>
      <c r="E2962" s="27">
        <v>2022</v>
      </c>
      <c r="F2962" s="29">
        <v>12</v>
      </c>
      <c r="G2962">
        <v>511113</v>
      </c>
      <c r="H2962" t="s">
        <v>30</v>
      </c>
      <c r="I2962">
        <v>280003</v>
      </c>
      <c r="J2962" t="s">
        <v>75</v>
      </c>
      <c r="K2962">
        <v>250009</v>
      </c>
      <c r="L2962" t="s">
        <v>36</v>
      </c>
      <c r="M2962" t="s">
        <v>53</v>
      </c>
      <c r="N2962" s="5">
        <v>628</v>
      </c>
    </row>
    <row r="2963" spans="1:14" x14ac:dyDescent="0.25">
      <c r="A2963">
        <v>3802962</v>
      </c>
      <c r="B2963">
        <v>4</v>
      </c>
      <c r="C2963" t="s">
        <v>65</v>
      </c>
      <c r="D2963" s="2">
        <v>44565</v>
      </c>
      <c r="E2963" s="27">
        <v>2022</v>
      </c>
      <c r="F2963" s="29">
        <v>1</v>
      </c>
      <c r="G2963">
        <v>511113</v>
      </c>
      <c r="H2963" t="s">
        <v>30</v>
      </c>
      <c r="I2963">
        <v>280009</v>
      </c>
      <c r="J2963" t="s">
        <v>81</v>
      </c>
      <c r="K2963">
        <v>250014</v>
      </c>
      <c r="L2963" t="s">
        <v>37</v>
      </c>
      <c r="M2963" t="s">
        <v>54</v>
      </c>
      <c r="N2963" s="5">
        <v>1365</v>
      </c>
    </row>
    <row r="2964" spans="1:14" x14ac:dyDescent="0.25">
      <c r="A2964">
        <v>3802963</v>
      </c>
      <c r="B2964">
        <v>3</v>
      </c>
      <c r="C2964" t="s">
        <v>50</v>
      </c>
      <c r="D2964" s="2">
        <v>44972</v>
      </c>
      <c r="E2964" s="27">
        <v>2023</v>
      </c>
      <c r="F2964" s="29">
        <v>2</v>
      </c>
      <c r="G2964">
        <v>511117</v>
      </c>
      <c r="H2964" t="s">
        <v>31</v>
      </c>
      <c r="I2964">
        <v>280006</v>
      </c>
      <c r="J2964" t="s">
        <v>78</v>
      </c>
      <c r="K2964">
        <v>250021</v>
      </c>
      <c r="L2964" t="s">
        <v>34</v>
      </c>
      <c r="M2964" t="s">
        <v>40</v>
      </c>
      <c r="N2964" s="5">
        <v>2944</v>
      </c>
    </row>
    <row r="2965" spans="1:14" x14ac:dyDescent="0.25">
      <c r="A2965">
        <v>3802964</v>
      </c>
      <c r="B2965">
        <v>1</v>
      </c>
      <c r="C2965" t="s">
        <v>64</v>
      </c>
      <c r="D2965" s="2">
        <v>44397</v>
      </c>
      <c r="E2965" s="27">
        <v>2021</v>
      </c>
      <c r="F2965" s="29">
        <v>7</v>
      </c>
      <c r="G2965">
        <v>511111</v>
      </c>
      <c r="H2965" t="s">
        <v>29</v>
      </c>
      <c r="I2965">
        <v>280004</v>
      </c>
      <c r="J2965" t="s">
        <v>76</v>
      </c>
      <c r="K2965">
        <v>250021</v>
      </c>
      <c r="L2965" t="s">
        <v>34</v>
      </c>
      <c r="M2965" t="s">
        <v>40</v>
      </c>
      <c r="N2965" s="5">
        <v>3451</v>
      </c>
    </row>
    <row r="2966" spans="1:14" x14ac:dyDescent="0.25">
      <c r="A2966">
        <v>3802965</v>
      </c>
      <c r="B2966">
        <v>3</v>
      </c>
      <c r="C2966" t="s">
        <v>50</v>
      </c>
      <c r="D2966" s="2">
        <v>44384</v>
      </c>
      <c r="E2966" s="27">
        <v>2021</v>
      </c>
      <c r="F2966" s="29">
        <v>7</v>
      </c>
      <c r="G2966">
        <v>511111</v>
      </c>
      <c r="H2966" t="s">
        <v>29</v>
      </c>
      <c r="I2966">
        <v>280019</v>
      </c>
      <c r="J2966" t="s">
        <v>20</v>
      </c>
      <c r="K2966">
        <v>250006</v>
      </c>
      <c r="L2966" t="s">
        <v>36</v>
      </c>
      <c r="M2966" t="s">
        <v>53</v>
      </c>
      <c r="N2966" s="5">
        <v>5946</v>
      </c>
    </row>
    <row r="2967" spans="1:14" x14ac:dyDescent="0.25">
      <c r="A2967">
        <v>3802966</v>
      </c>
      <c r="B2967">
        <v>3</v>
      </c>
      <c r="C2967" t="s">
        <v>50</v>
      </c>
      <c r="D2967" s="2">
        <v>44843</v>
      </c>
      <c r="E2967" s="27">
        <v>2022</v>
      </c>
      <c r="F2967" s="29">
        <v>10</v>
      </c>
      <c r="G2967">
        <v>511114</v>
      </c>
      <c r="H2967" t="s">
        <v>30</v>
      </c>
      <c r="I2967">
        <v>280001</v>
      </c>
      <c r="J2967" t="s">
        <v>73</v>
      </c>
      <c r="K2967">
        <v>250013</v>
      </c>
      <c r="L2967" t="s">
        <v>37</v>
      </c>
      <c r="M2967" t="s">
        <v>54</v>
      </c>
      <c r="N2967" s="5">
        <v>2918</v>
      </c>
    </row>
    <row r="2968" spans="1:14" x14ac:dyDescent="0.25">
      <c r="A2968">
        <v>3802967</v>
      </c>
      <c r="B2968">
        <v>2</v>
      </c>
      <c r="C2968" t="s">
        <v>51</v>
      </c>
      <c r="D2968" s="2">
        <v>44968</v>
      </c>
      <c r="E2968" s="27">
        <v>2023</v>
      </c>
      <c r="F2968" s="29">
        <v>2</v>
      </c>
      <c r="G2968">
        <v>511114</v>
      </c>
      <c r="H2968" t="s">
        <v>30</v>
      </c>
      <c r="I2968">
        <v>280007</v>
      </c>
      <c r="J2968" t="s">
        <v>79</v>
      </c>
      <c r="K2968">
        <v>250017</v>
      </c>
      <c r="L2968" t="s">
        <v>37</v>
      </c>
      <c r="M2968" t="s">
        <v>39</v>
      </c>
      <c r="N2968" s="5">
        <v>4961</v>
      </c>
    </row>
    <row r="2969" spans="1:14" x14ac:dyDescent="0.25">
      <c r="A2969">
        <v>3802968</v>
      </c>
      <c r="B2969">
        <v>4</v>
      </c>
      <c r="C2969" t="s">
        <v>65</v>
      </c>
      <c r="D2969" s="2">
        <v>44621</v>
      </c>
      <c r="E2969" s="27">
        <v>2022</v>
      </c>
      <c r="F2969" s="29">
        <v>3</v>
      </c>
      <c r="G2969">
        <v>511114</v>
      </c>
      <c r="H2969" t="s">
        <v>30</v>
      </c>
      <c r="I2969">
        <v>280016</v>
      </c>
      <c r="J2969" t="s">
        <v>17</v>
      </c>
      <c r="K2969">
        <v>250026</v>
      </c>
      <c r="L2969" t="s">
        <v>35</v>
      </c>
      <c r="M2969" t="s">
        <v>71</v>
      </c>
      <c r="N2969" s="5">
        <v>1874</v>
      </c>
    </row>
    <row r="2970" spans="1:14" x14ac:dyDescent="0.25">
      <c r="A2970">
        <v>3802969</v>
      </c>
      <c r="B2970">
        <v>2</v>
      </c>
      <c r="C2970" t="s">
        <v>51</v>
      </c>
      <c r="D2970" s="2">
        <v>44661</v>
      </c>
      <c r="E2970" s="27">
        <v>2022</v>
      </c>
      <c r="F2970" s="29">
        <v>4</v>
      </c>
      <c r="G2970">
        <v>511112</v>
      </c>
      <c r="H2970" t="s">
        <v>29</v>
      </c>
      <c r="I2970">
        <v>280013</v>
      </c>
      <c r="J2970" t="s">
        <v>14</v>
      </c>
      <c r="K2970">
        <v>250004</v>
      </c>
      <c r="L2970" t="s">
        <v>36</v>
      </c>
      <c r="M2970" t="s">
        <v>38</v>
      </c>
      <c r="N2970" s="5">
        <v>1441</v>
      </c>
    </row>
    <row r="2971" spans="1:14" x14ac:dyDescent="0.25">
      <c r="A2971">
        <v>3802970</v>
      </c>
      <c r="B2971">
        <v>2</v>
      </c>
      <c r="C2971" t="s">
        <v>51</v>
      </c>
      <c r="D2971" s="2">
        <v>44906</v>
      </c>
      <c r="E2971" s="27">
        <v>2022</v>
      </c>
      <c r="F2971" s="29">
        <v>12</v>
      </c>
      <c r="G2971">
        <v>511113</v>
      </c>
      <c r="H2971" t="s">
        <v>30</v>
      </c>
      <c r="I2971">
        <v>280015</v>
      </c>
      <c r="J2971" t="s">
        <v>16</v>
      </c>
      <c r="K2971">
        <v>250016</v>
      </c>
      <c r="L2971" t="s">
        <v>37</v>
      </c>
      <c r="M2971" t="s">
        <v>39</v>
      </c>
      <c r="N2971" s="5">
        <v>802</v>
      </c>
    </row>
    <row r="2972" spans="1:14" x14ac:dyDescent="0.25">
      <c r="A2972">
        <v>3802971</v>
      </c>
      <c r="B2972">
        <v>3</v>
      </c>
      <c r="C2972" t="s">
        <v>50</v>
      </c>
      <c r="D2972" s="2">
        <v>44508</v>
      </c>
      <c r="E2972" s="27">
        <v>2021</v>
      </c>
      <c r="F2972" s="29">
        <v>11</v>
      </c>
      <c r="G2972">
        <v>511116</v>
      </c>
      <c r="H2972" t="s">
        <v>31</v>
      </c>
      <c r="I2972">
        <v>280017</v>
      </c>
      <c r="J2972" t="s">
        <v>18</v>
      </c>
      <c r="K2972">
        <v>250010</v>
      </c>
      <c r="L2972" t="s">
        <v>36</v>
      </c>
      <c r="M2972" t="s">
        <v>53</v>
      </c>
      <c r="N2972" s="5">
        <v>1539</v>
      </c>
    </row>
    <row r="2973" spans="1:14" x14ac:dyDescent="0.25">
      <c r="A2973">
        <v>3802972</v>
      </c>
      <c r="B2973">
        <v>1</v>
      </c>
      <c r="C2973" t="s">
        <v>64</v>
      </c>
      <c r="D2973" s="2">
        <v>44356</v>
      </c>
      <c r="E2973" s="27">
        <v>2021</v>
      </c>
      <c r="F2973" s="29">
        <v>6</v>
      </c>
      <c r="G2973">
        <v>511117</v>
      </c>
      <c r="H2973" t="s">
        <v>31</v>
      </c>
      <c r="I2973">
        <v>280019</v>
      </c>
      <c r="J2973" t="s">
        <v>20</v>
      </c>
      <c r="K2973">
        <v>250015</v>
      </c>
      <c r="L2973" t="s">
        <v>37</v>
      </c>
      <c r="M2973" t="s">
        <v>39</v>
      </c>
      <c r="N2973" s="5">
        <v>4786</v>
      </c>
    </row>
    <row r="2974" spans="1:14" x14ac:dyDescent="0.25">
      <c r="A2974">
        <v>3802973</v>
      </c>
      <c r="B2974">
        <v>3</v>
      </c>
      <c r="C2974" t="s">
        <v>50</v>
      </c>
      <c r="D2974" s="2">
        <v>44983</v>
      </c>
      <c r="E2974" s="27">
        <v>2023</v>
      </c>
      <c r="F2974" s="29">
        <v>2</v>
      </c>
      <c r="G2974">
        <v>511116</v>
      </c>
      <c r="H2974" t="s">
        <v>31</v>
      </c>
      <c r="I2974">
        <v>280007</v>
      </c>
      <c r="J2974" t="s">
        <v>79</v>
      </c>
      <c r="K2974">
        <v>250004</v>
      </c>
      <c r="L2974" t="s">
        <v>36</v>
      </c>
      <c r="M2974" t="s">
        <v>38</v>
      </c>
      <c r="N2974" s="5">
        <v>3608</v>
      </c>
    </row>
    <row r="2975" spans="1:14" x14ac:dyDescent="0.25">
      <c r="A2975">
        <v>3802974</v>
      </c>
      <c r="B2975">
        <v>3</v>
      </c>
      <c r="C2975" t="s">
        <v>50</v>
      </c>
      <c r="D2975" s="2">
        <v>44594</v>
      </c>
      <c r="E2975" s="27">
        <v>2022</v>
      </c>
      <c r="F2975" s="29">
        <v>2</v>
      </c>
      <c r="G2975">
        <v>511113</v>
      </c>
      <c r="H2975" t="s">
        <v>30</v>
      </c>
      <c r="I2975">
        <v>280018</v>
      </c>
      <c r="J2975" t="s">
        <v>19</v>
      </c>
      <c r="K2975">
        <v>250002</v>
      </c>
      <c r="L2975" t="s">
        <v>36</v>
      </c>
      <c r="M2975" t="s">
        <v>38</v>
      </c>
      <c r="N2975" s="5">
        <v>4556</v>
      </c>
    </row>
    <row r="2976" spans="1:14" x14ac:dyDescent="0.25">
      <c r="A2976">
        <v>3802975</v>
      </c>
      <c r="B2976">
        <v>2</v>
      </c>
      <c r="C2976" t="s">
        <v>51</v>
      </c>
      <c r="D2976" s="2">
        <v>44938</v>
      </c>
      <c r="E2976" s="27">
        <v>2023</v>
      </c>
      <c r="F2976" s="29">
        <v>1</v>
      </c>
      <c r="G2976">
        <v>511112</v>
      </c>
      <c r="H2976" t="s">
        <v>29</v>
      </c>
      <c r="I2976">
        <v>280016</v>
      </c>
      <c r="J2976" t="s">
        <v>17</v>
      </c>
      <c r="K2976">
        <v>250027</v>
      </c>
      <c r="L2976" t="s">
        <v>35</v>
      </c>
      <c r="M2976" t="s">
        <v>71</v>
      </c>
      <c r="N2976" s="5">
        <v>1490</v>
      </c>
    </row>
    <row r="2977" spans="1:14" x14ac:dyDescent="0.25">
      <c r="A2977">
        <v>3802976</v>
      </c>
      <c r="B2977">
        <v>3</v>
      </c>
      <c r="C2977" t="s">
        <v>50</v>
      </c>
      <c r="D2977" s="2">
        <v>44602</v>
      </c>
      <c r="E2977" s="27">
        <v>2022</v>
      </c>
      <c r="F2977" s="29">
        <v>2</v>
      </c>
      <c r="G2977">
        <v>511115</v>
      </c>
      <c r="H2977" t="s">
        <v>70</v>
      </c>
      <c r="I2977">
        <v>280010</v>
      </c>
      <c r="J2977" t="s">
        <v>11</v>
      </c>
      <c r="K2977">
        <v>250021</v>
      </c>
      <c r="L2977" t="s">
        <v>34</v>
      </c>
      <c r="M2977" t="s">
        <v>40</v>
      </c>
      <c r="N2977" s="5">
        <v>5929</v>
      </c>
    </row>
    <row r="2978" spans="1:14" x14ac:dyDescent="0.25">
      <c r="A2978">
        <v>3802977</v>
      </c>
      <c r="B2978">
        <v>4</v>
      </c>
      <c r="C2978" t="s">
        <v>65</v>
      </c>
      <c r="D2978" s="2">
        <v>44442</v>
      </c>
      <c r="E2978" s="27">
        <v>2021</v>
      </c>
      <c r="F2978" s="29">
        <v>9</v>
      </c>
      <c r="G2978">
        <v>511113</v>
      </c>
      <c r="H2978" t="s">
        <v>30</v>
      </c>
      <c r="I2978">
        <v>280008</v>
      </c>
      <c r="J2978" t="s">
        <v>80</v>
      </c>
      <c r="K2978">
        <v>250017</v>
      </c>
      <c r="L2978" t="s">
        <v>37</v>
      </c>
      <c r="M2978" t="s">
        <v>39</v>
      </c>
      <c r="N2978" s="5">
        <v>3935</v>
      </c>
    </row>
    <row r="2979" spans="1:14" x14ac:dyDescent="0.25">
      <c r="A2979">
        <v>3802978</v>
      </c>
      <c r="B2979">
        <v>1</v>
      </c>
      <c r="C2979" t="s">
        <v>64</v>
      </c>
      <c r="D2979" s="2">
        <v>44997</v>
      </c>
      <c r="E2979" s="27">
        <v>2023</v>
      </c>
      <c r="F2979" s="29">
        <v>3</v>
      </c>
      <c r="G2979">
        <v>511115</v>
      </c>
      <c r="H2979" t="s">
        <v>70</v>
      </c>
      <c r="I2979">
        <v>280016</v>
      </c>
      <c r="J2979" t="s">
        <v>17</v>
      </c>
      <c r="K2979">
        <v>250002</v>
      </c>
      <c r="L2979" t="s">
        <v>36</v>
      </c>
      <c r="M2979" t="s">
        <v>38</v>
      </c>
      <c r="N2979" s="5">
        <v>776</v>
      </c>
    </row>
    <row r="2980" spans="1:14" x14ac:dyDescent="0.25">
      <c r="A2980">
        <v>3802979</v>
      </c>
      <c r="B2980">
        <v>3</v>
      </c>
      <c r="C2980" t="s">
        <v>50</v>
      </c>
      <c r="D2980" s="2">
        <v>45285</v>
      </c>
      <c r="E2980" s="27">
        <v>2023</v>
      </c>
      <c r="F2980" s="29">
        <v>12</v>
      </c>
      <c r="G2980">
        <v>511111</v>
      </c>
      <c r="H2980" t="s">
        <v>29</v>
      </c>
      <c r="I2980">
        <v>280014</v>
      </c>
      <c r="J2980" t="s">
        <v>15</v>
      </c>
      <c r="K2980">
        <v>250007</v>
      </c>
      <c r="L2980" t="s">
        <v>36</v>
      </c>
      <c r="M2980" t="s">
        <v>53</v>
      </c>
      <c r="N2980" s="5">
        <v>4712</v>
      </c>
    </row>
    <row r="2981" spans="1:14" x14ac:dyDescent="0.25">
      <c r="A2981">
        <v>3802980</v>
      </c>
      <c r="B2981">
        <v>4</v>
      </c>
      <c r="C2981" t="s">
        <v>65</v>
      </c>
      <c r="D2981" s="2">
        <v>44505</v>
      </c>
      <c r="E2981" s="27">
        <v>2021</v>
      </c>
      <c r="F2981" s="29">
        <v>11</v>
      </c>
      <c r="G2981">
        <v>511111</v>
      </c>
      <c r="H2981" t="s">
        <v>29</v>
      </c>
      <c r="I2981">
        <v>280012</v>
      </c>
      <c r="J2981" t="s">
        <v>13</v>
      </c>
      <c r="K2981">
        <v>250024</v>
      </c>
      <c r="L2981" t="s">
        <v>34</v>
      </c>
      <c r="M2981" t="s">
        <v>40</v>
      </c>
      <c r="N2981" s="5">
        <v>3101</v>
      </c>
    </row>
    <row r="2982" spans="1:14" x14ac:dyDescent="0.25">
      <c r="A2982">
        <v>3802981</v>
      </c>
      <c r="B2982">
        <v>2</v>
      </c>
      <c r="C2982" t="s">
        <v>51</v>
      </c>
      <c r="D2982" s="2">
        <v>44507</v>
      </c>
      <c r="E2982" s="27">
        <v>2021</v>
      </c>
      <c r="F2982" s="29">
        <v>11</v>
      </c>
      <c r="G2982">
        <v>511117</v>
      </c>
      <c r="H2982" t="s">
        <v>31</v>
      </c>
      <c r="I2982">
        <v>280008</v>
      </c>
      <c r="J2982" t="s">
        <v>80</v>
      </c>
      <c r="K2982">
        <v>250029</v>
      </c>
      <c r="L2982" t="s">
        <v>35</v>
      </c>
      <c r="M2982" t="s">
        <v>55</v>
      </c>
      <c r="N2982" s="5">
        <v>4921</v>
      </c>
    </row>
    <row r="2983" spans="1:14" x14ac:dyDescent="0.25">
      <c r="A2983">
        <v>3802982</v>
      </c>
      <c r="B2983">
        <v>2</v>
      </c>
      <c r="C2983" t="s">
        <v>51</v>
      </c>
      <c r="D2983" s="2">
        <v>44208</v>
      </c>
      <c r="E2983" s="27">
        <v>2021</v>
      </c>
      <c r="F2983" s="29">
        <v>1</v>
      </c>
      <c r="G2983">
        <v>511114</v>
      </c>
      <c r="H2983" t="s">
        <v>30</v>
      </c>
      <c r="I2983">
        <v>280009</v>
      </c>
      <c r="J2983" t="s">
        <v>81</v>
      </c>
      <c r="K2983">
        <v>250019</v>
      </c>
      <c r="L2983" t="s">
        <v>37</v>
      </c>
      <c r="M2983" t="s">
        <v>39</v>
      </c>
      <c r="N2983" s="5">
        <v>2181</v>
      </c>
    </row>
    <row r="2984" spans="1:14" x14ac:dyDescent="0.25">
      <c r="A2984">
        <v>3802983</v>
      </c>
      <c r="B2984">
        <v>4</v>
      </c>
      <c r="C2984" t="s">
        <v>65</v>
      </c>
      <c r="D2984" s="2">
        <v>44911</v>
      </c>
      <c r="E2984" s="27">
        <v>2022</v>
      </c>
      <c r="F2984" s="29">
        <v>12</v>
      </c>
      <c r="G2984">
        <v>511116</v>
      </c>
      <c r="H2984" t="s">
        <v>31</v>
      </c>
      <c r="I2984">
        <v>280018</v>
      </c>
      <c r="J2984" t="s">
        <v>19</v>
      </c>
      <c r="K2984">
        <v>250021</v>
      </c>
      <c r="L2984" t="s">
        <v>34</v>
      </c>
      <c r="M2984" t="s">
        <v>40</v>
      </c>
      <c r="N2984" s="5">
        <v>861</v>
      </c>
    </row>
    <row r="2985" spans="1:14" x14ac:dyDescent="0.25">
      <c r="A2985">
        <v>3802984</v>
      </c>
      <c r="B2985">
        <v>2</v>
      </c>
      <c r="C2985" t="s">
        <v>51</v>
      </c>
      <c r="D2985" s="2">
        <v>44623</v>
      </c>
      <c r="E2985" s="27">
        <v>2022</v>
      </c>
      <c r="F2985" s="29">
        <v>3</v>
      </c>
      <c r="G2985">
        <v>511113</v>
      </c>
      <c r="H2985" t="s">
        <v>30</v>
      </c>
      <c r="I2985">
        <v>280018</v>
      </c>
      <c r="J2985" t="s">
        <v>19</v>
      </c>
      <c r="K2985">
        <v>250026</v>
      </c>
      <c r="L2985" t="s">
        <v>35</v>
      </c>
      <c r="M2985" t="s">
        <v>71</v>
      </c>
      <c r="N2985" s="5">
        <v>3335</v>
      </c>
    </row>
    <row r="2986" spans="1:14" x14ac:dyDescent="0.25">
      <c r="A2986">
        <v>3802985</v>
      </c>
      <c r="B2986">
        <v>1</v>
      </c>
      <c r="C2986" t="s">
        <v>64</v>
      </c>
      <c r="D2986" s="2">
        <v>44692</v>
      </c>
      <c r="E2986" s="27">
        <v>2022</v>
      </c>
      <c r="F2986" s="29">
        <v>5</v>
      </c>
      <c r="G2986">
        <v>511112</v>
      </c>
      <c r="H2986" t="s">
        <v>29</v>
      </c>
      <c r="I2986">
        <v>280008</v>
      </c>
      <c r="J2986" t="s">
        <v>80</v>
      </c>
      <c r="K2986">
        <v>250009</v>
      </c>
      <c r="L2986" t="s">
        <v>36</v>
      </c>
      <c r="M2986" t="s">
        <v>53</v>
      </c>
      <c r="N2986" s="5">
        <v>5083</v>
      </c>
    </row>
    <row r="2987" spans="1:14" x14ac:dyDescent="0.25">
      <c r="A2987">
        <v>3802986</v>
      </c>
      <c r="B2987">
        <v>3</v>
      </c>
      <c r="C2987" t="s">
        <v>50</v>
      </c>
      <c r="D2987" s="2">
        <v>44312</v>
      </c>
      <c r="E2987" s="27">
        <v>2021</v>
      </c>
      <c r="F2987" s="29">
        <v>4</v>
      </c>
      <c r="G2987">
        <v>511113</v>
      </c>
      <c r="H2987" t="s">
        <v>30</v>
      </c>
      <c r="I2987">
        <v>280001</v>
      </c>
      <c r="J2987" t="s">
        <v>73</v>
      </c>
      <c r="K2987">
        <v>250003</v>
      </c>
      <c r="L2987" t="s">
        <v>36</v>
      </c>
      <c r="M2987" t="s">
        <v>38</v>
      </c>
      <c r="N2987" s="5">
        <v>5119</v>
      </c>
    </row>
    <row r="2988" spans="1:14" x14ac:dyDescent="0.25">
      <c r="A2988">
        <v>3802987</v>
      </c>
      <c r="B2988">
        <v>4</v>
      </c>
      <c r="C2988" t="s">
        <v>65</v>
      </c>
      <c r="D2988" s="2">
        <v>44237</v>
      </c>
      <c r="E2988" s="27">
        <v>2021</v>
      </c>
      <c r="F2988" s="29">
        <v>2</v>
      </c>
      <c r="G2988">
        <v>511112</v>
      </c>
      <c r="H2988" t="s">
        <v>29</v>
      </c>
      <c r="I2988">
        <v>280011</v>
      </c>
      <c r="J2988" t="s">
        <v>12</v>
      </c>
      <c r="K2988">
        <v>250017</v>
      </c>
      <c r="L2988" t="s">
        <v>37</v>
      </c>
      <c r="M2988" t="s">
        <v>39</v>
      </c>
      <c r="N2988" s="5">
        <v>1335</v>
      </c>
    </row>
    <row r="2989" spans="1:14" x14ac:dyDescent="0.25">
      <c r="A2989">
        <v>3802988</v>
      </c>
      <c r="B2989">
        <v>2</v>
      </c>
      <c r="C2989" t="s">
        <v>51</v>
      </c>
      <c r="D2989" s="2">
        <v>44836</v>
      </c>
      <c r="E2989" s="27">
        <v>2022</v>
      </c>
      <c r="F2989" s="29">
        <v>10</v>
      </c>
      <c r="G2989">
        <v>511116</v>
      </c>
      <c r="H2989" t="s">
        <v>31</v>
      </c>
      <c r="I2989">
        <v>280017</v>
      </c>
      <c r="J2989" t="s">
        <v>18</v>
      </c>
      <c r="K2989">
        <v>250016</v>
      </c>
      <c r="L2989" t="s">
        <v>37</v>
      </c>
      <c r="M2989" t="s">
        <v>39</v>
      </c>
      <c r="N2989" s="5">
        <v>2136</v>
      </c>
    </row>
    <row r="2990" spans="1:14" x14ac:dyDescent="0.25">
      <c r="A2990">
        <v>3802989</v>
      </c>
      <c r="B2990">
        <v>2</v>
      </c>
      <c r="C2990" t="s">
        <v>51</v>
      </c>
      <c r="D2990" s="2">
        <v>44872</v>
      </c>
      <c r="E2990" s="27">
        <v>2022</v>
      </c>
      <c r="F2990" s="29">
        <v>11</v>
      </c>
      <c r="G2990">
        <v>511112</v>
      </c>
      <c r="H2990" t="s">
        <v>29</v>
      </c>
      <c r="I2990">
        <v>280005</v>
      </c>
      <c r="J2990" t="s">
        <v>77</v>
      </c>
      <c r="K2990">
        <v>250018</v>
      </c>
      <c r="L2990" t="s">
        <v>37</v>
      </c>
      <c r="M2990" t="s">
        <v>39</v>
      </c>
      <c r="N2990" s="5">
        <v>4659</v>
      </c>
    </row>
    <row r="2991" spans="1:14" x14ac:dyDescent="0.25">
      <c r="A2991">
        <v>3802990</v>
      </c>
      <c r="B2991">
        <v>2</v>
      </c>
      <c r="C2991" t="s">
        <v>51</v>
      </c>
      <c r="D2991" s="2">
        <v>45236</v>
      </c>
      <c r="E2991" s="27">
        <v>2023</v>
      </c>
      <c r="F2991" s="29">
        <v>11</v>
      </c>
      <c r="G2991">
        <v>511113</v>
      </c>
      <c r="H2991" t="s">
        <v>30</v>
      </c>
      <c r="I2991">
        <v>280007</v>
      </c>
      <c r="J2991" t="s">
        <v>79</v>
      </c>
      <c r="K2991">
        <v>250009</v>
      </c>
      <c r="L2991" t="s">
        <v>36</v>
      </c>
      <c r="M2991" t="s">
        <v>53</v>
      </c>
      <c r="N2991" s="5">
        <v>495</v>
      </c>
    </row>
    <row r="2992" spans="1:14" x14ac:dyDescent="0.25">
      <c r="A2992">
        <v>3802991</v>
      </c>
      <c r="B2992">
        <v>1</v>
      </c>
      <c r="C2992" t="s">
        <v>64</v>
      </c>
      <c r="D2992" s="2">
        <v>44537</v>
      </c>
      <c r="E2992" s="27">
        <v>2021</v>
      </c>
      <c r="F2992" s="29">
        <v>12</v>
      </c>
      <c r="G2992">
        <v>511116</v>
      </c>
      <c r="H2992" t="s">
        <v>31</v>
      </c>
      <c r="I2992">
        <v>280005</v>
      </c>
      <c r="J2992" t="s">
        <v>77</v>
      </c>
      <c r="K2992">
        <v>250018</v>
      </c>
      <c r="L2992" t="s">
        <v>37</v>
      </c>
      <c r="M2992" t="s">
        <v>39</v>
      </c>
      <c r="N2992" s="5">
        <v>3860</v>
      </c>
    </row>
    <row r="2993" spans="1:14" x14ac:dyDescent="0.25">
      <c r="A2993">
        <v>3802992</v>
      </c>
      <c r="B2993">
        <v>3</v>
      </c>
      <c r="C2993" t="s">
        <v>50</v>
      </c>
      <c r="D2993" s="2">
        <v>44630</v>
      </c>
      <c r="E2993" s="27">
        <v>2022</v>
      </c>
      <c r="F2993" s="29">
        <v>3</v>
      </c>
      <c r="G2993">
        <v>511116</v>
      </c>
      <c r="H2993" t="s">
        <v>31</v>
      </c>
      <c r="I2993">
        <v>280015</v>
      </c>
      <c r="J2993" t="s">
        <v>16</v>
      </c>
      <c r="K2993">
        <v>250007</v>
      </c>
      <c r="L2993" t="s">
        <v>36</v>
      </c>
      <c r="M2993" t="s">
        <v>53</v>
      </c>
      <c r="N2993" s="5">
        <v>2209</v>
      </c>
    </row>
    <row r="2994" spans="1:14" x14ac:dyDescent="0.25">
      <c r="A2994">
        <v>3802993</v>
      </c>
      <c r="B2994">
        <v>2</v>
      </c>
      <c r="C2994" t="s">
        <v>51</v>
      </c>
      <c r="D2994" s="2">
        <v>45173</v>
      </c>
      <c r="E2994" s="27">
        <v>2023</v>
      </c>
      <c r="F2994" s="29">
        <v>9</v>
      </c>
      <c r="G2994">
        <v>511117</v>
      </c>
      <c r="H2994" t="s">
        <v>31</v>
      </c>
      <c r="I2994">
        <v>280003</v>
      </c>
      <c r="J2994" t="s">
        <v>75</v>
      </c>
      <c r="K2994">
        <v>250030</v>
      </c>
      <c r="L2994" t="s">
        <v>35</v>
      </c>
      <c r="M2994" t="s">
        <v>55</v>
      </c>
      <c r="N2994" s="5">
        <v>2113</v>
      </c>
    </row>
    <row r="2995" spans="1:14" x14ac:dyDescent="0.25">
      <c r="A2995">
        <v>3802994</v>
      </c>
      <c r="B2995">
        <v>3</v>
      </c>
      <c r="C2995" t="s">
        <v>50</v>
      </c>
      <c r="D2995" s="2">
        <v>44208</v>
      </c>
      <c r="E2995" s="27">
        <v>2021</v>
      </c>
      <c r="F2995" s="29">
        <v>1</v>
      </c>
      <c r="G2995">
        <v>511111</v>
      </c>
      <c r="H2995" t="s">
        <v>29</v>
      </c>
      <c r="I2995">
        <v>280006</v>
      </c>
      <c r="J2995" t="s">
        <v>78</v>
      </c>
      <c r="K2995">
        <v>250028</v>
      </c>
      <c r="L2995" t="s">
        <v>35</v>
      </c>
      <c r="M2995" t="s">
        <v>71</v>
      </c>
      <c r="N2995" s="5">
        <v>5752</v>
      </c>
    </row>
    <row r="2996" spans="1:14" x14ac:dyDescent="0.25">
      <c r="A2996">
        <v>3802995</v>
      </c>
      <c r="B2996">
        <v>3</v>
      </c>
      <c r="C2996" t="s">
        <v>50</v>
      </c>
      <c r="D2996" s="2">
        <v>44962</v>
      </c>
      <c r="E2996" s="27">
        <v>2023</v>
      </c>
      <c r="F2996" s="29">
        <v>2</v>
      </c>
      <c r="G2996">
        <v>511111</v>
      </c>
      <c r="H2996" t="s">
        <v>29</v>
      </c>
      <c r="I2996">
        <v>280020</v>
      </c>
      <c r="J2996" t="s">
        <v>21</v>
      </c>
      <c r="K2996">
        <v>250007</v>
      </c>
      <c r="L2996" t="s">
        <v>36</v>
      </c>
      <c r="M2996" t="s">
        <v>53</v>
      </c>
      <c r="N2996" s="5">
        <v>1931</v>
      </c>
    </row>
    <row r="2997" spans="1:14" x14ac:dyDescent="0.25">
      <c r="A2997">
        <v>3802996</v>
      </c>
      <c r="B2997">
        <v>4</v>
      </c>
      <c r="C2997" t="s">
        <v>65</v>
      </c>
      <c r="D2997" s="2">
        <v>44362</v>
      </c>
      <c r="E2997" s="27">
        <v>2021</v>
      </c>
      <c r="F2997" s="29">
        <v>6</v>
      </c>
      <c r="G2997">
        <v>511114</v>
      </c>
      <c r="H2997" t="s">
        <v>30</v>
      </c>
      <c r="I2997">
        <v>280009</v>
      </c>
      <c r="J2997" t="s">
        <v>81</v>
      </c>
      <c r="K2997">
        <v>250017</v>
      </c>
      <c r="L2997" t="s">
        <v>37</v>
      </c>
      <c r="M2997" t="s">
        <v>39</v>
      </c>
      <c r="N2997" s="5">
        <v>5153</v>
      </c>
    </row>
    <row r="2998" spans="1:14" x14ac:dyDescent="0.25">
      <c r="A2998">
        <v>3802997</v>
      </c>
      <c r="B2998">
        <v>2</v>
      </c>
      <c r="C2998" t="s">
        <v>51</v>
      </c>
      <c r="D2998" s="2">
        <v>45264</v>
      </c>
      <c r="E2998" s="27">
        <v>2023</v>
      </c>
      <c r="F2998" s="29">
        <v>12</v>
      </c>
      <c r="G2998">
        <v>511111</v>
      </c>
      <c r="H2998" t="s">
        <v>29</v>
      </c>
      <c r="I2998">
        <v>280019</v>
      </c>
      <c r="J2998" t="s">
        <v>20</v>
      </c>
      <c r="K2998">
        <v>250021</v>
      </c>
      <c r="L2998" t="s">
        <v>34</v>
      </c>
      <c r="M2998" t="s">
        <v>40</v>
      </c>
      <c r="N2998" s="5">
        <v>427</v>
      </c>
    </row>
    <row r="2999" spans="1:14" x14ac:dyDescent="0.25">
      <c r="A2999">
        <v>3802998</v>
      </c>
      <c r="B2999">
        <v>4</v>
      </c>
      <c r="C2999" t="s">
        <v>65</v>
      </c>
      <c r="D2999" s="2">
        <v>44845</v>
      </c>
      <c r="E2999" s="27">
        <v>2022</v>
      </c>
      <c r="F2999" s="29">
        <v>10</v>
      </c>
      <c r="G2999">
        <v>511114</v>
      </c>
      <c r="H2999" t="s">
        <v>30</v>
      </c>
      <c r="I2999">
        <v>280015</v>
      </c>
      <c r="J2999" t="s">
        <v>16</v>
      </c>
      <c r="K2999">
        <v>250019</v>
      </c>
      <c r="L2999" t="s">
        <v>37</v>
      </c>
      <c r="M2999" t="s">
        <v>39</v>
      </c>
      <c r="N2999" s="5">
        <v>2224</v>
      </c>
    </row>
    <row r="3000" spans="1:14" x14ac:dyDescent="0.25">
      <c r="A3000">
        <v>3802999</v>
      </c>
      <c r="B3000">
        <v>3</v>
      </c>
      <c r="C3000" t="s">
        <v>50</v>
      </c>
      <c r="D3000" s="2">
        <v>44949</v>
      </c>
      <c r="E3000" s="27">
        <v>2023</v>
      </c>
      <c r="F3000" s="29">
        <v>1</v>
      </c>
      <c r="G3000">
        <v>511114</v>
      </c>
      <c r="H3000" t="s">
        <v>30</v>
      </c>
      <c r="I3000">
        <v>280017</v>
      </c>
      <c r="J3000" t="s">
        <v>18</v>
      </c>
      <c r="K3000">
        <v>250002</v>
      </c>
      <c r="L3000" t="s">
        <v>36</v>
      </c>
      <c r="M3000" t="s">
        <v>38</v>
      </c>
      <c r="N3000" s="5">
        <v>2429</v>
      </c>
    </row>
    <row r="3001" spans="1:14" x14ac:dyDescent="0.25">
      <c r="A3001">
        <v>3803000</v>
      </c>
      <c r="B3001">
        <v>1</v>
      </c>
      <c r="C3001" t="s">
        <v>64</v>
      </c>
      <c r="D3001" s="2">
        <v>45030</v>
      </c>
      <c r="E3001" s="27">
        <v>2023</v>
      </c>
      <c r="F3001" s="29">
        <v>4</v>
      </c>
      <c r="G3001">
        <v>511117</v>
      </c>
      <c r="H3001" t="s">
        <v>31</v>
      </c>
      <c r="I3001">
        <v>280012</v>
      </c>
      <c r="J3001" t="s">
        <v>13</v>
      </c>
      <c r="K3001">
        <v>250021</v>
      </c>
      <c r="L3001" t="s">
        <v>34</v>
      </c>
      <c r="M3001" t="s">
        <v>40</v>
      </c>
      <c r="N3001" s="5">
        <v>3540</v>
      </c>
    </row>
    <row r="3002" spans="1:14" x14ac:dyDescent="0.25">
      <c r="A3002">
        <v>3803001</v>
      </c>
      <c r="B3002">
        <v>1</v>
      </c>
      <c r="C3002" t="s">
        <v>64</v>
      </c>
      <c r="D3002" s="2">
        <v>44306</v>
      </c>
      <c r="E3002" s="27">
        <v>2021</v>
      </c>
      <c r="F3002" s="29">
        <v>4</v>
      </c>
      <c r="G3002">
        <v>511112</v>
      </c>
      <c r="H3002" t="s">
        <v>29</v>
      </c>
      <c r="I3002">
        <v>280003</v>
      </c>
      <c r="J3002" t="s">
        <v>75</v>
      </c>
      <c r="K3002">
        <v>250007</v>
      </c>
      <c r="L3002" t="s">
        <v>36</v>
      </c>
      <c r="M3002" t="s">
        <v>53</v>
      </c>
      <c r="N3002" s="5">
        <v>5176</v>
      </c>
    </row>
    <row r="3003" spans="1:14" x14ac:dyDescent="0.25">
      <c r="A3003">
        <v>3803002</v>
      </c>
      <c r="B3003">
        <v>1</v>
      </c>
      <c r="C3003" t="s">
        <v>64</v>
      </c>
      <c r="D3003" s="2">
        <v>44474</v>
      </c>
      <c r="E3003" s="27">
        <v>2021</v>
      </c>
      <c r="F3003" s="29">
        <v>10</v>
      </c>
      <c r="G3003">
        <v>511116</v>
      </c>
      <c r="H3003" t="s">
        <v>31</v>
      </c>
      <c r="I3003">
        <v>280001</v>
      </c>
      <c r="J3003" t="s">
        <v>73</v>
      </c>
      <c r="K3003">
        <v>250006</v>
      </c>
      <c r="L3003" t="s">
        <v>36</v>
      </c>
      <c r="M3003" t="s">
        <v>53</v>
      </c>
      <c r="N3003" s="5">
        <v>2901</v>
      </c>
    </row>
    <row r="3004" spans="1:14" x14ac:dyDescent="0.25">
      <c r="A3004">
        <v>3803003</v>
      </c>
      <c r="B3004">
        <v>3</v>
      </c>
      <c r="C3004" t="s">
        <v>50</v>
      </c>
      <c r="D3004" s="2">
        <v>44892</v>
      </c>
      <c r="E3004" s="27">
        <v>2022</v>
      </c>
      <c r="F3004" s="29">
        <v>11</v>
      </c>
      <c r="G3004">
        <v>511113</v>
      </c>
      <c r="H3004" t="s">
        <v>30</v>
      </c>
      <c r="I3004">
        <v>280002</v>
      </c>
      <c r="J3004" t="s">
        <v>74</v>
      </c>
      <c r="K3004">
        <v>250020</v>
      </c>
      <c r="L3004" t="s">
        <v>37</v>
      </c>
      <c r="M3004" t="s">
        <v>39</v>
      </c>
      <c r="N3004" s="5">
        <v>4006</v>
      </c>
    </row>
    <row r="3005" spans="1:14" x14ac:dyDescent="0.25">
      <c r="A3005">
        <v>3803004</v>
      </c>
      <c r="B3005">
        <v>3</v>
      </c>
      <c r="C3005" t="s">
        <v>50</v>
      </c>
      <c r="D3005" s="2">
        <v>45009</v>
      </c>
      <c r="E3005" s="27">
        <v>2023</v>
      </c>
      <c r="F3005" s="29">
        <v>3</v>
      </c>
      <c r="G3005">
        <v>511117</v>
      </c>
      <c r="H3005" t="s">
        <v>31</v>
      </c>
      <c r="I3005">
        <v>280016</v>
      </c>
      <c r="J3005" t="s">
        <v>17</v>
      </c>
      <c r="K3005">
        <v>250015</v>
      </c>
      <c r="L3005" t="s">
        <v>37</v>
      </c>
      <c r="M3005" t="s">
        <v>39</v>
      </c>
      <c r="N3005" s="5">
        <v>3262</v>
      </c>
    </row>
    <row r="3006" spans="1:14" x14ac:dyDescent="0.25">
      <c r="A3006">
        <v>3803005</v>
      </c>
      <c r="B3006">
        <v>1</v>
      </c>
      <c r="C3006" t="s">
        <v>64</v>
      </c>
      <c r="D3006" s="2">
        <v>44368</v>
      </c>
      <c r="E3006" s="27">
        <v>2021</v>
      </c>
      <c r="F3006" s="29">
        <v>6</v>
      </c>
      <c r="G3006">
        <v>511111</v>
      </c>
      <c r="H3006" t="s">
        <v>29</v>
      </c>
      <c r="I3006">
        <v>280015</v>
      </c>
      <c r="J3006" t="s">
        <v>16</v>
      </c>
      <c r="K3006">
        <v>250003</v>
      </c>
      <c r="L3006" t="s">
        <v>36</v>
      </c>
      <c r="M3006" t="s">
        <v>38</v>
      </c>
      <c r="N3006" s="5">
        <v>3425</v>
      </c>
    </row>
    <row r="3007" spans="1:14" x14ac:dyDescent="0.25">
      <c r="A3007">
        <v>3803006</v>
      </c>
      <c r="B3007">
        <v>2</v>
      </c>
      <c r="C3007" t="s">
        <v>51</v>
      </c>
      <c r="D3007" s="2">
        <v>44807</v>
      </c>
      <c r="E3007" s="27">
        <v>2022</v>
      </c>
      <c r="F3007" s="29">
        <v>9</v>
      </c>
      <c r="G3007">
        <v>511112</v>
      </c>
      <c r="H3007" t="s">
        <v>29</v>
      </c>
      <c r="I3007">
        <v>280002</v>
      </c>
      <c r="J3007" t="s">
        <v>74</v>
      </c>
      <c r="K3007">
        <v>250020</v>
      </c>
      <c r="L3007" t="s">
        <v>37</v>
      </c>
      <c r="M3007" t="s">
        <v>39</v>
      </c>
      <c r="N3007" s="5">
        <v>1815</v>
      </c>
    </row>
    <row r="3008" spans="1:14" x14ac:dyDescent="0.25">
      <c r="A3008">
        <v>3803007</v>
      </c>
      <c r="B3008">
        <v>1</v>
      </c>
      <c r="C3008" t="s">
        <v>64</v>
      </c>
      <c r="D3008" s="2">
        <v>44610</v>
      </c>
      <c r="E3008" s="27">
        <v>2022</v>
      </c>
      <c r="F3008" s="29">
        <v>2</v>
      </c>
      <c r="G3008">
        <v>511111</v>
      </c>
      <c r="H3008" t="s">
        <v>29</v>
      </c>
      <c r="I3008">
        <v>280016</v>
      </c>
      <c r="J3008" t="s">
        <v>17</v>
      </c>
      <c r="K3008">
        <v>250029</v>
      </c>
      <c r="L3008" t="s">
        <v>35</v>
      </c>
      <c r="M3008" t="s">
        <v>55</v>
      </c>
      <c r="N3008" s="5">
        <v>1815</v>
      </c>
    </row>
    <row r="3009" spans="1:14" x14ac:dyDescent="0.25">
      <c r="A3009">
        <v>3803008</v>
      </c>
      <c r="B3009">
        <v>1</v>
      </c>
      <c r="C3009" t="s">
        <v>64</v>
      </c>
      <c r="D3009" s="2">
        <v>44635</v>
      </c>
      <c r="E3009" s="27">
        <v>2022</v>
      </c>
      <c r="F3009" s="29">
        <v>3</v>
      </c>
      <c r="G3009">
        <v>511111</v>
      </c>
      <c r="H3009" t="s">
        <v>29</v>
      </c>
      <c r="I3009">
        <v>280013</v>
      </c>
      <c r="J3009" t="s">
        <v>14</v>
      </c>
      <c r="K3009">
        <v>250017</v>
      </c>
      <c r="L3009" t="s">
        <v>37</v>
      </c>
      <c r="M3009" t="s">
        <v>39</v>
      </c>
      <c r="N3009" s="5">
        <v>5966</v>
      </c>
    </row>
    <row r="3010" spans="1:14" x14ac:dyDescent="0.25">
      <c r="A3010">
        <v>3803009</v>
      </c>
      <c r="B3010">
        <v>4</v>
      </c>
      <c r="C3010" t="s">
        <v>65</v>
      </c>
      <c r="D3010" s="2">
        <v>44524</v>
      </c>
      <c r="E3010" s="27">
        <v>2021</v>
      </c>
      <c r="F3010" s="29">
        <v>11</v>
      </c>
      <c r="G3010">
        <v>511115</v>
      </c>
      <c r="H3010" t="s">
        <v>70</v>
      </c>
      <c r="I3010">
        <v>280017</v>
      </c>
      <c r="J3010" t="s">
        <v>18</v>
      </c>
      <c r="K3010">
        <v>250022</v>
      </c>
      <c r="L3010" t="s">
        <v>34</v>
      </c>
      <c r="M3010" t="s">
        <v>40</v>
      </c>
      <c r="N3010" s="5">
        <v>5963</v>
      </c>
    </row>
    <row r="3011" spans="1:14" x14ac:dyDescent="0.25">
      <c r="A3011">
        <v>3803010</v>
      </c>
      <c r="B3011">
        <v>4</v>
      </c>
      <c r="C3011" t="s">
        <v>65</v>
      </c>
      <c r="D3011" s="2">
        <v>44233</v>
      </c>
      <c r="E3011" s="27">
        <v>2021</v>
      </c>
      <c r="F3011" s="29">
        <v>2</v>
      </c>
      <c r="G3011">
        <v>511115</v>
      </c>
      <c r="H3011" t="s">
        <v>70</v>
      </c>
      <c r="I3011">
        <v>280002</v>
      </c>
      <c r="J3011" t="s">
        <v>74</v>
      </c>
      <c r="K3011">
        <v>250020</v>
      </c>
      <c r="L3011" t="s">
        <v>37</v>
      </c>
      <c r="M3011" t="s">
        <v>39</v>
      </c>
      <c r="N3011" s="5">
        <v>774</v>
      </c>
    </row>
    <row r="3012" spans="1:14" x14ac:dyDescent="0.25">
      <c r="A3012">
        <v>3803011</v>
      </c>
      <c r="B3012">
        <v>3</v>
      </c>
      <c r="C3012" t="s">
        <v>50</v>
      </c>
      <c r="D3012" s="2">
        <v>44268</v>
      </c>
      <c r="E3012" s="27">
        <v>2021</v>
      </c>
      <c r="F3012" s="29">
        <v>3</v>
      </c>
      <c r="G3012">
        <v>511111</v>
      </c>
      <c r="H3012" t="s">
        <v>29</v>
      </c>
      <c r="I3012">
        <v>280010</v>
      </c>
      <c r="J3012" t="s">
        <v>11</v>
      </c>
      <c r="K3012">
        <v>250023</v>
      </c>
      <c r="L3012" t="s">
        <v>34</v>
      </c>
      <c r="M3012" t="s">
        <v>40</v>
      </c>
      <c r="N3012" s="5">
        <v>1093</v>
      </c>
    </row>
    <row r="3013" spans="1:14" x14ac:dyDescent="0.25">
      <c r="A3013">
        <v>3803012</v>
      </c>
      <c r="B3013">
        <v>1</v>
      </c>
      <c r="C3013" t="s">
        <v>64</v>
      </c>
      <c r="D3013" s="2">
        <v>45060</v>
      </c>
      <c r="E3013" s="27">
        <v>2023</v>
      </c>
      <c r="F3013" s="29">
        <v>5</v>
      </c>
      <c r="G3013">
        <v>511111</v>
      </c>
      <c r="H3013" t="s">
        <v>29</v>
      </c>
      <c r="I3013">
        <v>280009</v>
      </c>
      <c r="J3013" t="s">
        <v>81</v>
      </c>
      <c r="K3013">
        <v>250015</v>
      </c>
      <c r="L3013" t="s">
        <v>37</v>
      </c>
      <c r="M3013" t="s">
        <v>39</v>
      </c>
      <c r="N3013" s="5">
        <v>2837</v>
      </c>
    </row>
    <row r="3014" spans="1:14" x14ac:dyDescent="0.25">
      <c r="A3014">
        <v>3803013</v>
      </c>
      <c r="B3014">
        <v>3</v>
      </c>
      <c r="C3014" t="s">
        <v>50</v>
      </c>
      <c r="D3014" s="2">
        <v>44337</v>
      </c>
      <c r="E3014" s="27">
        <v>2021</v>
      </c>
      <c r="F3014" s="29">
        <v>5</v>
      </c>
      <c r="G3014">
        <v>511116</v>
      </c>
      <c r="H3014" t="s">
        <v>31</v>
      </c>
      <c r="I3014">
        <v>280002</v>
      </c>
      <c r="J3014" t="s">
        <v>74</v>
      </c>
      <c r="K3014">
        <v>250019</v>
      </c>
      <c r="L3014" t="s">
        <v>37</v>
      </c>
      <c r="M3014" t="s">
        <v>39</v>
      </c>
      <c r="N3014" s="5">
        <v>466</v>
      </c>
    </row>
    <row r="3015" spans="1:14" x14ac:dyDescent="0.25">
      <c r="A3015">
        <v>3803014</v>
      </c>
      <c r="B3015">
        <v>4</v>
      </c>
      <c r="C3015" t="s">
        <v>65</v>
      </c>
      <c r="D3015" s="2">
        <v>45096</v>
      </c>
      <c r="E3015" s="27">
        <v>2023</v>
      </c>
      <c r="F3015" s="29">
        <v>6</v>
      </c>
      <c r="G3015">
        <v>511117</v>
      </c>
      <c r="H3015" t="s">
        <v>31</v>
      </c>
      <c r="I3015">
        <v>280015</v>
      </c>
      <c r="J3015" t="s">
        <v>16</v>
      </c>
      <c r="K3015">
        <v>250005</v>
      </c>
      <c r="L3015" t="s">
        <v>36</v>
      </c>
      <c r="M3015" t="s">
        <v>38</v>
      </c>
      <c r="N3015" s="5">
        <v>5845</v>
      </c>
    </row>
    <row r="3016" spans="1:14" x14ac:dyDescent="0.25">
      <c r="A3016">
        <v>3803015</v>
      </c>
      <c r="B3016">
        <v>1</v>
      </c>
      <c r="C3016" t="s">
        <v>64</v>
      </c>
      <c r="D3016" s="2">
        <v>44654</v>
      </c>
      <c r="E3016" s="27">
        <v>2022</v>
      </c>
      <c r="F3016" s="29">
        <v>4</v>
      </c>
      <c r="G3016">
        <v>511117</v>
      </c>
      <c r="H3016" t="s">
        <v>31</v>
      </c>
      <c r="I3016">
        <v>280012</v>
      </c>
      <c r="J3016" t="s">
        <v>13</v>
      </c>
      <c r="K3016">
        <v>250013</v>
      </c>
      <c r="L3016" t="s">
        <v>37</v>
      </c>
      <c r="M3016" t="s">
        <v>54</v>
      </c>
      <c r="N3016" s="5">
        <v>1377</v>
      </c>
    </row>
    <row r="3017" spans="1:14" x14ac:dyDescent="0.25">
      <c r="A3017">
        <v>3803016</v>
      </c>
      <c r="B3017">
        <v>2</v>
      </c>
      <c r="C3017" t="s">
        <v>51</v>
      </c>
      <c r="D3017" s="2">
        <v>44247</v>
      </c>
      <c r="E3017" s="27">
        <v>2021</v>
      </c>
      <c r="F3017" s="29">
        <v>2</v>
      </c>
      <c r="G3017">
        <v>511113</v>
      </c>
      <c r="H3017" t="s">
        <v>30</v>
      </c>
      <c r="I3017">
        <v>280009</v>
      </c>
      <c r="J3017" t="s">
        <v>81</v>
      </c>
      <c r="K3017">
        <v>250019</v>
      </c>
      <c r="L3017" t="s">
        <v>37</v>
      </c>
      <c r="M3017" t="s">
        <v>39</v>
      </c>
      <c r="N3017" s="5">
        <v>1746</v>
      </c>
    </row>
    <row r="3018" spans="1:14" x14ac:dyDescent="0.25">
      <c r="A3018">
        <v>3803017</v>
      </c>
      <c r="B3018">
        <v>4</v>
      </c>
      <c r="C3018" t="s">
        <v>65</v>
      </c>
      <c r="D3018" s="2">
        <v>44495</v>
      </c>
      <c r="E3018" s="27">
        <v>2021</v>
      </c>
      <c r="F3018" s="29">
        <v>10</v>
      </c>
      <c r="G3018">
        <v>511111</v>
      </c>
      <c r="H3018" t="s">
        <v>29</v>
      </c>
      <c r="I3018">
        <v>280019</v>
      </c>
      <c r="J3018" t="s">
        <v>20</v>
      </c>
      <c r="K3018">
        <v>250022</v>
      </c>
      <c r="L3018" t="s">
        <v>34</v>
      </c>
      <c r="M3018" t="s">
        <v>40</v>
      </c>
      <c r="N3018" s="5">
        <v>723</v>
      </c>
    </row>
    <row r="3019" spans="1:14" x14ac:dyDescent="0.25">
      <c r="A3019">
        <v>3803018</v>
      </c>
      <c r="B3019">
        <v>4</v>
      </c>
      <c r="C3019" t="s">
        <v>65</v>
      </c>
      <c r="D3019" s="2">
        <v>44209</v>
      </c>
      <c r="E3019" s="27">
        <v>2021</v>
      </c>
      <c r="F3019" s="29">
        <v>1</v>
      </c>
      <c r="G3019">
        <v>511116</v>
      </c>
      <c r="H3019" t="s">
        <v>31</v>
      </c>
      <c r="I3019">
        <v>280005</v>
      </c>
      <c r="J3019" t="s">
        <v>77</v>
      </c>
      <c r="K3019">
        <v>250028</v>
      </c>
      <c r="L3019" t="s">
        <v>35</v>
      </c>
      <c r="M3019" t="s">
        <v>71</v>
      </c>
      <c r="N3019" s="5">
        <v>3124</v>
      </c>
    </row>
    <row r="3020" spans="1:14" x14ac:dyDescent="0.25">
      <c r="A3020">
        <v>3803019</v>
      </c>
      <c r="B3020">
        <v>1</v>
      </c>
      <c r="C3020" t="s">
        <v>64</v>
      </c>
      <c r="D3020" s="2">
        <v>44816</v>
      </c>
      <c r="E3020" s="27">
        <v>2022</v>
      </c>
      <c r="F3020" s="29">
        <v>9</v>
      </c>
      <c r="G3020">
        <v>511111</v>
      </c>
      <c r="H3020" t="s">
        <v>29</v>
      </c>
      <c r="I3020">
        <v>280008</v>
      </c>
      <c r="J3020" t="s">
        <v>80</v>
      </c>
      <c r="K3020">
        <v>250023</v>
      </c>
      <c r="L3020" t="s">
        <v>34</v>
      </c>
      <c r="M3020" t="s">
        <v>40</v>
      </c>
      <c r="N3020" s="5">
        <v>341</v>
      </c>
    </row>
    <row r="3021" spans="1:14" x14ac:dyDescent="0.25">
      <c r="A3021">
        <v>3803020</v>
      </c>
      <c r="B3021">
        <v>1</v>
      </c>
      <c r="C3021" t="s">
        <v>64</v>
      </c>
      <c r="D3021" s="2">
        <v>44456</v>
      </c>
      <c r="E3021" s="27">
        <v>2021</v>
      </c>
      <c r="F3021" s="29">
        <v>9</v>
      </c>
      <c r="G3021">
        <v>511111</v>
      </c>
      <c r="H3021" t="s">
        <v>29</v>
      </c>
      <c r="I3021">
        <v>280005</v>
      </c>
      <c r="J3021" t="s">
        <v>77</v>
      </c>
      <c r="K3021">
        <v>250018</v>
      </c>
      <c r="L3021" t="s">
        <v>37</v>
      </c>
      <c r="M3021" t="s">
        <v>39</v>
      </c>
      <c r="N3021" s="5">
        <v>5573</v>
      </c>
    </row>
    <row r="3022" spans="1:14" x14ac:dyDescent="0.25">
      <c r="A3022">
        <v>3803021</v>
      </c>
      <c r="B3022">
        <v>3</v>
      </c>
      <c r="C3022" t="s">
        <v>50</v>
      </c>
      <c r="D3022" s="2">
        <v>44768</v>
      </c>
      <c r="E3022" s="27">
        <v>2022</v>
      </c>
      <c r="F3022" s="29">
        <v>7</v>
      </c>
      <c r="G3022">
        <v>511115</v>
      </c>
      <c r="H3022" t="s">
        <v>70</v>
      </c>
      <c r="I3022">
        <v>280004</v>
      </c>
      <c r="J3022" t="s">
        <v>76</v>
      </c>
      <c r="K3022">
        <v>250025</v>
      </c>
      <c r="L3022" t="s">
        <v>34</v>
      </c>
      <c r="M3022" t="s">
        <v>40</v>
      </c>
      <c r="N3022" s="5">
        <v>1983</v>
      </c>
    </row>
    <row r="3023" spans="1:14" x14ac:dyDescent="0.25">
      <c r="A3023">
        <v>3803022</v>
      </c>
      <c r="B3023">
        <v>3</v>
      </c>
      <c r="C3023" t="s">
        <v>50</v>
      </c>
      <c r="D3023" s="2">
        <v>45160</v>
      </c>
      <c r="E3023" s="27">
        <v>2023</v>
      </c>
      <c r="F3023" s="29">
        <v>8</v>
      </c>
      <c r="G3023">
        <v>511114</v>
      </c>
      <c r="H3023" t="s">
        <v>30</v>
      </c>
      <c r="I3023">
        <v>280017</v>
      </c>
      <c r="J3023" t="s">
        <v>18</v>
      </c>
      <c r="K3023">
        <v>250015</v>
      </c>
      <c r="L3023" t="s">
        <v>37</v>
      </c>
      <c r="M3023" t="s">
        <v>39</v>
      </c>
      <c r="N3023" s="5">
        <v>1275</v>
      </c>
    </row>
    <row r="3024" spans="1:14" x14ac:dyDescent="0.25">
      <c r="A3024">
        <v>3803023</v>
      </c>
      <c r="B3024">
        <v>1</v>
      </c>
      <c r="C3024" t="s">
        <v>64</v>
      </c>
      <c r="D3024" s="2">
        <v>45254</v>
      </c>
      <c r="E3024" s="27">
        <v>2023</v>
      </c>
      <c r="F3024" s="29">
        <v>11</v>
      </c>
      <c r="G3024">
        <v>511115</v>
      </c>
      <c r="H3024" t="s">
        <v>70</v>
      </c>
      <c r="I3024">
        <v>280018</v>
      </c>
      <c r="J3024" t="s">
        <v>19</v>
      </c>
      <c r="K3024">
        <v>250017</v>
      </c>
      <c r="L3024" t="s">
        <v>37</v>
      </c>
      <c r="M3024" t="s">
        <v>39</v>
      </c>
      <c r="N3024" s="5">
        <v>5030</v>
      </c>
    </row>
    <row r="3025" spans="1:14" x14ac:dyDescent="0.25">
      <c r="A3025">
        <v>3803024</v>
      </c>
      <c r="B3025">
        <v>2</v>
      </c>
      <c r="C3025" t="s">
        <v>51</v>
      </c>
      <c r="D3025" s="2">
        <v>44714</v>
      </c>
      <c r="E3025" s="27">
        <v>2022</v>
      </c>
      <c r="F3025" s="29">
        <v>6</v>
      </c>
      <c r="G3025">
        <v>511114</v>
      </c>
      <c r="H3025" t="s">
        <v>30</v>
      </c>
      <c r="I3025">
        <v>280018</v>
      </c>
      <c r="J3025" t="s">
        <v>19</v>
      </c>
      <c r="K3025">
        <v>250017</v>
      </c>
      <c r="L3025" t="s">
        <v>37</v>
      </c>
      <c r="M3025" t="s">
        <v>39</v>
      </c>
      <c r="N3025" s="5">
        <v>918</v>
      </c>
    </row>
    <row r="3026" spans="1:14" x14ac:dyDescent="0.25">
      <c r="A3026">
        <v>3803025</v>
      </c>
      <c r="B3026">
        <v>2</v>
      </c>
      <c r="C3026" t="s">
        <v>51</v>
      </c>
      <c r="D3026" s="2">
        <v>44823</v>
      </c>
      <c r="E3026" s="27">
        <v>2022</v>
      </c>
      <c r="F3026" s="29">
        <v>9</v>
      </c>
      <c r="G3026">
        <v>511113</v>
      </c>
      <c r="H3026" t="s">
        <v>30</v>
      </c>
      <c r="I3026">
        <v>280014</v>
      </c>
      <c r="J3026" t="s">
        <v>15</v>
      </c>
      <c r="K3026">
        <v>250010</v>
      </c>
      <c r="L3026" t="s">
        <v>36</v>
      </c>
      <c r="M3026" t="s">
        <v>53</v>
      </c>
      <c r="N3026" s="5">
        <v>2838</v>
      </c>
    </row>
    <row r="3027" spans="1:14" x14ac:dyDescent="0.25">
      <c r="A3027">
        <v>3803026</v>
      </c>
      <c r="B3027">
        <v>1</v>
      </c>
      <c r="C3027" t="s">
        <v>64</v>
      </c>
      <c r="D3027" s="2">
        <v>44758</v>
      </c>
      <c r="E3027" s="27">
        <v>2022</v>
      </c>
      <c r="F3027" s="29">
        <v>7</v>
      </c>
      <c r="G3027">
        <v>511115</v>
      </c>
      <c r="H3027" t="s">
        <v>70</v>
      </c>
      <c r="I3027">
        <v>280007</v>
      </c>
      <c r="J3027" t="s">
        <v>79</v>
      </c>
      <c r="K3027">
        <v>250029</v>
      </c>
      <c r="L3027" t="s">
        <v>35</v>
      </c>
      <c r="M3027" t="s">
        <v>55</v>
      </c>
      <c r="N3027" s="5">
        <v>4168</v>
      </c>
    </row>
    <row r="3028" spans="1:14" x14ac:dyDescent="0.25">
      <c r="A3028">
        <v>3803027</v>
      </c>
      <c r="B3028">
        <v>4</v>
      </c>
      <c r="C3028" t="s">
        <v>65</v>
      </c>
      <c r="D3028" s="2">
        <v>44939</v>
      </c>
      <c r="E3028" s="27">
        <v>2023</v>
      </c>
      <c r="F3028" s="29">
        <v>1</v>
      </c>
      <c r="G3028">
        <v>511117</v>
      </c>
      <c r="H3028" t="s">
        <v>31</v>
      </c>
      <c r="I3028">
        <v>280009</v>
      </c>
      <c r="J3028" t="s">
        <v>81</v>
      </c>
      <c r="K3028">
        <v>250022</v>
      </c>
      <c r="L3028" t="s">
        <v>34</v>
      </c>
      <c r="M3028" t="s">
        <v>40</v>
      </c>
      <c r="N3028" s="5">
        <v>782</v>
      </c>
    </row>
    <row r="3029" spans="1:14" x14ac:dyDescent="0.25">
      <c r="A3029">
        <v>3803028</v>
      </c>
      <c r="B3029">
        <v>3</v>
      </c>
      <c r="C3029" t="s">
        <v>50</v>
      </c>
      <c r="D3029" s="2">
        <v>44552</v>
      </c>
      <c r="E3029" s="27">
        <v>2021</v>
      </c>
      <c r="F3029" s="29">
        <v>12</v>
      </c>
      <c r="G3029">
        <v>511112</v>
      </c>
      <c r="H3029" t="s">
        <v>29</v>
      </c>
      <c r="I3029">
        <v>280020</v>
      </c>
      <c r="J3029" t="s">
        <v>21</v>
      </c>
      <c r="K3029">
        <v>250010</v>
      </c>
      <c r="L3029" t="s">
        <v>36</v>
      </c>
      <c r="M3029" t="s">
        <v>53</v>
      </c>
      <c r="N3029" s="5">
        <v>1840</v>
      </c>
    </row>
    <row r="3030" spans="1:14" x14ac:dyDescent="0.25">
      <c r="A3030">
        <v>3803029</v>
      </c>
      <c r="B3030">
        <v>3</v>
      </c>
      <c r="C3030" t="s">
        <v>50</v>
      </c>
      <c r="D3030" s="2">
        <v>44781</v>
      </c>
      <c r="E3030" s="27">
        <v>2022</v>
      </c>
      <c r="F3030" s="29">
        <v>8</v>
      </c>
      <c r="G3030">
        <v>511115</v>
      </c>
      <c r="H3030" t="s">
        <v>70</v>
      </c>
      <c r="I3030">
        <v>280002</v>
      </c>
      <c r="J3030" t="s">
        <v>74</v>
      </c>
      <c r="K3030">
        <v>250001</v>
      </c>
      <c r="L3030" t="s">
        <v>36</v>
      </c>
      <c r="M3030" t="s">
        <v>38</v>
      </c>
      <c r="N3030" s="5">
        <v>1362</v>
      </c>
    </row>
    <row r="3031" spans="1:14" x14ac:dyDescent="0.25">
      <c r="A3031">
        <v>3803030</v>
      </c>
      <c r="B3031">
        <v>3</v>
      </c>
      <c r="C3031" t="s">
        <v>50</v>
      </c>
      <c r="D3031" s="2">
        <v>44207</v>
      </c>
      <c r="E3031" s="27">
        <v>2021</v>
      </c>
      <c r="F3031" s="29">
        <v>1</v>
      </c>
      <c r="G3031">
        <v>511117</v>
      </c>
      <c r="H3031" t="s">
        <v>31</v>
      </c>
      <c r="I3031">
        <v>280016</v>
      </c>
      <c r="J3031" t="s">
        <v>17</v>
      </c>
      <c r="K3031">
        <v>250026</v>
      </c>
      <c r="L3031" t="s">
        <v>35</v>
      </c>
      <c r="M3031" t="s">
        <v>71</v>
      </c>
      <c r="N3031" s="5">
        <v>1429</v>
      </c>
    </row>
    <row r="3032" spans="1:14" x14ac:dyDescent="0.25">
      <c r="A3032">
        <v>3803031</v>
      </c>
      <c r="B3032">
        <v>4</v>
      </c>
      <c r="C3032" t="s">
        <v>65</v>
      </c>
      <c r="D3032" s="2">
        <v>45174</v>
      </c>
      <c r="E3032" s="27">
        <v>2023</v>
      </c>
      <c r="F3032" s="29">
        <v>9</v>
      </c>
      <c r="G3032">
        <v>511112</v>
      </c>
      <c r="H3032" t="s">
        <v>29</v>
      </c>
      <c r="I3032">
        <v>280016</v>
      </c>
      <c r="J3032" t="s">
        <v>17</v>
      </c>
      <c r="K3032">
        <v>250013</v>
      </c>
      <c r="L3032" t="s">
        <v>37</v>
      </c>
      <c r="M3032" t="s">
        <v>54</v>
      </c>
      <c r="N3032" s="5">
        <v>1608</v>
      </c>
    </row>
    <row r="3033" spans="1:14" x14ac:dyDescent="0.25">
      <c r="A3033">
        <v>3803032</v>
      </c>
      <c r="B3033">
        <v>4</v>
      </c>
      <c r="C3033" t="s">
        <v>65</v>
      </c>
      <c r="D3033" s="2">
        <v>44387</v>
      </c>
      <c r="E3033" s="27">
        <v>2021</v>
      </c>
      <c r="F3033" s="29">
        <v>7</v>
      </c>
      <c r="G3033">
        <v>511115</v>
      </c>
      <c r="H3033" t="s">
        <v>70</v>
      </c>
      <c r="I3033">
        <v>280002</v>
      </c>
      <c r="J3033" t="s">
        <v>74</v>
      </c>
      <c r="K3033">
        <v>250008</v>
      </c>
      <c r="L3033" t="s">
        <v>36</v>
      </c>
      <c r="M3033" t="s">
        <v>53</v>
      </c>
      <c r="N3033" s="5">
        <v>1065</v>
      </c>
    </row>
    <row r="3034" spans="1:14" x14ac:dyDescent="0.25">
      <c r="A3034">
        <v>3803033</v>
      </c>
      <c r="B3034">
        <v>1</v>
      </c>
      <c r="C3034" t="s">
        <v>64</v>
      </c>
      <c r="D3034" s="2">
        <v>44474</v>
      </c>
      <c r="E3034" s="27">
        <v>2021</v>
      </c>
      <c r="F3034" s="29">
        <v>10</v>
      </c>
      <c r="G3034">
        <v>511117</v>
      </c>
      <c r="H3034" t="s">
        <v>31</v>
      </c>
      <c r="I3034">
        <v>280009</v>
      </c>
      <c r="J3034" t="s">
        <v>81</v>
      </c>
      <c r="K3034">
        <v>250022</v>
      </c>
      <c r="L3034" t="s">
        <v>34</v>
      </c>
      <c r="M3034" t="s">
        <v>40</v>
      </c>
      <c r="N3034" s="5">
        <v>3061</v>
      </c>
    </row>
    <row r="3035" spans="1:14" x14ac:dyDescent="0.25">
      <c r="A3035">
        <v>3803034</v>
      </c>
      <c r="B3035">
        <v>2</v>
      </c>
      <c r="C3035" t="s">
        <v>51</v>
      </c>
      <c r="D3035" s="2">
        <v>45247</v>
      </c>
      <c r="E3035" s="27">
        <v>2023</v>
      </c>
      <c r="F3035" s="29">
        <v>11</v>
      </c>
      <c r="G3035">
        <v>511113</v>
      </c>
      <c r="H3035" t="s">
        <v>30</v>
      </c>
      <c r="I3035">
        <v>280006</v>
      </c>
      <c r="J3035" t="s">
        <v>78</v>
      </c>
      <c r="K3035">
        <v>250020</v>
      </c>
      <c r="L3035" t="s">
        <v>37</v>
      </c>
      <c r="M3035" t="s">
        <v>39</v>
      </c>
      <c r="N3035" s="5">
        <v>400</v>
      </c>
    </row>
    <row r="3036" spans="1:14" x14ac:dyDescent="0.25">
      <c r="A3036">
        <v>3803035</v>
      </c>
      <c r="B3036">
        <v>2</v>
      </c>
      <c r="C3036" t="s">
        <v>51</v>
      </c>
      <c r="D3036" s="2">
        <v>44907</v>
      </c>
      <c r="E3036" s="27">
        <v>2022</v>
      </c>
      <c r="F3036" s="29">
        <v>12</v>
      </c>
      <c r="G3036">
        <v>511111</v>
      </c>
      <c r="H3036" t="s">
        <v>29</v>
      </c>
      <c r="I3036">
        <v>280014</v>
      </c>
      <c r="J3036" t="s">
        <v>15</v>
      </c>
      <c r="K3036">
        <v>250011</v>
      </c>
      <c r="L3036" t="s">
        <v>37</v>
      </c>
      <c r="M3036" t="s">
        <v>54</v>
      </c>
      <c r="N3036" s="5">
        <v>4943</v>
      </c>
    </row>
    <row r="3037" spans="1:14" x14ac:dyDescent="0.25">
      <c r="A3037">
        <v>3803036</v>
      </c>
      <c r="B3037">
        <v>4</v>
      </c>
      <c r="C3037" t="s">
        <v>65</v>
      </c>
      <c r="D3037" s="2">
        <v>44990</v>
      </c>
      <c r="E3037" s="27">
        <v>2023</v>
      </c>
      <c r="F3037" s="29">
        <v>3</v>
      </c>
      <c r="G3037">
        <v>511116</v>
      </c>
      <c r="H3037" t="s">
        <v>31</v>
      </c>
      <c r="I3037">
        <v>280005</v>
      </c>
      <c r="J3037" t="s">
        <v>77</v>
      </c>
      <c r="K3037">
        <v>250018</v>
      </c>
      <c r="L3037" t="s">
        <v>37</v>
      </c>
      <c r="M3037" t="s">
        <v>39</v>
      </c>
      <c r="N3037" s="5">
        <v>736</v>
      </c>
    </row>
    <row r="3038" spans="1:14" x14ac:dyDescent="0.25">
      <c r="A3038">
        <v>3803037</v>
      </c>
      <c r="B3038">
        <v>3</v>
      </c>
      <c r="C3038" t="s">
        <v>50</v>
      </c>
      <c r="D3038" s="2">
        <v>44890</v>
      </c>
      <c r="E3038" s="27">
        <v>2022</v>
      </c>
      <c r="F3038" s="29">
        <v>11</v>
      </c>
      <c r="G3038">
        <v>511111</v>
      </c>
      <c r="H3038" t="s">
        <v>29</v>
      </c>
      <c r="I3038">
        <v>280017</v>
      </c>
      <c r="J3038" t="s">
        <v>18</v>
      </c>
      <c r="K3038">
        <v>250019</v>
      </c>
      <c r="L3038" t="s">
        <v>37</v>
      </c>
      <c r="M3038" t="s">
        <v>39</v>
      </c>
      <c r="N3038" s="5">
        <v>483</v>
      </c>
    </row>
    <row r="3039" spans="1:14" x14ac:dyDescent="0.25">
      <c r="A3039">
        <v>3803038</v>
      </c>
      <c r="B3039">
        <v>3</v>
      </c>
      <c r="C3039" t="s">
        <v>50</v>
      </c>
      <c r="D3039" s="2">
        <v>45110</v>
      </c>
      <c r="E3039" s="27">
        <v>2023</v>
      </c>
      <c r="F3039" s="29">
        <v>7</v>
      </c>
      <c r="G3039">
        <v>511117</v>
      </c>
      <c r="H3039" t="s">
        <v>31</v>
      </c>
      <c r="I3039">
        <v>280003</v>
      </c>
      <c r="J3039" t="s">
        <v>75</v>
      </c>
      <c r="K3039">
        <v>250008</v>
      </c>
      <c r="L3039" t="s">
        <v>36</v>
      </c>
      <c r="M3039" t="s">
        <v>53</v>
      </c>
      <c r="N3039" s="5">
        <v>2039</v>
      </c>
    </row>
    <row r="3040" spans="1:14" x14ac:dyDescent="0.25">
      <c r="A3040">
        <v>3803039</v>
      </c>
      <c r="B3040">
        <v>3</v>
      </c>
      <c r="C3040" t="s">
        <v>50</v>
      </c>
      <c r="D3040" s="2">
        <v>44390</v>
      </c>
      <c r="E3040" s="27">
        <v>2021</v>
      </c>
      <c r="F3040" s="29">
        <v>7</v>
      </c>
      <c r="G3040">
        <v>511117</v>
      </c>
      <c r="H3040" t="s">
        <v>31</v>
      </c>
      <c r="I3040">
        <v>280019</v>
      </c>
      <c r="J3040" t="s">
        <v>20</v>
      </c>
      <c r="K3040">
        <v>250024</v>
      </c>
      <c r="L3040" t="s">
        <v>34</v>
      </c>
      <c r="M3040" t="s">
        <v>40</v>
      </c>
      <c r="N3040" s="5">
        <v>2853</v>
      </c>
    </row>
    <row r="3041" spans="1:14" x14ac:dyDescent="0.25">
      <c r="A3041">
        <v>3803040</v>
      </c>
      <c r="B3041">
        <v>4</v>
      </c>
      <c r="C3041" t="s">
        <v>65</v>
      </c>
      <c r="D3041" s="2">
        <v>44915</v>
      </c>
      <c r="E3041" s="27">
        <v>2022</v>
      </c>
      <c r="F3041" s="29">
        <v>12</v>
      </c>
      <c r="G3041">
        <v>511111</v>
      </c>
      <c r="H3041" t="s">
        <v>29</v>
      </c>
      <c r="I3041">
        <v>280010</v>
      </c>
      <c r="J3041" t="s">
        <v>11</v>
      </c>
      <c r="K3041">
        <v>250022</v>
      </c>
      <c r="L3041" t="s">
        <v>34</v>
      </c>
      <c r="M3041" t="s">
        <v>40</v>
      </c>
      <c r="N3041" s="5">
        <v>4845</v>
      </c>
    </row>
    <row r="3042" spans="1:14" x14ac:dyDescent="0.25">
      <c r="A3042">
        <v>3803041</v>
      </c>
      <c r="B3042">
        <v>4</v>
      </c>
      <c r="C3042" t="s">
        <v>65</v>
      </c>
      <c r="D3042" s="2">
        <v>44518</v>
      </c>
      <c r="E3042" s="27">
        <v>2021</v>
      </c>
      <c r="F3042" s="29">
        <v>11</v>
      </c>
      <c r="G3042">
        <v>511113</v>
      </c>
      <c r="H3042" t="s">
        <v>30</v>
      </c>
      <c r="I3042">
        <v>280012</v>
      </c>
      <c r="J3042" t="s">
        <v>13</v>
      </c>
      <c r="K3042">
        <v>250004</v>
      </c>
      <c r="L3042" t="s">
        <v>36</v>
      </c>
      <c r="M3042" t="s">
        <v>38</v>
      </c>
      <c r="N3042" s="5">
        <v>4135</v>
      </c>
    </row>
    <row r="3043" spans="1:14" x14ac:dyDescent="0.25">
      <c r="A3043">
        <v>3803042</v>
      </c>
      <c r="B3043">
        <v>3</v>
      </c>
      <c r="C3043" t="s">
        <v>50</v>
      </c>
      <c r="D3043" s="2">
        <v>44419</v>
      </c>
      <c r="E3043" s="27">
        <v>2021</v>
      </c>
      <c r="F3043" s="29">
        <v>8</v>
      </c>
      <c r="G3043">
        <v>511111</v>
      </c>
      <c r="H3043" t="s">
        <v>29</v>
      </c>
      <c r="I3043">
        <v>280016</v>
      </c>
      <c r="J3043" t="s">
        <v>17</v>
      </c>
      <c r="K3043">
        <v>250023</v>
      </c>
      <c r="L3043" t="s">
        <v>34</v>
      </c>
      <c r="M3043" t="s">
        <v>40</v>
      </c>
      <c r="N3043" s="5">
        <v>3868</v>
      </c>
    </row>
    <row r="3044" spans="1:14" x14ac:dyDescent="0.25">
      <c r="A3044">
        <v>3803043</v>
      </c>
      <c r="B3044">
        <v>4</v>
      </c>
      <c r="C3044" t="s">
        <v>65</v>
      </c>
      <c r="D3044" s="2">
        <v>44718</v>
      </c>
      <c r="E3044" s="27">
        <v>2022</v>
      </c>
      <c r="F3044" s="29">
        <v>6</v>
      </c>
      <c r="G3044">
        <v>511116</v>
      </c>
      <c r="H3044" t="s">
        <v>31</v>
      </c>
      <c r="I3044">
        <v>280018</v>
      </c>
      <c r="J3044" t="s">
        <v>19</v>
      </c>
      <c r="K3044">
        <v>250010</v>
      </c>
      <c r="L3044" t="s">
        <v>36</v>
      </c>
      <c r="M3044" t="s">
        <v>53</v>
      </c>
      <c r="N3044" s="5">
        <v>4263</v>
      </c>
    </row>
    <row r="3045" spans="1:14" x14ac:dyDescent="0.25">
      <c r="A3045">
        <v>3803044</v>
      </c>
      <c r="B3045">
        <v>1</v>
      </c>
      <c r="C3045" t="s">
        <v>64</v>
      </c>
      <c r="D3045" s="2">
        <v>44842</v>
      </c>
      <c r="E3045" s="27">
        <v>2022</v>
      </c>
      <c r="F3045" s="29">
        <v>10</v>
      </c>
      <c r="G3045">
        <v>511114</v>
      </c>
      <c r="H3045" t="s">
        <v>30</v>
      </c>
      <c r="I3045">
        <v>280016</v>
      </c>
      <c r="J3045" t="s">
        <v>17</v>
      </c>
      <c r="K3045">
        <v>250003</v>
      </c>
      <c r="L3045" t="s">
        <v>36</v>
      </c>
      <c r="M3045" t="s">
        <v>38</v>
      </c>
      <c r="N3045" s="5">
        <v>3893</v>
      </c>
    </row>
    <row r="3046" spans="1:14" x14ac:dyDescent="0.25">
      <c r="A3046">
        <v>3803045</v>
      </c>
      <c r="B3046">
        <v>2</v>
      </c>
      <c r="C3046" t="s">
        <v>51</v>
      </c>
      <c r="D3046" s="2">
        <v>45083</v>
      </c>
      <c r="E3046" s="27">
        <v>2023</v>
      </c>
      <c r="F3046" s="29">
        <v>6</v>
      </c>
      <c r="G3046">
        <v>511115</v>
      </c>
      <c r="H3046" t="s">
        <v>70</v>
      </c>
      <c r="I3046">
        <v>280019</v>
      </c>
      <c r="J3046" t="s">
        <v>20</v>
      </c>
      <c r="K3046">
        <v>250017</v>
      </c>
      <c r="L3046" t="s">
        <v>37</v>
      </c>
      <c r="M3046" t="s">
        <v>39</v>
      </c>
      <c r="N3046" s="5">
        <v>3626</v>
      </c>
    </row>
    <row r="3047" spans="1:14" x14ac:dyDescent="0.25">
      <c r="A3047">
        <v>3803046</v>
      </c>
      <c r="B3047">
        <v>4</v>
      </c>
      <c r="C3047" t="s">
        <v>65</v>
      </c>
      <c r="D3047" s="2">
        <v>45034</v>
      </c>
      <c r="E3047" s="27">
        <v>2023</v>
      </c>
      <c r="F3047" s="29">
        <v>4</v>
      </c>
      <c r="G3047">
        <v>511112</v>
      </c>
      <c r="H3047" t="s">
        <v>29</v>
      </c>
      <c r="I3047">
        <v>280012</v>
      </c>
      <c r="J3047" t="s">
        <v>13</v>
      </c>
      <c r="K3047">
        <v>250014</v>
      </c>
      <c r="L3047" t="s">
        <v>37</v>
      </c>
      <c r="M3047" t="s">
        <v>54</v>
      </c>
      <c r="N3047" s="5">
        <v>1024</v>
      </c>
    </row>
    <row r="3048" spans="1:14" x14ac:dyDescent="0.25">
      <c r="A3048">
        <v>3803047</v>
      </c>
      <c r="B3048">
        <v>2</v>
      </c>
      <c r="C3048" t="s">
        <v>51</v>
      </c>
      <c r="D3048" s="2">
        <v>44404</v>
      </c>
      <c r="E3048" s="27">
        <v>2021</v>
      </c>
      <c r="F3048" s="29">
        <v>7</v>
      </c>
      <c r="G3048">
        <v>511117</v>
      </c>
      <c r="H3048" t="s">
        <v>31</v>
      </c>
      <c r="I3048">
        <v>280003</v>
      </c>
      <c r="J3048" t="s">
        <v>75</v>
      </c>
      <c r="K3048">
        <v>250019</v>
      </c>
      <c r="L3048" t="s">
        <v>37</v>
      </c>
      <c r="M3048" t="s">
        <v>39</v>
      </c>
      <c r="N3048" s="5">
        <v>1341</v>
      </c>
    </row>
    <row r="3049" spans="1:14" x14ac:dyDescent="0.25">
      <c r="A3049">
        <v>3803048</v>
      </c>
      <c r="B3049">
        <v>1</v>
      </c>
      <c r="C3049" t="s">
        <v>64</v>
      </c>
      <c r="D3049" s="2">
        <v>44563</v>
      </c>
      <c r="E3049" s="27">
        <v>2022</v>
      </c>
      <c r="F3049" s="29">
        <v>1</v>
      </c>
      <c r="G3049">
        <v>511115</v>
      </c>
      <c r="H3049" t="s">
        <v>70</v>
      </c>
      <c r="I3049">
        <v>280016</v>
      </c>
      <c r="J3049" t="s">
        <v>17</v>
      </c>
      <c r="K3049">
        <v>250019</v>
      </c>
      <c r="L3049" t="s">
        <v>37</v>
      </c>
      <c r="M3049" t="s">
        <v>39</v>
      </c>
      <c r="N3049" s="5">
        <v>5920</v>
      </c>
    </row>
    <row r="3050" spans="1:14" x14ac:dyDescent="0.25">
      <c r="A3050">
        <v>3803049</v>
      </c>
      <c r="B3050">
        <v>4</v>
      </c>
      <c r="C3050" t="s">
        <v>65</v>
      </c>
      <c r="D3050" s="2">
        <v>44240</v>
      </c>
      <c r="E3050" s="27">
        <v>2021</v>
      </c>
      <c r="F3050" s="29">
        <v>2</v>
      </c>
      <c r="G3050">
        <v>511117</v>
      </c>
      <c r="H3050" t="s">
        <v>31</v>
      </c>
      <c r="I3050">
        <v>280001</v>
      </c>
      <c r="J3050" t="s">
        <v>73</v>
      </c>
      <c r="K3050">
        <v>250026</v>
      </c>
      <c r="L3050" t="s">
        <v>35</v>
      </c>
      <c r="M3050" t="s">
        <v>71</v>
      </c>
      <c r="N3050" s="5">
        <v>2344</v>
      </c>
    </row>
    <row r="3051" spans="1:14" x14ac:dyDescent="0.25">
      <c r="A3051">
        <v>3803050</v>
      </c>
      <c r="B3051">
        <v>3</v>
      </c>
      <c r="C3051" t="s">
        <v>50</v>
      </c>
      <c r="D3051" s="2">
        <v>45110</v>
      </c>
      <c r="E3051" s="27">
        <v>2023</v>
      </c>
      <c r="F3051" s="29">
        <v>7</v>
      </c>
      <c r="G3051">
        <v>511114</v>
      </c>
      <c r="H3051" t="s">
        <v>30</v>
      </c>
      <c r="I3051">
        <v>280004</v>
      </c>
      <c r="J3051" t="s">
        <v>76</v>
      </c>
      <c r="K3051">
        <v>250026</v>
      </c>
      <c r="L3051" t="s">
        <v>35</v>
      </c>
      <c r="M3051" t="s">
        <v>71</v>
      </c>
      <c r="N3051" s="5">
        <v>4267</v>
      </c>
    </row>
    <row r="3052" spans="1:14" x14ac:dyDescent="0.25">
      <c r="A3052">
        <v>3803051</v>
      </c>
      <c r="B3052">
        <v>4</v>
      </c>
      <c r="C3052" t="s">
        <v>65</v>
      </c>
      <c r="D3052" s="2">
        <v>44809</v>
      </c>
      <c r="E3052" s="27">
        <v>2022</v>
      </c>
      <c r="F3052" s="29">
        <v>9</v>
      </c>
      <c r="G3052">
        <v>511114</v>
      </c>
      <c r="H3052" t="s">
        <v>30</v>
      </c>
      <c r="I3052">
        <v>280003</v>
      </c>
      <c r="J3052" t="s">
        <v>75</v>
      </c>
      <c r="K3052">
        <v>250021</v>
      </c>
      <c r="L3052" t="s">
        <v>34</v>
      </c>
      <c r="M3052" t="s">
        <v>40</v>
      </c>
      <c r="N3052" s="5">
        <v>5035</v>
      </c>
    </row>
    <row r="3053" spans="1:14" x14ac:dyDescent="0.25">
      <c r="A3053">
        <v>3803052</v>
      </c>
      <c r="B3053">
        <v>1</v>
      </c>
      <c r="C3053" t="s">
        <v>64</v>
      </c>
      <c r="D3053" s="2">
        <v>44610</v>
      </c>
      <c r="E3053" s="27">
        <v>2022</v>
      </c>
      <c r="F3053" s="29">
        <v>2</v>
      </c>
      <c r="G3053">
        <v>511114</v>
      </c>
      <c r="H3053" t="s">
        <v>30</v>
      </c>
      <c r="I3053">
        <v>280010</v>
      </c>
      <c r="J3053" t="s">
        <v>11</v>
      </c>
      <c r="K3053">
        <v>250024</v>
      </c>
      <c r="L3053" t="s">
        <v>34</v>
      </c>
      <c r="M3053" t="s">
        <v>40</v>
      </c>
      <c r="N3053" s="5">
        <v>3150</v>
      </c>
    </row>
    <row r="3054" spans="1:14" x14ac:dyDescent="0.25">
      <c r="A3054">
        <v>3803053</v>
      </c>
      <c r="B3054">
        <v>1</v>
      </c>
      <c r="C3054" t="s">
        <v>64</v>
      </c>
      <c r="D3054" s="2">
        <v>44201</v>
      </c>
      <c r="E3054" s="27">
        <v>2021</v>
      </c>
      <c r="F3054" s="29">
        <v>1</v>
      </c>
      <c r="G3054">
        <v>511111</v>
      </c>
      <c r="H3054" t="s">
        <v>29</v>
      </c>
      <c r="I3054">
        <v>280009</v>
      </c>
      <c r="J3054" t="s">
        <v>81</v>
      </c>
      <c r="K3054">
        <v>250023</v>
      </c>
      <c r="L3054" t="s">
        <v>34</v>
      </c>
      <c r="M3054" t="s">
        <v>40</v>
      </c>
      <c r="N3054" s="5">
        <v>2836</v>
      </c>
    </row>
    <row r="3055" spans="1:14" x14ac:dyDescent="0.25">
      <c r="A3055">
        <v>3803054</v>
      </c>
      <c r="B3055">
        <v>1</v>
      </c>
      <c r="C3055" t="s">
        <v>64</v>
      </c>
      <c r="D3055" s="2">
        <v>45266</v>
      </c>
      <c r="E3055" s="27">
        <v>2023</v>
      </c>
      <c r="F3055" s="29">
        <v>12</v>
      </c>
      <c r="G3055">
        <v>511113</v>
      </c>
      <c r="H3055" t="s">
        <v>30</v>
      </c>
      <c r="I3055">
        <v>280007</v>
      </c>
      <c r="J3055" t="s">
        <v>79</v>
      </c>
      <c r="K3055">
        <v>250029</v>
      </c>
      <c r="L3055" t="s">
        <v>35</v>
      </c>
      <c r="M3055" t="s">
        <v>55</v>
      </c>
      <c r="N3055" s="5">
        <v>2404</v>
      </c>
    </row>
    <row r="3056" spans="1:14" x14ac:dyDescent="0.25">
      <c r="A3056">
        <v>3803055</v>
      </c>
      <c r="B3056">
        <v>2</v>
      </c>
      <c r="C3056" t="s">
        <v>51</v>
      </c>
      <c r="D3056" s="2">
        <v>44841</v>
      </c>
      <c r="E3056" s="27">
        <v>2022</v>
      </c>
      <c r="F3056" s="29">
        <v>10</v>
      </c>
      <c r="G3056">
        <v>511117</v>
      </c>
      <c r="H3056" t="s">
        <v>31</v>
      </c>
      <c r="I3056">
        <v>280010</v>
      </c>
      <c r="J3056" t="s">
        <v>11</v>
      </c>
      <c r="K3056">
        <v>250017</v>
      </c>
      <c r="L3056" t="s">
        <v>37</v>
      </c>
      <c r="M3056" t="s">
        <v>39</v>
      </c>
      <c r="N3056" s="5">
        <v>5365</v>
      </c>
    </row>
    <row r="3057" spans="1:14" x14ac:dyDescent="0.25">
      <c r="A3057">
        <v>3803056</v>
      </c>
      <c r="B3057">
        <v>4</v>
      </c>
      <c r="C3057" t="s">
        <v>65</v>
      </c>
      <c r="D3057" s="2">
        <v>44255</v>
      </c>
      <c r="E3057" s="27">
        <v>2021</v>
      </c>
      <c r="F3057" s="29">
        <v>2</v>
      </c>
      <c r="G3057">
        <v>511115</v>
      </c>
      <c r="H3057" t="s">
        <v>70</v>
      </c>
      <c r="I3057">
        <v>280008</v>
      </c>
      <c r="J3057" t="s">
        <v>80</v>
      </c>
      <c r="K3057">
        <v>250027</v>
      </c>
      <c r="L3057" t="s">
        <v>35</v>
      </c>
      <c r="M3057" t="s">
        <v>71</v>
      </c>
      <c r="N3057" s="5">
        <v>4093</v>
      </c>
    </row>
    <row r="3058" spans="1:14" x14ac:dyDescent="0.25">
      <c r="A3058">
        <v>3803057</v>
      </c>
      <c r="B3058">
        <v>1</v>
      </c>
      <c r="C3058" t="s">
        <v>64</v>
      </c>
      <c r="D3058" s="2">
        <v>44825</v>
      </c>
      <c r="E3058" s="27">
        <v>2022</v>
      </c>
      <c r="F3058" s="29">
        <v>9</v>
      </c>
      <c r="G3058">
        <v>511112</v>
      </c>
      <c r="H3058" t="s">
        <v>29</v>
      </c>
      <c r="I3058">
        <v>280012</v>
      </c>
      <c r="J3058" t="s">
        <v>13</v>
      </c>
      <c r="K3058">
        <v>250012</v>
      </c>
      <c r="L3058" t="s">
        <v>37</v>
      </c>
      <c r="M3058" t="s">
        <v>54</v>
      </c>
      <c r="N3058" s="5">
        <v>3974</v>
      </c>
    </row>
    <row r="3059" spans="1:14" x14ac:dyDescent="0.25">
      <c r="A3059">
        <v>3803058</v>
      </c>
      <c r="B3059">
        <v>2</v>
      </c>
      <c r="C3059" t="s">
        <v>51</v>
      </c>
      <c r="D3059" s="2">
        <v>45251</v>
      </c>
      <c r="E3059" s="27">
        <v>2023</v>
      </c>
      <c r="F3059" s="29">
        <v>11</v>
      </c>
      <c r="G3059">
        <v>511112</v>
      </c>
      <c r="H3059" t="s">
        <v>29</v>
      </c>
      <c r="I3059">
        <v>280016</v>
      </c>
      <c r="J3059" t="s">
        <v>17</v>
      </c>
      <c r="K3059">
        <v>250026</v>
      </c>
      <c r="L3059" t="s">
        <v>35</v>
      </c>
      <c r="M3059" t="s">
        <v>71</v>
      </c>
      <c r="N3059" s="5">
        <v>656</v>
      </c>
    </row>
    <row r="3060" spans="1:14" x14ac:dyDescent="0.25">
      <c r="A3060">
        <v>3803059</v>
      </c>
      <c r="B3060">
        <v>1</v>
      </c>
      <c r="C3060" t="s">
        <v>64</v>
      </c>
      <c r="D3060" s="2">
        <v>44606</v>
      </c>
      <c r="E3060" s="27">
        <v>2022</v>
      </c>
      <c r="F3060" s="29">
        <v>2</v>
      </c>
      <c r="G3060">
        <v>511114</v>
      </c>
      <c r="H3060" t="s">
        <v>30</v>
      </c>
      <c r="I3060">
        <v>280003</v>
      </c>
      <c r="J3060" t="s">
        <v>75</v>
      </c>
      <c r="K3060">
        <v>250019</v>
      </c>
      <c r="L3060" t="s">
        <v>37</v>
      </c>
      <c r="M3060" t="s">
        <v>39</v>
      </c>
      <c r="N3060" s="5">
        <v>1361</v>
      </c>
    </row>
    <row r="3061" spans="1:14" x14ac:dyDescent="0.25">
      <c r="A3061">
        <v>3803060</v>
      </c>
      <c r="B3061">
        <v>4</v>
      </c>
      <c r="C3061" t="s">
        <v>65</v>
      </c>
      <c r="D3061" s="2">
        <v>44821</v>
      </c>
      <c r="E3061" s="27">
        <v>2022</v>
      </c>
      <c r="F3061" s="29">
        <v>9</v>
      </c>
      <c r="G3061">
        <v>511117</v>
      </c>
      <c r="H3061" t="s">
        <v>31</v>
      </c>
      <c r="I3061">
        <v>280012</v>
      </c>
      <c r="J3061" t="s">
        <v>13</v>
      </c>
      <c r="K3061">
        <v>250007</v>
      </c>
      <c r="L3061" t="s">
        <v>36</v>
      </c>
      <c r="M3061" t="s">
        <v>53</v>
      </c>
      <c r="N3061" s="5">
        <v>5170</v>
      </c>
    </row>
    <row r="3062" spans="1:14" x14ac:dyDescent="0.25">
      <c r="A3062">
        <v>3803061</v>
      </c>
      <c r="B3062">
        <v>4</v>
      </c>
      <c r="C3062" t="s">
        <v>65</v>
      </c>
      <c r="D3062" s="2">
        <v>44614</v>
      </c>
      <c r="E3062" s="27">
        <v>2022</v>
      </c>
      <c r="F3062" s="29">
        <v>2</v>
      </c>
      <c r="G3062">
        <v>511113</v>
      </c>
      <c r="H3062" t="s">
        <v>30</v>
      </c>
      <c r="I3062">
        <v>280009</v>
      </c>
      <c r="J3062" t="s">
        <v>81</v>
      </c>
      <c r="K3062">
        <v>250021</v>
      </c>
      <c r="L3062" t="s">
        <v>34</v>
      </c>
      <c r="M3062" t="s">
        <v>40</v>
      </c>
      <c r="N3062" s="5">
        <v>4843</v>
      </c>
    </row>
    <row r="3063" spans="1:14" x14ac:dyDescent="0.25">
      <c r="A3063">
        <v>3803062</v>
      </c>
      <c r="B3063">
        <v>2</v>
      </c>
      <c r="C3063" t="s">
        <v>51</v>
      </c>
      <c r="D3063" s="2">
        <v>45082</v>
      </c>
      <c r="E3063" s="27">
        <v>2023</v>
      </c>
      <c r="F3063" s="29">
        <v>6</v>
      </c>
      <c r="G3063">
        <v>511117</v>
      </c>
      <c r="H3063" t="s">
        <v>31</v>
      </c>
      <c r="I3063">
        <v>280009</v>
      </c>
      <c r="J3063" t="s">
        <v>81</v>
      </c>
      <c r="K3063">
        <v>250018</v>
      </c>
      <c r="L3063" t="s">
        <v>37</v>
      </c>
      <c r="M3063" t="s">
        <v>39</v>
      </c>
      <c r="N3063" s="5">
        <v>3972</v>
      </c>
    </row>
    <row r="3064" spans="1:14" x14ac:dyDescent="0.25">
      <c r="A3064">
        <v>3803063</v>
      </c>
      <c r="B3064">
        <v>2</v>
      </c>
      <c r="C3064" t="s">
        <v>51</v>
      </c>
      <c r="D3064" s="2">
        <v>44453</v>
      </c>
      <c r="E3064" s="27">
        <v>2021</v>
      </c>
      <c r="F3064" s="29">
        <v>9</v>
      </c>
      <c r="G3064">
        <v>511112</v>
      </c>
      <c r="H3064" t="s">
        <v>29</v>
      </c>
      <c r="I3064">
        <v>280013</v>
      </c>
      <c r="J3064" t="s">
        <v>14</v>
      </c>
      <c r="K3064">
        <v>250012</v>
      </c>
      <c r="L3064" t="s">
        <v>37</v>
      </c>
      <c r="M3064" t="s">
        <v>54</v>
      </c>
      <c r="N3064" s="5">
        <v>4730</v>
      </c>
    </row>
    <row r="3065" spans="1:14" x14ac:dyDescent="0.25">
      <c r="A3065">
        <v>3803064</v>
      </c>
      <c r="B3065">
        <v>3</v>
      </c>
      <c r="C3065" t="s">
        <v>50</v>
      </c>
      <c r="D3065" s="2">
        <v>44373</v>
      </c>
      <c r="E3065" s="27">
        <v>2021</v>
      </c>
      <c r="F3065" s="29">
        <v>6</v>
      </c>
      <c r="G3065">
        <v>511115</v>
      </c>
      <c r="H3065" t="s">
        <v>70</v>
      </c>
      <c r="I3065">
        <v>280006</v>
      </c>
      <c r="J3065" t="s">
        <v>78</v>
      </c>
      <c r="K3065">
        <v>250027</v>
      </c>
      <c r="L3065" t="s">
        <v>35</v>
      </c>
      <c r="M3065" t="s">
        <v>71</v>
      </c>
      <c r="N3065" s="5">
        <v>3873</v>
      </c>
    </row>
    <row r="3066" spans="1:14" x14ac:dyDescent="0.25">
      <c r="A3066">
        <v>3803065</v>
      </c>
      <c r="B3066">
        <v>4</v>
      </c>
      <c r="C3066" t="s">
        <v>65</v>
      </c>
      <c r="D3066" s="2">
        <v>45081</v>
      </c>
      <c r="E3066" s="27">
        <v>2023</v>
      </c>
      <c r="F3066" s="29">
        <v>6</v>
      </c>
      <c r="G3066">
        <v>511117</v>
      </c>
      <c r="H3066" t="s">
        <v>31</v>
      </c>
      <c r="I3066">
        <v>280017</v>
      </c>
      <c r="J3066" t="s">
        <v>18</v>
      </c>
      <c r="K3066">
        <v>250024</v>
      </c>
      <c r="L3066" t="s">
        <v>34</v>
      </c>
      <c r="M3066" t="s">
        <v>40</v>
      </c>
      <c r="N3066" s="5">
        <v>1976</v>
      </c>
    </row>
    <row r="3067" spans="1:14" x14ac:dyDescent="0.25">
      <c r="A3067">
        <v>3803066</v>
      </c>
      <c r="B3067">
        <v>2</v>
      </c>
      <c r="C3067" t="s">
        <v>51</v>
      </c>
      <c r="D3067" s="2">
        <v>44758</v>
      </c>
      <c r="E3067" s="27">
        <v>2022</v>
      </c>
      <c r="F3067" s="29">
        <v>7</v>
      </c>
      <c r="G3067">
        <v>511116</v>
      </c>
      <c r="H3067" t="s">
        <v>31</v>
      </c>
      <c r="I3067">
        <v>280013</v>
      </c>
      <c r="J3067" t="s">
        <v>14</v>
      </c>
      <c r="K3067">
        <v>250015</v>
      </c>
      <c r="L3067" t="s">
        <v>37</v>
      </c>
      <c r="M3067" t="s">
        <v>39</v>
      </c>
      <c r="N3067" s="5">
        <v>4592</v>
      </c>
    </row>
    <row r="3068" spans="1:14" x14ac:dyDescent="0.25">
      <c r="A3068">
        <v>3803067</v>
      </c>
      <c r="B3068">
        <v>3</v>
      </c>
      <c r="C3068" t="s">
        <v>50</v>
      </c>
      <c r="D3068" s="2">
        <v>44240</v>
      </c>
      <c r="E3068" s="27">
        <v>2021</v>
      </c>
      <c r="F3068" s="29">
        <v>2</v>
      </c>
      <c r="G3068">
        <v>511111</v>
      </c>
      <c r="H3068" t="s">
        <v>29</v>
      </c>
      <c r="I3068">
        <v>280020</v>
      </c>
      <c r="J3068" t="s">
        <v>21</v>
      </c>
      <c r="K3068">
        <v>250013</v>
      </c>
      <c r="L3068" t="s">
        <v>37</v>
      </c>
      <c r="M3068" t="s">
        <v>54</v>
      </c>
      <c r="N3068" s="5">
        <v>2377</v>
      </c>
    </row>
    <row r="3069" spans="1:14" x14ac:dyDescent="0.25">
      <c r="A3069">
        <v>3803068</v>
      </c>
      <c r="B3069">
        <v>1</v>
      </c>
      <c r="C3069" t="s">
        <v>64</v>
      </c>
      <c r="D3069" s="2">
        <v>44380</v>
      </c>
      <c r="E3069" s="27">
        <v>2021</v>
      </c>
      <c r="F3069" s="29">
        <v>7</v>
      </c>
      <c r="G3069">
        <v>511114</v>
      </c>
      <c r="H3069" t="s">
        <v>30</v>
      </c>
      <c r="I3069">
        <v>280020</v>
      </c>
      <c r="J3069" t="s">
        <v>21</v>
      </c>
      <c r="K3069">
        <v>250027</v>
      </c>
      <c r="L3069" t="s">
        <v>35</v>
      </c>
      <c r="M3069" t="s">
        <v>71</v>
      </c>
      <c r="N3069" s="5">
        <v>1340</v>
      </c>
    </row>
    <row r="3070" spans="1:14" x14ac:dyDescent="0.25">
      <c r="A3070">
        <v>3803069</v>
      </c>
      <c r="B3070">
        <v>4</v>
      </c>
      <c r="C3070" t="s">
        <v>65</v>
      </c>
      <c r="D3070" s="2">
        <v>44429</v>
      </c>
      <c r="E3070" s="27">
        <v>2021</v>
      </c>
      <c r="F3070" s="29">
        <v>8</v>
      </c>
      <c r="G3070">
        <v>511112</v>
      </c>
      <c r="H3070" t="s">
        <v>29</v>
      </c>
      <c r="I3070">
        <v>280001</v>
      </c>
      <c r="J3070" t="s">
        <v>73</v>
      </c>
      <c r="K3070">
        <v>250008</v>
      </c>
      <c r="L3070" t="s">
        <v>36</v>
      </c>
      <c r="M3070" t="s">
        <v>53</v>
      </c>
      <c r="N3070" s="5">
        <v>4720</v>
      </c>
    </row>
    <row r="3071" spans="1:14" x14ac:dyDescent="0.25">
      <c r="A3071">
        <v>3803070</v>
      </c>
      <c r="B3071">
        <v>4</v>
      </c>
      <c r="C3071" t="s">
        <v>65</v>
      </c>
      <c r="D3071" s="2">
        <v>44372</v>
      </c>
      <c r="E3071" s="27">
        <v>2021</v>
      </c>
      <c r="F3071" s="29">
        <v>6</v>
      </c>
      <c r="G3071">
        <v>511116</v>
      </c>
      <c r="H3071" t="s">
        <v>31</v>
      </c>
      <c r="I3071">
        <v>280004</v>
      </c>
      <c r="J3071" t="s">
        <v>76</v>
      </c>
      <c r="K3071">
        <v>250025</v>
      </c>
      <c r="L3071" t="s">
        <v>34</v>
      </c>
      <c r="M3071" t="s">
        <v>40</v>
      </c>
      <c r="N3071" s="5">
        <v>2200</v>
      </c>
    </row>
    <row r="3072" spans="1:14" x14ac:dyDescent="0.25">
      <c r="A3072">
        <v>3803071</v>
      </c>
      <c r="B3072">
        <v>1</v>
      </c>
      <c r="C3072" t="s">
        <v>64</v>
      </c>
      <c r="D3072" s="2">
        <v>44731</v>
      </c>
      <c r="E3072" s="27">
        <v>2022</v>
      </c>
      <c r="F3072" s="29">
        <v>6</v>
      </c>
      <c r="G3072">
        <v>511117</v>
      </c>
      <c r="H3072" t="s">
        <v>31</v>
      </c>
      <c r="I3072">
        <v>280011</v>
      </c>
      <c r="J3072" t="s">
        <v>12</v>
      </c>
      <c r="K3072">
        <v>250015</v>
      </c>
      <c r="L3072" t="s">
        <v>37</v>
      </c>
      <c r="M3072" t="s">
        <v>39</v>
      </c>
      <c r="N3072" s="5">
        <v>341</v>
      </c>
    </row>
    <row r="3073" spans="1:14" x14ac:dyDescent="0.25">
      <c r="A3073">
        <v>3803072</v>
      </c>
      <c r="B3073">
        <v>2</v>
      </c>
      <c r="C3073" t="s">
        <v>51</v>
      </c>
      <c r="D3073" s="2">
        <v>44442</v>
      </c>
      <c r="E3073" s="27">
        <v>2021</v>
      </c>
      <c r="F3073" s="29">
        <v>9</v>
      </c>
      <c r="G3073">
        <v>511114</v>
      </c>
      <c r="H3073" t="s">
        <v>30</v>
      </c>
      <c r="I3073">
        <v>280004</v>
      </c>
      <c r="J3073" t="s">
        <v>76</v>
      </c>
      <c r="K3073">
        <v>250001</v>
      </c>
      <c r="L3073" t="s">
        <v>36</v>
      </c>
      <c r="M3073" t="s">
        <v>38</v>
      </c>
      <c r="N3073" s="5">
        <v>5098</v>
      </c>
    </row>
    <row r="3074" spans="1:14" x14ac:dyDescent="0.25">
      <c r="A3074">
        <v>3803073</v>
      </c>
      <c r="B3074">
        <v>3</v>
      </c>
      <c r="C3074" t="s">
        <v>50</v>
      </c>
      <c r="D3074" s="2">
        <v>44761</v>
      </c>
      <c r="E3074" s="27">
        <v>2022</v>
      </c>
      <c r="F3074" s="29">
        <v>7</v>
      </c>
      <c r="G3074">
        <v>511116</v>
      </c>
      <c r="H3074" t="s">
        <v>31</v>
      </c>
      <c r="I3074">
        <v>280010</v>
      </c>
      <c r="J3074" t="s">
        <v>11</v>
      </c>
      <c r="K3074">
        <v>250029</v>
      </c>
      <c r="L3074" t="s">
        <v>35</v>
      </c>
      <c r="M3074" t="s">
        <v>55</v>
      </c>
      <c r="N3074" s="5">
        <v>4668</v>
      </c>
    </row>
    <row r="3075" spans="1:14" x14ac:dyDescent="0.25">
      <c r="A3075">
        <v>3803074</v>
      </c>
      <c r="B3075">
        <v>2</v>
      </c>
      <c r="C3075" t="s">
        <v>51</v>
      </c>
      <c r="D3075" s="2">
        <v>45071</v>
      </c>
      <c r="E3075" s="27">
        <v>2023</v>
      </c>
      <c r="F3075" s="29">
        <v>5</v>
      </c>
      <c r="G3075">
        <v>511111</v>
      </c>
      <c r="H3075" t="s">
        <v>29</v>
      </c>
      <c r="I3075">
        <v>280011</v>
      </c>
      <c r="J3075" t="s">
        <v>12</v>
      </c>
      <c r="K3075">
        <v>250022</v>
      </c>
      <c r="L3075" t="s">
        <v>34</v>
      </c>
      <c r="M3075" t="s">
        <v>40</v>
      </c>
      <c r="N3075" s="5">
        <v>1804</v>
      </c>
    </row>
    <row r="3076" spans="1:14" x14ac:dyDescent="0.25">
      <c r="A3076">
        <v>3803075</v>
      </c>
      <c r="B3076">
        <v>3</v>
      </c>
      <c r="C3076" t="s">
        <v>50</v>
      </c>
      <c r="D3076" s="2">
        <v>44386</v>
      </c>
      <c r="E3076" s="27">
        <v>2021</v>
      </c>
      <c r="F3076" s="29">
        <v>7</v>
      </c>
      <c r="G3076">
        <v>511116</v>
      </c>
      <c r="H3076" t="s">
        <v>31</v>
      </c>
      <c r="I3076">
        <v>280015</v>
      </c>
      <c r="J3076" t="s">
        <v>16</v>
      </c>
      <c r="K3076">
        <v>250001</v>
      </c>
      <c r="L3076" t="s">
        <v>36</v>
      </c>
      <c r="M3076" t="s">
        <v>38</v>
      </c>
      <c r="N3076" s="5">
        <v>640</v>
      </c>
    </row>
    <row r="3077" spans="1:14" x14ac:dyDescent="0.25">
      <c r="A3077">
        <v>3803076</v>
      </c>
      <c r="B3077">
        <v>1</v>
      </c>
      <c r="C3077" t="s">
        <v>64</v>
      </c>
      <c r="D3077" s="2">
        <v>44875</v>
      </c>
      <c r="E3077" s="27">
        <v>2022</v>
      </c>
      <c r="F3077" s="29">
        <v>11</v>
      </c>
      <c r="G3077">
        <v>511114</v>
      </c>
      <c r="H3077" t="s">
        <v>30</v>
      </c>
      <c r="I3077">
        <v>280019</v>
      </c>
      <c r="J3077" t="s">
        <v>20</v>
      </c>
      <c r="K3077">
        <v>250004</v>
      </c>
      <c r="L3077" t="s">
        <v>36</v>
      </c>
      <c r="M3077" t="s">
        <v>38</v>
      </c>
      <c r="N3077" s="5">
        <v>1556</v>
      </c>
    </row>
    <row r="3078" spans="1:14" x14ac:dyDescent="0.25">
      <c r="A3078">
        <v>3803077</v>
      </c>
      <c r="B3078">
        <v>1</v>
      </c>
      <c r="C3078" t="s">
        <v>64</v>
      </c>
      <c r="D3078" s="2">
        <v>45190</v>
      </c>
      <c r="E3078" s="27">
        <v>2023</v>
      </c>
      <c r="F3078" s="29">
        <v>9</v>
      </c>
      <c r="G3078">
        <v>511112</v>
      </c>
      <c r="H3078" t="s">
        <v>29</v>
      </c>
      <c r="I3078">
        <v>280013</v>
      </c>
      <c r="J3078" t="s">
        <v>14</v>
      </c>
      <c r="K3078">
        <v>250029</v>
      </c>
      <c r="L3078" t="s">
        <v>35</v>
      </c>
      <c r="M3078" t="s">
        <v>55</v>
      </c>
      <c r="N3078" s="5">
        <v>4799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D280-7539-4247-A7B9-08200CA77468}">
  <sheetPr>
    <tabColor theme="0" tint="-0.249977111117893"/>
  </sheetPr>
  <dimension ref="A1:T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85546875" bestFit="1" customWidth="1"/>
    <col min="2" max="2" width="12.28515625" customWidth="1"/>
    <col min="3" max="3" width="11.28515625" customWidth="1"/>
    <col min="4" max="4" width="3.42578125" customWidth="1"/>
    <col min="5" max="5" width="11.7109375" customWidth="1"/>
    <col min="6" max="6" width="22.140625" bestFit="1" customWidth="1"/>
    <col min="7" max="7" width="3.42578125" customWidth="1"/>
    <col min="8" max="8" width="13.28515625" customWidth="1"/>
    <col min="9" max="9" width="19" customWidth="1"/>
    <col min="10" max="10" width="3.42578125" customWidth="1"/>
    <col min="11" max="11" width="15.28515625" customWidth="1"/>
    <col min="12" max="12" width="16.140625" customWidth="1"/>
    <col min="13" max="13" width="3.42578125" customWidth="1"/>
    <col min="14" max="14" width="18.42578125" customWidth="1"/>
    <col min="15" max="15" width="18.140625" customWidth="1"/>
    <col min="16" max="16" width="19.85546875" customWidth="1"/>
    <col min="17" max="17" width="3.42578125" customWidth="1"/>
    <col min="18" max="18" width="11.85546875" customWidth="1"/>
    <col min="19" max="19" width="13.5703125" customWidth="1"/>
    <col min="20" max="20" width="14.140625" customWidth="1"/>
  </cols>
  <sheetData>
    <row r="1" spans="1:20" x14ac:dyDescent="0.25">
      <c r="A1" s="18" t="s">
        <v>27</v>
      </c>
      <c r="B1" s="18" t="s">
        <v>23</v>
      </c>
      <c r="C1" s="18" t="s">
        <v>22</v>
      </c>
      <c r="E1" s="18" t="s">
        <v>52</v>
      </c>
      <c r="F1" s="18" t="s">
        <v>49</v>
      </c>
      <c r="H1" s="18" t="s">
        <v>28</v>
      </c>
      <c r="I1" s="18" t="s">
        <v>84</v>
      </c>
      <c r="K1" s="18" t="s">
        <v>10</v>
      </c>
      <c r="L1" s="18" t="s">
        <v>6</v>
      </c>
      <c r="N1" s="18" t="s">
        <v>32</v>
      </c>
      <c r="O1" s="18" t="s">
        <v>33</v>
      </c>
      <c r="P1" s="18" t="s">
        <v>9</v>
      </c>
      <c r="R1" s="7" t="s">
        <v>42</v>
      </c>
      <c r="S1" s="8" t="s">
        <v>43</v>
      </c>
      <c r="T1" s="9" t="s">
        <v>44</v>
      </c>
    </row>
    <row r="2" spans="1:20" x14ac:dyDescent="0.25">
      <c r="A2" s="16" t="s">
        <v>24</v>
      </c>
      <c r="B2" s="10">
        <v>1</v>
      </c>
      <c r="C2" s="10">
        <v>28</v>
      </c>
      <c r="E2" s="10">
        <v>1</v>
      </c>
      <c r="F2" s="10" t="s">
        <v>64</v>
      </c>
      <c r="H2" s="10">
        <v>511111</v>
      </c>
      <c r="I2" s="10" t="s">
        <v>29</v>
      </c>
      <c r="K2" s="10">
        <v>280001</v>
      </c>
      <c r="L2" s="10" t="s">
        <v>73</v>
      </c>
      <c r="N2" s="10">
        <v>250001</v>
      </c>
      <c r="O2" s="10" t="s">
        <v>36</v>
      </c>
      <c r="P2" s="10" t="s">
        <v>38</v>
      </c>
      <c r="R2" s="13" t="s">
        <v>45</v>
      </c>
      <c r="S2" s="14">
        <v>200</v>
      </c>
      <c r="T2" s="15">
        <v>6000</v>
      </c>
    </row>
    <row r="3" spans="1:20" x14ac:dyDescent="0.25">
      <c r="A3" s="17" t="s">
        <v>25</v>
      </c>
      <c r="B3" s="11">
        <v>1</v>
      </c>
      <c r="C3" s="11">
        <v>12</v>
      </c>
      <c r="E3" s="11">
        <v>2</v>
      </c>
      <c r="F3" s="11" t="s">
        <v>51</v>
      </c>
      <c r="H3" s="11">
        <v>511112</v>
      </c>
      <c r="I3" s="11" t="s">
        <v>29</v>
      </c>
      <c r="K3" s="11">
        <v>280002</v>
      </c>
      <c r="L3" s="11" t="s">
        <v>74</v>
      </c>
      <c r="N3" s="11">
        <v>250002</v>
      </c>
      <c r="O3" s="11" t="s">
        <v>36</v>
      </c>
      <c r="P3" s="11" t="s">
        <v>38</v>
      </c>
    </row>
    <row r="4" spans="1:20" x14ac:dyDescent="0.25">
      <c r="A4" s="19" t="s">
        <v>26</v>
      </c>
      <c r="B4" s="12">
        <v>2021</v>
      </c>
      <c r="C4" s="12">
        <v>2023</v>
      </c>
      <c r="E4" s="12">
        <v>3</v>
      </c>
      <c r="F4" s="12" t="s">
        <v>50</v>
      </c>
      <c r="H4" s="12">
        <v>511113</v>
      </c>
      <c r="I4" s="12" t="s">
        <v>30</v>
      </c>
      <c r="K4" s="12">
        <v>280003</v>
      </c>
      <c r="L4" s="12" t="s">
        <v>75</v>
      </c>
      <c r="N4" s="12">
        <v>250003</v>
      </c>
      <c r="O4" s="12" t="s">
        <v>36</v>
      </c>
      <c r="P4" s="12" t="s">
        <v>38</v>
      </c>
    </row>
    <row r="5" spans="1:20" x14ac:dyDescent="0.25">
      <c r="A5" s="4"/>
      <c r="E5" s="11">
        <v>4</v>
      </c>
      <c r="F5" s="11" t="s">
        <v>65</v>
      </c>
      <c r="H5" s="11">
        <v>511114</v>
      </c>
      <c r="I5" s="11" t="s">
        <v>30</v>
      </c>
      <c r="K5" s="11">
        <v>280004</v>
      </c>
      <c r="L5" s="11" t="s">
        <v>76</v>
      </c>
      <c r="N5" s="11">
        <v>250004</v>
      </c>
      <c r="O5" s="11" t="s">
        <v>36</v>
      </c>
      <c r="P5" s="11" t="s">
        <v>38</v>
      </c>
    </row>
    <row r="6" spans="1:20" x14ac:dyDescent="0.25">
      <c r="H6" s="12">
        <v>511115</v>
      </c>
      <c r="I6" s="12" t="s">
        <v>70</v>
      </c>
      <c r="K6" s="12">
        <v>280005</v>
      </c>
      <c r="L6" s="12" t="s">
        <v>77</v>
      </c>
      <c r="N6" s="12">
        <v>250005</v>
      </c>
      <c r="O6" s="12" t="s">
        <v>36</v>
      </c>
      <c r="P6" s="12" t="s">
        <v>38</v>
      </c>
    </row>
    <row r="7" spans="1:20" x14ac:dyDescent="0.25">
      <c r="A7" s="2"/>
      <c r="H7" s="11">
        <v>511116</v>
      </c>
      <c r="I7" s="11" t="s">
        <v>31</v>
      </c>
      <c r="K7" s="11">
        <v>280006</v>
      </c>
      <c r="L7" s="11" t="s">
        <v>78</v>
      </c>
      <c r="N7" s="11">
        <v>250006</v>
      </c>
      <c r="O7" s="11" t="s">
        <v>36</v>
      </c>
      <c r="P7" s="11" t="s">
        <v>53</v>
      </c>
    </row>
    <row r="8" spans="1:20" x14ac:dyDescent="0.25">
      <c r="A8" s="24" t="s">
        <v>56</v>
      </c>
      <c r="B8" s="21" cm="1">
        <f t="array" ref="B8:B10">_xlfn.SEQUENCE(3,1,B4,1)</f>
        <v>2021</v>
      </c>
      <c r="H8" s="12">
        <v>511117</v>
      </c>
      <c r="I8" s="12" t="s">
        <v>31</v>
      </c>
      <c r="K8" s="12">
        <v>280007</v>
      </c>
      <c r="L8" s="12" t="s">
        <v>79</v>
      </c>
      <c r="N8" s="12">
        <v>250007</v>
      </c>
      <c r="O8" s="12" t="s">
        <v>36</v>
      </c>
      <c r="P8" s="12" t="s">
        <v>53</v>
      </c>
    </row>
    <row r="9" spans="1:20" x14ac:dyDescent="0.25">
      <c r="A9" s="24" t="s">
        <v>56</v>
      </c>
      <c r="B9" s="21">
        <v>2022</v>
      </c>
      <c r="K9" s="11">
        <v>280008</v>
      </c>
      <c r="L9" s="11" t="s">
        <v>80</v>
      </c>
      <c r="N9" s="11">
        <v>250008</v>
      </c>
      <c r="O9" s="11" t="s">
        <v>36</v>
      </c>
      <c r="P9" s="11" t="s">
        <v>53</v>
      </c>
    </row>
    <row r="10" spans="1:20" x14ac:dyDescent="0.25">
      <c r="A10" s="24" t="s">
        <v>56</v>
      </c>
      <c r="B10" s="21">
        <v>2023</v>
      </c>
      <c r="K10" s="12">
        <v>280009</v>
      </c>
      <c r="L10" s="12" t="s">
        <v>81</v>
      </c>
      <c r="N10" s="12">
        <v>250009</v>
      </c>
      <c r="O10" s="12" t="s">
        <v>36</v>
      </c>
      <c r="P10" s="12" t="s">
        <v>53</v>
      </c>
    </row>
    <row r="11" spans="1:20" x14ac:dyDescent="0.25">
      <c r="K11" s="11">
        <v>280010</v>
      </c>
      <c r="L11" s="11" t="s">
        <v>11</v>
      </c>
      <c r="N11" s="11">
        <v>250010</v>
      </c>
      <c r="O11" s="11" t="s">
        <v>36</v>
      </c>
      <c r="P11" s="11" t="s">
        <v>53</v>
      </c>
    </row>
    <row r="12" spans="1:20" x14ac:dyDescent="0.25">
      <c r="K12" s="12">
        <v>280011</v>
      </c>
      <c r="L12" s="12" t="s">
        <v>12</v>
      </c>
      <c r="N12" s="12">
        <v>250011</v>
      </c>
      <c r="O12" s="12" t="s">
        <v>37</v>
      </c>
      <c r="P12" s="12" t="s">
        <v>54</v>
      </c>
    </row>
    <row r="13" spans="1:20" x14ac:dyDescent="0.25">
      <c r="K13" s="11">
        <v>280012</v>
      </c>
      <c r="L13" s="11" t="s">
        <v>13</v>
      </c>
      <c r="N13" s="11">
        <v>250012</v>
      </c>
      <c r="O13" s="11" t="s">
        <v>37</v>
      </c>
      <c r="P13" s="11" t="s">
        <v>54</v>
      </c>
    </row>
    <row r="14" spans="1:20" x14ac:dyDescent="0.25">
      <c r="K14" s="12">
        <v>280013</v>
      </c>
      <c r="L14" s="12" t="s">
        <v>14</v>
      </c>
      <c r="N14" s="12">
        <v>250013</v>
      </c>
      <c r="O14" s="12" t="s">
        <v>37</v>
      </c>
      <c r="P14" s="12" t="s">
        <v>54</v>
      </c>
    </row>
    <row r="15" spans="1:20" x14ac:dyDescent="0.25">
      <c r="K15" s="11">
        <v>280014</v>
      </c>
      <c r="L15" s="11" t="s">
        <v>15</v>
      </c>
      <c r="N15" s="11">
        <v>250014</v>
      </c>
      <c r="O15" s="11" t="s">
        <v>37</v>
      </c>
      <c r="P15" s="11" t="s">
        <v>54</v>
      </c>
    </row>
    <row r="16" spans="1:20" x14ac:dyDescent="0.25">
      <c r="K16" s="12">
        <v>280015</v>
      </c>
      <c r="L16" s="12" t="s">
        <v>16</v>
      </c>
      <c r="N16" s="12">
        <v>250015</v>
      </c>
      <c r="O16" s="12" t="s">
        <v>37</v>
      </c>
      <c r="P16" s="12" t="s">
        <v>39</v>
      </c>
    </row>
    <row r="17" spans="11:16" x14ac:dyDescent="0.25">
      <c r="K17" s="11">
        <v>280016</v>
      </c>
      <c r="L17" s="11" t="s">
        <v>17</v>
      </c>
      <c r="N17" s="11">
        <v>250016</v>
      </c>
      <c r="O17" s="11" t="s">
        <v>37</v>
      </c>
      <c r="P17" s="11" t="s">
        <v>39</v>
      </c>
    </row>
    <row r="18" spans="11:16" x14ac:dyDescent="0.25">
      <c r="K18" s="12">
        <v>280017</v>
      </c>
      <c r="L18" s="12" t="s">
        <v>18</v>
      </c>
      <c r="N18" s="12">
        <v>250017</v>
      </c>
      <c r="O18" s="12" t="s">
        <v>37</v>
      </c>
      <c r="P18" s="12" t="s">
        <v>39</v>
      </c>
    </row>
    <row r="19" spans="11:16" x14ac:dyDescent="0.25">
      <c r="K19" s="11">
        <v>280018</v>
      </c>
      <c r="L19" s="11" t="s">
        <v>19</v>
      </c>
      <c r="N19" s="11">
        <v>250018</v>
      </c>
      <c r="O19" s="11" t="s">
        <v>37</v>
      </c>
      <c r="P19" s="11" t="s">
        <v>39</v>
      </c>
    </row>
    <row r="20" spans="11:16" x14ac:dyDescent="0.25">
      <c r="K20" s="12">
        <v>280019</v>
      </c>
      <c r="L20" s="12" t="s">
        <v>20</v>
      </c>
      <c r="N20" s="12">
        <v>250019</v>
      </c>
      <c r="O20" s="12" t="s">
        <v>37</v>
      </c>
      <c r="P20" s="12" t="s">
        <v>39</v>
      </c>
    </row>
    <row r="21" spans="11:16" x14ac:dyDescent="0.25">
      <c r="K21" s="11">
        <v>280020</v>
      </c>
      <c r="L21" s="11" t="s">
        <v>21</v>
      </c>
      <c r="N21" s="11">
        <v>250020</v>
      </c>
      <c r="O21" s="11" t="s">
        <v>37</v>
      </c>
      <c r="P21" s="11" t="s">
        <v>39</v>
      </c>
    </row>
    <row r="22" spans="11:16" x14ac:dyDescent="0.25">
      <c r="N22" s="12">
        <v>250021</v>
      </c>
      <c r="O22" s="12" t="s">
        <v>34</v>
      </c>
      <c r="P22" s="12" t="s">
        <v>40</v>
      </c>
    </row>
    <row r="23" spans="11:16" x14ac:dyDescent="0.25">
      <c r="N23" s="11">
        <v>250022</v>
      </c>
      <c r="O23" s="11" t="s">
        <v>34</v>
      </c>
      <c r="P23" s="11" t="s">
        <v>40</v>
      </c>
    </row>
    <row r="24" spans="11:16" x14ac:dyDescent="0.25">
      <c r="N24" s="12">
        <v>250023</v>
      </c>
      <c r="O24" s="12" t="s">
        <v>34</v>
      </c>
      <c r="P24" s="12" t="s">
        <v>40</v>
      </c>
    </row>
    <row r="25" spans="11:16" x14ac:dyDescent="0.25">
      <c r="N25" s="11">
        <v>250024</v>
      </c>
      <c r="O25" s="11" t="s">
        <v>34</v>
      </c>
      <c r="P25" s="11" t="s">
        <v>40</v>
      </c>
    </row>
    <row r="26" spans="11:16" x14ac:dyDescent="0.25">
      <c r="N26" s="12">
        <v>250025</v>
      </c>
      <c r="O26" s="12" t="s">
        <v>34</v>
      </c>
      <c r="P26" s="12" t="s">
        <v>40</v>
      </c>
    </row>
    <row r="27" spans="11:16" x14ac:dyDescent="0.25">
      <c r="N27" s="11">
        <v>250026</v>
      </c>
      <c r="O27" s="11" t="s">
        <v>35</v>
      </c>
      <c r="P27" s="11" t="s">
        <v>71</v>
      </c>
    </row>
    <row r="28" spans="11:16" x14ac:dyDescent="0.25">
      <c r="N28" s="12">
        <v>250027</v>
      </c>
      <c r="O28" s="12" t="s">
        <v>35</v>
      </c>
      <c r="P28" s="12" t="s">
        <v>71</v>
      </c>
    </row>
    <row r="29" spans="11:16" x14ac:dyDescent="0.25">
      <c r="N29" s="11">
        <v>250028</v>
      </c>
      <c r="O29" s="11" t="s">
        <v>35</v>
      </c>
      <c r="P29" s="11" t="s">
        <v>71</v>
      </c>
    </row>
    <row r="30" spans="11:16" x14ac:dyDescent="0.25">
      <c r="N30" s="12">
        <v>250029</v>
      </c>
      <c r="O30" s="12" t="s">
        <v>35</v>
      </c>
      <c r="P30" s="12" t="s">
        <v>55</v>
      </c>
    </row>
    <row r="31" spans="11:16" x14ac:dyDescent="0.25">
      <c r="N31" s="11">
        <v>250030</v>
      </c>
      <c r="O31" s="11" t="s">
        <v>35</v>
      </c>
      <c r="P31" s="11" t="s">
        <v>55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E232-2DFE-43C0-AD8F-117CC13A48CD}">
  <sheetPr>
    <tabColor theme="0" tint="-0.249977111117893"/>
  </sheetPr>
  <dimension ref="A2:BQ3034"/>
  <sheetViews>
    <sheetView zoomScale="70" zoomScaleNormal="70" workbookViewId="0"/>
  </sheetViews>
  <sheetFormatPr defaultRowHeight="15" x14ac:dyDescent="0.25"/>
  <cols>
    <col min="1" max="1" width="15.85546875" bestFit="1" customWidth="1"/>
    <col min="2" max="2" width="19.42578125" bestFit="1" customWidth="1"/>
    <col min="3" max="3" width="18.42578125" bestFit="1" customWidth="1"/>
    <col min="4" max="4" width="14" bestFit="1" customWidth="1"/>
    <col min="5" max="5" width="15.28515625" bestFit="1" customWidth="1"/>
    <col min="6" max="16" width="7.140625" bestFit="1" customWidth="1"/>
    <col min="17" max="17" width="11.28515625" bestFit="1" customWidth="1"/>
    <col min="18" max="18" width="4.42578125" customWidth="1"/>
    <col min="19" max="19" width="15.85546875" bestFit="1" customWidth="1"/>
    <col min="20" max="20" width="19.42578125" bestFit="1" customWidth="1"/>
    <col min="21" max="21" width="17.140625" bestFit="1" customWidth="1"/>
    <col min="22" max="22" width="11.85546875" bestFit="1" customWidth="1"/>
    <col min="23" max="23" width="15.28515625" bestFit="1" customWidth="1"/>
    <col min="24" max="34" width="7.140625" bestFit="1" customWidth="1"/>
    <col min="35" max="35" width="11.28515625" bestFit="1" customWidth="1"/>
    <col min="36" max="36" width="5.7109375" customWidth="1"/>
    <col min="37" max="37" width="15.85546875" bestFit="1" customWidth="1"/>
    <col min="38" max="38" width="19.42578125" bestFit="1" customWidth="1"/>
    <col min="39" max="39" width="17.140625" bestFit="1" customWidth="1"/>
    <col min="40" max="40" width="11.85546875" bestFit="1" customWidth="1"/>
    <col min="41" max="41" width="15.28515625" bestFit="1" customWidth="1"/>
    <col min="42" max="42" width="14" bestFit="1" customWidth="1"/>
    <col min="43" max="43" width="8.140625" bestFit="1" customWidth="1"/>
    <col min="44" max="44" width="7.140625" customWidth="1"/>
    <col min="45" max="45" width="15.85546875" bestFit="1" customWidth="1"/>
    <col min="46" max="46" width="19.42578125" bestFit="1" customWidth="1"/>
    <col min="47" max="47" width="16.7109375" bestFit="1" customWidth="1"/>
    <col min="48" max="48" width="7.28515625" bestFit="1" customWidth="1"/>
    <col min="49" max="49" width="15.28515625" bestFit="1" customWidth="1"/>
    <col min="50" max="60" width="7.140625" bestFit="1" customWidth="1"/>
    <col min="61" max="61" width="11.28515625" bestFit="1" customWidth="1"/>
    <col min="62" max="62" width="4" customWidth="1"/>
    <col min="63" max="63" width="15.85546875" bestFit="1" customWidth="1"/>
    <col min="64" max="64" width="19.42578125" bestFit="1" customWidth="1"/>
    <col min="65" max="65" width="16.7109375" bestFit="1" customWidth="1"/>
    <col min="66" max="66" width="9.85546875" bestFit="1" customWidth="1"/>
    <col min="67" max="67" width="17.5703125" bestFit="1" customWidth="1"/>
    <col min="68" max="68" width="16.28515625" bestFit="1" customWidth="1"/>
    <col min="69" max="70" width="8.140625" bestFit="1" customWidth="1"/>
  </cols>
  <sheetData>
    <row r="2" spans="1:69" x14ac:dyDescent="0.25">
      <c r="A2" s="51" t="s">
        <v>94</v>
      </c>
      <c r="B2" s="51"/>
      <c r="C2" s="51"/>
      <c r="D2" s="51"/>
      <c r="E2" s="51" t="s">
        <v>58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S2" s="56" t="s">
        <v>94</v>
      </c>
      <c r="T2" s="56"/>
      <c r="U2" s="56"/>
      <c r="V2" s="56"/>
      <c r="W2" s="56" t="s">
        <v>58</v>
      </c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K2" s="55" t="s">
        <v>94</v>
      </c>
      <c r="AL2" s="55"/>
      <c r="AM2" s="55"/>
      <c r="AN2" s="55"/>
      <c r="AO2" s="55"/>
      <c r="AP2" s="55"/>
      <c r="AQ2" s="55"/>
      <c r="AS2" s="53" t="s">
        <v>94</v>
      </c>
      <c r="AT2" s="53"/>
      <c r="AU2" s="53"/>
      <c r="AV2" s="53"/>
      <c r="AW2" s="53" t="s">
        <v>58</v>
      </c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K2" s="58" t="s">
        <v>94</v>
      </c>
      <c r="BL2" s="58"/>
      <c r="BM2" s="58"/>
      <c r="BN2" s="58"/>
      <c r="BO2" s="58"/>
      <c r="BP2" s="58"/>
      <c r="BQ2" s="58"/>
    </row>
    <row r="3" spans="1:69" x14ac:dyDescent="0.25">
      <c r="A3" s="51" t="s">
        <v>57</v>
      </c>
      <c r="B3" s="51" t="s">
        <v>49</v>
      </c>
      <c r="C3" s="51" t="s">
        <v>9</v>
      </c>
      <c r="D3" s="51" t="s">
        <v>6</v>
      </c>
      <c r="E3" s="52">
        <v>1</v>
      </c>
      <c r="F3" s="52">
        <v>2</v>
      </c>
      <c r="G3" s="52">
        <v>3</v>
      </c>
      <c r="H3" s="52">
        <v>4</v>
      </c>
      <c r="I3" s="52">
        <v>5</v>
      </c>
      <c r="J3" s="52">
        <v>6</v>
      </c>
      <c r="K3" s="52">
        <v>7</v>
      </c>
      <c r="L3" s="52">
        <v>8</v>
      </c>
      <c r="M3" s="52">
        <v>9</v>
      </c>
      <c r="N3" s="52">
        <v>10</v>
      </c>
      <c r="O3" s="52">
        <v>11</v>
      </c>
      <c r="P3" s="52">
        <v>12</v>
      </c>
      <c r="Q3" s="52" t="s">
        <v>93</v>
      </c>
      <c r="S3" s="56" t="s">
        <v>57</v>
      </c>
      <c r="T3" s="56" t="s">
        <v>49</v>
      </c>
      <c r="U3" s="56" t="s">
        <v>68</v>
      </c>
      <c r="V3" s="56" t="s">
        <v>7</v>
      </c>
      <c r="W3" s="57">
        <v>1</v>
      </c>
      <c r="X3" s="57">
        <v>2</v>
      </c>
      <c r="Y3" s="57">
        <v>3</v>
      </c>
      <c r="Z3" s="57">
        <v>4</v>
      </c>
      <c r="AA3" s="57">
        <v>5</v>
      </c>
      <c r="AB3" s="57">
        <v>6</v>
      </c>
      <c r="AC3" s="57">
        <v>7</v>
      </c>
      <c r="AD3" s="57">
        <v>8</v>
      </c>
      <c r="AE3" s="57">
        <v>9</v>
      </c>
      <c r="AF3" s="57">
        <v>10</v>
      </c>
      <c r="AG3" s="57">
        <v>11</v>
      </c>
      <c r="AH3" s="57">
        <v>12</v>
      </c>
      <c r="AI3" s="57" t="s">
        <v>93</v>
      </c>
      <c r="AK3" s="55" t="s">
        <v>57</v>
      </c>
      <c r="AL3" s="55" t="s">
        <v>49</v>
      </c>
      <c r="AM3" s="55" t="s">
        <v>68</v>
      </c>
      <c r="AN3" s="55" t="s">
        <v>7</v>
      </c>
      <c r="AO3" s="55" t="s">
        <v>58</v>
      </c>
      <c r="AP3" s="55" t="s">
        <v>6</v>
      </c>
      <c r="AQ3" s="59" t="s">
        <v>95</v>
      </c>
      <c r="AS3" s="53" t="s">
        <v>57</v>
      </c>
      <c r="AT3" s="53" t="s">
        <v>49</v>
      </c>
      <c r="AU3" s="53" t="s">
        <v>85</v>
      </c>
      <c r="AV3" s="53" t="s">
        <v>5</v>
      </c>
      <c r="AW3" s="54">
        <v>1</v>
      </c>
      <c r="AX3" s="54">
        <v>2</v>
      </c>
      <c r="AY3" s="54">
        <v>3</v>
      </c>
      <c r="AZ3" s="54">
        <v>4</v>
      </c>
      <c r="BA3" s="54">
        <v>5</v>
      </c>
      <c r="BB3" s="54">
        <v>6</v>
      </c>
      <c r="BC3" s="54">
        <v>7</v>
      </c>
      <c r="BD3" s="54">
        <v>8</v>
      </c>
      <c r="BE3" s="54">
        <v>9</v>
      </c>
      <c r="BF3" s="54">
        <v>10</v>
      </c>
      <c r="BG3" s="54">
        <v>11</v>
      </c>
      <c r="BH3" s="54">
        <v>12</v>
      </c>
      <c r="BI3" s="54" t="s">
        <v>93</v>
      </c>
      <c r="BK3" s="58" t="s">
        <v>57</v>
      </c>
      <c r="BL3" s="58" t="s">
        <v>49</v>
      </c>
      <c r="BM3" s="58" t="s">
        <v>85</v>
      </c>
      <c r="BN3" s="58" t="s">
        <v>5</v>
      </c>
      <c r="BO3" s="58" t="s">
        <v>58</v>
      </c>
      <c r="BP3" s="58" t="s">
        <v>6</v>
      </c>
      <c r="BQ3" s="59" t="s">
        <v>95</v>
      </c>
    </row>
    <row r="4" spans="1:69" x14ac:dyDescent="0.25">
      <c r="A4" s="27">
        <v>2021</v>
      </c>
      <c r="B4" t="s">
        <v>50</v>
      </c>
      <c r="C4" t="s">
        <v>53</v>
      </c>
      <c r="D4" t="s">
        <v>73</v>
      </c>
      <c r="E4" s="61"/>
      <c r="F4" s="61">
        <v>2323</v>
      </c>
      <c r="G4" s="61"/>
      <c r="H4" s="61"/>
      <c r="I4" s="61"/>
      <c r="J4" s="61"/>
      <c r="K4" s="61"/>
      <c r="L4" s="61"/>
      <c r="M4" s="61"/>
      <c r="N4" s="61"/>
      <c r="O4" s="61"/>
      <c r="P4" s="61">
        <v>5703</v>
      </c>
      <c r="Q4" s="61">
        <v>8026</v>
      </c>
      <c r="S4" s="27">
        <v>2021</v>
      </c>
      <c r="T4" t="s">
        <v>50</v>
      </c>
      <c r="U4" t="s">
        <v>34</v>
      </c>
      <c r="V4">
        <v>250021</v>
      </c>
      <c r="W4" s="61"/>
      <c r="X4" s="61"/>
      <c r="Y4" s="61"/>
      <c r="Z4" s="61"/>
      <c r="AA4" s="61">
        <v>2422</v>
      </c>
      <c r="AB4" s="61">
        <v>1487</v>
      </c>
      <c r="AC4" s="61"/>
      <c r="AD4" s="61">
        <v>4630</v>
      </c>
      <c r="AE4" s="61"/>
      <c r="AF4" s="61"/>
      <c r="AG4" s="61"/>
      <c r="AH4" s="61"/>
      <c r="AI4" s="61">
        <v>8539</v>
      </c>
      <c r="AK4" s="27">
        <v>2021</v>
      </c>
      <c r="AL4" t="s">
        <v>50</v>
      </c>
      <c r="AM4" t="s">
        <v>34</v>
      </c>
      <c r="AN4">
        <v>250021</v>
      </c>
      <c r="AO4" s="29">
        <v>5</v>
      </c>
      <c r="AP4" t="s">
        <v>80</v>
      </c>
      <c r="AQ4" s="61">
        <v>2422</v>
      </c>
      <c r="AS4" s="27">
        <v>2021</v>
      </c>
      <c r="AT4" t="s">
        <v>50</v>
      </c>
      <c r="AU4" t="s">
        <v>29</v>
      </c>
      <c r="AV4">
        <v>511111</v>
      </c>
      <c r="AW4" s="61">
        <v>11563</v>
      </c>
      <c r="AX4" s="61">
        <v>4448</v>
      </c>
      <c r="AY4" s="61">
        <v>6886</v>
      </c>
      <c r="AZ4" s="61">
        <v>5024</v>
      </c>
      <c r="BA4" s="61">
        <v>6513</v>
      </c>
      <c r="BB4" s="61">
        <v>8381</v>
      </c>
      <c r="BC4" s="61">
        <v>8002</v>
      </c>
      <c r="BD4" s="61">
        <v>3868</v>
      </c>
      <c r="BE4" s="61">
        <v>5214</v>
      </c>
      <c r="BF4" s="61">
        <v>12313</v>
      </c>
      <c r="BG4" s="61">
        <v>9675</v>
      </c>
      <c r="BH4" s="61">
        <v>9052</v>
      </c>
      <c r="BI4" s="61">
        <v>90939</v>
      </c>
      <c r="BK4" s="27">
        <v>2021</v>
      </c>
      <c r="BL4" t="s">
        <v>50</v>
      </c>
      <c r="BM4" t="s">
        <v>29</v>
      </c>
      <c r="BN4">
        <v>511111</v>
      </c>
      <c r="BO4" s="29">
        <v>1</v>
      </c>
      <c r="BP4" t="s">
        <v>78</v>
      </c>
      <c r="BQ4" s="61">
        <v>5752</v>
      </c>
    </row>
    <row r="5" spans="1:69" x14ac:dyDescent="0.25">
      <c r="A5" s="27">
        <v>2021</v>
      </c>
      <c r="B5" t="s">
        <v>50</v>
      </c>
      <c r="C5" t="s">
        <v>53</v>
      </c>
      <c r="D5" t="s">
        <v>74</v>
      </c>
      <c r="E5" s="61"/>
      <c r="F5" s="61"/>
      <c r="G5" s="61"/>
      <c r="H5" s="61"/>
      <c r="I5" s="61"/>
      <c r="J5" s="61"/>
      <c r="K5" s="61"/>
      <c r="L5" s="61"/>
      <c r="M5" s="61"/>
      <c r="N5" s="61">
        <v>5263</v>
      </c>
      <c r="O5" s="61"/>
      <c r="P5" s="61">
        <v>4609</v>
      </c>
      <c r="Q5" s="61">
        <v>9872</v>
      </c>
      <c r="S5" s="27">
        <v>2021</v>
      </c>
      <c r="T5" t="s">
        <v>50</v>
      </c>
      <c r="U5" t="s">
        <v>34</v>
      </c>
      <c r="V5">
        <v>250022</v>
      </c>
      <c r="W5" s="61">
        <v>4386</v>
      </c>
      <c r="X5" s="61">
        <v>1242</v>
      </c>
      <c r="Y5" s="61"/>
      <c r="Z5" s="61">
        <v>4593</v>
      </c>
      <c r="AA5" s="61">
        <v>4907</v>
      </c>
      <c r="AB5" s="61"/>
      <c r="AC5" s="61"/>
      <c r="AD5" s="61">
        <v>5542</v>
      </c>
      <c r="AE5" s="61"/>
      <c r="AF5" s="61">
        <v>5732</v>
      </c>
      <c r="AG5" s="61"/>
      <c r="AH5" s="61">
        <v>10567</v>
      </c>
      <c r="AI5" s="61">
        <v>36969</v>
      </c>
      <c r="AK5" s="27">
        <v>2021</v>
      </c>
      <c r="AL5" t="s">
        <v>50</v>
      </c>
      <c r="AM5" t="s">
        <v>34</v>
      </c>
      <c r="AN5">
        <v>250021</v>
      </c>
      <c r="AO5" s="29">
        <v>6</v>
      </c>
      <c r="AP5" t="s">
        <v>74</v>
      </c>
      <c r="AQ5" s="61">
        <v>1487</v>
      </c>
      <c r="AS5" s="27">
        <v>2021</v>
      </c>
      <c r="AT5" t="s">
        <v>50</v>
      </c>
      <c r="AU5" t="s">
        <v>29</v>
      </c>
      <c r="AV5">
        <v>511112</v>
      </c>
      <c r="AW5" s="61">
        <v>6592</v>
      </c>
      <c r="AX5" s="61">
        <v>17486</v>
      </c>
      <c r="AY5" s="61">
        <v>11686</v>
      </c>
      <c r="AZ5" s="61">
        <v>13181</v>
      </c>
      <c r="BA5" s="61">
        <v>3381</v>
      </c>
      <c r="BB5" s="61">
        <v>16376</v>
      </c>
      <c r="BC5" s="61"/>
      <c r="BD5" s="61">
        <v>10496</v>
      </c>
      <c r="BE5" s="61">
        <v>1858</v>
      </c>
      <c r="BF5" s="61">
        <v>3787</v>
      </c>
      <c r="BG5" s="61">
        <v>9569</v>
      </c>
      <c r="BH5" s="61">
        <v>15493</v>
      </c>
      <c r="BI5" s="61">
        <v>109905</v>
      </c>
      <c r="BK5" s="27">
        <v>2021</v>
      </c>
      <c r="BL5" t="s">
        <v>50</v>
      </c>
      <c r="BM5" t="s">
        <v>29</v>
      </c>
      <c r="BN5">
        <v>511111</v>
      </c>
      <c r="BO5" s="29">
        <v>1</v>
      </c>
      <c r="BP5" t="s">
        <v>12</v>
      </c>
      <c r="BQ5" s="61">
        <v>260</v>
      </c>
    </row>
    <row r="6" spans="1:69" x14ac:dyDescent="0.25">
      <c r="A6" s="27">
        <v>2021</v>
      </c>
      <c r="B6" t="s">
        <v>50</v>
      </c>
      <c r="C6" t="s">
        <v>53</v>
      </c>
      <c r="D6" t="s">
        <v>75</v>
      </c>
      <c r="E6" s="61"/>
      <c r="F6" s="61"/>
      <c r="G6" s="61"/>
      <c r="H6" s="61">
        <v>428</v>
      </c>
      <c r="I6" s="61"/>
      <c r="J6" s="61">
        <v>483</v>
      </c>
      <c r="K6" s="61"/>
      <c r="L6" s="61">
        <v>1712</v>
      </c>
      <c r="M6" s="61"/>
      <c r="N6" s="61">
        <v>3529</v>
      </c>
      <c r="O6" s="61"/>
      <c r="P6" s="61"/>
      <c r="Q6" s="61">
        <v>6152</v>
      </c>
      <c r="S6" s="27">
        <v>2021</v>
      </c>
      <c r="T6" t="s">
        <v>50</v>
      </c>
      <c r="U6" t="s">
        <v>34</v>
      </c>
      <c r="V6">
        <v>250023</v>
      </c>
      <c r="W6" s="61">
        <v>8423</v>
      </c>
      <c r="X6" s="61">
        <v>5812</v>
      </c>
      <c r="Y6" s="61">
        <v>6828</v>
      </c>
      <c r="Z6" s="61"/>
      <c r="AA6" s="61"/>
      <c r="AB6" s="61">
        <v>2896</v>
      </c>
      <c r="AC6" s="61"/>
      <c r="AD6" s="61">
        <v>4576</v>
      </c>
      <c r="AE6" s="61">
        <v>8269</v>
      </c>
      <c r="AF6" s="61">
        <v>12366</v>
      </c>
      <c r="AG6" s="61">
        <v>5912</v>
      </c>
      <c r="AH6" s="61"/>
      <c r="AI6" s="61">
        <v>55082</v>
      </c>
      <c r="AK6" s="27">
        <v>2021</v>
      </c>
      <c r="AL6" t="s">
        <v>50</v>
      </c>
      <c r="AM6" t="s">
        <v>34</v>
      </c>
      <c r="AN6">
        <v>250021</v>
      </c>
      <c r="AO6" s="29">
        <v>8</v>
      </c>
      <c r="AP6" t="s">
        <v>76</v>
      </c>
      <c r="AQ6" s="61">
        <v>4630</v>
      </c>
      <c r="AS6" s="27">
        <v>2021</v>
      </c>
      <c r="AT6" t="s">
        <v>50</v>
      </c>
      <c r="AU6" t="s">
        <v>30</v>
      </c>
      <c r="AV6">
        <v>511113</v>
      </c>
      <c r="AW6" s="61"/>
      <c r="AX6" s="61">
        <v>9748</v>
      </c>
      <c r="AY6" s="61">
        <v>7481</v>
      </c>
      <c r="AZ6" s="61">
        <v>23054</v>
      </c>
      <c r="BA6" s="61">
        <v>17095</v>
      </c>
      <c r="BB6" s="61">
        <v>1052</v>
      </c>
      <c r="BC6" s="61">
        <v>17268</v>
      </c>
      <c r="BD6" s="61"/>
      <c r="BE6" s="61">
        <v>3715</v>
      </c>
      <c r="BF6" s="61">
        <v>18435</v>
      </c>
      <c r="BG6" s="61">
        <v>20018</v>
      </c>
      <c r="BH6" s="61">
        <v>12221</v>
      </c>
      <c r="BI6" s="61">
        <v>130087</v>
      </c>
      <c r="BK6" s="27">
        <v>2021</v>
      </c>
      <c r="BL6" t="s">
        <v>50</v>
      </c>
      <c r="BM6" t="s">
        <v>29</v>
      </c>
      <c r="BN6">
        <v>511111</v>
      </c>
      <c r="BO6" s="29">
        <v>1</v>
      </c>
      <c r="BP6" t="s">
        <v>13</v>
      </c>
      <c r="BQ6" s="61">
        <v>2388</v>
      </c>
    </row>
    <row r="7" spans="1:69" x14ac:dyDescent="0.25">
      <c r="A7" s="27">
        <v>2021</v>
      </c>
      <c r="B7" t="s">
        <v>50</v>
      </c>
      <c r="C7" t="s">
        <v>53</v>
      </c>
      <c r="D7" t="s">
        <v>76</v>
      </c>
      <c r="E7" s="61"/>
      <c r="F7" s="61"/>
      <c r="G7" s="61"/>
      <c r="H7" s="61">
        <v>2369</v>
      </c>
      <c r="I7" s="61">
        <v>6876</v>
      </c>
      <c r="J7" s="61"/>
      <c r="K7" s="61">
        <v>5321</v>
      </c>
      <c r="L7" s="61"/>
      <c r="M7" s="61"/>
      <c r="N7" s="61"/>
      <c r="O7" s="61"/>
      <c r="P7" s="61"/>
      <c r="Q7" s="61">
        <v>14566</v>
      </c>
      <c r="S7" s="27">
        <v>2021</v>
      </c>
      <c r="T7" t="s">
        <v>50</v>
      </c>
      <c r="U7" t="s">
        <v>34</v>
      </c>
      <c r="V7">
        <v>250024</v>
      </c>
      <c r="W7" s="61"/>
      <c r="X7" s="61"/>
      <c r="Y7" s="61">
        <v>2171</v>
      </c>
      <c r="Z7" s="61"/>
      <c r="AA7" s="61">
        <v>1243</v>
      </c>
      <c r="AB7" s="61"/>
      <c r="AC7" s="61">
        <v>2853</v>
      </c>
      <c r="AD7" s="61">
        <v>5727</v>
      </c>
      <c r="AE7" s="61">
        <v>5090</v>
      </c>
      <c r="AF7" s="61">
        <v>7403</v>
      </c>
      <c r="AG7" s="61"/>
      <c r="AH7" s="61">
        <v>4521</v>
      </c>
      <c r="AI7" s="61">
        <v>29008</v>
      </c>
      <c r="AK7" s="27">
        <v>2021</v>
      </c>
      <c r="AL7" t="s">
        <v>50</v>
      </c>
      <c r="AM7" t="s">
        <v>34</v>
      </c>
      <c r="AN7">
        <v>250022</v>
      </c>
      <c r="AO7" s="29">
        <v>1</v>
      </c>
      <c r="AP7" t="s">
        <v>21</v>
      </c>
      <c r="AQ7" s="61">
        <v>4386</v>
      </c>
      <c r="AS7" s="27">
        <v>2021</v>
      </c>
      <c r="AT7" t="s">
        <v>50</v>
      </c>
      <c r="AU7" t="s">
        <v>30</v>
      </c>
      <c r="AV7">
        <v>511114</v>
      </c>
      <c r="AW7" s="61">
        <v>21965</v>
      </c>
      <c r="AX7" s="61">
        <v>15855</v>
      </c>
      <c r="AY7" s="61">
        <v>9558</v>
      </c>
      <c r="AZ7" s="61">
        <v>13378</v>
      </c>
      <c r="BA7" s="61">
        <v>4146</v>
      </c>
      <c r="BB7" s="61">
        <v>11001</v>
      </c>
      <c r="BC7" s="61">
        <v>15118</v>
      </c>
      <c r="BD7" s="61">
        <v>12305</v>
      </c>
      <c r="BE7" s="61">
        <v>5736</v>
      </c>
      <c r="BF7" s="61">
        <v>14994</v>
      </c>
      <c r="BG7" s="61">
        <v>15939</v>
      </c>
      <c r="BH7" s="61">
        <v>5873</v>
      </c>
      <c r="BI7" s="61">
        <v>145868</v>
      </c>
      <c r="BK7" s="27">
        <v>2021</v>
      </c>
      <c r="BL7" t="s">
        <v>50</v>
      </c>
      <c r="BM7" t="s">
        <v>29</v>
      </c>
      <c r="BN7">
        <v>511111</v>
      </c>
      <c r="BO7" s="29">
        <v>1</v>
      </c>
      <c r="BP7" t="s">
        <v>15</v>
      </c>
      <c r="BQ7" s="61">
        <v>3163</v>
      </c>
    </row>
    <row r="8" spans="1:69" x14ac:dyDescent="0.25">
      <c r="A8" s="27">
        <v>2021</v>
      </c>
      <c r="B8" t="s">
        <v>50</v>
      </c>
      <c r="C8" t="s">
        <v>53</v>
      </c>
      <c r="D8" t="s">
        <v>77</v>
      </c>
      <c r="E8" s="61">
        <v>1008</v>
      </c>
      <c r="F8" s="61"/>
      <c r="G8" s="61"/>
      <c r="H8" s="61"/>
      <c r="I8" s="61"/>
      <c r="J8" s="61"/>
      <c r="K8" s="61"/>
      <c r="L8" s="61"/>
      <c r="M8" s="61">
        <v>604</v>
      </c>
      <c r="N8" s="61"/>
      <c r="O8" s="61">
        <v>2987</v>
      </c>
      <c r="P8" s="61"/>
      <c r="Q8" s="61">
        <v>4599</v>
      </c>
      <c r="S8" s="27">
        <v>2021</v>
      </c>
      <c r="T8" t="s">
        <v>50</v>
      </c>
      <c r="U8" t="s">
        <v>34</v>
      </c>
      <c r="V8">
        <v>250025</v>
      </c>
      <c r="W8" s="61">
        <v>4611</v>
      </c>
      <c r="X8" s="61">
        <v>10901</v>
      </c>
      <c r="Y8" s="61"/>
      <c r="Z8" s="61"/>
      <c r="AA8" s="61"/>
      <c r="AB8" s="61">
        <v>1097</v>
      </c>
      <c r="AC8" s="61">
        <v>773</v>
      </c>
      <c r="AD8" s="61"/>
      <c r="AE8" s="61">
        <v>5214</v>
      </c>
      <c r="AF8" s="61"/>
      <c r="AG8" s="61"/>
      <c r="AH8" s="61">
        <v>240</v>
      </c>
      <c r="AI8" s="61">
        <v>22836</v>
      </c>
      <c r="AK8" s="27">
        <v>2021</v>
      </c>
      <c r="AL8" t="s">
        <v>50</v>
      </c>
      <c r="AM8" t="s">
        <v>34</v>
      </c>
      <c r="AN8">
        <v>250022</v>
      </c>
      <c r="AO8" s="29">
        <v>2</v>
      </c>
      <c r="AP8" t="s">
        <v>19</v>
      </c>
      <c r="AQ8" s="61">
        <v>1242</v>
      </c>
      <c r="AS8" s="27">
        <v>2021</v>
      </c>
      <c r="AT8" t="s">
        <v>50</v>
      </c>
      <c r="AU8" t="s">
        <v>70</v>
      </c>
      <c r="AV8">
        <v>511115</v>
      </c>
      <c r="AW8" s="61">
        <v>11047</v>
      </c>
      <c r="AX8" s="61"/>
      <c r="AY8" s="61">
        <v>11536</v>
      </c>
      <c r="AZ8" s="61">
        <v>5818</v>
      </c>
      <c r="BA8" s="61">
        <v>15759</v>
      </c>
      <c r="BB8" s="61">
        <v>22209</v>
      </c>
      <c r="BC8" s="61"/>
      <c r="BD8" s="61">
        <v>13029</v>
      </c>
      <c r="BE8" s="61">
        <v>4614</v>
      </c>
      <c r="BF8" s="61">
        <v>17749</v>
      </c>
      <c r="BG8" s="61">
        <v>2987</v>
      </c>
      <c r="BH8" s="61">
        <v>16038</v>
      </c>
      <c r="BI8" s="61">
        <v>120786</v>
      </c>
      <c r="BK8" s="27">
        <v>2021</v>
      </c>
      <c r="BL8" t="s">
        <v>50</v>
      </c>
      <c r="BM8" t="s">
        <v>29</v>
      </c>
      <c r="BN8">
        <v>511111</v>
      </c>
      <c r="BO8" s="29">
        <v>2</v>
      </c>
      <c r="BP8" t="s">
        <v>11</v>
      </c>
      <c r="BQ8" s="61">
        <v>1861</v>
      </c>
    </row>
    <row r="9" spans="1:69" x14ac:dyDescent="0.25">
      <c r="A9" s="27">
        <v>2021</v>
      </c>
      <c r="B9" t="s">
        <v>50</v>
      </c>
      <c r="C9" t="s">
        <v>53</v>
      </c>
      <c r="D9" t="s">
        <v>78</v>
      </c>
      <c r="E9" s="61"/>
      <c r="F9" s="61">
        <v>3757</v>
      </c>
      <c r="G9" s="61"/>
      <c r="H9" s="61"/>
      <c r="I9" s="61"/>
      <c r="J9" s="61"/>
      <c r="K9" s="61"/>
      <c r="L9" s="61">
        <v>3564</v>
      </c>
      <c r="M9" s="61"/>
      <c r="N9" s="61"/>
      <c r="O9" s="61"/>
      <c r="P9" s="61"/>
      <c r="Q9" s="61">
        <v>7321</v>
      </c>
      <c r="S9" s="27">
        <v>2021</v>
      </c>
      <c r="T9" t="s">
        <v>50</v>
      </c>
      <c r="U9" t="s">
        <v>36</v>
      </c>
      <c r="V9">
        <v>250001</v>
      </c>
      <c r="W9" s="61">
        <v>2388</v>
      </c>
      <c r="X9" s="61"/>
      <c r="Y9" s="61">
        <v>1289</v>
      </c>
      <c r="Z9" s="61">
        <v>891</v>
      </c>
      <c r="AA9" s="61"/>
      <c r="AB9" s="61"/>
      <c r="AC9" s="61">
        <v>640</v>
      </c>
      <c r="AD9" s="61"/>
      <c r="AE9" s="61"/>
      <c r="AF9" s="61">
        <v>8498</v>
      </c>
      <c r="AG9" s="61"/>
      <c r="AH9" s="61">
        <v>7871</v>
      </c>
      <c r="AI9" s="61">
        <v>21577</v>
      </c>
      <c r="AK9" s="27">
        <v>2021</v>
      </c>
      <c r="AL9" t="s">
        <v>50</v>
      </c>
      <c r="AM9" t="s">
        <v>34</v>
      </c>
      <c r="AN9">
        <v>250022</v>
      </c>
      <c r="AO9" s="29">
        <v>4</v>
      </c>
      <c r="AP9" t="s">
        <v>19</v>
      </c>
      <c r="AQ9" s="61">
        <v>4593</v>
      </c>
      <c r="AS9" s="27">
        <v>2021</v>
      </c>
      <c r="AT9" t="s">
        <v>50</v>
      </c>
      <c r="AU9" t="s">
        <v>31</v>
      </c>
      <c r="AV9">
        <v>511116</v>
      </c>
      <c r="AW9" s="61">
        <v>5582</v>
      </c>
      <c r="AX9" s="61">
        <v>2886</v>
      </c>
      <c r="AY9" s="61">
        <v>14422</v>
      </c>
      <c r="AZ9" s="61">
        <v>12107</v>
      </c>
      <c r="BA9" s="61">
        <v>15948</v>
      </c>
      <c r="BB9" s="61">
        <v>2302</v>
      </c>
      <c r="BC9" s="61">
        <v>12576</v>
      </c>
      <c r="BD9" s="61">
        <v>9799</v>
      </c>
      <c r="BE9" s="61">
        <v>14983</v>
      </c>
      <c r="BF9" s="61">
        <v>17004</v>
      </c>
      <c r="BG9" s="61">
        <v>10519</v>
      </c>
      <c r="BH9" s="61">
        <v>8947</v>
      </c>
      <c r="BI9" s="61">
        <v>127075</v>
      </c>
      <c r="BK9" s="27">
        <v>2021</v>
      </c>
      <c r="BL9" t="s">
        <v>50</v>
      </c>
      <c r="BM9" t="s">
        <v>29</v>
      </c>
      <c r="BN9">
        <v>511111</v>
      </c>
      <c r="BO9" s="29">
        <v>2</v>
      </c>
      <c r="BP9" t="s">
        <v>17</v>
      </c>
      <c r="BQ9" s="61">
        <v>210</v>
      </c>
    </row>
    <row r="10" spans="1:69" x14ac:dyDescent="0.25">
      <c r="A10" s="27">
        <v>2021</v>
      </c>
      <c r="B10" t="s">
        <v>50</v>
      </c>
      <c r="C10" t="s">
        <v>53</v>
      </c>
      <c r="D10" t="s">
        <v>79</v>
      </c>
      <c r="E10" s="61">
        <v>2206</v>
      </c>
      <c r="F10" s="61">
        <v>4745</v>
      </c>
      <c r="G10" s="61"/>
      <c r="H10" s="61"/>
      <c r="I10" s="61"/>
      <c r="J10" s="61"/>
      <c r="K10" s="61">
        <v>5242</v>
      </c>
      <c r="L10" s="61">
        <v>4517</v>
      </c>
      <c r="M10" s="61"/>
      <c r="N10" s="61">
        <v>2053</v>
      </c>
      <c r="O10" s="61">
        <v>5194</v>
      </c>
      <c r="P10" s="61"/>
      <c r="Q10" s="61">
        <v>23957</v>
      </c>
      <c r="S10" s="27">
        <v>2021</v>
      </c>
      <c r="T10" t="s">
        <v>50</v>
      </c>
      <c r="U10" t="s">
        <v>36</v>
      </c>
      <c r="V10">
        <v>250002</v>
      </c>
      <c r="W10" s="61">
        <v>971</v>
      </c>
      <c r="X10" s="61"/>
      <c r="Y10" s="61"/>
      <c r="Z10" s="61"/>
      <c r="AA10" s="61"/>
      <c r="AB10" s="61">
        <v>2302</v>
      </c>
      <c r="AC10" s="61">
        <v>2600</v>
      </c>
      <c r="AD10" s="61"/>
      <c r="AE10" s="61"/>
      <c r="AF10" s="61">
        <v>12440</v>
      </c>
      <c r="AG10" s="61"/>
      <c r="AH10" s="61"/>
      <c r="AI10" s="61">
        <v>18313</v>
      </c>
      <c r="AK10" s="27">
        <v>2021</v>
      </c>
      <c r="AL10" t="s">
        <v>50</v>
      </c>
      <c r="AM10" t="s">
        <v>34</v>
      </c>
      <c r="AN10">
        <v>250022</v>
      </c>
      <c r="AO10" s="29">
        <v>5</v>
      </c>
      <c r="AP10" t="s">
        <v>19</v>
      </c>
      <c r="AQ10" s="61">
        <v>4907</v>
      </c>
      <c r="AS10" s="27">
        <v>2021</v>
      </c>
      <c r="AT10" t="s">
        <v>50</v>
      </c>
      <c r="AU10" t="s">
        <v>31</v>
      </c>
      <c r="AV10">
        <v>511117</v>
      </c>
      <c r="AW10" s="61">
        <v>5555</v>
      </c>
      <c r="AX10" s="61">
        <v>5933</v>
      </c>
      <c r="AY10" s="61">
        <v>11157</v>
      </c>
      <c r="AZ10" s="61">
        <v>6665</v>
      </c>
      <c r="BA10" s="61">
        <v>823</v>
      </c>
      <c r="BB10" s="61">
        <v>10152</v>
      </c>
      <c r="BC10" s="61">
        <v>15791</v>
      </c>
      <c r="BD10" s="61">
        <v>8819</v>
      </c>
      <c r="BE10" s="61">
        <v>3765</v>
      </c>
      <c r="BF10" s="61">
        <v>26353</v>
      </c>
      <c r="BG10" s="61">
        <v>5865</v>
      </c>
      <c r="BH10" s="61">
        <v>11881</v>
      </c>
      <c r="BI10" s="61">
        <v>112759</v>
      </c>
      <c r="BK10" s="27">
        <v>2021</v>
      </c>
      <c r="BL10" t="s">
        <v>50</v>
      </c>
      <c r="BM10" t="s">
        <v>29</v>
      </c>
      <c r="BN10">
        <v>511111</v>
      </c>
      <c r="BO10" s="29">
        <v>2</v>
      </c>
      <c r="BP10" t="s">
        <v>21</v>
      </c>
      <c r="BQ10" s="61">
        <v>2377</v>
      </c>
    </row>
    <row r="11" spans="1:69" x14ac:dyDescent="0.25">
      <c r="A11" s="27">
        <v>2021</v>
      </c>
      <c r="B11" t="s">
        <v>50</v>
      </c>
      <c r="C11" t="s">
        <v>53</v>
      </c>
      <c r="D11" t="s">
        <v>80</v>
      </c>
      <c r="E11" s="61">
        <v>1361</v>
      </c>
      <c r="F11" s="61"/>
      <c r="G11" s="61"/>
      <c r="H11" s="61"/>
      <c r="I11" s="61"/>
      <c r="J11" s="61"/>
      <c r="K11" s="61"/>
      <c r="L11" s="61"/>
      <c r="M11" s="61"/>
      <c r="N11" s="61"/>
      <c r="O11" s="61">
        <v>3657</v>
      </c>
      <c r="P11" s="61"/>
      <c r="Q11" s="61">
        <v>5018</v>
      </c>
      <c r="S11" s="27">
        <v>2021</v>
      </c>
      <c r="T11" t="s">
        <v>50</v>
      </c>
      <c r="U11" t="s">
        <v>36</v>
      </c>
      <c r="V11">
        <v>250003</v>
      </c>
      <c r="W11" s="61"/>
      <c r="X11" s="61"/>
      <c r="Y11" s="61"/>
      <c r="Z11" s="61">
        <v>10319</v>
      </c>
      <c r="AA11" s="61"/>
      <c r="AB11" s="61">
        <v>2410</v>
      </c>
      <c r="AC11" s="61"/>
      <c r="AD11" s="61">
        <v>3310</v>
      </c>
      <c r="AE11" s="61"/>
      <c r="AF11" s="61">
        <v>5587</v>
      </c>
      <c r="AG11" s="61"/>
      <c r="AH11" s="61"/>
      <c r="AI11" s="61">
        <v>21626</v>
      </c>
      <c r="AK11" s="27">
        <v>2021</v>
      </c>
      <c r="AL11" t="s">
        <v>50</v>
      </c>
      <c r="AM11" t="s">
        <v>34</v>
      </c>
      <c r="AN11">
        <v>250022</v>
      </c>
      <c r="AO11" s="29">
        <v>8</v>
      </c>
      <c r="AP11" t="s">
        <v>16</v>
      </c>
      <c r="AQ11" s="61">
        <v>3759</v>
      </c>
      <c r="AS11" s="27">
        <v>2021</v>
      </c>
      <c r="AT11" t="s">
        <v>65</v>
      </c>
      <c r="AU11" t="s">
        <v>29</v>
      </c>
      <c r="AV11">
        <v>511111</v>
      </c>
      <c r="AW11" s="61">
        <v>5085</v>
      </c>
      <c r="AX11" s="61">
        <v>9388</v>
      </c>
      <c r="AY11" s="61">
        <v>7975</v>
      </c>
      <c r="AZ11" s="61">
        <v>8675</v>
      </c>
      <c r="BA11" s="61">
        <v>8593</v>
      </c>
      <c r="BB11" s="61">
        <v>2638</v>
      </c>
      <c r="BC11" s="61">
        <v>11919</v>
      </c>
      <c r="BD11" s="61">
        <v>15146</v>
      </c>
      <c r="BE11" s="61">
        <v>12479</v>
      </c>
      <c r="BF11" s="61">
        <v>15080</v>
      </c>
      <c r="BG11" s="61">
        <v>24287</v>
      </c>
      <c r="BH11" s="61">
        <v>11832</v>
      </c>
      <c r="BI11" s="61">
        <v>133097</v>
      </c>
      <c r="BK11" s="27">
        <v>2021</v>
      </c>
      <c r="BL11" t="s">
        <v>50</v>
      </c>
      <c r="BM11" t="s">
        <v>29</v>
      </c>
      <c r="BN11">
        <v>511111</v>
      </c>
      <c r="BO11" s="29">
        <v>3</v>
      </c>
      <c r="BP11" t="s">
        <v>11</v>
      </c>
      <c r="BQ11" s="61">
        <v>1093</v>
      </c>
    </row>
    <row r="12" spans="1:69" x14ac:dyDescent="0.25">
      <c r="A12" s="27">
        <v>2021</v>
      </c>
      <c r="B12" t="s">
        <v>50</v>
      </c>
      <c r="C12" t="s">
        <v>53</v>
      </c>
      <c r="D12" t="s">
        <v>81</v>
      </c>
      <c r="E12" s="61"/>
      <c r="F12" s="61">
        <v>877</v>
      </c>
      <c r="G12" s="61"/>
      <c r="H12" s="61">
        <v>4340</v>
      </c>
      <c r="I12" s="61"/>
      <c r="J12" s="61"/>
      <c r="K12" s="61"/>
      <c r="L12" s="61"/>
      <c r="M12" s="61"/>
      <c r="N12" s="61"/>
      <c r="O12" s="61">
        <v>3992</v>
      </c>
      <c r="P12" s="61">
        <v>4263</v>
      </c>
      <c r="Q12" s="61">
        <v>13472</v>
      </c>
      <c r="S12" s="27">
        <v>2021</v>
      </c>
      <c r="T12" t="s">
        <v>50</v>
      </c>
      <c r="U12" t="s">
        <v>36</v>
      </c>
      <c r="V12">
        <v>250004</v>
      </c>
      <c r="W12" s="61"/>
      <c r="X12" s="61"/>
      <c r="Y12" s="61">
        <v>9639</v>
      </c>
      <c r="Z12" s="61"/>
      <c r="AA12" s="61">
        <v>1606</v>
      </c>
      <c r="AB12" s="61">
        <v>5931</v>
      </c>
      <c r="AC12" s="61"/>
      <c r="AD12" s="61"/>
      <c r="AE12" s="61">
        <v>1047</v>
      </c>
      <c r="AF12" s="61"/>
      <c r="AG12" s="61">
        <v>2193</v>
      </c>
      <c r="AH12" s="61"/>
      <c r="AI12" s="61">
        <v>20416</v>
      </c>
      <c r="AK12" s="27">
        <v>2021</v>
      </c>
      <c r="AL12" t="s">
        <v>50</v>
      </c>
      <c r="AM12" t="s">
        <v>34</v>
      </c>
      <c r="AN12">
        <v>250022</v>
      </c>
      <c r="AO12" s="29">
        <v>8</v>
      </c>
      <c r="AP12" t="s">
        <v>21</v>
      </c>
      <c r="AQ12" s="61">
        <v>1783</v>
      </c>
      <c r="AS12" s="27">
        <v>2021</v>
      </c>
      <c r="AT12" t="s">
        <v>65</v>
      </c>
      <c r="AU12" t="s">
        <v>29</v>
      </c>
      <c r="AV12">
        <v>511112</v>
      </c>
      <c r="AW12" s="61">
        <v>11539</v>
      </c>
      <c r="AX12" s="61">
        <v>10413</v>
      </c>
      <c r="AY12" s="61">
        <v>11405</v>
      </c>
      <c r="AZ12" s="61">
        <v>2476</v>
      </c>
      <c r="BA12" s="61">
        <v>5322</v>
      </c>
      <c r="BB12" s="61">
        <v>13259</v>
      </c>
      <c r="BC12" s="61">
        <v>8208</v>
      </c>
      <c r="BD12" s="61">
        <v>4720</v>
      </c>
      <c r="BE12" s="61">
        <v>5668</v>
      </c>
      <c r="BF12" s="61">
        <v>7979</v>
      </c>
      <c r="BG12" s="61">
        <v>12159</v>
      </c>
      <c r="BH12" s="61">
        <v>14295</v>
      </c>
      <c r="BI12" s="61">
        <v>107443</v>
      </c>
      <c r="BK12" s="27">
        <v>2021</v>
      </c>
      <c r="BL12" t="s">
        <v>50</v>
      </c>
      <c r="BM12" t="s">
        <v>29</v>
      </c>
      <c r="BN12">
        <v>511111</v>
      </c>
      <c r="BO12" s="29">
        <v>3</v>
      </c>
      <c r="BP12" t="s">
        <v>15</v>
      </c>
      <c r="BQ12" s="61">
        <v>3786</v>
      </c>
    </row>
    <row r="13" spans="1:69" x14ac:dyDescent="0.25">
      <c r="A13" s="27">
        <v>2021</v>
      </c>
      <c r="B13" t="s">
        <v>50</v>
      </c>
      <c r="C13" t="s">
        <v>53</v>
      </c>
      <c r="D13" t="s">
        <v>11</v>
      </c>
      <c r="E13" s="61"/>
      <c r="F13" s="61">
        <v>1861</v>
      </c>
      <c r="G13" s="61"/>
      <c r="H13" s="61"/>
      <c r="I13" s="61">
        <v>2043</v>
      </c>
      <c r="J13" s="61"/>
      <c r="K13" s="61"/>
      <c r="L13" s="61"/>
      <c r="M13" s="61"/>
      <c r="N13" s="61"/>
      <c r="O13" s="61"/>
      <c r="P13" s="61"/>
      <c r="Q13" s="61">
        <v>3904</v>
      </c>
      <c r="S13" s="27">
        <v>2021</v>
      </c>
      <c r="T13" t="s">
        <v>50</v>
      </c>
      <c r="U13" t="s">
        <v>36</v>
      </c>
      <c r="V13">
        <v>250005</v>
      </c>
      <c r="W13" s="61"/>
      <c r="X13" s="61"/>
      <c r="Y13" s="61">
        <v>515</v>
      </c>
      <c r="Z13" s="61">
        <v>6127</v>
      </c>
      <c r="AA13" s="61">
        <v>5298</v>
      </c>
      <c r="AB13" s="61"/>
      <c r="AC13" s="61">
        <v>4988</v>
      </c>
      <c r="AD13" s="61"/>
      <c r="AE13" s="61">
        <v>1266</v>
      </c>
      <c r="AF13" s="61">
        <v>9497</v>
      </c>
      <c r="AG13" s="61"/>
      <c r="AH13" s="61">
        <v>8777</v>
      </c>
      <c r="AI13" s="61">
        <v>36468</v>
      </c>
      <c r="AK13" s="27">
        <v>2021</v>
      </c>
      <c r="AL13" t="s">
        <v>50</v>
      </c>
      <c r="AM13" t="s">
        <v>34</v>
      </c>
      <c r="AN13">
        <v>250022</v>
      </c>
      <c r="AO13" s="29">
        <v>10</v>
      </c>
      <c r="AP13" t="s">
        <v>81</v>
      </c>
      <c r="AQ13" s="61">
        <v>5732</v>
      </c>
      <c r="AS13" s="27">
        <v>2021</v>
      </c>
      <c r="AT13" t="s">
        <v>65</v>
      </c>
      <c r="AU13" t="s">
        <v>30</v>
      </c>
      <c r="AV13">
        <v>511113</v>
      </c>
      <c r="AW13" s="61">
        <v>10629</v>
      </c>
      <c r="AX13" s="61">
        <v>5169</v>
      </c>
      <c r="AY13" s="61">
        <v>1309</v>
      </c>
      <c r="AZ13" s="61">
        <v>4510</v>
      </c>
      <c r="BA13" s="61">
        <v>6343</v>
      </c>
      <c r="BB13" s="61">
        <v>9391</v>
      </c>
      <c r="BC13" s="61">
        <v>8207</v>
      </c>
      <c r="BD13" s="61">
        <v>459</v>
      </c>
      <c r="BE13" s="61">
        <v>6170</v>
      </c>
      <c r="BF13" s="61">
        <v>17144</v>
      </c>
      <c r="BG13" s="61">
        <v>14943</v>
      </c>
      <c r="BH13" s="61">
        <v>9688</v>
      </c>
      <c r="BI13" s="61">
        <v>93962</v>
      </c>
      <c r="BK13" s="27">
        <v>2021</v>
      </c>
      <c r="BL13" t="s">
        <v>50</v>
      </c>
      <c r="BM13" t="s">
        <v>29</v>
      </c>
      <c r="BN13">
        <v>511111</v>
      </c>
      <c r="BO13" s="29">
        <v>3</v>
      </c>
      <c r="BP13" t="s">
        <v>16</v>
      </c>
      <c r="BQ13" s="61">
        <v>2007</v>
      </c>
    </row>
    <row r="14" spans="1:69" x14ac:dyDescent="0.25">
      <c r="A14" s="27">
        <v>2021</v>
      </c>
      <c r="B14" t="s">
        <v>50</v>
      </c>
      <c r="C14" t="s">
        <v>53</v>
      </c>
      <c r="D14" t="s">
        <v>12</v>
      </c>
      <c r="E14" s="61"/>
      <c r="F14" s="61"/>
      <c r="G14" s="61">
        <v>824</v>
      </c>
      <c r="H14" s="61"/>
      <c r="I14" s="61">
        <v>422</v>
      </c>
      <c r="J14" s="61"/>
      <c r="K14" s="61"/>
      <c r="L14" s="61"/>
      <c r="M14" s="61"/>
      <c r="N14" s="61"/>
      <c r="O14" s="61"/>
      <c r="P14" s="61"/>
      <c r="Q14" s="61">
        <v>1246</v>
      </c>
      <c r="S14" s="27">
        <v>2021</v>
      </c>
      <c r="T14" t="s">
        <v>50</v>
      </c>
      <c r="U14" t="s">
        <v>36</v>
      </c>
      <c r="V14">
        <v>250006</v>
      </c>
      <c r="W14" s="61"/>
      <c r="X14" s="61">
        <v>2323</v>
      </c>
      <c r="Y14" s="61"/>
      <c r="Z14" s="61"/>
      <c r="AA14" s="61">
        <v>5812</v>
      </c>
      <c r="AB14" s="61"/>
      <c r="AC14" s="61">
        <v>9714</v>
      </c>
      <c r="AD14" s="61">
        <v>5276</v>
      </c>
      <c r="AE14" s="61"/>
      <c r="AF14" s="61"/>
      <c r="AG14" s="61">
        <v>8851</v>
      </c>
      <c r="AH14" s="61"/>
      <c r="AI14" s="61">
        <v>31976</v>
      </c>
      <c r="AK14" s="27">
        <v>2021</v>
      </c>
      <c r="AL14" t="s">
        <v>50</v>
      </c>
      <c r="AM14" t="s">
        <v>34</v>
      </c>
      <c r="AN14">
        <v>250022</v>
      </c>
      <c r="AO14" s="29">
        <v>12</v>
      </c>
      <c r="AP14" t="s">
        <v>19</v>
      </c>
      <c r="AQ14" s="61">
        <v>5836</v>
      </c>
      <c r="AS14" s="27">
        <v>2021</v>
      </c>
      <c r="AT14" t="s">
        <v>65</v>
      </c>
      <c r="AU14" t="s">
        <v>30</v>
      </c>
      <c r="AV14">
        <v>511114</v>
      </c>
      <c r="AW14" s="61">
        <v>8048</v>
      </c>
      <c r="AX14" s="61">
        <v>4973</v>
      </c>
      <c r="AY14" s="61">
        <v>6266</v>
      </c>
      <c r="AZ14" s="61">
        <v>10016</v>
      </c>
      <c r="BA14" s="61">
        <v>9468</v>
      </c>
      <c r="BB14" s="61">
        <v>6665</v>
      </c>
      <c r="BC14" s="61">
        <v>12500</v>
      </c>
      <c r="BD14" s="61"/>
      <c r="BE14" s="61">
        <v>10186</v>
      </c>
      <c r="BF14" s="61">
        <v>14646</v>
      </c>
      <c r="BG14" s="61">
        <v>7139</v>
      </c>
      <c r="BH14" s="61">
        <v>1462</v>
      </c>
      <c r="BI14" s="61">
        <v>91369</v>
      </c>
      <c r="BK14" s="27">
        <v>2021</v>
      </c>
      <c r="BL14" t="s">
        <v>50</v>
      </c>
      <c r="BM14" t="s">
        <v>29</v>
      </c>
      <c r="BN14">
        <v>511111</v>
      </c>
      <c r="BO14" s="29">
        <v>4</v>
      </c>
      <c r="BP14" t="s">
        <v>73</v>
      </c>
      <c r="BQ14" s="61">
        <v>2380</v>
      </c>
    </row>
    <row r="15" spans="1:69" x14ac:dyDescent="0.25">
      <c r="A15" s="27">
        <v>2021</v>
      </c>
      <c r="B15" t="s">
        <v>50</v>
      </c>
      <c r="C15" t="s">
        <v>53</v>
      </c>
      <c r="D15" t="s">
        <v>13</v>
      </c>
      <c r="E15" s="61">
        <v>4716</v>
      </c>
      <c r="F15" s="61"/>
      <c r="G15" s="61"/>
      <c r="H15" s="61">
        <v>11382</v>
      </c>
      <c r="I15" s="61"/>
      <c r="J15" s="61"/>
      <c r="K15" s="61">
        <v>3768</v>
      </c>
      <c r="L15" s="61"/>
      <c r="M15" s="61"/>
      <c r="N15" s="61"/>
      <c r="O15" s="61"/>
      <c r="P15" s="61">
        <v>4081</v>
      </c>
      <c r="Q15" s="61">
        <v>23947</v>
      </c>
      <c r="S15" s="27">
        <v>2021</v>
      </c>
      <c r="T15" t="s">
        <v>50</v>
      </c>
      <c r="U15" t="s">
        <v>36</v>
      </c>
      <c r="V15">
        <v>250007</v>
      </c>
      <c r="W15" s="61">
        <v>3214</v>
      </c>
      <c r="X15" s="61"/>
      <c r="Y15" s="61"/>
      <c r="Z15" s="61"/>
      <c r="AA15" s="61">
        <v>2696</v>
      </c>
      <c r="AB15" s="61"/>
      <c r="AC15" s="61"/>
      <c r="AD15" s="61"/>
      <c r="AE15" s="61"/>
      <c r="AF15" s="61">
        <v>5582</v>
      </c>
      <c r="AG15" s="61">
        <v>3992</v>
      </c>
      <c r="AH15" s="61">
        <v>5703</v>
      </c>
      <c r="AI15" s="61">
        <v>21187</v>
      </c>
      <c r="AK15" s="27">
        <v>2021</v>
      </c>
      <c r="AL15" t="s">
        <v>50</v>
      </c>
      <c r="AM15" t="s">
        <v>34</v>
      </c>
      <c r="AN15">
        <v>250022</v>
      </c>
      <c r="AO15" s="29">
        <v>12</v>
      </c>
      <c r="AP15" t="s">
        <v>20</v>
      </c>
      <c r="AQ15" s="61">
        <v>4731</v>
      </c>
      <c r="AS15" s="27">
        <v>2021</v>
      </c>
      <c r="AT15" t="s">
        <v>65</v>
      </c>
      <c r="AU15" t="s">
        <v>70</v>
      </c>
      <c r="AV15">
        <v>511115</v>
      </c>
      <c r="AW15" s="61">
        <v>938</v>
      </c>
      <c r="AX15" s="61">
        <v>12926</v>
      </c>
      <c r="AY15" s="61">
        <v>1687</v>
      </c>
      <c r="AZ15" s="61">
        <v>1168</v>
      </c>
      <c r="BA15" s="61">
        <v>7271</v>
      </c>
      <c r="BB15" s="61">
        <v>17812</v>
      </c>
      <c r="BC15" s="61">
        <v>8130</v>
      </c>
      <c r="BD15" s="61">
        <v>17382</v>
      </c>
      <c r="BE15" s="61">
        <v>31925</v>
      </c>
      <c r="BF15" s="61">
        <v>9408</v>
      </c>
      <c r="BG15" s="61">
        <v>10286</v>
      </c>
      <c r="BH15" s="61">
        <v>2633</v>
      </c>
      <c r="BI15" s="61">
        <v>121566</v>
      </c>
      <c r="BK15" s="27">
        <v>2021</v>
      </c>
      <c r="BL15" t="s">
        <v>50</v>
      </c>
      <c r="BM15" t="s">
        <v>29</v>
      </c>
      <c r="BN15">
        <v>511111</v>
      </c>
      <c r="BO15" s="29">
        <v>4</v>
      </c>
      <c r="BP15" t="s">
        <v>12</v>
      </c>
      <c r="BQ15" s="61">
        <v>1332</v>
      </c>
    </row>
    <row r="16" spans="1:69" x14ac:dyDescent="0.25">
      <c r="A16" s="27">
        <v>2021</v>
      </c>
      <c r="B16" t="s">
        <v>50</v>
      </c>
      <c r="C16" t="s">
        <v>53</v>
      </c>
      <c r="D16" t="s">
        <v>14</v>
      </c>
      <c r="E16" s="61"/>
      <c r="F16" s="61"/>
      <c r="G16" s="61"/>
      <c r="H16" s="61"/>
      <c r="I16" s="61"/>
      <c r="J16" s="61">
        <v>2015</v>
      </c>
      <c r="K16" s="61"/>
      <c r="L16" s="61"/>
      <c r="M16" s="61"/>
      <c r="N16" s="61"/>
      <c r="O16" s="61"/>
      <c r="P16" s="61"/>
      <c r="Q16" s="61">
        <v>2015</v>
      </c>
      <c r="S16" s="27">
        <v>2021</v>
      </c>
      <c r="T16" t="s">
        <v>50</v>
      </c>
      <c r="U16" t="s">
        <v>36</v>
      </c>
      <c r="V16">
        <v>250008</v>
      </c>
      <c r="W16" s="61"/>
      <c r="X16" s="61">
        <v>3757</v>
      </c>
      <c r="Y16" s="61">
        <v>824</v>
      </c>
      <c r="Z16" s="61">
        <v>6928</v>
      </c>
      <c r="AA16" s="61"/>
      <c r="AB16" s="61">
        <v>2015</v>
      </c>
      <c r="AC16" s="61"/>
      <c r="AD16" s="61">
        <v>4517</v>
      </c>
      <c r="AE16" s="61">
        <v>604</v>
      </c>
      <c r="AF16" s="61"/>
      <c r="AG16" s="61"/>
      <c r="AH16" s="61">
        <v>4081</v>
      </c>
      <c r="AI16" s="61">
        <v>22726</v>
      </c>
      <c r="AK16" s="27">
        <v>2021</v>
      </c>
      <c r="AL16" t="s">
        <v>50</v>
      </c>
      <c r="AM16" t="s">
        <v>34</v>
      </c>
      <c r="AN16">
        <v>250023</v>
      </c>
      <c r="AO16" s="29">
        <v>1</v>
      </c>
      <c r="AP16" t="s">
        <v>73</v>
      </c>
      <c r="AQ16" s="61">
        <v>1757</v>
      </c>
      <c r="AS16" s="27">
        <v>2021</v>
      </c>
      <c r="AT16" t="s">
        <v>65</v>
      </c>
      <c r="AU16" t="s">
        <v>31</v>
      </c>
      <c r="AV16">
        <v>511116</v>
      </c>
      <c r="AW16" s="61">
        <v>18085</v>
      </c>
      <c r="AX16" s="61"/>
      <c r="AY16" s="61">
        <v>3661</v>
      </c>
      <c r="AZ16" s="61">
        <v>11887</v>
      </c>
      <c r="BA16" s="61">
        <v>6268</v>
      </c>
      <c r="BB16" s="61">
        <v>12142</v>
      </c>
      <c r="BC16" s="61">
        <v>2381</v>
      </c>
      <c r="BD16" s="61">
        <v>19794</v>
      </c>
      <c r="BE16" s="61"/>
      <c r="BF16" s="61">
        <v>9034</v>
      </c>
      <c r="BG16" s="61">
        <v>10171</v>
      </c>
      <c r="BH16" s="61">
        <v>5656</v>
      </c>
      <c r="BI16" s="61">
        <v>99079</v>
      </c>
      <c r="BK16" s="27">
        <v>2021</v>
      </c>
      <c r="BL16" t="s">
        <v>50</v>
      </c>
      <c r="BM16" t="s">
        <v>29</v>
      </c>
      <c r="BN16">
        <v>511111</v>
      </c>
      <c r="BO16" s="29">
        <v>4</v>
      </c>
      <c r="BP16" t="s">
        <v>18</v>
      </c>
      <c r="BQ16" s="61">
        <v>421</v>
      </c>
    </row>
    <row r="17" spans="1:69" x14ac:dyDescent="0.25">
      <c r="A17" s="27">
        <v>2021</v>
      </c>
      <c r="B17" t="s">
        <v>50</v>
      </c>
      <c r="C17" t="s">
        <v>53</v>
      </c>
      <c r="D17" t="s">
        <v>15</v>
      </c>
      <c r="E17" s="61">
        <v>3163</v>
      </c>
      <c r="F17" s="61"/>
      <c r="G17" s="61">
        <v>1724</v>
      </c>
      <c r="H17" s="61"/>
      <c r="I17" s="61"/>
      <c r="J17" s="61"/>
      <c r="K17" s="61"/>
      <c r="L17" s="61"/>
      <c r="M17" s="61"/>
      <c r="N17" s="61"/>
      <c r="O17" s="61"/>
      <c r="P17" s="61"/>
      <c r="Q17" s="61">
        <v>4887</v>
      </c>
      <c r="S17" s="27">
        <v>2021</v>
      </c>
      <c r="T17" t="s">
        <v>50</v>
      </c>
      <c r="U17" t="s">
        <v>36</v>
      </c>
      <c r="V17">
        <v>250009</v>
      </c>
      <c r="W17" s="61">
        <v>4524</v>
      </c>
      <c r="X17" s="61">
        <v>877</v>
      </c>
      <c r="Y17" s="61">
        <v>1724</v>
      </c>
      <c r="Z17" s="61">
        <v>2534</v>
      </c>
      <c r="AA17" s="61">
        <v>1486</v>
      </c>
      <c r="AB17" s="61">
        <v>1052</v>
      </c>
      <c r="AC17" s="61">
        <v>10563</v>
      </c>
      <c r="AD17" s="61"/>
      <c r="AE17" s="61"/>
      <c r="AF17" s="61"/>
      <c r="AG17" s="61">
        <v>4136</v>
      </c>
      <c r="AH17" s="61">
        <v>8872</v>
      </c>
      <c r="AI17" s="61">
        <v>35768</v>
      </c>
      <c r="AK17" s="27">
        <v>2021</v>
      </c>
      <c r="AL17" t="s">
        <v>50</v>
      </c>
      <c r="AM17" t="s">
        <v>34</v>
      </c>
      <c r="AN17">
        <v>250023</v>
      </c>
      <c r="AO17" s="29">
        <v>1</v>
      </c>
      <c r="AP17" t="s">
        <v>80</v>
      </c>
      <c r="AQ17" s="61">
        <v>1715</v>
      </c>
      <c r="AS17" s="27">
        <v>2021</v>
      </c>
      <c r="AT17" t="s">
        <v>65</v>
      </c>
      <c r="AU17" t="s">
        <v>31</v>
      </c>
      <c r="AV17">
        <v>511117</v>
      </c>
      <c r="AW17" s="61">
        <v>3962</v>
      </c>
      <c r="AX17" s="61">
        <v>3048</v>
      </c>
      <c r="AY17" s="61">
        <v>24776</v>
      </c>
      <c r="AZ17" s="61">
        <v>7236</v>
      </c>
      <c r="BA17" s="61">
        <v>11165</v>
      </c>
      <c r="BB17" s="61"/>
      <c r="BC17" s="61">
        <v>27797</v>
      </c>
      <c r="BD17" s="61">
        <v>20064</v>
      </c>
      <c r="BE17" s="61">
        <v>9445</v>
      </c>
      <c r="BF17" s="61">
        <v>4733</v>
      </c>
      <c r="BG17" s="61">
        <v>10344</v>
      </c>
      <c r="BH17" s="61">
        <v>12094</v>
      </c>
      <c r="BI17" s="61">
        <v>134664</v>
      </c>
      <c r="BK17" s="27">
        <v>2021</v>
      </c>
      <c r="BL17" t="s">
        <v>50</v>
      </c>
      <c r="BM17" t="s">
        <v>29</v>
      </c>
      <c r="BN17">
        <v>511111</v>
      </c>
      <c r="BO17" s="29">
        <v>4</v>
      </c>
      <c r="BP17" t="s">
        <v>19</v>
      </c>
      <c r="BQ17" s="61">
        <v>891</v>
      </c>
    </row>
    <row r="18" spans="1:69" x14ac:dyDescent="0.25">
      <c r="A18" s="27">
        <v>2021</v>
      </c>
      <c r="B18" t="s">
        <v>50</v>
      </c>
      <c r="C18" t="s">
        <v>53</v>
      </c>
      <c r="D18" t="s">
        <v>16</v>
      </c>
      <c r="E18" s="61"/>
      <c r="F18" s="61"/>
      <c r="G18" s="61"/>
      <c r="H18" s="61"/>
      <c r="I18" s="61"/>
      <c r="J18" s="61">
        <v>1052</v>
      </c>
      <c r="K18" s="61"/>
      <c r="L18" s="61"/>
      <c r="M18" s="61"/>
      <c r="N18" s="61"/>
      <c r="O18" s="61">
        <v>4136</v>
      </c>
      <c r="P18" s="61"/>
      <c r="Q18" s="61">
        <v>5188</v>
      </c>
      <c r="S18" s="27">
        <v>2021</v>
      </c>
      <c r="T18" t="s">
        <v>50</v>
      </c>
      <c r="U18" t="s">
        <v>36</v>
      </c>
      <c r="V18">
        <v>250010</v>
      </c>
      <c r="W18" s="61">
        <v>4716</v>
      </c>
      <c r="X18" s="61">
        <v>6606</v>
      </c>
      <c r="Y18" s="61"/>
      <c r="Z18" s="61">
        <v>11163</v>
      </c>
      <c r="AA18" s="61"/>
      <c r="AB18" s="61">
        <v>483</v>
      </c>
      <c r="AC18" s="61">
        <v>810</v>
      </c>
      <c r="AD18" s="61"/>
      <c r="AE18" s="61"/>
      <c r="AF18" s="61">
        <v>5263</v>
      </c>
      <c r="AG18" s="61">
        <v>4526</v>
      </c>
      <c r="AH18" s="61">
        <v>1840</v>
      </c>
      <c r="AI18" s="61">
        <v>35407</v>
      </c>
      <c r="AK18" s="27">
        <v>2021</v>
      </c>
      <c r="AL18" t="s">
        <v>50</v>
      </c>
      <c r="AM18" t="s">
        <v>34</v>
      </c>
      <c r="AN18">
        <v>250023</v>
      </c>
      <c r="AO18" s="29">
        <v>1</v>
      </c>
      <c r="AP18" t="s">
        <v>14</v>
      </c>
      <c r="AQ18" s="61">
        <v>4951</v>
      </c>
      <c r="AS18" s="27">
        <v>2021</v>
      </c>
      <c r="AT18" t="s">
        <v>51</v>
      </c>
      <c r="AU18" t="s">
        <v>29</v>
      </c>
      <c r="AV18">
        <v>511111</v>
      </c>
      <c r="AW18" s="61">
        <v>8657</v>
      </c>
      <c r="AX18" s="61">
        <v>4655</v>
      </c>
      <c r="AY18" s="61">
        <v>11524</v>
      </c>
      <c r="AZ18" s="61">
        <v>13287</v>
      </c>
      <c r="BA18" s="61">
        <v>7252</v>
      </c>
      <c r="BB18" s="61">
        <v>3264</v>
      </c>
      <c r="BC18" s="61">
        <v>12629</v>
      </c>
      <c r="BD18" s="61">
        <v>3779</v>
      </c>
      <c r="BE18" s="61">
        <v>31399</v>
      </c>
      <c r="BF18" s="61">
        <v>11387</v>
      </c>
      <c r="BG18" s="61">
        <v>8378</v>
      </c>
      <c r="BH18" s="61">
        <v>8427</v>
      </c>
      <c r="BI18" s="61">
        <v>124638</v>
      </c>
      <c r="BK18" s="27">
        <v>2021</v>
      </c>
      <c r="BL18" t="s">
        <v>50</v>
      </c>
      <c r="BM18" t="s">
        <v>29</v>
      </c>
      <c r="BN18">
        <v>511111</v>
      </c>
      <c r="BO18" s="29">
        <v>5</v>
      </c>
      <c r="BP18" t="s">
        <v>16</v>
      </c>
      <c r="BQ18" s="61">
        <v>1606</v>
      </c>
    </row>
    <row r="19" spans="1:69" x14ac:dyDescent="0.25">
      <c r="A19" s="27">
        <v>2021</v>
      </c>
      <c r="B19" t="s">
        <v>50</v>
      </c>
      <c r="C19" t="s">
        <v>53</v>
      </c>
      <c r="D19" t="s">
        <v>18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>
        <v>1539</v>
      </c>
      <c r="P19" s="61"/>
      <c r="Q19" s="61">
        <v>1539</v>
      </c>
      <c r="S19" s="27">
        <v>2021</v>
      </c>
      <c r="T19" t="s">
        <v>50</v>
      </c>
      <c r="U19" t="s">
        <v>37</v>
      </c>
      <c r="V19">
        <v>250011</v>
      </c>
      <c r="W19" s="61">
        <v>5615</v>
      </c>
      <c r="X19" s="61">
        <v>3071</v>
      </c>
      <c r="Y19" s="61">
        <v>4701</v>
      </c>
      <c r="Z19" s="61"/>
      <c r="AA19" s="61">
        <v>345</v>
      </c>
      <c r="AB19" s="61">
        <v>432</v>
      </c>
      <c r="AC19" s="61">
        <v>4790</v>
      </c>
      <c r="AD19" s="61"/>
      <c r="AE19" s="61"/>
      <c r="AF19" s="61"/>
      <c r="AG19" s="61"/>
      <c r="AH19" s="61"/>
      <c r="AI19" s="61">
        <v>18954</v>
      </c>
      <c r="AK19" s="27">
        <v>2021</v>
      </c>
      <c r="AL19" t="s">
        <v>50</v>
      </c>
      <c r="AM19" t="s">
        <v>34</v>
      </c>
      <c r="AN19">
        <v>250023</v>
      </c>
      <c r="AO19" s="29">
        <v>2</v>
      </c>
      <c r="AP19" t="s">
        <v>74</v>
      </c>
      <c r="AQ19" s="61">
        <v>5812</v>
      </c>
      <c r="AS19" s="27">
        <v>2021</v>
      </c>
      <c r="AT19" t="s">
        <v>51</v>
      </c>
      <c r="AU19" t="s">
        <v>29</v>
      </c>
      <c r="AV19">
        <v>511112</v>
      </c>
      <c r="AW19" s="61">
        <v>6725</v>
      </c>
      <c r="AX19" s="61">
        <v>2192</v>
      </c>
      <c r="AY19" s="61">
        <v>8174</v>
      </c>
      <c r="AZ19" s="61">
        <v>5154</v>
      </c>
      <c r="BA19" s="61"/>
      <c r="BB19" s="61">
        <v>7259</v>
      </c>
      <c r="BC19" s="61">
        <v>8109</v>
      </c>
      <c r="BD19" s="61">
        <v>9906</v>
      </c>
      <c r="BE19" s="61">
        <v>15123</v>
      </c>
      <c r="BF19" s="61">
        <v>8651</v>
      </c>
      <c r="BG19" s="61">
        <v>11788</v>
      </c>
      <c r="BH19" s="61">
        <v>22852</v>
      </c>
      <c r="BI19" s="61">
        <v>105933</v>
      </c>
      <c r="BK19" s="27">
        <v>2021</v>
      </c>
      <c r="BL19" t="s">
        <v>50</v>
      </c>
      <c r="BM19" t="s">
        <v>29</v>
      </c>
      <c r="BN19">
        <v>511111</v>
      </c>
      <c r="BO19" s="29">
        <v>5</v>
      </c>
      <c r="BP19" t="s">
        <v>19</v>
      </c>
      <c r="BQ19" s="61">
        <v>4907</v>
      </c>
    </row>
    <row r="20" spans="1:69" x14ac:dyDescent="0.25">
      <c r="A20" s="27">
        <v>2021</v>
      </c>
      <c r="B20" t="s">
        <v>50</v>
      </c>
      <c r="C20" t="s">
        <v>53</v>
      </c>
      <c r="D20" t="s">
        <v>20</v>
      </c>
      <c r="E20" s="61"/>
      <c r="F20" s="61"/>
      <c r="G20" s="61"/>
      <c r="H20" s="61">
        <v>2106</v>
      </c>
      <c r="I20" s="61"/>
      <c r="J20" s="61"/>
      <c r="K20" s="61">
        <v>6756</v>
      </c>
      <c r="L20" s="61"/>
      <c r="M20" s="61"/>
      <c r="N20" s="61"/>
      <c r="O20" s="61"/>
      <c r="P20" s="61"/>
      <c r="Q20" s="61">
        <v>8862</v>
      </c>
      <c r="S20" s="27">
        <v>2021</v>
      </c>
      <c r="T20" t="s">
        <v>50</v>
      </c>
      <c r="U20" t="s">
        <v>37</v>
      </c>
      <c r="V20">
        <v>250012</v>
      </c>
      <c r="W20" s="61"/>
      <c r="X20" s="61"/>
      <c r="Y20" s="61"/>
      <c r="Z20" s="61">
        <v>5818</v>
      </c>
      <c r="AA20" s="61"/>
      <c r="AB20" s="61">
        <v>9423</v>
      </c>
      <c r="AC20" s="61"/>
      <c r="AD20" s="61"/>
      <c r="AE20" s="61"/>
      <c r="AF20" s="61"/>
      <c r="AG20" s="61">
        <v>1890</v>
      </c>
      <c r="AH20" s="61"/>
      <c r="AI20" s="61">
        <v>17131</v>
      </c>
      <c r="AK20" s="27">
        <v>2021</v>
      </c>
      <c r="AL20" t="s">
        <v>50</v>
      </c>
      <c r="AM20" t="s">
        <v>34</v>
      </c>
      <c r="AN20">
        <v>250023</v>
      </c>
      <c r="AO20" s="29">
        <v>3</v>
      </c>
      <c r="AP20" t="s">
        <v>11</v>
      </c>
      <c r="AQ20" s="61">
        <v>1093</v>
      </c>
      <c r="AS20" s="27">
        <v>2021</v>
      </c>
      <c r="AT20" t="s">
        <v>51</v>
      </c>
      <c r="AU20" t="s">
        <v>30</v>
      </c>
      <c r="AV20">
        <v>511113</v>
      </c>
      <c r="AW20" s="61">
        <v>16086</v>
      </c>
      <c r="AX20" s="61">
        <v>16901</v>
      </c>
      <c r="AY20" s="61">
        <v>8504</v>
      </c>
      <c r="AZ20" s="61">
        <v>9812</v>
      </c>
      <c r="BA20" s="61">
        <v>2195</v>
      </c>
      <c r="BB20" s="61">
        <v>5178</v>
      </c>
      <c r="BC20" s="61">
        <v>3392</v>
      </c>
      <c r="BD20" s="61">
        <v>17064</v>
      </c>
      <c r="BE20" s="61">
        <v>14590</v>
      </c>
      <c r="BF20" s="61">
        <v>4976</v>
      </c>
      <c r="BG20" s="61">
        <v>11812</v>
      </c>
      <c r="BH20" s="61">
        <v>6017</v>
      </c>
      <c r="BI20" s="61">
        <v>116527</v>
      </c>
      <c r="BK20" s="27">
        <v>2021</v>
      </c>
      <c r="BL20" t="s">
        <v>50</v>
      </c>
      <c r="BM20" t="s">
        <v>29</v>
      </c>
      <c r="BN20">
        <v>511111</v>
      </c>
      <c r="BO20" s="29">
        <v>6</v>
      </c>
      <c r="BP20" t="s">
        <v>14</v>
      </c>
      <c r="BQ20" s="61">
        <v>2015</v>
      </c>
    </row>
    <row r="21" spans="1:69" x14ac:dyDescent="0.25">
      <c r="A21" s="27">
        <v>2021</v>
      </c>
      <c r="B21" t="s">
        <v>50</v>
      </c>
      <c r="C21" t="s">
        <v>53</v>
      </c>
      <c r="D21" t="s">
        <v>21</v>
      </c>
      <c r="E21" s="61"/>
      <c r="F21" s="61"/>
      <c r="G21" s="61"/>
      <c r="H21" s="61"/>
      <c r="I21" s="61">
        <v>653</v>
      </c>
      <c r="J21" s="61"/>
      <c r="K21" s="61"/>
      <c r="L21" s="61"/>
      <c r="M21" s="61"/>
      <c r="N21" s="61"/>
      <c r="O21" s="61"/>
      <c r="P21" s="61">
        <v>1840</v>
      </c>
      <c r="Q21" s="61">
        <v>2493</v>
      </c>
      <c r="S21" s="27">
        <v>2021</v>
      </c>
      <c r="T21" t="s">
        <v>50</v>
      </c>
      <c r="U21" t="s">
        <v>37</v>
      </c>
      <c r="V21">
        <v>250013</v>
      </c>
      <c r="W21" s="61">
        <v>4101</v>
      </c>
      <c r="X21" s="61">
        <v>2587</v>
      </c>
      <c r="Y21" s="61"/>
      <c r="Z21" s="61">
        <v>5431</v>
      </c>
      <c r="AA21" s="61">
        <v>5835</v>
      </c>
      <c r="AB21" s="61"/>
      <c r="AC21" s="61"/>
      <c r="AD21" s="61">
        <v>2296</v>
      </c>
      <c r="AE21" s="61">
        <v>3439</v>
      </c>
      <c r="AF21" s="61"/>
      <c r="AG21" s="61">
        <v>5865</v>
      </c>
      <c r="AH21" s="61"/>
      <c r="AI21" s="61">
        <v>29554</v>
      </c>
      <c r="AK21" s="27">
        <v>2021</v>
      </c>
      <c r="AL21" t="s">
        <v>50</v>
      </c>
      <c r="AM21" t="s">
        <v>34</v>
      </c>
      <c r="AN21">
        <v>250023</v>
      </c>
      <c r="AO21" s="29">
        <v>3</v>
      </c>
      <c r="AP21" t="s">
        <v>21</v>
      </c>
      <c r="AQ21" s="61">
        <v>5735</v>
      </c>
      <c r="AS21" s="27">
        <v>2021</v>
      </c>
      <c r="AT21" t="s">
        <v>51</v>
      </c>
      <c r="AU21" t="s">
        <v>30</v>
      </c>
      <c r="AV21">
        <v>511114</v>
      </c>
      <c r="AW21" s="61">
        <v>12158</v>
      </c>
      <c r="AX21" s="61">
        <v>21587</v>
      </c>
      <c r="AY21" s="61">
        <v>16676</v>
      </c>
      <c r="AZ21" s="61">
        <v>11742</v>
      </c>
      <c r="BA21" s="61">
        <v>1039</v>
      </c>
      <c r="BB21" s="61">
        <v>5878</v>
      </c>
      <c r="BC21" s="61">
        <v>18328</v>
      </c>
      <c r="BD21" s="61">
        <v>11980</v>
      </c>
      <c r="BE21" s="61">
        <v>21171</v>
      </c>
      <c r="BF21" s="61">
        <v>15559</v>
      </c>
      <c r="BG21" s="61">
        <v>12169</v>
      </c>
      <c r="BH21" s="61">
        <v>4394</v>
      </c>
      <c r="BI21" s="61">
        <v>152681</v>
      </c>
      <c r="BK21" s="27">
        <v>2021</v>
      </c>
      <c r="BL21" t="s">
        <v>50</v>
      </c>
      <c r="BM21" t="s">
        <v>29</v>
      </c>
      <c r="BN21">
        <v>511111</v>
      </c>
      <c r="BO21" s="29">
        <v>6</v>
      </c>
      <c r="BP21" t="s">
        <v>17</v>
      </c>
      <c r="BQ21" s="61">
        <v>3470</v>
      </c>
    </row>
    <row r="22" spans="1:69" x14ac:dyDescent="0.25">
      <c r="A22" s="27">
        <v>2021</v>
      </c>
      <c r="B22" t="s">
        <v>50</v>
      </c>
      <c r="C22" t="s">
        <v>38</v>
      </c>
      <c r="D22" t="s">
        <v>73</v>
      </c>
      <c r="E22" s="61"/>
      <c r="F22" s="61"/>
      <c r="G22" s="61"/>
      <c r="H22" s="61">
        <v>5119</v>
      </c>
      <c r="I22" s="61"/>
      <c r="J22" s="61">
        <v>2302</v>
      </c>
      <c r="K22" s="61"/>
      <c r="L22" s="61"/>
      <c r="M22" s="61"/>
      <c r="N22" s="61"/>
      <c r="O22" s="61"/>
      <c r="P22" s="61">
        <v>3453</v>
      </c>
      <c r="Q22" s="61">
        <v>10874</v>
      </c>
      <c r="S22" s="27">
        <v>2021</v>
      </c>
      <c r="T22" t="s">
        <v>50</v>
      </c>
      <c r="U22" t="s">
        <v>37</v>
      </c>
      <c r="V22">
        <v>250014</v>
      </c>
      <c r="W22" s="61"/>
      <c r="X22" s="61">
        <v>4341</v>
      </c>
      <c r="Y22" s="61"/>
      <c r="Z22" s="61">
        <v>12955</v>
      </c>
      <c r="AA22" s="61">
        <v>7611</v>
      </c>
      <c r="AB22" s="61"/>
      <c r="AC22" s="61">
        <v>1438</v>
      </c>
      <c r="AD22" s="61"/>
      <c r="AE22" s="61">
        <v>3765</v>
      </c>
      <c r="AF22" s="61"/>
      <c r="AG22" s="61">
        <v>2954</v>
      </c>
      <c r="AH22" s="61">
        <v>2204</v>
      </c>
      <c r="AI22" s="61">
        <v>35268</v>
      </c>
      <c r="AK22" s="27">
        <v>2021</v>
      </c>
      <c r="AL22" t="s">
        <v>50</v>
      </c>
      <c r="AM22" t="s">
        <v>34</v>
      </c>
      <c r="AN22">
        <v>250023</v>
      </c>
      <c r="AO22" s="29">
        <v>6</v>
      </c>
      <c r="AP22" t="s">
        <v>20</v>
      </c>
      <c r="AQ22" s="61">
        <v>2896</v>
      </c>
      <c r="AS22" s="27">
        <v>2021</v>
      </c>
      <c r="AT22" t="s">
        <v>51</v>
      </c>
      <c r="AU22" t="s">
        <v>70</v>
      </c>
      <c r="AV22">
        <v>511115</v>
      </c>
      <c r="AW22" s="61">
        <v>5202</v>
      </c>
      <c r="AX22" s="61">
        <v>3726</v>
      </c>
      <c r="AY22" s="61">
        <v>9294</v>
      </c>
      <c r="AZ22" s="61">
        <v>12500</v>
      </c>
      <c r="BA22" s="61">
        <v>12238</v>
      </c>
      <c r="BB22" s="61">
        <v>10749</v>
      </c>
      <c r="BC22" s="61">
        <v>5781</v>
      </c>
      <c r="BD22" s="61">
        <v>8930</v>
      </c>
      <c r="BE22" s="61">
        <v>7299</v>
      </c>
      <c r="BF22" s="61">
        <v>7014</v>
      </c>
      <c r="BG22" s="61">
        <v>4773</v>
      </c>
      <c r="BH22" s="61">
        <v>3382</v>
      </c>
      <c r="BI22" s="61">
        <v>90888</v>
      </c>
      <c r="BK22" s="27">
        <v>2021</v>
      </c>
      <c r="BL22" t="s">
        <v>50</v>
      </c>
      <c r="BM22" t="s">
        <v>29</v>
      </c>
      <c r="BN22">
        <v>511111</v>
      </c>
      <c r="BO22" s="29">
        <v>6</v>
      </c>
      <c r="BP22" t="s">
        <v>20</v>
      </c>
      <c r="BQ22" s="61">
        <v>2896</v>
      </c>
    </row>
    <row r="23" spans="1:69" x14ac:dyDescent="0.25">
      <c r="A23" s="27">
        <v>2021</v>
      </c>
      <c r="B23" t="s">
        <v>50</v>
      </c>
      <c r="C23" t="s">
        <v>38</v>
      </c>
      <c r="D23" t="s">
        <v>74</v>
      </c>
      <c r="E23" s="61"/>
      <c r="F23" s="61"/>
      <c r="G23" s="61"/>
      <c r="H23" s="61"/>
      <c r="I23" s="61"/>
      <c r="J23" s="61"/>
      <c r="K23" s="61"/>
      <c r="L23" s="61"/>
      <c r="M23" s="61"/>
      <c r="N23" s="61">
        <v>2894</v>
      </c>
      <c r="O23" s="61"/>
      <c r="P23" s="61"/>
      <c r="Q23" s="61">
        <v>2894</v>
      </c>
      <c r="S23" s="27">
        <v>2021</v>
      </c>
      <c r="T23" t="s">
        <v>50</v>
      </c>
      <c r="U23" t="s">
        <v>37</v>
      </c>
      <c r="V23">
        <v>250015</v>
      </c>
      <c r="W23" s="61"/>
      <c r="X23" s="61"/>
      <c r="Y23" s="61">
        <v>5204</v>
      </c>
      <c r="Z23" s="61"/>
      <c r="AA23" s="61"/>
      <c r="AB23" s="61"/>
      <c r="AC23" s="61">
        <v>2056</v>
      </c>
      <c r="AD23" s="61"/>
      <c r="AE23" s="61">
        <v>2586</v>
      </c>
      <c r="AF23" s="61"/>
      <c r="AG23" s="61"/>
      <c r="AH23" s="61"/>
      <c r="AI23" s="61">
        <v>9846</v>
      </c>
      <c r="AK23" s="27">
        <v>2021</v>
      </c>
      <c r="AL23" t="s">
        <v>50</v>
      </c>
      <c r="AM23" t="s">
        <v>34</v>
      </c>
      <c r="AN23">
        <v>250023</v>
      </c>
      <c r="AO23" s="29">
        <v>8</v>
      </c>
      <c r="AP23" t="s">
        <v>79</v>
      </c>
      <c r="AQ23" s="61">
        <v>708</v>
      </c>
      <c r="AS23" s="27">
        <v>2021</v>
      </c>
      <c r="AT23" t="s">
        <v>51</v>
      </c>
      <c r="AU23" t="s">
        <v>31</v>
      </c>
      <c r="AV23">
        <v>511116</v>
      </c>
      <c r="AW23" s="61">
        <v>11491</v>
      </c>
      <c r="AX23" s="61">
        <v>3696</v>
      </c>
      <c r="AY23" s="61">
        <v>8600</v>
      </c>
      <c r="AZ23" s="61">
        <v>3213</v>
      </c>
      <c r="BA23" s="61">
        <v>20346</v>
      </c>
      <c r="BB23" s="61">
        <v>9240</v>
      </c>
      <c r="BC23" s="61">
        <v>711</v>
      </c>
      <c r="BD23" s="61">
        <v>19338</v>
      </c>
      <c r="BE23" s="61">
        <v>18791</v>
      </c>
      <c r="BF23" s="61">
        <v>7861</v>
      </c>
      <c r="BG23" s="61">
        <v>14469</v>
      </c>
      <c r="BH23" s="61">
        <v>17420</v>
      </c>
      <c r="BI23" s="61">
        <v>135176</v>
      </c>
      <c r="BK23" s="27">
        <v>2021</v>
      </c>
      <c r="BL23" t="s">
        <v>50</v>
      </c>
      <c r="BM23" t="s">
        <v>29</v>
      </c>
      <c r="BN23">
        <v>511111</v>
      </c>
      <c r="BO23" s="29">
        <v>7</v>
      </c>
      <c r="BP23" t="s">
        <v>80</v>
      </c>
      <c r="BQ23" s="61">
        <v>2056</v>
      </c>
    </row>
    <row r="24" spans="1:69" x14ac:dyDescent="0.25">
      <c r="A24" s="27">
        <v>2021</v>
      </c>
      <c r="B24" t="s">
        <v>50</v>
      </c>
      <c r="C24" t="s">
        <v>38</v>
      </c>
      <c r="D24" t="s">
        <v>76</v>
      </c>
      <c r="E24" s="61"/>
      <c r="F24" s="61"/>
      <c r="G24" s="61"/>
      <c r="H24" s="61"/>
      <c r="I24" s="61"/>
      <c r="J24" s="61"/>
      <c r="K24" s="61"/>
      <c r="L24" s="61"/>
      <c r="M24" s="61"/>
      <c r="N24" s="61">
        <v>16468</v>
      </c>
      <c r="O24" s="61"/>
      <c r="P24" s="61"/>
      <c r="Q24" s="61">
        <v>16468</v>
      </c>
      <c r="S24" s="27">
        <v>2021</v>
      </c>
      <c r="T24" t="s">
        <v>50</v>
      </c>
      <c r="U24" t="s">
        <v>37</v>
      </c>
      <c r="V24">
        <v>250016</v>
      </c>
      <c r="W24" s="61"/>
      <c r="X24" s="61"/>
      <c r="Y24" s="61">
        <v>5357</v>
      </c>
      <c r="Z24" s="61">
        <v>1305</v>
      </c>
      <c r="AA24" s="61"/>
      <c r="AB24" s="61">
        <v>5411</v>
      </c>
      <c r="AC24" s="61">
        <v>5954</v>
      </c>
      <c r="AD24" s="61">
        <v>2579</v>
      </c>
      <c r="AE24" s="61">
        <v>616</v>
      </c>
      <c r="AF24" s="61"/>
      <c r="AG24" s="61">
        <v>4643</v>
      </c>
      <c r="AH24" s="61"/>
      <c r="AI24" s="61">
        <v>25865</v>
      </c>
      <c r="AK24" s="27">
        <v>2021</v>
      </c>
      <c r="AL24" t="s">
        <v>50</v>
      </c>
      <c r="AM24" t="s">
        <v>34</v>
      </c>
      <c r="AN24">
        <v>250023</v>
      </c>
      <c r="AO24" s="29">
        <v>8</v>
      </c>
      <c r="AP24" t="s">
        <v>17</v>
      </c>
      <c r="AQ24" s="61">
        <v>3868</v>
      </c>
      <c r="AS24" s="27">
        <v>2021</v>
      </c>
      <c r="AT24" t="s">
        <v>51</v>
      </c>
      <c r="AU24" t="s">
        <v>31</v>
      </c>
      <c r="AV24">
        <v>511117</v>
      </c>
      <c r="AW24" s="61">
        <v>6181</v>
      </c>
      <c r="AX24" s="61">
        <v>3424</v>
      </c>
      <c r="AY24" s="61">
        <v>13764</v>
      </c>
      <c r="AZ24" s="61">
        <v>7648</v>
      </c>
      <c r="BA24" s="61">
        <v>19547</v>
      </c>
      <c r="BB24" s="61">
        <v>16259</v>
      </c>
      <c r="BC24" s="61">
        <v>21273</v>
      </c>
      <c r="BD24" s="61">
        <v>21648</v>
      </c>
      <c r="BE24" s="61">
        <v>11116</v>
      </c>
      <c r="BF24" s="61">
        <v>12264</v>
      </c>
      <c r="BG24" s="61">
        <v>6277</v>
      </c>
      <c r="BH24" s="61">
        <v>7897</v>
      </c>
      <c r="BI24" s="61">
        <v>147298</v>
      </c>
      <c r="BK24" s="27">
        <v>2021</v>
      </c>
      <c r="BL24" t="s">
        <v>50</v>
      </c>
      <c r="BM24" t="s">
        <v>29</v>
      </c>
      <c r="BN24">
        <v>511111</v>
      </c>
      <c r="BO24" s="29">
        <v>7</v>
      </c>
      <c r="BP24" t="s">
        <v>20</v>
      </c>
      <c r="BQ24" s="61">
        <v>5946</v>
      </c>
    </row>
    <row r="25" spans="1:69" x14ac:dyDescent="0.25">
      <c r="A25" s="27">
        <v>2021</v>
      </c>
      <c r="B25" t="s">
        <v>50</v>
      </c>
      <c r="C25" t="s">
        <v>38</v>
      </c>
      <c r="D25" t="s">
        <v>77</v>
      </c>
      <c r="E25" s="61"/>
      <c r="F25" s="61"/>
      <c r="G25" s="61"/>
      <c r="H25" s="61"/>
      <c r="I25" s="61"/>
      <c r="J25" s="61"/>
      <c r="K25" s="61"/>
      <c r="L25" s="61"/>
      <c r="M25" s="61">
        <v>1266</v>
      </c>
      <c r="N25" s="61">
        <v>5710</v>
      </c>
      <c r="O25" s="61"/>
      <c r="P25" s="61"/>
      <c r="Q25" s="61">
        <v>6976</v>
      </c>
      <c r="S25" s="27">
        <v>2021</v>
      </c>
      <c r="T25" t="s">
        <v>50</v>
      </c>
      <c r="U25" t="s">
        <v>37</v>
      </c>
      <c r="V25">
        <v>250017</v>
      </c>
      <c r="W25" s="61">
        <v>1074</v>
      </c>
      <c r="X25" s="61"/>
      <c r="Y25" s="61">
        <v>2314</v>
      </c>
      <c r="Z25" s="61">
        <v>3968</v>
      </c>
      <c r="AA25" s="61"/>
      <c r="AB25" s="61">
        <v>990</v>
      </c>
      <c r="AC25" s="61">
        <v>1123</v>
      </c>
      <c r="AD25" s="61">
        <v>5096</v>
      </c>
      <c r="AE25" s="61"/>
      <c r="AF25" s="61">
        <v>6888</v>
      </c>
      <c r="AG25" s="61"/>
      <c r="AH25" s="61"/>
      <c r="AI25" s="61">
        <v>21453</v>
      </c>
      <c r="AK25" s="27">
        <v>2021</v>
      </c>
      <c r="AL25" t="s">
        <v>50</v>
      </c>
      <c r="AM25" t="s">
        <v>34</v>
      </c>
      <c r="AN25">
        <v>250023</v>
      </c>
      <c r="AO25" s="29">
        <v>9</v>
      </c>
      <c r="AP25" t="s">
        <v>14</v>
      </c>
      <c r="AQ25" s="61">
        <v>3111</v>
      </c>
      <c r="AS25" s="27">
        <v>2021</v>
      </c>
      <c r="AT25" t="s">
        <v>64</v>
      </c>
      <c r="AU25" t="s">
        <v>29</v>
      </c>
      <c r="AV25">
        <v>511111</v>
      </c>
      <c r="AW25" s="61">
        <v>18283</v>
      </c>
      <c r="AX25" s="61">
        <v>9323</v>
      </c>
      <c r="AY25" s="61">
        <v>18200</v>
      </c>
      <c r="AZ25" s="61">
        <v>4053</v>
      </c>
      <c r="BA25" s="61">
        <v>2124</v>
      </c>
      <c r="BB25" s="61">
        <v>19126</v>
      </c>
      <c r="BC25" s="61">
        <v>4605</v>
      </c>
      <c r="BD25" s="61">
        <v>8667</v>
      </c>
      <c r="BE25" s="61">
        <v>9704</v>
      </c>
      <c r="BF25" s="61">
        <v>8090</v>
      </c>
      <c r="BG25" s="61">
        <v>6910</v>
      </c>
      <c r="BH25" s="61">
        <v>6280</v>
      </c>
      <c r="BI25" s="61">
        <v>115365</v>
      </c>
      <c r="BK25" s="27">
        <v>2021</v>
      </c>
      <c r="BL25" t="s">
        <v>50</v>
      </c>
      <c r="BM25" t="s">
        <v>29</v>
      </c>
      <c r="BN25">
        <v>511111</v>
      </c>
      <c r="BO25" s="29">
        <v>8</v>
      </c>
      <c r="BP25" t="s">
        <v>17</v>
      </c>
      <c r="BQ25" s="61">
        <v>3868</v>
      </c>
    </row>
    <row r="26" spans="1:69" x14ac:dyDescent="0.25">
      <c r="A26" s="27">
        <v>2021</v>
      </c>
      <c r="B26" t="s">
        <v>50</v>
      </c>
      <c r="C26" t="s">
        <v>38</v>
      </c>
      <c r="D26" t="s">
        <v>78</v>
      </c>
      <c r="E26" s="61"/>
      <c r="F26" s="61"/>
      <c r="G26" s="61"/>
      <c r="H26" s="61"/>
      <c r="I26" s="61"/>
      <c r="J26" s="61"/>
      <c r="K26" s="61"/>
      <c r="L26" s="61"/>
      <c r="M26" s="61"/>
      <c r="N26" s="61">
        <v>3787</v>
      </c>
      <c r="O26" s="61"/>
      <c r="P26" s="61">
        <v>234</v>
      </c>
      <c r="Q26" s="61">
        <v>4021</v>
      </c>
      <c r="S26" s="27">
        <v>2021</v>
      </c>
      <c r="T26" t="s">
        <v>50</v>
      </c>
      <c r="U26" t="s">
        <v>37</v>
      </c>
      <c r="V26">
        <v>250018</v>
      </c>
      <c r="W26" s="61"/>
      <c r="X26" s="61">
        <v>6136</v>
      </c>
      <c r="Y26" s="61"/>
      <c r="Z26" s="61"/>
      <c r="AA26" s="61">
        <v>9004</v>
      </c>
      <c r="AB26" s="61">
        <v>5621</v>
      </c>
      <c r="AC26" s="61">
        <v>9136</v>
      </c>
      <c r="AD26" s="61"/>
      <c r="AE26" s="61"/>
      <c r="AF26" s="61">
        <v>4870</v>
      </c>
      <c r="AG26" s="61">
        <v>13630</v>
      </c>
      <c r="AH26" s="61">
        <v>8884</v>
      </c>
      <c r="AI26" s="61">
        <v>57281</v>
      </c>
      <c r="AK26" s="27">
        <v>2021</v>
      </c>
      <c r="AL26" t="s">
        <v>50</v>
      </c>
      <c r="AM26" t="s">
        <v>34</v>
      </c>
      <c r="AN26">
        <v>250023</v>
      </c>
      <c r="AO26" s="29">
        <v>9</v>
      </c>
      <c r="AP26" t="s">
        <v>18</v>
      </c>
      <c r="AQ26" s="61">
        <v>5158</v>
      </c>
      <c r="AS26" s="27">
        <v>2021</v>
      </c>
      <c r="AT26" t="s">
        <v>64</v>
      </c>
      <c r="AU26" t="s">
        <v>29</v>
      </c>
      <c r="AV26">
        <v>511112</v>
      </c>
      <c r="AW26" s="61">
        <v>20578</v>
      </c>
      <c r="AX26" s="61">
        <v>12491</v>
      </c>
      <c r="AY26" s="61">
        <v>2592</v>
      </c>
      <c r="AZ26" s="61">
        <v>5176</v>
      </c>
      <c r="BA26" s="61">
        <v>1174</v>
      </c>
      <c r="BB26" s="61">
        <v>10076</v>
      </c>
      <c r="BC26" s="61">
        <v>10631</v>
      </c>
      <c r="BD26" s="61">
        <v>6762</v>
      </c>
      <c r="BE26" s="61">
        <v>4816</v>
      </c>
      <c r="BF26" s="61">
        <v>9109</v>
      </c>
      <c r="BG26" s="61">
        <v>13025</v>
      </c>
      <c r="BH26" s="61">
        <v>3288</v>
      </c>
      <c r="BI26" s="61">
        <v>99718</v>
      </c>
      <c r="BK26" s="27">
        <v>2021</v>
      </c>
      <c r="BL26" t="s">
        <v>50</v>
      </c>
      <c r="BM26" t="s">
        <v>29</v>
      </c>
      <c r="BN26">
        <v>511111</v>
      </c>
      <c r="BO26" s="29">
        <v>9</v>
      </c>
      <c r="BP26" t="s">
        <v>14</v>
      </c>
      <c r="BQ26" s="61">
        <v>5214</v>
      </c>
    </row>
    <row r="27" spans="1:69" x14ac:dyDescent="0.25">
      <c r="A27" s="27">
        <v>2021</v>
      </c>
      <c r="B27" t="s">
        <v>50</v>
      </c>
      <c r="C27" t="s">
        <v>38</v>
      </c>
      <c r="D27" t="s">
        <v>80</v>
      </c>
      <c r="E27" s="61"/>
      <c r="F27" s="61"/>
      <c r="G27" s="61">
        <v>515</v>
      </c>
      <c r="H27" s="61"/>
      <c r="I27" s="61"/>
      <c r="J27" s="61">
        <v>2893</v>
      </c>
      <c r="K27" s="61"/>
      <c r="L27" s="61">
        <v>3310</v>
      </c>
      <c r="M27" s="61"/>
      <c r="N27" s="61"/>
      <c r="O27" s="61"/>
      <c r="P27" s="61"/>
      <c r="Q27" s="61">
        <v>6718</v>
      </c>
      <c r="S27" s="27">
        <v>2021</v>
      </c>
      <c r="T27" t="s">
        <v>50</v>
      </c>
      <c r="U27" t="s">
        <v>37</v>
      </c>
      <c r="V27">
        <v>250019</v>
      </c>
      <c r="W27" s="61">
        <v>260</v>
      </c>
      <c r="X27" s="61"/>
      <c r="Y27" s="61">
        <v>10764</v>
      </c>
      <c r="Z27" s="61">
        <v>4815</v>
      </c>
      <c r="AA27" s="61">
        <v>466</v>
      </c>
      <c r="AB27" s="61">
        <v>1079</v>
      </c>
      <c r="AC27" s="61"/>
      <c r="AD27" s="61">
        <v>1796</v>
      </c>
      <c r="AE27" s="61">
        <v>1175</v>
      </c>
      <c r="AF27" s="61"/>
      <c r="AG27" s="61"/>
      <c r="AH27" s="61"/>
      <c r="AI27" s="61">
        <v>20355</v>
      </c>
      <c r="AK27" s="27">
        <v>2021</v>
      </c>
      <c r="AL27" t="s">
        <v>50</v>
      </c>
      <c r="AM27" t="s">
        <v>34</v>
      </c>
      <c r="AN27">
        <v>250023</v>
      </c>
      <c r="AO27" s="29">
        <v>10</v>
      </c>
      <c r="AP27" t="s">
        <v>73</v>
      </c>
      <c r="AQ27" s="61">
        <v>5267</v>
      </c>
      <c r="AS27" s="27">
        <v>2021</v>
      </c>
      <c r="AT27" t="s">
        <v>64</v>
      </c>
      <c r="AU27" t="s">
        <v>30</v>
      </c>
      <c r="AV27">
        <v>511113</v>
      </c>
      <c r="AW27" s="61">
        <v>21768</v>
      </c>
      <c r="AX27" s="61">
        <v>15652</v>
      </c>
      <c r="AY27" s="61">
        <v>1825</v>
      </c>
      <c r="AZ27" s="61">
        <v>9012</v>
      </c>
      <c r="BA27" s="61">
        <v>15114</v>
      </c>
      <c r="BB27" s="61">
        <v>12640</v>
      </c>
      <c r="BC27" s="61">
        <v>8316</v>
      </c>
      <c r="BD27" s="61">
        <v>13673</v>
      </c>
      <c r="BE27" s="61">
        <v>7864</v>
      </c>
      <c r="BF27" s="61">
        <v>10486</v>
      </c>
      <c r="BG27" s="61">
        <v>16382</v>
      </c>
      <c r="BH27" s="61">
        <v>11299</v>
      </c>
      <c r="BI27" s="61">
        <v>144031</v>
      </c>
      <c r="BK27" s="27">
        <v>2021</v>
      </c>
      <c r="BL27" t="s">
        <v>50</v>
      </c>
      <c r="BM27" t="s">
        <v>29</v>
      </c>
      <c r="BN27">
        <v>511111</v>
      </c>
      <c r="BO27" s="29">
        <v>10</v>
      </c>
      <c r="BP27" t="s">
        <v>77</v>
      </c>
      <c r="BQ27" s="61">
        <v>4081</v>
      </c>
    </row>
    <row r="28" spans="1:69" x14ac:dyDescent="0.25">
      <c r="A28" s="27">
        <v>2021</v>
      </c>
      <c r="B28" t="s">
        <v>50</v>
      </c>
      <c r="C28" t="s">
        <v>38</v>
      </c>
      <c r="D28" t="s">
        <v>81</v>
      </c>
      <c r="E28" s="61"/>
      <c r="F28" s="61"/>
      <c r="G28" s="61"/>
      <c r="H28" s="61">
        <v>5706</v>
      </c>
      <c r="I28" s="61"/>
      <c r="J28" s="61"/>
      <c r="K28" s="61">
        <v>2600</v>
      </c>
      <c r="L28" s="61"/>
      <c r="M28" s="61"/>
      <c r="N28" s="61"/>
      <c r="O28" s="61"/>
      <c r="P28" s="61">
        <v>5090</v>
      </c>
      <c r="Q28" s="61">
        <v>13396</v>
      </c>
      <c r="S28" s="27">
        <v>2021</v>
      </c>
      <c r="T28" t="s">
        <v>50</v>
      </c>
      <c r="U28" t="s">
        <v>37</v>
      </c>
      <c r="V28">
        <v>250020</v>
      </c>
      <c r="W28" s="61">
        <v>10840</v>
      </c>
      <c r="X28" s="61">
        <v>2475</v>
      </c>
      <c r="Y28" s="61">
        <v>1032</v>
      </c>
      <c r="Z28" s="61"/>
      <c r="AA28" s="61">
        <v>4866</v>
      </c>
      <c r="AB28" s="61">
        <v>7424</v>
      </c>
      <c r="AC28" s="61"/>
      <c r="AD28" s="61"/>
      <c r="AE28" s="61"/>
      <c r="AF28" s="61">
        <v>9335</v>
      </c>
      <c r="AG28" s="61"/>
      <c r="AH28" s="61"/>
      <c r="AI28" s="61">
        <v>35972</v>
      </c>
      <c r="AK28" s="27">
        <v>2021</v>
      </c>
      <c r="AL28" t="s">
        <v>50</v>
      </c>
      <c r="AM28" t="s">
        <v>34</v>
      </c>
      <c r="AN28">
        <v>250023</v>
      </c>
      <c r="AO28" s="29">
        <v>10</v>
      </c>
      <c r="AP28" t="s">
        <v>78</v>
      </c>
      <c r="AQ28" s="61">
        <v>5604</v>
      </c>
      <c r="AS28" s="27">
        <v>2021</v>
      </c>
      <c r="AT28" t="s">
        <v>64</v>
      </c>
      <c r="AU28" t="s">
        <v>30</v>
      </c>
      <c r="AV28">
        <v>511114</v>
      </c>
      <c r="AW28" s="61">
        <v>4265</v>
      </c>
      <c r="AX28" s="61">
        <v>15744</v>
      </c>
      <c r="AY28" s="61">
        <v>2922</v>
      </c>
      <c r="AZ28" s="61">
        <v>12330</v>
      </c>
      <c r="BA28" s="61">
        <v>13496</v>
      </c>
      <c r="BB28" s="61">
        <v>1528</v>
      </c>
      <c r="BC28" s="61">
        <v>10677</v>
      </c>
      <c r="BD28" s="61"/>
      <c r="BE28" s="61">
        <v>11277</v>
      </c>
      <c r="BF28" s="61">
        <v>15417</v>
      </c>
      <c r="BG28" s="61">
        <v>1586</v>
      </c>
      <c r="BH28" s="61">
        <v>10773</v>
      </c>
      <c r="BI28" s="61">
        <v>100015</v>
      </c>
      <c r="BK28" s="27">
        <v>2021</v>
      </c>
      <c r="BL28" t="s">
        <v>50</v>
      </c>
      <c r="BM28" t="s">
        <v>29</v>
      </c>
      <c r="BN28">
        <v>511111</v>
      </c>
      <c r="BO28" s="29">
        <v>10</v>
      </c>
      <c r="BP28" t="s">
        <v>14</v>
      </c>
      <c r="BQ28" s="61">
        <v>8232</v>
      </c>
    </row>
    <row r="29" spans="1:69" x14ac:dyDescent="0.25">
      <c r="A29" s="27">
        <v>2021</v>
      </c>
      <c r="B29" t="s">
        <v>50</v>
      </c>
      <c r="C29" t="s">
        <v>38</v>
      </c>
      <c r="D29" t="s">
        <v>11</v>
      </c>
      <c r="E29" s="61"/>
      <c r="F29" s="61"/>
      <c r="G29" s="61"/>
      <c r="H29" s="61"/>
      <c r="I29" s="61">
        <v>5298</v>
      </c>
      <c r="J29" s="61"/>
      <c r="K29" s="61"/>
      <c r="L29" s="61"/>
      <c r="M29" s="61"/>
      <c r="N29" s="61"/>
      <c r="O29" s="61">
        <v>2193</v>
      </c>
      <c r="P29" s="61"/>
      <c r="Q29" s="61">
        <v>7491</v>
      </c>
      <c r="S29" s="27">
        <v>2021</v>
      </c>
      <c r="T29" t="s">
        <v>50</v>
      </c>
      <c r="U29" t="s">
        <v>35</v>
      </c>
      <c r="V29">
        <v>250026</v>
      </c>
      <c r="W29" s="61">
        <v>1429</v>
      </c>
      <c r="X29" s="61">
        <v>1389</v>
      </c>
      <c r="Y29" s="61">
        <v>4732</v>
      </c>
      <c r="Z29" s="61"/>
      <c r="AA29" s="61"/>
      <c r="AB29" s="61">
        <v>13954</v>
      </c>
      <c r="AC29" s="61"/>
      <c r="AD29" s="61">
        <v>2506</v>
      </c>
      <c r="AE29" s="61">
        <v>811</v>
      </c>
      <c r="AF29" s="61">
        <v>452</v>
      </c>
      <c r="AG29" s="61"/>
      <c r="AH29" s="61">
        <v>4361</v>
      </c>
      <c r="AI29" s="61">
        <v>29634</v>
      </c>
      <c r="AK29" s="27">
        <v>2021</v>
      </c>
      <c r="AL29" t="s">
        <v>50</v>
      </c>
      <c r="AM29" t="s">
        <v>34</v>
      </c>
      <c r="AN29">
        <v>250023</v>
      </c>
      <c r="AO29" s="29">
        <v>10</v>
      </c>
      <c r="AP29" t="s">
        <v>17</v>
      </c>
      <c r="AQ29" s="61">
        <v>1495</v>
      </c>
      <c r="AS29" s="27">
        <v>2021</v>
      </c>
      <c r="AT29" t="s">
        <v>64</v>
      </c>
      <c r="AU29" t="s">
        <v>70</v>
      </c>
      <c r="AV29">
        <v>511115</v>
      </c>
      <c r="AW29" s="61">
        <v>9768</v>
      </c>
      <c r="AX29" s="61">
        <v>4711</v>
      </c>
      <c r="AY29" s="61">
        <v>19327</v>
      </c>
      <c r="AZ29" s="61">
        <v>16646</v>
      </c>
      <c r="BA29" s="61">
        <v>16384</v>
      </c>
      <c r="BB29" s="61">
        <v>7546</v>
      </c>
      <c r="BC29" s="61">
        <v>3140</v>
      </c>
      <c r="BD29" s="61">
        <v>12988</v>
      </c>
      <c r="BE29" s="61">
        <v>5455</v>
      </c>
      <c r="BF29" s="61">
        <v>14965</v>
      </c>
      <c r="BG29" s="61"/>
      <c r="BH29" s="61">
        <v>5094</v>
      </c>
      <c r="BI29" s="61">
        <v>116024</v>
      </c>
      <c r="BK29" s="27">
        <v>2021</v>
      </c>
      <c r="BL29" t="s">
        <v>50</v>
      </c>
      <c r="BM29" t="s">
        <v>29</v>
      </c>
      <c r="BN29">
        <v>511111</v>
      </c>
      <c r="BO29" s="29">
        <v>11</v>
      </c>
      <c r="BP29" t="s">
        <v>81</v>
      </c>
      <c r="BQ29" s="61">
        <v>3992</v>
      </c>
    </row>
    <row r="30" spans="1:69" x14ac:dyDescent="0.25">
      <c r="A30" s="27">
        <v>2021</v>
      </c>
      <c r="B30" t="s">
        <v>50</v>
      </c>
      <c r="C30" t="s">
        <v>38</v>
      </c>
      <c r="D30" t="s">
        <v>12</v>
      </c>
      <c r="E30" s="61"/>
      <c r="F30" s="61"/>
      <c r="G30" s="61"/>
      <c r="H30" s="61"/>
      <c r="I30" s="61"/>
      <c r="J30" s="61">
        <v>3038</v>
      </c>
      <c r="K30" s="61"/>
      <c r="L30" s="61"/>
      <c r="M30" s="61"/>
      <c r="N30" s="61"/>
      <c r="O30" s="61"/>
      <c r="P30" s="61"/>
      <c r="Q30" s="61">
        <v>3038</v>
      </c>
      <c r="S30" s="27">
        <v>2021</v>
      </c>
      <c r="T30" t="s">
        <v>50</v>
      </c>
      <c r="U30" t="s">
        <v>35</v>
      </c>
      <c r="V30">
        <v>250027</v>
      </c>
      <c r="W30" s="61"/>
      <c r="X30" s="61"/>
      <c r="Y30" s="61">
        <v>7824</v>
      </c>
      <c r="Z30" s="61"/>
      <c r="AA30" s="61">
        <v>4463</v>
      </c>
      <c r="AB30" s="61">
        <v>7466</v>
      </c>
      <c r="AC30" s="61">
        <v>3889</v>
      </c>
      <c r="AD30" s="61">
        <v>1423</v>
      </c>
      <c r="AE30" s="61"/>
      <c r="AF30" s="61"/>
      <c r="AG30" s="61">
        <v>13311</v>
      </c>
      <c r="AH30" s="61">
        <v>1585</v>
      </c>
      <c r="AI30" s="61">
        <v>39961</v>
      </c>
      <c r="AK30" s="27">
        <v>2021</v>
      </c>
      <c r="AL30" t="s">
        <v>50</v>
      </c>
      <c r="AM30" t="s">
        <v>34</v>
      </c>
      <c r="AN30">
        <v>250023</v>
      </c>
      <c r="AO30" s="29">
        <v>11</v>
      </c>
      <c r="AP30" t="s">
        <v>13</v>
      </c>
      <c r="AQ30" s="61">
        <v>5912</v>
      </c>
      <c r="AS30" s="27">
        <v>2021</v>
      </c>
      <c r="AT30" t="s">
        <v>64</v>
      </c>
      <c r="AU30" t="s">
        <v>31</v>
      </c>
      <c r="AV30">
        <v>511116</v>
      </c>
      <c r="AW30" s="61">
        <v>23208</v>
      </c>
      <c r="AX30" s="61">
        <v>6327</v>
      </c>
      <c r="AY30" s="61">
        <v>14454</v>
      </c>
      <c r="AZ30" s="61">
        <v>15062</v>
      </c>
      <c r="BA30" s="61"/>
      <c r="BB30" s="61">
        <v>9337</v>
      </c>
      <c r="BC30" s="61">
        <v>20836</v>
      </c>
      <c r="BD30" s="61">
        <v>8758</v>
      </c>
      <c r="BE30" s="61"/>
      <c r="BF30" s="61">
        <v>5751</v>
      </c>
      <c r="BG30" s="61">
        <v>18880</v>
      </c>
      <c r="BH30" s="61">
        <v>20314</v>
      </c>
      <c r="BI30" s="61">
        <v>142927</v>
      </c>
      <c r="BK30" s="27">
        <v>2021</v>
      </c>
      <c r="BL30" t="s">
        <v>50</v>
      </c>
      <c r="BM30" t="s">
        <v>29</v>
      </c>
      <c r="BN30">
        <v>511111</v>
      </c>
      <c r="BO30" s="29">
        <v>11</v>
      </c>
      <c r="BP30" t="s">
        <v>17</v>
      </c>
      <c r="BQ30" s="61">
        <v>1863</v>
      </c>
    </row>
    <row r="31" spans="1:69" x14ac:dyDescent="0.25">
      <c r="A31" s="27">
        <v>2021</v>
      </c>
      <c r="B31" t="s">
        <v>50</v>
      </c>
      <c r="C31" t="s">
        <v>38</v>
      </c>
      <c r="D31" t="s">
        <v>13</v>
      </c>
      <c r="E31" s="61">
        <v>2388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>
        <v>5156</v>
      </c>
      <c r="Q31" s="61">
        <v>7544</v>
      </c>
      <c r="S31" s="27">
        <v>2021</v>
      </c>
      <c r="T31" t="s">
        <v>50</v>
      </c>
      <c r="U31" t="s">
        <v>35</v>
      </c>
      <c r="V31">
        <v>250028</v>
      </c>
      <c r="W31" s="61">
        <v>5752</v>
      </c>
      <c r="X31" s="61"/>
      <c r="Y31" s="61"/>
      <c r="Z31" s="61"/>
      <c r="AA31" s="61"/>
      <c r="AB31" s="61"/>
      <c r="AC31" s="61"/>
      <c r="AD31" s="61"/>
      <c r="AE31" s="61"/>
      <c r="AF31" s="61">
        <v>11567</v>
      </c>
      <c r="AG31" s="61"/>
      <c r="AH31" s="61">
        <v>2987</v>
      </c>
      <c r="AI31" s="61">
        <v>20306</v>
      </c>
      <c r="AK31" s="27">
        <v>2021</v>
      </c>
      <c r="AL31" t="s">
        <v>50</v>
      </c>
      <c r="AM31" t="s">
        <v>34</v>
      </c>
      <c r="AN31">
        <v>250024</v>
      </c>
      <c r="AO31" s="29">
        <v>3</v>
      </c>
      <c r="AP31" t="s">
        <v>17</v>
      </c>
      <c r="AQ31" s="61">
        <v>2171</v>
      </c>
      <c r="AS31" s="27">
        <v>2021</v>
      </c>
      <c r="AT31" t="s">
        <v>64</v>
      </c>
      <c r="AU31" t="s">
        <v>31</v>
      </c>
      <c r="AV31">
        <v>511117</v>
      </c>
      <c r="AW31" s="61">
        <v>26753</v>
      </c>
      <c r="AX31" s="61">
        <v>9751</v>
      </c>
      <c r="AY31" s="61">
        <v>15230</v>
      </c>
      <c r="AZ31" s="61">
        <v>14223</v>
      </c>
      <c r="BA31" s="61">
        <v>5110</v>
      </c>
      <c r="BB31" s="61">
        <v>11531</v>
      </c>
      <c r="BC31" s="61">
        <v>3254</v>
      </c>
      <c r="BD31" s="61">
        <v>5504</v>
      </c>
      <c r="BE31" s="61">
        <v>2994</v>
      </c>
      <c r="BF31" s="61">
        <v>15987</v>
      </c>
      <c r="BG31" s="61">
        <v>18776</v>
      </c>
      <c r="BH31" s="61">
        <v>13450</v>
      </c>
      <c r="BI31" s="61">
        <v>142563</v>
      </c>
      <c r="BK31" s="27">
        <v>2021</v>
      </c>
      <c r="BL31" t="s">
        <v>50</v>
      </c>
      <c r="BM31" t="s">
        <v>29</v>
      </c>
      <c r="BN31">
        <v>511111</v>
      </c>
      <c r="BO31" s="29">
        <v>11</v>
      </c>
      <c r="BP31" t="s">
        <v>21</v>
      </c>
      <c r="BQ31" s="61">
        <v>3820</v>
      </c>
    </row>
    <row r="32" spans="1:69" x14ac:dyDescent="0.25">
      <c r="A32" s="27">
        <v>2021</v>
      </c>
      <c r="B32" t="s">
        <v>50</v>
      </c>
      <c r="C32" t="s">
        <v>38</v>
      </c>
      <c r="D32" t="s">
        <v>14</v>
      </c>
      <c r="E32" s="61"/>
      <c r="F32" s="61"/>
      <c r="G32" s="61"/>
      <c r="H32" s="61"/>
      <c r="I32" s="61"/>
      <c r="J32" s="61"/>
      <c r="K32" s="61"/>
      <c r="L32" s="61"/>
      <c r="M32" s="61"/>
      <c r="N32" s="61">
        <v>5604</v>
      </c>
      <c r="O32" s="61"/>
      <c r="P32" s="61"/>
      <c r="Q32" s="61">
        <v>5604</v>
      </c>
      <c r="S32" s="27">
        <v>2021</v>
      </c>
      <c r="T32" t="s">
        <v>50</v>
      </c>
      <c r="U32" t="s">
        <v>35</v>
      </c>
      <c r="V32">
        <v>250029</v>
      </c>
      <c r="W32" s="61"/>
      <c r="X32" s="61">
        <v>2862</v>
      </c>
      <c r="Y32" s="61">
        <v>7808</v>
      </c>
      <c r="Z32" s="61">
        <v>2380</v>
      </c>
      <c r="AA32" s="61"/>
      <c r="AB32" s="61"/>
      <c r="AC32" s="61">
        <v>3928</v>
      </c>
      <c r="AD32" s="61">
        <v>9042</v>
      </c>
      <c r="AE32" s="61">
        <v>267</v>
      </c>
      <c r="AF32" s="61">
        <v>5155</v>
      </c>
      <c r="AG32" s="61">
        <v>2669</v>
      </c>
      <c r="AH32" s="61">
        <v>7012</v>
      </c>
      <c r="AI32" s="61">
        <v>41123</v>
      </c>
      <c r="AK32" s="27">
        <v>2021</v>
      </c>
      <c r="AL32" t="s">
        <v>50</v>
      </c>
      <c r="AM32" t="s">
        <v>34</v>
      </c>
      <c r="AN32">
        <v>250024</v>
      </c>
      <c r="AO32" s="29">
        <v>5</v>
      </c>
      <c r="AP32" t="s">
        <v>74</v>
      </c>
      <c r="AQ32" s="61">
        <v>1243</v>
      </c>
      <c r="AS32" s="27">
        <v>2022</v>
      </c>
      <c r="AT32" t="s">
        <v>50</v>
      </c>
      <c r="AU32" t="s">
        <v>29</v>
      </c>
      <c r="AV32">
        <v>511111</v>
      </c>
      <c r="AW32" s="61">
        <v>6992</v>
      </c>
      <c r="AX32" s="61">
        <v>2275</v>
      </c>
      <c r="AY32" s="61">
        <v>13211</v>
      </c>
      <c r="AZ32" s="61">
        <v>2084</v>
      </c>
      <c r="BA32" s="61">
        <v>6703</v>
      </c>
      <c r="BB32" s="61">
        <v>10875</v>
      </c>
      <c r="BC32" s="61">
        <v>24984</v>
      </c>
      <c r="BD32" s="61">
        <v>2679</v>
      </c>
      <c r="BE32" s="61">
        <v>9109</v>
      </c>
      <c r="BF32" s="61">
        <v>20234</v>
      </c>
      <c r="BG32" s="61">
        <v>9942</v>
      </c>
      <c r="BH32" s="61">
        <v>5331</v>
      </c>
      <c r="BI32" s="61">
        <v>114419</v>
      </c>
      <c r="BK32" s="27">
        <v>2021</v>
      </c>
      <c r="BL32" t="s">
        <v>50</v>
      </c>
      <c r="BM32" t="s">
        <v>29</v>
      </c>
      <c r="BN32">
        <v>511111</v>
      </c>
      <c r="BO32" s="29">
        <v>12</v>
      </c>
      <c r="BP32" t="s">
        <v>13</v>
      </c>
      <c r="BQ32" s="61">
        <v>4081</v>
      </c>
    </row>
    <row r="33" spans="1:69" x14ac:dyDescent="0.25">
      <c r="A33" s="27">
        <v>2021</v>
      </c>
      <c r="B33" t="s">
        <v>50</v>
      </c>
      <c r="C33" t="s">
        <v>38</v>
      </c>
      <c r="D33" t="s">
        <v>15</v>
      </c>
      <c r="E33" s="61"/>
      <c r="F33" s="61"/>
      <c r="G33" s="61">
        <v>3786</v>
      </c>
      <c r="H33" s="61"/>
      <c r="I33" s="61"/>
      <c r="J33" s="61"/>
      <c r="K33" s="61"/>
      <c r="L33" s="61"/>
      <c r="M33" s="61">
        <v>1047</v>
      </c>
      <c r="N33" s="61"/>
      <c r="O33" s="61"/>
      <c r="P33" s="61"/>
      <c r="Q33" s="61">
        <v>4833</v>
      </c>
      <c r="S33" s="27">
        <v>2021</v>
      </c>
      <c r="T33" t="s">
        <v>50</v>
      </c>
      <c r="U33" t="s">
        <v>35</v>
      </c>
      <c r="V33">
        <v>250030</v>
      </c>
      <c r="W33" s="61"/>
      <c r="X33" s="61">
        <v>1977</v>
      </c>
      <c r="Y33" s="61"/>
      <c r="Z33" s="61"/>
      <c r="AA33" s="61">
        <v>5605</v>
      </c>
      <c r="AB33" s="61"/>
      <c r="AC33" s="61">
        <v>3500</v>
      </c>
      <c r="AD33" s="61"/>
      <c r="AE33" s="61">
        <v>5736</v>
      </c>
      <c r="AF33" s="61"/>
      <c r="AG33" s="61"/>
      <c r="AH33" s="61"/>
      <c r="AI33" s="61">
        <v>16818</v>
      </c>
      <c r="AK33" s="27">
        <v>2021</v>
      </c>
      <c r="AL33" t="s">
        <v>50</v>
      </c>
      <c r="AM33" t="s">
        <v>34</v>
      </c>
      <c r="AN33">
        <v>250024</v>
      </c>
      <c r="AO33" s="29">
        <v>7</v>
      </c>
      <c r="AP33" t="s">
        <v>20</v>
      </c>
      <c r="AQ33" s="61">
        <v>2853</v>
      </c>
      <c r="AS33" s="27">
        <v>2022</v>
      </c>
      <c r="AT33" t="s">
        <v>50</v>
      </c>
      <c r="AU33" t="s">
        <v>29</v>
      </c>
      <c r="AV33">
        <v>511112</v>
      </c>
      <c r="AW33" s="61">
        <v>10122</v>
      </c>
      <c r="AX33" s="61">
        <v>15794</v>
      </c>
      <c r="AY33" s="61">
        <v>9030</v>
      </c>
      <c r="AZ33" s="61">
        <v>8829</v>
      </c>
      <c r="BA33" s="61">
        <v>5418</v>
      </c>
      <c r="BB33" s="61">
        <v>2731</v>
      </c>
      <c r="BC33" s="61">
        <v>20362</v>
      </c>
      <c r="BD33" s="61">
        <v>13009</v>
      </c>
      <c r="BE33" s="61">
        <v>8970</v>
      </c>
      <c r="BF33" s="61">
        <v>11123</v>
      </c>
      <c r="BG33" s="61">
        <v>2056</v>
      </c>
      <c r="BH33" s="61">
        <v>6628</v>
      </c>
      <c r="BI33" s="61">
        <v>114072</v>
      </c>
      <c r="BK33" s="27">
        <v>2021</v>
      </c>
      <c r="BL33" t="s">
        <v>50</v>
      </c>
      <c r="BM33" t="s">
        <v>29</v>
      </c>
      <c r="BN33">
        <v>511111</v>
      </c>
      <c r="BO33" s="29">
        <v>12</v>
      </c>
      <c r="BP33" t="s">
        <v>17</v>
      </c>
      <c r="BQ33" s="61">
        <v>240</v>
      </c>
    </row>
    <row r="34" spans="1:69" x14ac:dyDescent="0.25">
      <c r="A34" s="27">
        <v>2021</v>
      </c>
      <c r="B34" t="s">
        <v>50</v>
      </c>
      <c r="C34" t="s">
        <v>38</v>
      </c>
      <c r="D34" t="s">
        <v>16</v>
      </c>
      <c r="E34" s="61"/>
      <c r="F34" s="61"/>
      <c r="G34" s="61"/>
      <c r="H34" s="61"/>
      <c r="I34" s="61">
        <v>1606</v>
      </c>
      <c r="J34" s="61">
        <v>2410</v>
      </c>
      <c r="K34" s="61">
        <v>640</v>
      </c>
      <c r="L34" s="61"/>
      <c r="M34" s="61"/>
      <c r="N34" s="61"/>
      <c r="O34" s="61"/>
      <c r="P34" s="61"/>
      <c r="Q34" s="61">
        <v>4656</v>
      </c>
      <c r="S34" s="27">
        <v>2021</v>
      </c>
      <c r="T34" t="s">
        <v>65</v>
      </c>
      <c r="U34" t="s">
        <v>34</v>
      </c>
      <c r="V34">
        <v>250021</v>
      </c>
      <c r="W34" s="61">
        <v>996</v>
      </c>
      <c r="X34" s="61"/>
      <c r="Y34" s="61"/>
      <c r="Z34" s="61"/>
      <c r="AA34" s="61">
        <v>5264</v>
      </c>
      <c r="AB34" s="61"/>
      <c r="AC34" s="61">
        <v>2559</v>
      </c>
      <c r="AD34" s="61">
        <v>8103</v>
      </c>
      <c r="AE34" s="61">
        <v>3829</v>
      </c>
      <c r="AF34" s="61">
        <v>3878</v>
      </c>
      <c r="AG34" s="61">
        <v>3204</v>
      </c>
      <c r="AH34" s="61"/>
      <c r="AI34" s="61">
        <v>27833</v>
      </c>
      <c r="AK34" s="27">
        <v>2021</v>
      </c>
      <c r="AL34" t="s">
        <v>50</v>
      </c>
      <c r="AM34" t="s">
        <v>34</v>
      </c>
      <c r="AN34">
        <v>250024</v>
      </c>
      <c r="AO34" s="29">
        <v>8</v>
      </c>
      <c r="AP34" t="s">
        <v>80</v>
      </c>
      <c r="AQ34" s="61">
        <v>204</v>
      </c>
      <c r="AS34" s="27">
        <v>2022</v>
      </c>
      <c r="AT34" t="s">
        <v>50</v>
      </c>
      <c r="AU34" t="s">
        <v>30</v>
      </c>
      <c r="AV34">
        <v>511113</v>
      </c>
      <c r="AW34" s="61">
        <v>3376</v>
      </c>
      <c r="AX34" s="61">
        <v>23152</v>
      </c>
      <c r="AY34" s="61">
        <v>13167</v>
      </c>
      <c r="AZ34" s="61">
        <v>5419</v>
      </c>
      <c r="BA34" s="61">
        <v>3132</v>
      </c>
      <c r="BB34" s="61">
        <v>8488</v>
      </c>
      <c r="BC34" s="61">
        <v>8003</v>
      </c>
      <c r="BD34" s="61">
        <v>3164</v>
      </c>
      <c r="BE34" s="61">
        <v>3952</v>
      </c>
      <c r="BF34" s="61">
        <v>3567</v>
      </c>
      <c r="BG34" s="61">
        <v>11499</v>
      </c>
      <c r="BH34" s="61">
        <v>13128</v>
      </c>
      <c r="BI34" s="61">
        <v>100047</v>
      </c>
      <c r="BK34" s="27">
        <v>2021</v>
      </c>
      <c r="BL34" t="s">
        <v>50</v>
      </c>
      <c r="BM34" t="s">
        <v>29</v>
      </c>
      <c r="BN34">
        <v>511111</v>
      </c>
      <c r="BO34" s="29">
        <v>12</v>
      </c>
      <c r="BP34" t="s">
        <v>20</v>
      </c>
      <c r="BQ34" s="61">
        <v>4731</v>
      </c>
    </row>
    <row r="35" spans="1:69" x14ac:dyDescent="0.25">
      <c r="A35" s="27">
        <v>2021</v>
      </c>
      <c r="B35" t="s">
        <v>50</v>
      </c>
      <c r="C35" t="s">
        <v>38</v>
      </c>
      <c r="D35" t="s">
        <v>17</v>
      </c>
      <c r="E35" s="61">
        <v>971</v>
      </c>
      <c r="F35" s="61"/>
      <c r="G35" s="61">
        <v>1289</v>
      </c>
      <c r="H35" s="61"/>
      <c r="I35" s="61"/>
      <c r="J35" s="61"/>
      <c r="K35" s="61"/>
      <c r="L35" s="61"/>
      <c r="M35" s="61"/>
      <c r="N35" s="61"/>
      <c r="O35" s="61"/>
      <c r="P35" s="61"/>
      <c r="Q35" s="61">
        <v>2260</v>
      </c>
      <c r="S35" s="27">
        <v>2021</v>
      </c>
      <c r="T35" t="s">
        <v>65</v>
      </c>
      <c r="U35" t="s">
        <v>34</v>
      </c>
      <c r="V35">
        <v>250022</v>
      </c>
      <c r="W35" s="61">
        <v>2958</v>
      </c>
      <c r="X35" s="61"/>
      <c r="Y35" s="61"/>
      <c r="Z35" s="61">
        <v>389</v>
      </c>
      <c r="AA35" s="61">
        <v>3541</v>
      </c>
      <c r="AB35" s="61">
        <v>4950</v>
      </c>
      <c r="AC35" s="61">
        <v>2850</v>
      </c>
      <c r="AD35" s="61">
        <v>2873</v>
      </c>
      <c r="AE35" s="61">
        <v>2729</v>
      </c>
      <c r="AF35" s="61">
        <v>723</v>
      </c>
      <c r="AG35" s="61">
        <v>6443</v>
      </c>
      <c r="AH35" s="61">
        <v>3352</v>
      </c>
      <c r="AI35" s="61">
        <v>30808</v>
      </c>
      <c r="AK35" s="27">
        <v>2021</v>
      </c>
      <c r="AL35" t="s">
        <v>50</v>
      </c>
      <c r="AM35" t="s">
        <v>34</v>
      </c>
      <c r="AN35">
        <v>250024</v>
      </c>
      <c r="AO35" s="29">
        <v>8</v>
      </c>
      <c r="AP35" t="s">
        <v>11</v>
      </c>
      <c r="AQ35" s="61">
        <v>5523</v>
      </c>
      <c r="AS35" s="27">
        <v>2022</v>
      </c>
      <c r="AT35" t="s">
        <v>50</v>
      </c>
      <c r="AU35" t="s">
        <v>30</v>
      </c>
      <c r="AV35">
        <v>511114</v>
      </c>
      <c r="AW35" s="61">
        <v>14293</v>
      </c>
      <c r="AX35" s="61">
        <v>5317</v>
      </c>
      <c r="AY35" s="61">
        <v>10989</v>
      </c>
      <c r="AZ35" s="61"/>
      <c r="BA35" s="61">
        <v>4226</v>
      </c>
      <c r="BB35" s="61">
        <v>12172</v>
      </c>
      <c r="BC35" s="61">
        <v>9130</v>
      </c>
      <c r="BD35" s="61">
        <v>22137</v>
      </c>
      <c r="BE35" s="61">
        <v>7848</v>
      </c>
      <c r="BF35" s="61">
        <v>3824</v>
      </c>
      <c r="BG35" s="61">
        <v>10468</v>
      </c>
      <c r="BH35" s="61">
        <v>4424</v>
      </c>
      <c r="BI35" s="61">
        <v>104828</v>
      </c>
      <c r="BK35" s="27">
        <v>2021</v>
      </c>
      <c r="BL35" t="s">
        <v>50</v>
      </c>
      <c r="BM35" t="s">
        <v>29</v>
      </c>
      <c r="BN35">
        <v>511112</v>
      </c>
      <c r="BO35" s="29">
        <v>1</v>
      </c>
      <c r="BP35" t="s">
        <v>79</v>
      </c>
      <c r="BQ35" s="61">
        <v>2206</v>
      </c>
    </row>
    <row r="36" spans="1:69" x14ac:dyDescent="0.25">
      <c r="A36" s="27">
        <v>2021</v>
      </c>
      <c r="B36" t="s">
        <v>50</v>
      </c>
      <c r="C36" t="s">
        <v>38</v>
      </c>
      <c r="D36" t="s">
        <v>18</v>
      </c>
      <c r="E36" s="61"/>
      <c r="F36" s="61"/>
      <c r="G36" s="61"/>
      <c r="H36" s="61">
        <v>421</v>
      </c>
      <c r="I36" s="61"/>
      <c r="J36" s="61"/>
      <c r="K36" s="61"/>
      <c r="L36" s="61"/>
      <c r="M36" s="61"/>
      <c r="N36" s="61"/>
      <c r="O36" s="61"/>
      <c r="P36" s="61"/>
      <c r="Q36" s="61">
        <v>421</v>
      </c>
      <c r="S36" s="27">
        <v>2021</v>
      </c>
      <c r="T36" t="s">
        <v>65</v>
      </c>
      <c r="U36" t="s">
        <v>34</v>
      </c>
      <c r="V36">
        <v>250023</v>
      </c>
      <c r="W36" s="61">
        <v>1956</v>
      </c>
      <c r="X36" s="61"/>
      <c r="Y36" s="61">
        <v>4007</v>
      </c>
      <c r="Z36" s="61">
        <v>267</v>
      </c>
      <c r="AA36" s="61">
        <v>2112</v>
      </c>
      <c r="AB36" s="61">
        <v>8616</v>
      </c>
      <c r="AC36" s="61">
        <v>4891</v>
      </c>
      <c r="AD36" s="61">
        <v>4008</v>
      </c>
      <c r="AE36" s="61"/>
      <c r="AF36" s="61"/>
      <c r="AG36" s="61">
        <v>5902</v>
      </c>
      <c r="AH36" s="61"/>
      <c r="AI36" s="61">
        <v>31759</v>
      </c>
      <c r="AK36" s="27">
        <v>2021</v>
      </c>
      <c r="AL36" t="s">
        <v>50</v>
      </c>
      <c r="AM36" t="s">
        <v>34</v>
      </c>
      <c r="AN36">
        <v>250024</v>
      </c>
      <c r="AO36" s="29">
        <v>9</v>
      </c>
      <c r="AP36" t="s">
        <v>16</v>
      </c>
      <c r="AQ36" s="61">
        <v>5090</v>
      </c>
      <c r="AS36" s="27">
        <v>2022</v>
      </c>
      <c r="AT36" t="s">
        <v>50</v>
      </c>
      <c r="AU36" t="s">
        <v>70</v>
      </c>
      <c r="AV36">
        <v>511115</v>
      </c>
      <c r="AW36" s="61">
        <v>5778</v>
      </c>
      <c r="AX36" s="61">
        <v>12795</v>
      </c>
      <c r="AY36" s="61">
        <v>12223</v>
      </c>
      <c r="AZ36" s="61">
        <v>5488</v>
      </c>
      <c r="BA36" s="61">
        <v>18187</v>
      </c>
      <c r="BB36" s="61">
        <v>13371</v>
      </c>
      <c r="BC36" s="61">
        <v>21448</v>
      </c>
      <c r="BD36" s="61">
        <v>16530</v>
      </c>
      <c r="BE36" s="61">
        <v>21161</v>
      </c>
      <c r="BF36" s="61">
        <v>22918</v>
      </c>
      <c r="BG36" s="61">
        <v>7602</v>
      </c>
      <c r="BH36" s="61">
        <v>14954</v>
      </c>
      <c r="BI36" s="61">
        <v>172455</v>
      </c>
      <c r="BK36" s="27">
        <v>2021</v>
      </c>
      <c r="BL36" t="s">
        <v>50</v>
      </c>
      <c r="BM36" t="s">
        <v>29</v>
      </c>
      <c r="BN36">
        <v>511112</v>
      </c>
      <c r="BO36" s="29">
        <v>1</v>
      </c>
      <c r="BP36" t="s">
        <v>21</v>
      </c>
      <c r="BQ36" s="61">
        <v>4386</v>
      </c>
    </row>
    <row r="37" spans="1:69" x14ac:dyDescent="0.25">
      <c r="A37" s="27">
        <v>2021</v>
      </c>
      <c r="B37" t="s">
        <v>50</v>
      </c>
      <c r="C37" t="s">
        <v>38</v>
      </c>
      <c r="D37" t="s">
        <v>19</v>
      </c>
      <c r="E37" s="61"/>
      <c r="F37" s="61"/>
      <c r="G37" s="61">
        <v>5853</v>
      </c>
      <c r="H37" s="61">
        <v>891</v>
      </c>
      <c r="I37" s="61"/>
      <c r="J37" s="61"/>
      <c r="K37" s="61"/>
      <c r="L37" s="61"/>
      <c r="M37" s="61"/>
      <c r="N37" s="61"/>
      <c r="O37" s="61"/>
      <c r="P37" s="61"/>
      <c r="Q37" s="61">
        <v>6744</v>
      </c>
      <c r="S37" s="27">
        <v>2021</v>
      </c>
      <c r="T37" t="s">
        <v>65</v>
      </c>
      <c r="U37" t="s">
        <v>34</v>
      </c>
      <c r="V37">
        <v>250024</v>
      </c>
      <c r="W37" s="61"/>
      <c r="X37" s="61">
        <v>1727</v>
      </c>
      <c r="Y37" s="61">
        <v>468</v>
      </c>
      <c r="Z37" s="61"/>
      <c r="AA37" s="61">
        <v>3654</v>
      </c>
      <c r="AB37" s="61">
        <v>5327</v>
      </c>
      <c r="AC37" s="61">
        <v>6910</v>
      </c>
      <c r="AD37" s="61">
        <v>3845</v>
      </c>
      <c r="AE37" s="61">
        <v>2264</v>
      </c>
      <c r="AF37" s="61">
        <v>5255</v>
      </c>
      <c r="AG37" s="61">
        <v>6342</v>
      </c>
      <c r="AH37" s="61"/>
      <c r="AI37" s="61">
        <v>35792</v>
      </c>
      <c r="AK37" s="27">
        <v>2021</v>
      </c>
      <c r="AL37" t="s">
        <v>50</v>
      </c>
      <c r="AM37" t="s">
        <v>34</v>
      </c>
      <c r="AN37">
        <v>250024</v>
      </c>
      <c r="AO37" s="29">
        <v>10</v>
      </c>
      <c r="AP37" t="s">
        <v>20</v>
      </c>
      <c r="AQ37" s="61">
        <v>4436</v>
      </c>
      <c r="AS37" s="27">
        <v>2022</v>
      </c>
      <c r="AT37" t="s">
        <v>50</v>
      </c>
      <c r="AU37" t="s">
        <v>31</v>
      </c>
      <c r="AV37">
        <v>511116</v>
      </c>
      <c r="AW37" s="61">
        <v>7101</v>
      </c>
      <c r="AX37" s="61">
        <v>8943</v>
      </c>
      <c r="AY37" s="61">
        <v>13332</v>
      </c>
      <c r="AZ37" s="61">
        <v>4411</v>
      </c>
      <c r="BA37" s="61">
        <v>6434</v>
      </c>
      <c r="BB37" s="61">
        <v>18982</v>
      </c>
      <c r="BC37" s="61">
        <v>8524</v>
      </c>
      <c r="BD37" s="61">
        <v>19263</v>
      </c>
      <c r="BE37" s="61">
        <v>7928</v>
      </c>
      <c r="BF37" s="61">
        <v>5192</v>
      </c>
      <c r="BG37" s="61">
        <v>11094</v>
      </c>
      <c r="BH37" s="61">
        <v>7231</v>
      </c>
      <c r="BI37" s="61">
        <v>118435</v>
      </c>
      <c r="BK37" s="27">
        <v>2021</v>
      </c>
      <c r="BL37" t="s">
        <v>50</v>
      </c>
      <c r="BM37" t="s">
        <v>29</v>
      </c>
      <c r="BN37">
        <v>511112</v>
      </c>
      <c r="BO37" s="29">
        <v>2</v>
      </c>
      <c r="BP37" t="s">
        <v>73</v>
      </c>
      <c r="BQ37" s="61">
        <v>772</v>
      </c>
    </row>
    <row r="38" spans="1:69" x14ac:dyDescent="0.25">
      <c r="A38" s="27">
        <v>2021</v>
      </c>
      <c r="B38" t="s">
        <v>50</v>
      </c>
      <c r="C38" t="s">
        <v>38</v>
      </c>
      <c r="D38" t="s">
        <v>20</v>
      </c>
      <c r="E38" s="61"/>
      <c r="F38" s="61"/>
      <c r="G38" s="61"/>
      <c r="H38" s="61"/>
      <c r="I38" s="61"/>
      <c r="J38" s="61"/>
      <c r="K38" s="61">
        <v>4988</v>
      </c>
      <c r="L38" s="61"/>
      <c r="M38" s="61"/>
      <c r="N38" s="61">
        <v>1559</v>
      </c>
      <c r="O38" s="61"/>
      <c r="P38" s="61"/>
      <c r="Q38" s="61">
        <v>6547</v>
      </c>
      <c r="S38" s="27">
        <v>2021</v>
      </c>
      <c r="T38" t="s">
        <v>65</v>
      </c>
      <c r="U38" t="s">
        <v>34</v>
      </c>
      <c r="V38">
        <v>250025</v>
      </c>
      <c r="W38" s="61">
        <v>9583</v>
      </c>
      <c r="X38" s="61">
        <v>4703</v>
      </c>
      <c r="Y38" s="61">
        <v>4466</v>
      </c>
      <c r="Z38" s="61">
        <v>7432</v>
      </c>
      <c r="AA38" s="61"/>
      <c r="AB38" s="61">
        <v>6752</v>
      </c>
      <c r="AC38" s="61"/>
      <c r="AD38" s="61"/>
      <c r="AE38" s="61">
        <v>2235</v>
      </c>
      <c r="AF38" s="61">
        <v>1243</v>
      </c>
      <c r="AG38" s="61">
        <v>1337</v>
      </c>
      <c r="AH38" s="61">
        <v>2633</v>
      </c>
      <c r="AI38" s="61">
        <v>40384</v>
      </c>
      <c r="AK38" s="27">
        <v>2021</v>
      </c>
      <c r="AL38" t="s">
        <v>50</v>
      </c>
      <c r="AM38" t="s">
        <v>34</v>
      </c>
      <c r="AN38">
        <v>250024</v>
      </c>
      <c r="AO38" s="29">
        <v>10</v>
      </c>
      <c r="AP38" t="s">
        <v>21</v>
      </c>
      <c r="AQ38" s="61">
        <v>2967</v>
      </c>
      <c r="AS38" s="27">
        <v>2022</v>
      </c>
      <c r="AT38" t="s">
        <v>50</v>
      </c>
      <c r="AU38" t="s">
        <v>31</v>
      </c>
      <c r="AV38">
        <v>511117</v>
      </c>
      <c r="AW38" s="61">
        <v>19294</v>
      </c>
      <c r="AX38" s="61">
        <v>5868</v>
      </c>
      <c r="AY38" s="61">
        <v>14504</v>
      </c>
      <c r="AZ38" s="61">
        <v>27124</v>
      </c>
      <c r="BA38" s="61">
        <v>7186</v>
      </c>
      <c r="BB38" s="61">
        <v>27710</v>
      </c>
      <c r="BC38" s="61">
        <v>13451</v>
      </c>
      <c r="BD38" s="61">
        <v>3726</v>
      </c>
      <c r="BE38" s="61">
        <v>3344</v>
      </c>
      <c r="BF38" s="61">
        <v>21598</v>
      </c>
      <c r="BG38" s="61">
        <v>19387</v>
      </c>
      <c r="BH38" s="61">
        <v>6522</v>
      </c>
      <c r="BI38" s="61">
        <v>169714</v>
      </c>
      <c r="BK38" s="27">
        <v>2021</v>
      </c>
      <c r="BL38" t="s">
        <v>50</v>
      </c>
      <c r="BM38" t="s">
        <v>29</v>
      </c>
      <c r="BN38">
        <v>511112</v>
      </c>
      <c r="BO38" s="29">
        <v>2</v>
      </c>
      <c r="BP38" t="s">
        <v>76</v>
      </c>
      <c r="BQ38" s="61">
        <v>4394</v>
      </c>
    </row>
    <row r="39" spans="1:69" x14ac:dyDescent="0.25">
      <c r="A39" s="27">
        <v>2021</v>
      </c>
      <c r="B39" t="s">
        <v>50</v>
      </c>
      <c r="C39" t="s">
        <v>38</v>
      </c>
      <c r="D39" t="s">
        <v>21</v>
      </c>
      <c r="E39" s="61"/>
      <c r="F39" s="61"/>
      <c r="G39" s="61"/>
      <c r="H39" s="61">
        <v>5200</v>
      </c>
      <c r="I39" s="61"/>
      <c r="J39" s="61"/>
      <c r="K39" s="61"/>
      <c r="L39" s="61"/>
      <c r="M39" s="61"/>
      <c r="N39" s="61"/>
      <c r="O39" s="61"/>
      <c r="P39" s="61">
        <v>2715</v>
      </c>
      <c r="Q39" s="61">
        <v>7915</v>
      </c>
      <c r="S39" s="27">
        <v>2021</v>
      </c>
      <c r="T39" t="s">
        <v>65</v>
      </c>
      <c r="U39" t="s">
        <v>36</v>
      </c>
      <c r="V39">
        <v>250001</v>
      </c>
      <c r="W39" s="61"/>
      <c r="X39" s="61">
        <v>1026</v>
      </c>
      <c r="Y39" s="61"/>
      <c r="Z39" s="61"/>
      <c r="AA39" s="61">
        <v>1464</v>
      </c>
      <c r="AB39" s="61"/>
      <c r="AC39" s="61">
        <v>3277</v>
      </c>
      <c r="AD39" s="61">
        <v>2825</v>
      </c>
      <c r="AE39" s="61"/>
      <c r="AF39" s="61">
        <v>4733</v>
      </c>
      <c r="AG39" s="61">
        <v>3434</v>
      </c>
      <c r="AH39" s="61"/>
      <c r="AI39" s="61">
        <v>16759</v>
      </c>
      <c r="AK39" s="27">
        <v>2021</v>
      </c>
      <c r="AL39" t="s">
        <v>50</v>
      </c>
      <c r="AM39" t="s">
        <v>34</v>
      </c>
      <c r="AN39">
        <v>250024</v>
      </c>
      <c r="AO39" s="29">
        <v>12</v>
      </c>
      <c r="AP39" t="s">
        <v>80</v>
      </c>
      <c r="AQ39" s="61">
        <v>4521</v>
      </c>
      <c r="AS39" s="27">
        <v>2022</v>
      </c>
      <c r="AT39" t="s">
        <v>65</v>
      </c>
      <c r="AU39" t="s">
        <v>29</v>
      </c>
      <c r="AV39">
        <v>511111</v>
      </c>
      <c r="AW39" s="61">
        <v>7549</v>
      </c>
      <c r="AX39" s="61">
        <v>16808</v>
      </c>
      <c r="AY39" s="61">
        <v>8397</v>
      </c>
      <c r="AZ39" s="61">
        <v>11930</v>
      </c>
      <c r="BA39" s="61">
        <v>2293</v>
      </c>
      <c r="BB39" s="61">
        <v>8221</v>
      </c>
      <c r="BC39" s="61">
        <v>13573</v>
      </c>
      <c r="BD39" s="61">
        <v>7075</v>
      </c>
      <c r="BE39" s="61">
        <v>6619</v>
      </c>
      <c r="BF39" s="61">
        <v>7997</v>
      </c>
      <c r="BG39" s="61">
        <v>12403</v>
      </c>
      <c r="BH39" s="61">
        <v>8879</v>
      </c>
      <c r="BI39" s="61">
        <v>111744</v>
      </c>
      <c r="BK39" s="27">
        <v>2021</v>
      </c>
      <c r="BL39" t="s">
        <v>50</v>
      </c>
      <c r="BM39" t="s">
        <v>29</v>
      </c>
      <c r="BN39">
        <v>511112</v>
      </c>
      <c r="BO39" s="29">
        <v>2</v>
      </c>
      <c r="BP39" t="s">
        <v>78</v>
      </c>
      <c r="BQ39" s="61">
        <v>3757</v>
      </c>
    </row>
    <row r="40" spans="1:69" x14ac:dyDescent="0.25">
      <c r="A40" s="27">
        <v>2021</v>
      </c>
      <c r="B40" t="s">
        <v>50</v>
      </c>
      <c r="C40" t="s">
        <v>54</v>
      </c>
      <c r="D40" t="s">
        <v>73</v>
      </c>
      <c r="E40" s="61"/>
      <c r="F40" s="61"/>
      <c r="G40" s="61"/>
      <c r="H40" s="61"/>
      <c r="I40" s="61"/>
      <c r="J40" s="61">
        <v>3943</v>
      </c>
      <c r="K40" s="61"/>
      <c r="L40" s="61"/>
      <c r="M40" s="61"/>
      <c r="N40" s="61"/>
      <c r="O40" s="61"/>
      <c r="P40" s="61"/>
      <c r="Q40" s="61">
        <v>3943</v>
      </c>
      <c r="S40" s="27">
        <v>2021</v>
      </c>
      <c r="T40" t="s">
        <v>65</v>
      </c>
      <c r="U40" t="s">
        <v>36</v>
      </c>
      <c r="V40">
        <v>250002</v>
      </c>
      <c r="W40" s="61">
        <v>2348</v>
      </c>
      <c r="X40" s="61"/>
      <c r="Y40" s="61"/>
      <c r="Z40" s="61">
        <v>5069</v>
      </c>
      <c r="AA40" s="61">
        <v>757</v>
      </c>
      <c r="AB40" s="61"/>
      <c r="AC40" s="61"/>
      <c r="AD40" s="61">
        <v>9868</v>
      </c>
      <c r="AE40" s="61">
        <v>7278</v>
      </c>
      <c r="AF40" s="61">
        <v>3094</v>
      </c>
      <c r="AG40" s="61"/>
      <c r="AH40" s="61"/>
      <c r="AI40" s="61">
        <v>28414</v>
      </c>
      <c r="AK40" s="27">
        <v>2021</v>
      </c>
      <c r="AL40" t="s">
        <v>50</v>
      </c>
      <c r="AM40" t="s">
        <v>34</v>
      </c>
      <c r="AN40">
        <v>250025</v>
      </c>
      <c r="AO40" s="29">
        <v>1</v>
      </c>
      <c r="AP40" t="s">
        <v>20</v>
      </c>
      <c r="AQ40" s="61">
        <v>4611</v>
      </c>
      <c r="AS40" s="27">
        <v>2022</v>
      </c>
      <c r="AT40" t="s">
        <v>65</v>
      </c>
      <c r="AU40" t="s">
        <v>29</v>
      </c>
      <c r="AV40">
        <v>511112</v>
      </c>
      <c r="AW40" s="61">
        <v>8162</v>
      </c>
      <c r="AX40" s="61">
        <v>1739</v>
      </c>
      <c r="AY40" s="61">
        <v>9909</v>
      </c>
      <c r="AZ40" s="61">
        <v>4880</v>
      </c>
      <c r="BA40" s="61">
        <v>5935</v>
      </c>
      <c r="BB40" s="61">
        <v>19939</v>
      </c>
      <c r="BC40" s="61">
        <v>938</v>
      </c>
      <c r="BD40" s="61">
        <v>5157</v>
      </c>
      <c r="BE40" s="61">
        <v>5922</v>
      </c>
      <c r="BF40" s="61">
        <v>11116</v>
      </c>
      <c r="BG40" s="61"/>
      <c r="BH40" s="61">
        <v>8890</v>
      </c>
      <c r="BI40" s="61">
        <v>82587</v>
      </c>
      <c r="BK40" s="27">
        <v>2021</v>
      </c>
      <c r="BL40" t="s">
        <v>50</v>
      </c>
      <c r="BM40" t="s">
        <v>29</v>
      </c>
      <c r="BN40">
        <v>511112</v>
      </c>
      <c r="BO40" s="29">
        <v>2</v>
      </c>
      <c r="BP40" t="s">
        <v>79</v>
      </c>
      <c r="BQ40" s="61">
        <v>4745</v>
      </c>
    </row>
    <row r="41" spans="1:69" x14ac:dyDescent="0.25">
      <c r="A41" s="27">
        <v>2021</v>
      </c>
      <c r="B41" t="s">
        <v>50</v>
      </c>
      <c r="C41" t="s">
        <v>54</v>
      </c>
      <c r="D41" t="s">
        <v>74</v>
      </c>
      <c r="E41" s="61"/>
      <c r="F41" s="61"/>
      <c r="G41" s="61"/>
      <c r="H41" s="61"/>
      <c r="I41" s="61">
        <v>345</v>
      </c>
      <c r="J41" s="61"/>
      <c r="K41" s="61"/>
      <c r="L41" s="61"/>
      <c r="M41" s="61"/>
      <c r="N41" s="61"/>
      <c r="O41" s="61"/>
      <c r="P41" s="61"/>
      <c r="Q41" s="61">
        <v>345</v>
      </c>
      <c r="S41" s="27">
        <v>2021</v>
      </c>
      <c r="T41" t="s">
        <v>65</v>
      </c>
      <c r="U41" t="s">
        <v>36</v>
      </c>
      <c r="V41">
        <v>250003</v>
      </c>
      <c r="W41" s="61"/>
      <c r="X41" s="61">
        <v>5677</v>
      </c>
      <c r="Y41" s="61">
        <v>6324</v>
      </c>
      <c r="Z41" s="61"/>
      <c r="AA41" s="61"/>
      <c r="AB41" s="61">
        <v>4194</v>
      </c>
      <c r="AC41" s="61">
        <v>3281</v>
      </c>
      <c r="AD41" s="61"/>
      <c r="AE41" s="61">
        <v>1912</v>
      </c>
      <c r="AF41" s="61">
        <v>8083</v>
      </c>
      <c r="AG41" s="61">
        <v>5857</v>
      </c>
      <c r="AH41" s="61">
        <v>5894</v>
      </c>
      <c r="AI41" s="61">
        <v>41222</v>
      </c>
      <c r="AK41" s="27">
        <v>2021</v>
      </c>
      <c r="AL41" t="s">
        <v>50</v>
      </c>
      <c r="AM41" t="s">
        <v>34</v>
      </c>
      <c r="AN41">
        <v>250025</v>
      </c>
      <c r="AO41" s="29">
        <v>2</v>
      </c>
      <c r="AP41" t="s">
        <v>14</v>
      </c>
      <c r="AQ41" s="61">
        <v>5966</v>
      </c>
      <c r="AS41" s="27">
        <v>2022</v>
      </c>
      <c r="AT41" t="s">
        <v>65</v>
      </c>
      <c r="AU41" t="s">
        <v>30</v>
      </c>
      <c r="AV41">
        <v>511113</v>
      </c>
      <c r="AW41" s="61">
        <v>7760</v>
      </c>
      <c r="AX41" s="61">
        <v>17392</v>
      </c>
      <c r="AY41" s="61">
        <v>20661</v>
      </c>
      <c r="AZ41" s="61">
        <v>16217</v>
      </c>
      <c r="BA41" s="61">
        <v>10597</v>
      </c>
      <c r="BB41" s="61">
        <v>4653</v>
      </c>
      <c r="BC41" s="61">
        <v>8373</v>
      </c>
      <c r="BD41" s="61">
        <v>8264</v>
      </c>
      <c r="BE41" s="61">
        <v>8203</v>
      </c>
      <c r="BF41" s="61">
        <v>2362</v>
      </c>
      <c r="BG41" s="61"/>
      <c r="BH41" s="61">
        <v>8144</v>
      </c>
      <c r="BI41" s="61">
        <v>112626</v>
      </c>
      <c r="BK41" s="27">
        <v>2021</v>
      </c>
      <c r="BL41" t="s">
        <v>50</v>
      </c>
      <c r="BM41" t="s">
        <v>29</v>
      </c>
      <c r="BN41">
        <v>511112</v>
      </c>
      <c r="BO41" s="29">
        <v>2</v>
      </c>
      <c r="BP41" t="s">
        <v>81</v>
      </c>
      <c r="BQ41" s="61">
        <v>877</v>
      </c>
    </row>
    <row r="42" spans="1:69" x14ac:dyDescent="0.25">
      <c r="A42" s="27">
        <v>2021</v>
      </c>
      <c r="B42" t="s">
        <v>50</v>
      </c>
      <c r="C42" t="s">
        <v>54</v>
      </c>
      <c r="D42" t="s">
        <v>75</v>
      </c>
      <c r="E42" s="61"/>
      <c r="F42" s="61"/>
      <c r="G42" s="61"/>
      <c r="H42" s="61">
        <v>513</v>
      </c>
      <c r="I42" s="61"/>
      <c r="J42" s="61"/>
      <c r="K42" s="61"/>
      <c r="L42" s="61"/>
      <c r="M42" s="61"/>
      <c r="N42" s="61"/>
      <c r="O42" s="61"/>
      <c r="P42" s="61"/>
      <c r="Q42" s="61">
        <v>513</v>
      </c>
      <c r="S42" s="27">
        <v>2021</v>
      </c>
      <c r="T42" t="s">
        <v>65</v>
      </c>
      <c r="U42" t="s">
        <v>36</v>
      </c>
      <c r="V42">
        <v>250004</v>
      </c>
      <c r="W42" s="61">
        <v>9993</v>
      </c>
      <c r="X42" s="61">
        <v>5169</v>
      </c>
      <c r="Y42" s="61">
        <v>10134</v>
      </c>
      <c r="Z42" s="61">
        <v>2414</v>
      </c>
      <c r="AA42" s="61">
        <v>4000</v>
      </c>
      <c r="AB42" s="61"/>
      <c r="AC42" s="61">
        <v>8659</v>
      </c>
      <c r="AD42" s="61">
        <v>3941</v>
      </c>
      <c r="AE42" s="61"/>
      <c r="AF42" s="61"/>
      <c r="AG42" s="61">
        <v>6772</v>
      </c>
      <c r="AH42" s="61"/>
      <c r="AI42" s="61">
        <v>51082</v>
      </c>
      <c r="AK42" s="27">
        <v>2021</v>
      </c>
      <c r="AL42" t="s">
        <v>50</v>
      </c>
      <c r="AM42" t="s">
        <v>34</v>
      </c>
      <c r="AN42">
        <v>250025</v>
      </c>
      <c r="AO42" s="29">
        <v>2</v>
      </c>
      <c r="AP42" t="s">
        <v>18</v>
      </c>
      <c r="AQ42" s="61">
        <v>4935</v>
      </c>
      <c r="AS42" s="27">
        <v>2022</v>
      </c>
      <c r="AT42" t="s">
        <v>65</v>
      </c>
      <c r="AU42" t="s">
        <v>30</v>
      </c>
      <c r="AV42">
        <v>511114</v>
      </c>
      <c r="AW42" s="61">
        <v>7042</v>
      </c>
      <c r="AX42" s="61">
        <v>2780</v>
      </c>
      <c r="AY42" s="61">
        <v>10713</v>
      </c>
      <c r="AZ42" s="61">
        <v>6083</v>
      </c>
      <c r="BA42" s="61">
        <v>4376</v>
      </c>
      <c r="BB42" s="61">
        <v>10300</v>
      </c>
      <c r="BC42" s="61">
        <v>2580</v>
      </c>
      <c r="BD42" s="61">
        <v>4661</v>
      </c>
      <c r="BE42" s="61">
        <v>5035</v>
      </c>
      <c r="BF42" s="61">
        <v>5351</v>
      </c>
      <c r="BG42" s="61">
        <v>23078</v>
      </c>
      <c r="BH42" s="61">
        <v>7295</v>
      </c>
      <c r="BI42" s="61">
        <v>89294</v>
      </c>
      <c r="BK42" s="27">
        <v>2021</v>
      </c>
      <c r="BL42" t="s">
        <v>50</v>
      </c>
      <c r="BM42" t="s">
        <v>29</v>
      </c>
      <c r="BN42">
        <v>511112</v>
      </c>
      <c r="BO42" s="29">
        <v>2</v>
      </c>
      <c r="BP42" t="s">
        <v>11</v>
      </c>
      <c r="BQ42" s="61">
        <v>2475</v>
      </c>
    </row>
    <row r="43" spans="1:69" x14ac:dyDescent="0.25">
      <c r="A43" s="27">
        <v>2021</v>
      </c>
      <c r="B43" t="s">
        <v>50</v>
      </c>
      <c r="C43" t="s">
        <v>54</v>
      </c>
      <c r="D43" t="s">
        <v>77</v>
      </c>
      <c r="E43" s="61">
        <v>1561</v>
      </c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>
        <v>1561</v>
      </c>
      <c r="S43" s="27">
        <v>2021</v>
      </c>
      <c r="T43" t="s">
        <v>65</v>
      </c>
      <c r="U43" t="s">
        <v>36</v>
      </c>
      <c r="V43">
        <v>250005</v>
      </c>
      <c r="W43" s="61">
        <v>6482</v>
      </c>
      <c r="X43" s="61"/>
      <c r="Y43" s="61">
        <v>3661</v>
      </c>
      <c r="Z43" s="61"/>
      <c r="AA43" s="61">
        <v>2650</v>
      </c>
      <c r="AB43" s="61"/>
      <c r="AC43" s="61">
        <v>5596</v>
      </c>
      <c r="AD43" s="61"/>
      <c r="AE43" s="61"/>
      <c r="AF43" s="61"/>
      <c r="AG43" s="61">
        <v>3539</v>
      </c>
      <c r="AH43" s="61"/>
      <c r="AI43" s="61">
        <v>21928</v>
      </c>
      <c r="AK43" s="27">
        <v>2021</v>
      </c>
      <c r="AL43" t="s">
        <v>50</v>
      </c>
      <c r="AM43" t="s">
        <v>34</v>
      </c>
      <c r="AN43">
        <v>250025</v>
      </c>
      <c r="AO43" s="29">
        <v>6</v>
      </c>
      <c r="AP43" t="s">
        <v>12</v>
      </c>
      <c r="AQ43" s="61">
        <v>1097</v>
      </c>
      <c r="AS43" s="27">
        <v>2022</v>
      </c>
      <c r="AT43" t="s">
        <v>65</v>
      </c>
      <c r="AU43" t="s">
        <v>70</v>
      </c>
      <c r="AV43">
        <v>511115</v>
      </c>
      <c r="AW43" s="61"/>
      <c r="AX43" s="61">
        <v>4274</v>
      </c>
      <c r="AY43" s="61"/>
      <c r="AZ43" s="61">
        <v>21720</v>
      </c>
      <c r="BA43" s="61">
        <v>5923</v>
      </c>
      <c r="BB43" s="61">
        <v>20402</v>
      </c>
      <c r="BC43" s="61">
        <v>1770</v>
      </c>
      <c r="BD43" s="61">
        <v>10097</v>
      </c>
      <c r="BE43" s="61">
        <v>8930</v>
      </c>
      <c r="BF43" s="61">
        <v>12849</v>
      </c>
      <c r="BG43" s="61">
        <v>22680</v>
      </c>
      <c r="BH43" s="61">
        <v>10951</v>
      </c>
      <c r="BI43" s="61">
        <v>119596</v>
      </c>
      <c r="BK43" s="27">
        <v>2021</v>
      </c>
      <c r="BL43" t="s">
        <v>50</v>
      </c>
      <c r="BM43" t="s">
        <v>29</v>
      </c>
      <c r="BN43">
        <v>511112</v>
      </c>
      <c r="BO43" s="29">
        <v>2</v>
      </c>
      <c r="BP43" t="s">
        <v>21</v>
      </c>
      <c r="BQ43" s="61">
        <v>466</v>
      </c>
    </row>
    <row r="44" spans="1:69" x14ac:dyDescent="0.25">
      <c r="A44" s="27">
        <v>2021</v>
      </c>
      <c r="B44" t="s">
        <v>50</v>
      </c>
      <c r="C44" t="s">
        <v>54</v>
      </c>
      <c r="D44" t="s">
        <v>78</v>
      </c>
      <c r="E44" s="61"/>
      <c r="F44" s="61"/>
      <c r="G44" s="61"/>
      <c r="H44" s="61"/>
      <c r="I44" s="61"/>
      <c r="J44" s="61"/>
      <c r="K44" s="61">
        <v>1438</v>
      </c>
      <c r="L44" s="61"/>
      <c r="M44" s="61"/>
      <c r="N44" s="61"/>
      <c r="O44" s="61">
        <v>1890</v>
      </c>
      <c r="P44" s="61"/>
      <c r="Q44" s="61">
        <v>3328</v>
      </c>
      <c r="S44" s="27">
        <v>2021</v>
      </c>
      <c r="T44" t="s">
        <v>65</v>
      </c>
      <c r="U44" t="s">
        <v>36</v>
      </c>
      <c r="V44">
        <v>250006</v>
      </c>
      <c r="W44" s="61"/>
      <c r="X44" s="61"/>
      <c r="Y44" s="61">
        <v>3424</v>
      </c>
      <c r="Z44" s="61"/>
      <c r="AA44" s="61"/>
      <c r="AB44" s="61"/>
      <c r="AC44" s="61">
        <v>2540</v>
      </c>
      <c r="AD44" s="61"/>
      <c r="AE44" s="61">
        <v>4765</v>
      </c>
      <c r="AF44" s="61"/>
      <c r="AG44" s="61"/>
      <c r="AH44" s="61">
        <v>3310</v>
      </c>
      <c r="AI44" s="61">
        <v>14039</v>
      </c>
      <c r="AK44" s="27">
        <v>2021</v>
      </c>
      <c r="AL44" t="s">
        <v>50</v>
      </c>
      <c r="AM44" t="s">
        <v>34</v>
      </c>
      <c r="AN44">
        <v>250025</v>
      </c>
      <c r="AO44" s="29">
        <v>7</v>
      </c>
      <c r="AP44" t="s">
        <v>76</v>
      </c>
      <c r="AQ44" s="61">
        <v>773</v>
      </c>
      <c r="AS44" s="27">
        <v>2022</v>
      </c>
      <c r="AT44" t="s">
        <v>65</v>
      </c>
      <c r="AU44" t="s">
        <v>31</v>
      </c>
      <c r="AV44">
        <v>511116</v>
      </c>
      <c r="AW44" s="61">
        <v>7663</v>
      </c>
      <c r="AX44" s="61">
        <v>22376</v>
      </c>
      <c r="AY44" s="61">
        <v>20654</v>
      </c>
      <c r="AZ44" s="61">
        <v>8200</v>
      </c>
      <c r="BA44" s="61">
        <v>4054</v>
      </c>
      <c r="BB44" s="61">
        <v>9689</v>
      </c>
      <c r="BC44" s="61">
        <v>23200</v>
      </c>
      <c r="BD44" s="61">
        <v>7901</v>
      </c>
      <c r="BE44" s="61">
        <v>21479</v>
      </c>
      <c r="BF44" s="61">
        <v>8104</v>
      </c>
      <c r="BG44" s="61">
        <v>5175</v>
      </c>
      <c r="BH44" s="61">
        <v>3174</v>
      </c>
      <c r="BI44" s="61">
        <v>141669</v>
      </c>
      <c r="BK44" s="27">
        <v>2021</v>
      </c>
      <c r="BL44" t="s">
        <v>50</v>
      </c>
      <c r="BM44" t="s">
        <v>29</v>
      </c>
      <c r="BN44">
        <v>511112</v>
      </c>
      <c r="BO44" s="29">
        <v>3</v>
      </c>
      <c r="BP44" t="s">
        <v>12</v>
      </c>
      <c r="BQ44" s="61">
        <v>1032</v>
      </c>
    </row>
    <row r="45" spans="1:69" x14ac:dyDescent="0.25">
      <c r="A45" s="27">
        <v>2021</v>
      </c>
      <c r="B45" t="s">
        <v>50</v>
      </c>
      <c r="C45" t="s">
        <v>54</v>
      </c>
      <c r="D45" t="s">
        <v>79</v>
      </c>
      <c r="E45" s="61"/>
      <c r="F45" s="61"/>
      <c r="G45" s="61"/>
      <c r="H45" s="61">
        <v>11391</v>
      </c>
      <c r="I45" s="61"/>
      <c r="J45" s="61"/>
      <c r="K45" s="61"/>
      <c r="L45" s="61"/>
      <c r="M45" s="61">
        <v>3439</v>
      </c>
      <c r="N45" s="61"/>
      <c r="O45" s="61"/>
      <c r="P45" s="61"/>
      <c r="Q45" s="61">
        <v>14830</v>
      </c>
      <c r="S45" s="27">
        <v>2021</v>
      </c>
      <c r="T45" t="s">
        <v>65</v>
      </c>
      <c r="U45" t="s">
        <v>36</v>
      </c>
      <c r="V45">
        <v>250007</v>
      </c>
      <c r="W45" s="61"/>
      <c r="X45" s="61">
        <v>1852</v>
      </c>
      <c r="Y45" s="61"/>
      <c r="Z45" s="61">
        <v>5499</v>
      </c>
      <c r="AA45" s="61"/>
      <c r="AB45" s="61">
        <v>1407</v>
      </c>
      <c r="AC45" s="61"/>
      <c r="AD45" s="61">
        <v>7399</v>
      </c>
      <c r="AE45" s="61">
        <v>3992</v>
      </c>
      <c r="AF45" s="61">
        <v>4384</v>
      </c>
      <c r="AG45" s="61"/>
      <c r="AH45" s="61">
        <v>3166</v>
      </c>
      <c r="AI45" s="61">
        <v>27699</v>
      </c>
      <c r="AK45" s="27">
        <v>2021</v>
      </c>
      <c r="AL45" t="s">
        <v>50</v>
      </c>
      <c r="AM45" t="s">
        <v>34</v>
      </c>
      <c r="AN45">
        <v>250025</v>
      </c>
      <c r="AO45" s="29">
        <v>9</v>
      </c>
      <c r="AP45" t="s">
        <v>14</v>
      </c>
      <c r="AQ45" s="61">
        <v>5214</v>
      </c>
      <c r="AS45" s="27">
        <v>2022</v>
      </c>
      <c r="AT45" t="s">
        <v>65</v>
      </c>
      <c r="AU45" t="s">
        <v>31</v>
      </c>
      <c r="AV45">
        <v>511117</v>
      </c>
      <c r="AW45" s="61">
        <v>8151</v>
      </c>
      <c r="AX45" s="61">
        <v>7572</v>
      </c>
      <c r="AY45" s="61"/>
      <c r="AZ45" s="61">
        <v>23594</v>
      </c>
      <c r="BA45" s="61"/>
      <c r="BB45" s="61">
        <v>6244</v>
      </c>
      <c r="BC45" s="61">
        <v>9049</v>
      </c>
      <c r="BD45" s="61">
        <v>7305</v>
      </c>
      <c r="BE45" s="61">
        <v>5170</v>
      </c>
      <c r="BF45" s="61">
        <v>8325</v>
      </c>
      <c r="BG45" s="61">
        <v>22826</v>
      </c>
      <c r="BH45" s="61">
        <v>14887</v>
      </c>
      <c r="BI45" s="61">
        <v>113123</v>
      </c>
      <c r="BK45" s="27">
        <v>2021</v>
      </c>
      <c r="BL45" t="s">
        <v>50</v>
      </c>
      <c r="BM45" t="s">
        <v>29</v>
      </c>
      <c r="BN45">
        <v>511112</v>
      </c>
      <c r="BO45" s="29">
        <v>3</v>
      </c>
      <c r="BP45" t="s">
        <v>14</v>
      </c>
      <c r="BQ45" s="61">
        <v>5204</v>
      </c>
    </row>
    <row r="46" spans="1:69" x14ac:dyDescent="0.25">
      <c r="A46" s="27">
        <v>2021</v>
      </c>
      <c r="B46" t="s">
        <v>50</v>
      </c>
      <c r="C46" t="s">
        <v>54</v>
      </c>
      <c r="D46" t="s">
        <v>80</v>
      </c>
      <c r="E46" s="61"/>
      <c r="F46" s="61"/>
      <c r="G46" s="61"/>
      <c r="H46" s="61">
        <v>12300</v>
      </c>
      <c r="I46" s="61"/>
      <c r="J46" s="61"/>
      <c r="K46" s="61"/>
      <c r="L46" s="61"/>
      <c r="M46" s="61"/>
      <c r="N46" s="61"/>
      <c r="O46" s="61">
        <v>5865</v>
      </c>
      <c r="P46" s="61">
        <v>2204</v>
      </c>
      <c r="Q46" s="61">
        <v>20369</v>
      </c>
      <c r="S46" s="27">
        <v>2021</v>
      </c>
      <c r="T46" t="s">
        <v>65</v>
      </c>
      <c r="U46" t="s">
        <v>36</v>
      </c>
      <c r="V46">
        <v>250008</v>
      </c>
      <c r="W46" s="61"/>
      <c r="X46" s="61"/>
      <c r="Y46" s="61"/>
      <c r="Z46" s="61"/>
      <c r="AA46" s="61"/>
      <c r="AB46" s="61">
        <v>2793</v>
      </c>
      <c r="AC46" s="61">
        <v>1065</v>
      </c>
      <c r="AD46" s="61">
        <v>4720</v>
      </c>
      <c r="AE46" s="61"/>
      <c r="AF46" s="61">
        <v>5402</v>
      </c>
      <c r="AG46" s="61">
        <v>1919</v>
      </c>
      <c r="AH46" s="61">
        <v>5656</v>
      </c>
      <c r="AI46" s="61">
        <v>21555</v>
      </c>
      <c r="AK46" s="27">
        <v>2021</v>
      </c>
      <c r="AL46" t="s">
        <v>50</v>
      </c>
      <c r="AM46" t="s">
        <v>34</v>
      </c>
      <c r="AN46">
        <v>250025</v>
      </c>
      <c r="AO46" s="29">
        <v>12</v>
      </c>
      <c r="AP46" t="s">
        <v>17</v>
      </c>
      <c r="AQ46" s="61">
        <v>240</v>
      </c>
      <c r="AS46" s="27">
        <v>2022</v>
      </c>
      <c r="AT46" t="s">
        <v>51</v>
      </c>
      <c r="AU46" t="s">
        <v>29</v>
      </c>
      <c r="AV46">
        <v>511111</v>
      </c>
      <c r="AW46" s="61">
        <v>7332</v>
      </c>
      <c r="AX46" s="61">
        <v>14321</v>
      </c>
      <c r="AY46" s="61">
        <v>5289</v>
      </c>
      <c r="AZ46" s="61">
        <v>7137</v>
      </c>
      <c r="BA46" s="61">
        <v>4096</v>
      </c>
      <c r="BB46" s="61">
        <v>16402</v>
      </c>
      <c r="BC46" s="61">
        <v>4424</v>
      </c>
      <c r="BD46" s="61">
        <v>5481</v>
      </c>
      <c r="BE46" s="61">
        <v>11473</v>
      </c>
      <c r="BF46" s="61">
        <v>7918</v>
      </c>
      <c r="BG46" s="61">
        <v>5118</v>
      </c>
      <c r="BH46" s="61">
        <v>5330</v>
      </c>
      <c r="BI46" s="61">
        <v>94321</v>
      </c>
      <c r="BK46" s="27">
        <v>2021</v>
      </c>
      <c r="BL46" t="s">
        <v>50</v>
      </c>
      <c r="BM46" t="s">
        <v>29</v>
      </c>
      <c r="BN46">
        <v>511112</v>
      </c>
      <c r="BO46" s="29">
        <v>3</v>
      </c>
      <c r="BP46" t="s">
        <v>21</v>
      </c>
      <c r="BQ46" s="61">
        <v>5450</v>
      </c>
    </row>
    <row r="47" spans="1:69" x14ac:dyDescent="0.25">
      <c r="A47" s="27">
        <v>2021</v>
      </c>
      <c r="B47" t="s">
        <v>50</v>
      </c>
      <c r="C47" t="s">
        <v>54</v>
      </c>
      <c r="D47" t="s">
        <v>11</v>
      </c>
      <c r="E47" s="61"/>
      <c r="F47" s="61">
        <v>1144</v>
      </c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>
        <v>1144</v>
      </c>
      <c r="S47" s="27">
        <v>2021</v>
      </c>
      <c r="T47" t="s">
        <v>65</v>
      </c>
      <c r="U47" t="s">
        <v>36</v>
      </c>
      <c r="V47">
        <v>250009</v>
      </c>
      <c r="W47" s="61">
        <v>2127</v>
      </c>
      <c r="X47" s="61"/>
      <c r="Y47" s="61">
        <v>6688</v>
      </c>
      <c r="Z47" s="61"/>
      <c r="AA47" s="61">
        <v>2460</v>
      </c>
      <c r="AB47" s="61">
        <v>4024</v>
      </c>
      <c r="AC47" s="61"/>
      <c r="AD47" s="61">
        <v>6619</v>
      </c>
      <c r="AE47" s="61"/>
      <c r="AF47" s="61">
        <v>2686</v>
      </c>
      <c r="AG47" s="61"/>
      <c r="AH47" s="61"/>
      <c r="AI47" s="61">
        <v>24604</v>
      </c>
      <c r="AK47" s="27">
        <v>2021</v>
      </c>
      <c r="AL47" t="s">
        <v>50</v>
      </c>
      <c r="AM47" t="s">
        <v>36</v>
      </c>
      <c r="AN47">
        <v>250001</v>
      </c>
      <c r="AO47" s="29">
        <v>1</v>
      </c>
      <c r="AP47" t="s">
        <v>13</v>
      </c>
      <c r="AQ47" s="61">
        <v>2388</v>
      </c>
      <c r="AS47" s="27">
        <v>2022</v>
      </c>
      <c r="AT47" t="s">
        <v>51</v>
      </c>
      <c r="AU47" t="s">
        <v>29</v>
      </c>
      <c r="AV47">
        <v>511112</v>
      </c>
      <c r="AW47" s="61">
        <v>5681</v>
      </c>
      <c r="AX47" s="61">
        <v>4956</v>
      </c>
      <c r="AY47" s="61">
        <v>4566</v>
      </c>
      <c r="AZ47" s="61">
        <v>7255</v>
      </c>
      <c r="BA47" s="61"/>
      <c r="BB47" s="61">
        <v>7642</v>
      </c>
      <c r="BC47" s="61">
        <v>6286</v>
      </c>
      <c r="BD47" s="61"/>
      <c r="BE47" s="61">
        <v>11436</v>
      </c>
      <c r="BF47" s="61">
        <v>5757</v>
      </c>
      <c r="BG47" s="61">
        <v>16173</v>
      </c>
      <c r="BH47" s="61">
        <v>20380</v>
      </c>
      <c r="BI47" s="61">
        <v>90132</v>
      </c>
      <c r="BK47" s="27">
        <v>2021</v>
      </c>
      <c r="BL47" t="s">
        <v>50</v>
      </c>
      <c r="BM47" t="s">
        <v>29</v>
      </c>
      <c r="BN47">
        <v>511112</v>
      </c>
      <c r="BO47" s="29">
        <v>4</v>
      </c>
      <c r="BP47" t="s">
        <v>78</v>
      </c>
      <c r="BQ47" s="61">
        <v>1916</v>
      </c>
    </row>
    <row r="48" spans="1:69" x14ac:dyDescent="0.25">
      <c r="A48" s="27">
        <v>2021</v>
      </c>
      <c r="B48" t="s">
        <v>50</v>
      </c>
      <c r="C48" t="s">
        <v>54</v>
      </c>
      <c r="D48" t="s">
        <v>13</v>
      </c>
      <c r="E48" s="61"/>
      <c r="F48" s="61"/>
      <c r="G48" s="61"/>
      <c r="H48" s="61"/>
      <c r="I48" s="61">
        <v>5179</v>
      </c>
      <c r="J48" s="61"/>
      <c r="K48" s="61"/>
      <c r="L48" s="61"/>
      <c r="M48" s="61"/>
      <c r="N48" s="61"/>
      <c r="O48" s="61"/>
      <c r="P48" s="61"/>
      <c r="Q48" s="61">
        <v>5179</v>
      </c>
      <c r="S48" s="27">
        <v>2021</v>
      </c>
      <c r="T48" t="s">
        <v>65</v>
      </c>
      <c r="U48" t="s">
        <v>36</v>
      </c>
      <c r="V48">
        <v>250010</v>
      </c>
      <c r="W48" s="61">
        <v>2480</v>
      </c>
      <c r="X48" s="61"/>
      <c r="Y48" s="61"/>
      <c r="Z48" s="61">
        <v>3176</v>
      </c>
      <c r="AA48" s="61"/>
      <c r="AB48" s="61">
        <v>4771</v>
      </c>
      <c r="AC48" s="61"/>
      <c r="AD48" s="61">
        <v>210</v>
      </c>
      <c r="AE48" s="61">
        <v>6072</v>
      </c>
      <c r="AF48" s="61"/>
      <c r="AG48" s="61"/>
      <c r="AH48" s="61">
        <v>4674</v>
      </c>
      <c r="AI48" s="61">
        <v>21383</v>
      </c>
      <c r="AK48" s="27">
        <v>2021</v>
      </c>
      <c r="AL48" t="s">
        <v>50</v>
      </c>
      <c r="AM48" t="s">
        <v>36</v>
      </c>
      <c r="AN48">
        <v>250001</v>
      </c>
      <c r="AO48" s="29">
        <v>3</v>
      </c>
      <c r="AP48" t="s">
        <v>17</v>
      </c>
      <c r="AQ48" s="61">
        <v>1289</v>
      </c>
      <c r="AS48" s="27">
        <v>2022</v>
      </c>
      <c r="AT48" t="s">
        <v>51</v>
      </c>
      <c r="AU48" t="s">
        <v>30</v>
      </c>
      <c r="AV48">
        <v>511113</v>
      </c>
      <c r="AW48" s="61">
        <v>3344</v>
      </c>
      <c r="AX48" s="61">
        <v>4998</v>
      </c>
      <c r="AY48" s="61">
        <v>6421</v>
      </c>
      <c r="AZ48" s="61">
        <v>6694</v>
      </c>
      <c r="BA48" s="61">
        <v>14007</v>
      </c>
      <c r="BB48" s="61">
        <v>9338</v>
      </c>
      <c r="BC48" s="61">
        <v>20568</v>
      </c>
      <c r="BD48" s="61">
        <v>24255</v>
      </c>
      <c r="BE48" s="61">
        <v>12350</v>
      </c>
      <c r="BF48" s="61">
        <v>11803</v>
      </c>
      <c r="BG48" s="61"/>
      <c r="BH48" s="61">
        <v>5926</v>
      </c>
      <c r="BI48" s="61">
        <v>119704</v>
      </c>
      <c r="BK48" s="27">
        <v>2021</v>
      </c>
      <c r="BL48" t="s">
        <v>50</v>
      </c>
      <c r="BM48" t="s">
        <v>29</v>
      </c>
      <c r="BN48">
        <v>511112</v>
      </c>
      <c r="BO48" s="29">
        <v>4</v>
      </c>
      <c r="BP48" t="s">
        <v>81</v>
      </c>
      <c r="BQ48" s="61">
        <v>5706</v>
      </c>
    </row>
    <row r="49" spans="1:69" x14ac:dyDescent="0.25">
      <c r="A49" s="27">
        <v>2021</v>
      </c>
      <c r="B49" t="s">
        <v>50</v>
      </c>
      <c r="C49" t="s">
        <v>54</v>
      </c>
      <c r="D49" t="s">
        <v>14</v>
      </c>
      <c r="E49" s="61"/>
      <c r="F49" s="61">
        <v>3071</v>
      </c>
      <c r="G49" s="61"/>
      <c r="H49" s="61"/>
      <c r="I49" s="61">
        <v>5835</v>
      </c>
      <c r="J49" s="61"/>
      <c r="K49" s="61"/>
      <c r="L49" s="61"/>
      <c r="M49" s="61"/>
      <c r="N49" s="61"/>
      <c r="O49" s="61"/>
      <c r="P49" s="61"/>
      <c r="Q49" s="61">
        <v>8906</v>
      </c>
      <c r="S49" s="27">
        <v>2021</v>
      </c>
      <c r="T49" t="s">
        <v>65</v>
      </c>
      <c r="U49" t="s">
        <v>37</v>
      </c>
      <c r="V49">
        <v>250011</v>
      </c>
      <c r="W49" s="61"/>
      <c r="X49" s="61"/>
      <c r="Y49" s="61">
        <v>2944</v>
      </c>
      <c r="Z49" s="61"/>
      <c r="AA49" s="61">
        <v>961</v>
      </c>
      <c r="AB49" s="61"/>
      <c r="AC49" s="61">
        <v>1990</v>
      </c>
      <c r="AD49" s="61">
        <v>2686</v>
      </c>
      <c r="AE49" s="61"/>
      <c r="AF49" s="61"/>
      <c r="AG49" s="61">
        <v>5634</v>
      </c>
      <c r="AH49" s="61"/>
      <c r="AI49" s="61">
        <v>14215</v>
      </c>
      <c r="AK49" s="27">
        <v>2021</v>
      </c>
      <c r="AL49" t="s">
        <v>50</v>
      </c>
      <c r="AM49" t="s">
        <v>36</v>
      </c>
      <c r="AN49">
        <v>250001</v>
      </c>
      <c r="AO49" s="29">
        <v>4</v>
      </c>
      <c r="AP49" t="s">
        <v>19</v>
      </c>
      <c r="AQ49" s="61">
        <v>891</v>
      </c>
      <c r="AS49" s="27">
        <v>2022</v>
      </c>
      <c r="AT49" t="s">
        <v>51</v>
      </c>
      <c r="AU49" t="s">
        <v>30</v>
      </c>
      <c r="AV49">
        <v>511114</v>
      </c>
      <c r="AW49" s="61">
        <v>5724</v>
      </c>
      <c r="AX49" s="61">
        <v>14934</v>
      </c>
      <c r="AY49" s="61">
        <v>14807</v>
      </c>
      <c r="AZ49" s="61">
        <v>3554</v>
      </c>
      <c r="BA49" s="61">
        <v>13875</v>
      </c>
      <c r="BB49" s="61">
        <v>13455</v>
      </c>
      <c r="BC49" s="61">
        <v>8201</v>
      </c>
      <c r="BD49" s="61">
        <v>8894</v>
      </c>
      <c r="BE49" s="61">
        <v>3801</v>
      </c>
      <c r="BF49" s="61">
        <v>6898</v>
      </c>
      <c r="BG49" s="61">
        <v>12588</v>
      </c>
      <c r="BH49" s="61">
        <v>6053</v>
      </c>
      <c r="BI49" s="61">
        <v>112784</v>
      </c>
      <c r="BK49" s="27">
        <v>2021</v>
      </c>
      <c r="BL49" t="s">
        <v>50</v>
      </c>
      <c r="BM49" t="s">
        <v>29</v>
      </c>
      <c r="BN49">
        <v>511112</v>
      </c>
      <c r="BO49" s="29">
        <v>4</v>
      </c>
      <c r="BP49" t="s">
        <v>13</v>
      </c>
      <c r="BQ49" s="61">
        <v>5559</v>
      </c>
    </row>
    <row r="50" spans="1:69" x14ac:dyDescent="0.25">
      <c r="A50" s="27">
        <v>2021</v>
      </c>
      <c r="B50" t="s">
        <v>50</v>
      </c>
      <c r="C50" t="s">
        <v>54</v>
      </c>
      <c r="D50" t="s">
        <v>16</v>
      </c>
      <c r="E50" s="61"/>
      <c r="F50" s="61"/>
      <c r="G50" s="61"/>
      <c r="H50" s="61"/>
      <c r="I50" s="61"/>
      <c r="J50" s="61"/>
      <c r="K50" s="61"/>
      <c r="L50" s="61">
        <v>2296</v>
      </c>
      <c r="M50" s="61">
        <v>3765</v>
      </c>
      <c r="N50" s="61"/>
      <c r="O50" s="61"/>
      <c r="P50" s="61"/>
      <c r="Q50" s="61">
        <v>6061</v>
      </c>
      <c r="S50" s="27">
        <v>2021</v>
      </c>
      <c r="T50" t="s">
        <v>65</v>
      </c>
      <c r="U50" t="s">
        <v>37</v>
      </c>
      <c r="V50">
        <v>250012</v>
      </c>
      <c r="W50" s="61"/>
      <c r="X50" s="61">
        <v>3349</v>
      </c>
      <c r="Y50" s="61"/>
      <c r="Z50" s="61">
        <v>5256</v>
      </c>
      <c r="AA50" s="61">
        <v>8593</v>
      </c>
      <c r="AB50" s="61"/>
      <c r="AC50" s="61">
        <v>2759</v>
      </c>
      <c r="AD50" s="61"/>
      <c r="AE50" s="61">
        <v>5668</v>
      </c>
      <c r="AF50" s="61">
        <v>5084</v>
      </c>
      <c r="AG50" s="61">
        <v>1993</v>
      </c>
      <c r="AH50" s="61">
        <v>5775</v>
      </c>
      <c r="AI50" s="61">
        <v>38477</v>
      </c>
      <c r="AK50" s="27">
        <v>2021</v>
      </c>
      <c r="AL50" t="s">
        <v>50</v>
      </c>
      <c r="AM50" t="s">
        <v>36</v>
      </c>
      <c r="AN50">
        <v>250001</v>
      </c>
      <c r="AO50" s="29">
        <v>7</v>
      </c>
      <c r="AP50" t="s">
        <v>16</v>
      </c>
      <c r="AQ50" s="61">
        <v>640</v>
      </c>
      <c r="AS50" s="27">
        <v>2022</v>
      </c>
      <c r="AT50" t="s">
        <v>51</v>
      </c>
      <c r="AU50" t="s">
        <v>70</v>
      </c>
      <c r="AV50">
        <v>511115</v>
      </c>
      <c r="AW50" s="61">
        <v>10375</v>
      </c>
      <c r="AX50" s="61">
        <v>16972</v>
      </c>
      <c r="AY50" s="61">
        <v>7059</v>
      </c>
      <c r="AZ50" s="61">
        <v>4271</v>
      </c>
      <c r="BA50" s="61">
        <v>16069</v>
      </c>
      <c r="BB50" s="61"/>
      <c r="BC50" s="61"/>
      <c r="BD50" s="61">
        <v>11387</v>
      </c>
      <c r="BE50" s="61">
        <v>2729</v>
      </c>
      <c r="BF50" s="61">
        <v>8095</v>
      </c>
      <c r="BG50" s="61">
        <v>3676</v>
      </c>
      <c r="BH50" s="61">
        <v>13198</v>
      </c>
      <c r="BI50" s="61">
        <v>93831</v>
      </c>
      <c r="BK50" s="27">
        <v>2021</v>
      </c>
      <c r="BL50" t="s">
        <v>50</v>
      </c>
      <c r="BM50" t="s">
        <v>29</v>
      </c>
      <c r="BN50">
        <v>511112</v>
      </c>
      <c r="BO50" s="29">
        <v>5</v>
      </c>
      <c r="BP50" t="s">
        <v>12</v>
      </c>
      <c r="BQ50" s="61">
        <v>1561</v>
      </c>
    </row>
    <row r="51" spans="1:69" x14ac:dyDescent="0.25">
      <c r="A51" s="27">
        <v>2021</v>
      </c>
      <c r="B51" t="s">
        <v>50</v>
      </c>
      <c r="C51" t="s">
        <v>54</v>
      </c>
      <c r="D51" t="s">
        <v>17</v>
      </c>
      <c r="E51" s="61">
        <v>4054</v>
      </c>
      <c r="F51" s="61">
        <v>3407</v>
      </c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>
        <v>7461</v>
      </c>
      <c r="S51" s="27">
        <v>2021</v>
      </c>
      <c r="T51" t="s">
        <v>65</v>
      </c>
      <c r="U51" t="s">
        <v>37</v>
      </c>
      <c r="V51">
        <v>250013</v>
      </c>
      <c r="W51" s="61"/>
      <c r="X51" s="61"/>
      <c r="Y51" s="61"/>
      <c r="Z51" s="61"/>
      <c r="AA51" s="61">
        <v>621</v>
      </c>
      <c r="AB51" s="61">
        <v>769</v>
      </c>
      <c r="AC51" s="61">
        <v>5693</v>
      </c>
      <c r="AD51" s="61">
        <v>1865</v>
      </c>
      <c r="AE51" s="61">
        <v>10942</v>
      </c>
      <c r="AF51" s="61">
        <v>11403</v>
      </c>
      <c r="AG51" s="61">
        <v>1283</v>
      </c>
      <c r="AH51" s="61">
        <v>3011</v>
      </c>
      <c r="AI51" s="61">
        <v>35587</v>
      </c>
      <c r="AK51" s="27">
        <v>2021</v>
      </c>
      <c r="AL51" t="s">
        <v>50</v>
      </c>
      <c r="AM51" t="s">
        <v>36</v>
      </c>
      <c r="AN51">
        <v>250001</v>
      </c>
      <c r="AO51" s="29">
        <v>10</v>
      </c>
      <c r="AP51" t="s">
        <v>74</v>
      </c>
      <c r="AQ51" s="61">
        <v>2894</v>
      </c>
      <c r="AS51" s="27">
        <v>2022</v>
      </c>
      <c r="AT51" t="s">
        <v>51</v>
      </c>
      <c r="AU51" t="s">
        <v>31</v>
      </c>
      <c r="AV51">
        <v>511116</v>
      </c>
      <c r="AW51" s="61">
        <v>14503</v>
      </c>
      <c r="AX51" s="61">
        <v>3508</v>
      </c>
      <c r="AY51" s="61">
        <v>10151</v>
      </c>
      <c r="AZ51" s="61">
        <v>8689</v>
      </c>
      <c r="BA51" s="61">
        <v>4886</v>
      </c>
      <c r="BB51" s="61">
        <v>9416</v>
      </c>
      <c r="BC51" s="61">
        <v>6731</v>
      </c>
      <c r="BD51" s="61">
        <v>8892</v>
      </c>
      <c r="BE51" s="61">
        <v>12973</v>
      </c>
      <c r="BF51" s="61">
        <v>5219</v>
      </c>
      <c r="BG51" s="61">
        <v>22309</v>
      </c>
      <c r="BH51" s="61">
        <v>12427</v>
      </c>
      <c r="BI51" s="61">
        <v>119704</v>
      </c>
      <c r="BK51" s="27">
        <v>2021</v>
      </c>
      <c r="BL51" t="s">
        <v>50</v>
      </c>
      <c r="BM51" t="s">
        <v>29</v>
      </c>
      <c r="BN51">
        <v>511112</v>
      </c>
      <c r="BO51" s="29">
        <v>5</v>
      </c>
      <c r="BP51" t="s">
        <v>20</v>
      </c>
      <c r="BQ51" s="61">
        <v>1820</v>
      </c>
    </row>
    <row r="52" spans="1:69" x14ac:dyDescent="0.25">
      <c r="A52" s="27">
        <v>2021</v>
      </c>
      <c r="B52" t="s">
        <v>50</v>
      </c>
      <c r="C52" t="s">
        <v>54</v>
      </c>
      <c r="D52" t="s">
        <v>18</v>
      </c>
      <c r="E52" s="61">
        <v>4101</v>
      </c>
      <c r="F52" s="61"/>
      <c r="G52" s="61"/>
      <c r="H52" s="61"/>
      <c r="I52" s="61">
        <v>2432</v>
      </c>
      <c r="J52" s="61">
        <v>4855</v>
      </c>
      <c r="K52" s="61"/>
      <c r="L52" s="61"/>
      <c r="M52" s="61"/>
      <c r="N52" s="61"/>
      <c r="O52" s="61"/>
      <c r="P52" s="61"/>
      <c r="Q52" s="61">
        <v>11388</v>
      </c>
      <c r="S52" s="27">
        <v>2021</v>
      </c>
      <c r="T52" t="s">
        <v>65</v>
      </c>
      <c r="U52" t="s">
        <v>37</v>
      </c>
      <c r="V52">
        <v>250014</v>
      </c>
      <c r="W52" s="61"/>
      <c r="X52" s="61"/>
      <c r="Y52" s="61"/>
      <c r="Z52" s="61"/>
      <c r="AA52" s="61">
        <v>7286</v>
      </c>
      <c r="AB52" s="61">
        <v>1890</v>
      </c>
      <c r="AC52" s="61">
        <v>3611</v>
      </c>
      <c r="AD52" s="61"/>
      <c r="AE52" s="61">
        <v>7188</v>
      </c>
      <c r="AF52" s="61"/>
      <c r="AG52" s="61"/>
      <c r="AH52" s="61"/>
      <c r="AI52" s="61">
        <v>19975</v>
      </c>
      <c r="AK52" s="27">
        <v>2021</v>
      </c>
      <c r="AL52" t="s">
        <v>50</v>
      </c>
      <c r="AM52" t="s">
        <v>36</v>
      </c>
      <c r="AN52">
        <v>250001</v>
      </c>
      <c r="AO52" s="29">
        <v>10</v>
      </c>
      <c r="AP52" t="s">
        <v>14</v>
      </c>
      <c r="AQ52" s="61">
        <v>5604</v>
      </c>
      <c r="AS52" s="27">
        <v>2022</v>
      </c>
      <c r="AT52" t="s">
        <v>51</v>
      </c>
      <c r="AU52" t="s">
        <v>31</v>
      </c>
      <c r="AV52">
        <v>511117</v>
      </c>
      <c r="AW52" s="61">
        <v>2054</v>
      </c>
      <c r="AX52" s="61">
        <v>7137</v>
      </c>
      <c r="AY52" s="61">
        <v>6638</v>
      </c>
      <c r="AZ52" s="61">
        <v>11138</v>
      </c>
      <c r="BA52" s="61">
        <v>984</v>
      </c>
      <c r="BB52" s="61">
        <v>3339</v>
      </c>
      <c r="BC52" s="61">
        <v>6774</v>
      </c>
      <c r="BD52" s="61">
        <v>10506</v>
      </c>
      <c r="BE52" s="61">
        <v>15943</v>
      </c>
      <c r="BF52" s="61">
        <v>9420</v>
      </c>
      <c r="BG52" s="61">
        <v>1229</v>
      </c>
      <c r="BH52" s="61">
        <v>12473</v>
      </c>
      <c r="BI52" s="61">
        <v>87635</v>
      </c>
      <c r="BK52" s="27">
        <v>2021</v>
      </c>
      <c r="BL52" t="s">
        <v>50</v>
      </c>
      <c r="BM52" t="s">
        <v>29</v>
      </c>
      <c r="BN52">
        <v>511112</v>
      </c>
      <c r="BO52" s="29">
        <v>6</v>
      </c>
      <c r="BP52" t="s">
        <v>76</v>
      </c>
      <c r="BQ52" s="61">
        <v>3593</v>
      </c>
    </row>
    <row r="53" spans="1:69" x14ac:dyDescent="0.25">
      <c r="A53" s="27">
        <v>2021</v>
      </c>
      <c r="B53" t="s">
        <v>50</v>
      </c>
      <c r="C53" t="s">
        <v>54</v>
      </c>
      <c r="D53" t="s">
        <v>19</v>
      </c>
      <c r="E53" s="61"/>
      <c r="F53" s="61"/>
      <c r="G53" s="61"/>
      <c r="H53" s="61"/>
      <c r="I53" s="61"/>
      <c r="J53" s="61">
        <v>432</v>
      </c>
      <c r="K53" s="61"/>
      <c r="L53" s="61"/>
      <c r="M53" s="61"/>
      <c r="N53" s="61"/>
      <c r="O53" s="61"/>
      <c r="P53" s="61"/>
      <c r="Q53" s="61">
        <v>432</v>
      </c>
      <c r="S53" s="27">
        <v>2021</v>
      </c>
      <c r="T53" t="s">
        <v>65</v>
      </c>
      <c r="U53" t="s">
        <v>37</v>
      </c>
      <c r="V53">
        <v>250015</v>
      </c>
      <c r="W53" s="61"/>
      <c r="X53" s="61"/>
      <c r="Y53" s="61"/>
      <c r="Z53" s="61">
        <v>1250</v>
      </c>
      <c r="AA53" s="61"/>
      <c r="AB53" s="61"/>
      <c r="AC53" s="61"/>
      <c r="AD53" s="61">
        <v>1784</v>
      </c>
      <c r="AE53" s="61"/>
      <c r="AF53" s="61">
        <v>4334</v>
      </c>
      <c r="AG53" s="61">
        <v>4537</v>
      </c>
      <c r="AH53" s="61"/>
      <c r="AI53" s="61">
        <v>11905</v>
      </c>
      <c r="AK53" s="27">
        <v>2021</v>
      </c>
      <c r="AL53" t="s">
        <v>50</v>
      </c>
      <c r="AM53" t="s">
        <v>36</v>
      </c>
      <c r="AN53">
        <v>250001</v>
      </c>
      <c r="AO53" s="29">
        <v>12</v>
      </c>
      <c r="AP53" t="s">
        <v>13</v>
      </c>
      <c r="AQ53" s="61">
        <v>5156</v>
      </c>
      <c r="AS53" s="27">
        <v>2022</v>
      </c>
      <c r="AT53" t="s">
        <v>64</v>
      </c>
      <c r="AU53" t="s">
        <v>29</v>
      </c>
      <c r="AV53">
        <v>511111</v>
      </c>
      <c r="AW53" s="61">
        <v>2807</v>
      </c>
      <c r="AX53" s="61">
        <v>12408</v>
      </c>
      <c r="AY53" s="61">
        <v>8008</v>
      </c>
      <c r="AZ53" s="61">
        <v>5274</v>
      </c>
      <c r="BA53" s="61">
        <v>6200</v>
      </c>
      <c r="BB53" s="61">
        <v>10121</v>
      </c>
      <c r="BC53" s="61">
        <v>3378</v>
      </c>
      <c r="BD53" s="61">
        <v>3692</v>
      </c>
      <c r="BE53" s="61">
        <v>13764</v>
      </c>
      <c r="BF53" s="61">
        <v>15593</v>
      </c>
      <c r="BG53" s="61">
        <v>5063</v>
      </c>
      <c r="BH53" s="61">
        <v>20371</v>
      </c>
      <c r="BI53" s="61">
        <v>106679</v>
      </c>
      <c r="BK53" s="27">
        <v>2021</v>
      </c>
      <c r="BL53" t="s">
        <v>50</v>
      </c>
      <c r="BM53" t="s">
        <v>29</v>
      </c>
      <c r="BN53">
        <v>511112</v>
      </c>
      <c r="BO53" s="29">
        <v>6</v>
      </c>
      <c r="BP53" t="s">
        <v>79</v>
      </c>
      <c r="BQ53" s="61">
        <v>6490</v>
      </c>
    </row>
    <row r="54" spans="1:69" x14ac:dyDescent="0.25">
      <c r="A54" s="27">
        <v>2021</v>
      </c>
      <c r="B54" t="s">
        <v>50</v>
      </c>
      <c r="C54" t="s">
        <v>54</v>
      </c>
      <c r="D54" t="s">
        <v>20</v>
      </c>
      <c r="E54" s="61"/>
      <c r="F54" s="61"/>
      <c r="G54" s="61"/>
      <c r="H54" s="61"/>
      <c r="I54" s="61"/>
      <c r="J54" s="61">
        <v>625</v>
      </c>
      <c r="K54" s="61">
        <v>4790</v>
      </c>
      <c r="L54" s="61"/>
      <c r="M54" s="61"/>
      <c r="N54" s="61"/>
      <c r="O54" s="61"/>
      <c r="P54" s="61"/>
      <c r="Q54" s="61">
        <v>5415</v>
      </c>
      <c r="S54" s="27">
        <v>2021</v>
      </c>
      <c r="T54" t="s">
        <v>65</v>
      </c>
      <c r="U54" t="s">
        <v>37</v>
      </c>
      <c r="V54">
        <v>250016</v>
      </c>
      <c r="W54" s="61">
        <v>486</v>
      </c>
      <c r="X54" s="61">
        <v>5624</v>
      </c>
      <c r="Y54" s="61"/>
      <c r="Z54" s="61"/>
      <c r="AA54" s="61">
        <v>5170</v>
      </c>
      <c r="AB54" s="61"/>
      <c r="AC54" s="61">
        <v>3846</v>
      </c>
      <c r="AD54" s="61"/>
      <c r="AE54" s="61">
        <v>1141</v>
      </c>
      <c r="AF54" s="61"/>
      <c r="AG54" s="61">
        <v>4047</v>
      </c>
      <c r="AH54" s="61"/>
      <c r="AI54" s="61">
        <v>20314</v>
      </c>
      <c r="AK54" s="27">
        <v>2021</v>
      </c>
      <c r="AL54" t="s">
        <v>50</v>
      </c>
      <c r="AM54" t="s">
        <v>36</v>
      </c>
      <c r="AN54">
        <v>250001</v>
      </c>
      <c r="AO54" s="29">
        <v>12</v>
      </c>
      <c r="AP54" t="s">
        <v>21</v>
      </c>
      <c r="AQ54" s="61">
        <v>2715</v>
      </c>
      <c r="AS54" s="27">
        <v>2022</v>
      </c>
      <c r="AT54" t="s">
        <v>64</v>
      </c>
      <c r="AU54" t="s">
        <v>29</v>
      </c>
      <c r="AV54">
        <v>511112</v>
      </c>
      <c r="AW54" s="61">
        <v>573</v>
      </c>
      <c r="AX54" s="61">
        <v>6738</v>
      </c>
      <c r="AY54" s="61">
        <v>920</v>
      </c>
      <c r="AZ54" s="61">
        <v>5479</v>
      </c>
      <c r="BA54" s="61">
        <v>8970</v>
      </c>
      <c r="BB54" s="61">
        <v>4129</v>
      </c>
      <c r="BC54" s="61">
        <v>1974</v>
      </c>
      <c r="BD54" s="61">
        <v>15801</v>
      </c>
      <c r="BE54" s="61">
        <v>4730</v>
      </c>
      <c r="BF54" s="61">
        <v>3211</v>
      </c>
      <c r="BG54" s="61">
        <v>10613</v>
      </c>
      <c r="BH54" s="61">
        <v>5233</v>
      </c>
      <c r="BI54" s="61">
        <v>68371</v>
      </c>
      <c r="BK54" s="27">
        <v>2021</v>
      </c>
      <c r="BL54" t="s">
        <v>50</v>
      </c>
      <c r="BM54" t="s">
        <v>29</v>
      </c>
      <c r="BN54">
        <v>511112</v>
      </c>
      <c r="BO54" s="29">
        <v>6</v>
      </c>
      <c r="BP54" t="s">
        <v>80</v>
      </c>
      <c r="BQ54" s="61">
        <v>2893</v>
      </c>
    </row>
    <row r="55" spans="1:69" x14ac:dyDescent="0.25">
      <c r="A55" s="27">
        <v>2021</v>
      </c>
      <c r="B55" t="s">
        <v>50</v>
      </c>
      <c r="C55" t="s">
        <v>54</v>
      </c>
      <c r="D55" t="s">
        <v>21</v>
      </c>
      <c r="E55" s="61"/>
      <c r="F55" s="61">
        <v>2377</v>
      </c>
      <c r="G55" s="61">
        <v>4701</v>
      </c>
      <c r="H55" s="61"/>
      <c r="I55" s="61"/>
      <c r="J55" s="61"/>
      <c r="K55" s="61"/>
      <c r="L55" s="61"/>
      <c r="M55" s="61"/>
      <c r="N55" s="61"/>
      <c r="O55" s="61">
        <v>2954</v>
      </c>
      <c r="P55" s="61"/>
      <c r="Q55" s="61">
        <v>10032</v>
      </c>
      <c r="S55" s="27">
        <v>2021</v>
      </c>
      <c r="T55" t="s">
        <v>65</v>
      </c>
      <c r="U55" t="s">
        <v>37</v>
      </c>
      <c r="V55">
        <v>250017</v>
      </c>
      <c r="W55" s="61">
        <v>1144</v>
      </c>
      <c r="X55" s="61">
        <v>1335</v>
      </c>
      <c r="Y55" s="61">
        <v>2719</v>
      </c>
      <c r="Z55" s="61"/>
      <c r="AA55" s="61"/>
      <c r="AB55" s="61">
        <v>5153</v>
      </c>
      <c r="AC55" s="61">
        <v>9012</v>
      </c>
      <c r="AD55" s="61"/>
      <c r="AE55" s="61">
        <v>3935</v>
      </c>
      <c r="AF55" s="61">
        <v>228</v>
      </c>
      <c r="AG55" s="61">
        <v>2210</v>
      </c>
      <c r="AH55" s="61">
        <v>6088</v>
      </c>
      <c r="AI55" s="61">
        <v>31824</v>
      </c>
      <c r="AK55" s="27">
        <v>2021</v>
      </c>
      <c r="AL55" t="s">
        <v>50</v>
      </c>
      <c r="AM55" t="s">
        <v>36</v>
      </c>
      <c r="AN55">
        <v>250002</v>
      </c>
      <c r="AO55" s="29">
        <v>1</v>
      </c>
      <c r="AP55" t="s">
        <v>17</v>
      </c>
      <c r="AQ55" s="61">
        <v>971</v>
      </c>
      <c r="AS55" s="27">
        <v>2022</v>
      </c>
      <c r="AT55" t="s">
        <v>64</v>
      </c>
      <c r="AU55" t="s">
        <v>30</v>
      </c>
      <c r="AV55">
        <v>511113</v>
      </c>
      <c r="AW55" s="61">
        <v>12773</v>
      </c>
      <c r="AX55" s="61">
        <v>25183</v>
      </c>
      <c r="AY55" s="61">
        <v>5705</v>
      </c>
      <c r="AZ55" s="61">
        <v>16317</v>
      </c>
      <c r="BA55" s="61">
        <v>4352</v>
      </c>
      <c r="BB55" s="61">
        <v>4066</v>
      </c>
      <c r="BC55" s="61">
        <v>7612</v>
      </c>
      <c r="BD55" s="61">
        <v>4649</v>
      </c>
      <c r="BE55" s="61">
        <v>3211</v>
      </c>
      <c r="BF55" s="61">
        <v>12764</v>
      </c>
      <c r="BG55" s="61"/>
      <c r="BH55" s="61">
        <v>8583</v>
      </c>
      <c r="BI55" s="61">
        <v>105215</v>
      </c>
      <c r="BK55" s="27">
        <v>2021</v>
      </c>
      <c r="BL55" t="s">
        <v>50</v>
      </c>
      <c r="BM55" t="s">
        <v>29</v>
      </c>
      <c r="BN55">
        <v>511112</v>
      </c>
      <c r="BO55" s="29">
        <v>6</v>
      </c>
      <c r="BP55" t="s">
        <v>16</v>
      </c>
      <c r="BQ55" s="61">
        <v>2410</v>
      </c>
    </row>
    <row r="56" spans="1:69" x14ac:dyDescent="0.25">
      <c r="A56" s="27">
        <v>2021</v>
      </c>
      <c r="B56" t="s">
        <v>50</v>
      </c>
      <c r="C56" t="s">
        <v>71</v>
      </c>
      <c r="D56" t="s">
        <v>73</v>
      </c>
      <c r="E56" s="61"/>
      <c r="F56" s="61"/>
      <c r="G56" s="61">
        <v>4732</v>
      </c>
      <c r="H56" s="61"/>
      <c r="I56" s="61"/>
      <c r="J56" s="61"/>
      <c r="K56" s="61"/>
      <c r="L56" s="61"/>
      <c r="M56" s="61"/>
      <c r="N56" s="61"/>
      <c r="O56" s="61"/>
      <c r="P56" s="61"/>
      <c r="Q56" s="61">
        <v>4732</v>
      </c>
      <c r="S56" s="27">
        <v>2021</v>
      </c>
      <c r="T56" t="s">
        <v>65</v>
      </c>
      <c r="U56" t="s">
        <v>37</v>
      </c>
      <c r="V56">
        <v>250018</v>
      </c>
      <c r="W56" s="61"/>
      <c r="X56" s="61">
        <v>783</v>
      </c>
      <c r="Y56" s="61"/>
      <c r="Z56" s="61"/>
      <c r="AA56" s="61"/>
      <c r="AB56" s="61">
        <v>554</v>
      </c>
      <c r="AC56" s="61">
        <v>5666</v>
      </c>
      <c r="AD56" s="61">
        <v>2215</v>
      </c>
      <c r="AE56" s="61">
        <v>6066</v>
      </c>
      <c r="AF56" s="61">
        <v>819</v>
      </c>
      <c r="AG56" s="61">
        <v>1861</v>
      </c>
      <c r="AH56" s="61"/>
      <c r="AI56" s="61">
        <v>17964</v>
      </c>
      <c r="AK56" s="27">
        <v>2021</v>
      </c>
      <c r="AL56" t="s">
        <v>50</v>
      </c>
      <c r="AM56" t="s">
        <v>36</v>
      </c>
      <c r="AN56">
        <v>250002</v>
      </c>
      <c r="AO56" s="29">
        <v>6</v>
      </c>
      <c r="AP56" t="s">
        <v>73</v>
      </c>
      <c r="AQ56" s="61">
        <v>2302</v>
      </c>
      <c r="AS56" s="27">
        <v>2022</v>
      </c>
      <c r="AT56" t="s">
        <v>64</v>
      </c>
      <c r="AU56" t="s">
        <v>30</v>
      </c>
      <c r="AV56">
        <v>511114</v>
      </c>
      <c r="AW56" s="61">
        <v>675</v>
      </c>
      <c r="AX56" s="61">
        <v>9964</v>
      </c>
      <c r="AY56" s="61">
        <v>16112</v>
      </c>
      <c r="AZ56" s="61">
        <v>18949</v>
      </c>
      <c r="BA56" s="61">
        <v>21291</v>
      </c>
      <c r="BB56" s="61">
        <v>5674</v>
      </c>
      <c r="BC56" s="61"/>
      <c r="BD56" s="61">
        <v>6995</v>
      </c>
      <c r="BE56" s="61">
        <v>9520</v>
      </c>
      <c r="BF56" s="61">
        <v>5160</v>
      </c>
      <c r="BG56" s="61">
        <v>6866</v>
      </c>
      <c r="BH56" s="61"/>
      <c r="BI56" s="61">
        <v>101206</v>
      </c>
      <c r="BK56" s="27">
        <v>2021</v>
      </c>
      <c r="BL56" t="s">
        <v>50</v>
      </c>
      <c r="BM56" t="s">
        <v>29</v>
      </c>
      <c r="BN56">
        <v>511112</v>
      </c>
      <c r="BO56" s="29">
        <v>6</v>
      </c>
      <c r="BP56" t="s">
        <v>21</v>
      </c>
      <c r="BQ56" s="61">
        <v>990</v>
      </c>
    </row>
    <row r="57" spans="1:69" x14ac:dyDescent="0.25">
      <c r="A57" s="27">
        <v>2021</v>
      </c>
      <c r="B57" t="s">
        <v>50</v>
      </c>
      <c r="C57" t="s">
        <v>71</v>
      </c>
      <c r="D57" t="s">
        <v>74</v>
      </c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>
        <v>1585</v>
      </c>
      <c r="Q57" s="61">
        <v>1585</v>
      </c>
      <c r="S57" s="27">
        <v>2021</v>
      </c>
      <c r="T57" t="s">
        <v>65</v>
      </c>
      <c r="U57" t="s">
        <v>37</v>
      </c>
      <c r="V57">
        <v>250019</v>
      </c>
      <c r="W57" s="61"/>
      <c r="X57" s="61"/>
      <c r="Y57" s="61">
        <v>1533</v>
      </c>
      <c r="Z57" s="61">
        <v>10615</v>
      </c>
      <c r="AA57" s="61"/>
      <c r="AB57" s="61">
        <v>5716</v>
      </c>
      <c r="AC57" s="61">
        <v>1176</v>
      </c>
      <c r="AD57" s="61">
        <v>3238</v>
      </c>
      <c r="AE57" s="61">
        <v>2800</v>
      </c>
      <c r="AF57" s="61"/>
      <c r="AG57" s="61"/>
      <c r="AH57" s="61">
        <v>5509</v>
      </c>
      <c r="AI57" s="61">
        <v>30587</v>
      </c>
      <c r="AK57" s="27">
        <v>2021</v>
      </c>
      <c r="AL57" t="s">
        <v>50</v>
      </c>
      <c r="AM57" t="s">
        <v>36</v>
      </c>
      <c r="AN57">
        <v>250002</v>
      </c>
      <c r="AO57" s="29">
        <v>7</v>
      </c>
      <c r="AP57" t="s">
        <v>81</v>
      </c>
      <c r="AQ57" s="61">
        <v>2600</v>
      </c>
      <c r="AS57" s="27">
        <v>2022</v>
      </c>
      <c r="AT57" t="s">
        <v>64</v>
      </c>
      <c r="AU57" t="s">
        <v>70</v>
      </c>
      <c r="AV57">
        <v>511115</v>
      </c>
      <c r="AW57" s="61">
        <v>10890</v>
      </c>
      <c r="AX57" s="61">
        <v>5482</v>
      </c>
      <c r="AY57" s="61">
        <v>19801</v>
      </c>
      <c r="AZ57" s="61">
        <v>5002</v>
      </c>
      <c r="BA57" s="61">
        <v>13707</v>
      </c>
      <c r="BB57" s="61">
        <v>17537</v>
      </c>
      <c r="BC57" s="61">
        <v>18160</v>
      </c>
      <c r="BD57" s="61">
        <v>1977</v>
      </c>
      <c r="BE57" s="61">
        <v>5671</v>
      </c>
      <c r="BF57" s="61">
        <v>7717</v>
      </c>
      <c r="BG57" s="61">
        <v>5834</v>
      </c>
      <c r="BH57" s="61">
        <v>2036</v>
      </c>
      <c r="BI57" s="61">
        <v>113814</v>
      </c>
      <c r="BK57" s="27">
        <v>2021</v>
      </c>
      <c r="BL57" t="s">
        <v>50</v>
      </c>
      <c r="BM57" t="s">
        <v>29</v>
      </c>
      <c r="BN57">
        <v>511112</v>
      </c>
      <c r="BO57" s="29">
        <v>8</v>
      </c>
      <c r="BP57" t="s">
        <v>11</v>
      </c>
      <c r="BQ57" s="61">
        <v>5523</v>
      </c>
    </row>
    <row r="58" spans="1:69" x14ac:dyDescent="0.25">
      <c r="A58" s="27">
        <v>2021</v>
      </c>
      <c r="B58" t="s">
        <v>50</v>
      </c>
      <c r="C58" t="s">
        <v>71</v>
      </c>
      <c r="D58" t="s">
        <v>75</v>
      </c>
      <c r="E58" s="61"/>
      <c r="F58" s="61"/>
      <c r="G58" s="61"/>
      <c r="H58" s="61"/>
      <c r="I58" s="61"/>
      <c r="J58" s="61"/>
      <c r="K58" s="61"/>
      <c r="L58" s="61">
        <v>2506</v>
      </c>
      <c r="M58" s="61"/>
      <c r="N58" s="61"/>
      <c r="O58" s="61"/>
      <c r="P58" s="61">
        <v>4361</v>
      </c>
      <c r="Q58" s="61">
        <v>6867</v>
      </c>
      <c r="S58" s="27">
        <v>2021</v>
      </c>
      <c r="T58" t="s">
        <v>65</v>
      </c>
      <c r="U58" t="s">
        <v>37</v>
      </c>
      <c r="V58">
        <v>250020</v>
      </c>
      <c r="W58" s="61"/>
      <c r="X58" s="61">
        <v>1478</v>
      </c>
      <c r="Y58" s="61"/>
      <c r="Z58" s="61"/>
      <c r="AA58" s="61"/>
      <c r="AB58" s="61"/>
      <c r="AC58" s="61">
        <v>3761</v>
      </c>
      <c r="AD58" s="61"/>
      <c r="AE58" s="61"/>
      <c r="AF58" s="61"/>
      <c r="AG58" s="61"/>
      <c r="AH58" s="61"/>
      <c r="AI58" s="61">
        <v>5239</v>
      </c>
      <c r="AK58" s="27">
        <v>2021</v>
      </c>
      <c r="AL58" t="s">
        <v>50</v>
      </c>
      <c r="AM58" t="s">
        <v>36</v>
      </c>
      <c r="AN58">
        <v>250002</v>
      </c>
      <c r="AO58" s="29">
        <v>10</v>
      </c>
      <c r="AP58" t="s">
        <v>76</v>
      </c>
      <c r="AQ58" s="61">
        <v>10881</v>
      </c>
      <c r="AS58" s="27">
        <v>2022</v>
      </c>
      <c r="AT58" t="s">
        <v>64</v>
      </c>
      <c r="AU58" t="s">
        <v>31</v>
      </c>
      <c r="AV58">
        <v>511116</v>
      </c>
      <c r="AW58" s="61">
        <v>6766</v>
      </c>
      <c r="AX58" s="61">
        <v>5288</v>
      </c>
      <c r="AY58" s="61">
        <v>4277</v>
      </c>
      <c r="AZ58" s="61">
        <v>11821</v>
      </c>
      <c r="BA58" s="61">
        <v>5571</v>
      </c>
      <c r="BB58" s="61">
        <v>14598</v>
      </c>
      <c r="BC58" s="61">
        <v>5472</v>
      </c>
      <c r="BD58" s="61">
        <v>3376</v>
      </c>
      <c r="BE58" s="61">
        <v>10839</v>
      </c>
      <c r="BF58" s="61">
        <v>15123</v>
      </c>
      <c r="BG58" s="61">
        <v>1985</v>
      </c>
      <c r="BH58" s="61">
        <v>5827</v>
      </c>
      <c r="BI58" s="61">
        <v>90943</v>
      </c>
      <c r="BK58" s="27">
        <v>2021</v>
      </c>
      <c r="BL58" t="s">
        <v>50</v>
      </c>
      <c r="BM58" t="s">
        <v>29</v>
      </c>
      <c r="BN58">
        <v>511112</v>
      </c>
      <c r="BO58" s="29">
        <v>8</v>
      </c>
      <c r="BP58" t="s">
        <v>19</v>
      </c>
      <c r="BQ58" s="61">
        <v>4973</v>
      </c>
    </row>
    <row r="59" spans="1:69" x14ac:dyDescent="0.25">
      <c r="A59" s="27">
        <v>2021</v>
      </c>
      <c r="B59" t="s">
        <v>50</v>
      </c>
      <c r="C59" t="s">
        <v>71</v>
      </c>
      <c r="D59" t="s">
        <v>76</v>
      </c>
      <c r="E59" s="61"/>
      <c r="F59" s="61">
        <v>1389</v>
      </c>
      <c r="G59" s="61"/>
      <c r="H59" s="61"/>
      <c r="I59" s="61"/>
      <c r="J59" s="61">
        <v>3593</v>
      </c>
      <c r="K59" s="61"/>
      <c r="L59" s="61"/>
      <c r="M59" s="61"/>
      <c r="N59" s="61">
        <v>452</v>
      </c>
      <c r="O59" s="61"/>
      <c r="P59" s="61"/>
      <c r="Q59" s="61">
        <v>5434</v>
      </c>
      <c r="S59" s="27">
        <v>2021</v>
      </c>
      <c r="T59" t="s">
        <v>65</v>
      </c>
      <c r="U59" t="s">
        <v>35</v>
      </c>
      <c r="V59">
        <v>250026</v>
      </c>
      <c r="W59" s="61"/>
      <c r="X59" s="61">
        <v>2344</v>
      </c>
      <c r="Y59" s="61"/>
      <c r="Z59" s="61"/>
      <c r="AA59" s="61">
        <v>3072</v>
      </c>
      <c r="AB59" s="61"/>
      <c r="AC59" s="61"/>
      <c r="AD59" s="61"/>
      <c r="AE59" s="61">
        <v>3057</v>
      </c>
      <c r="AF59" s="61"/>
      <c r="AG59" s="61"/>
      <c r="AH59" s="61"/>
      <c r="AI59" s="61">
        <v>8473</v>
      </c>
      <c r="AK59" s="27">
        <v>2021</v>
      </c>
      <c r="AL59" t="s">
        <v>50</v>
      </c>
      <c r="AM59" t="s">
        <v>36</v>
      </c>
      <c r="AN59">
        <v>250002</v>
      </c>
      <c r="AO59" s="29">
        <v>10</v>
      </c>
      <c r="AP59" t="s">
        <v>20</v>
      </c>
      <c r="AQ59" s="61">
        <v>1559</v>
      </c>
      <c r="AS59" s="27">
        <v>2022</v>
      </c>
      <c r="AT59" t="s">
        <v>64</v>
      </c>
      <c r="AU59" t="s">
        <v>31</v>
      </c>
      <c r="AV59">
        <v>511117</v>
      </c>
      <c r="AW59" s="61">
        <v>6968</v>
      </c>
      <c r="AX59" s="61">
        <v>20284</v>
      </c>
      <c r="AY59" s="61">
        <v>13889</v>
      </c>
      <c r="AZ59" s="61">
        <v>16514</v>
      </c>
      <c r="BA59" s="61">
        <v>11913</v>
      </c>
      <c r="BB59" s="61">
        <v>13199</v>
      </c>
      <c r="BC59" s="61">
        <v>10816</v>
      </c>
      <c r="BD59" s="61">
        <v>12956</v>
      </c>
      <c r="BE59" s="61">
        <v>9074</v>
      </c>
      <c r="BF59" s="61"/>
      <c r="BG59" s="61">
        <v>5366</v>
      </c>
      <c r="BH59" s="61">
        <v>13342</v>
      </c>
      <c r="BI59" s="61">
        <v>134321</v>
      </c>
      <c r="BK59" s="27">
        <v>2021</v>
      </c>
      <c r="BL59" t="s">
        <v>50</v>
      </c>
      <c r="BM59" t="s">
        <v>29</v>
      </c>
      <c r="BN59">
        <v>511112</v>
      </c>
      <c r="BO59" s="29">
        <v>9</v>
      </c>
      <c r="BP59" t="s">
        <v>15</v>
      </c>
      <c r="BQ59" s="61">
        <v>1047</v>
      </c>
    </row>
    <row r="60" spans="1:69" x14ac:dyDescent="0.25">
      <c r="A60" s="27">
        <v>2021</v>
      </c>
      <c r="B60" t="s">
        <v>50</v>
      </c>
      <c r="C60" t="s">
        <v>71</v>
      </c>
      <c r="D60" t="s">
        <v>78</v>
      </c>
      <c r="E60" s="61">
        <v>5752</v>
      </c>
      <c r="F60" s="61"/>
      <c r="G60" s="61">
        <v>1889</v>
      </c>
      <c r="H60" s="61"/>
      <c r="I60" s="61"/>
      <c r="J60" s="61">
        <v>3873</v>
      </c>
      <c r="K60" s="61"/>
      <c r="L60" s="61"/>
      <c r="M60" s="61"/>
      <c r="N60" s="61"/>
      <c r="O60" s="61"/>
      <c r="P60" s="61"/>
      <c r="Q60" s="61">
        <v>11514</v>
      </c>
      <c r="S60" s="27">
        <v>2021</v>
      </c>
      <c r="T60" t="s">
        <v>65</v>
      </c>
      <c r="U60" t="s">
        <v>35</v>
      </c>
      <c r="V60">
        <v>250027</v>
      </c>
      <c r="W60" s="61">
        <v>7400</v>
      </c>
      <c r="X60" s="61">
        <v>4093</v>
      </c>
      <c r="Y60" s="61">
        <v>2607</v>
      </c>
      <c r="Z60" s="61"/>
      <c r="AA60" s="61">
        <v>2825</v>
      </c>
      <c r="AB60" s="61"/>
      <c r="AC60" s="61"/>
      <c r="AD60" s="61"/>
      <c r="AE60" s="61"/>
      <c r="AF60" s="61"/>
      <c r="AG60" s="61">
        <v>6141</v>
      </c>
      <c r="AH60" s="61">
        <v>2000</v>
      </c>
      <c r="AI60" s="61">
        <v>25066</v>
      </c>
      <c r="AK60" s="27">
        <v>2021</v>
      </c>
      <c r="AL60" t="s">
        <v>50</v>
      </c>
      <c r="AM60" t="s">
        <v>36</v>
      </c>
      <c r="AN60">
        <v>250003</v>
      </c>
      <c r="AO60" s="29">
        <v>4</v>
      </c>
      <c r="AP60" t="s">
        <v>73</v>
      </c>
      <c r="AQ60" s="61">
        <v>5119</v>
      </c>
      <c r="AS60" s="27">
        <v>2023</v>
      </c>
      <c r="AT60" t="s">
        <v>50</v>
      </c>
      <c r="AU60" t="s">
        <v>29</v>
      </c>
      <c r="AV60">
        <v>511111</v>
      </c>
      <c r="AW60" s="61">
        <v>9403</v>
      </c>
      <c r="AX60" s="61">
        <v>11457</v>
      </c>
      <c r="AY60" s="61">
        <v>9863</v>
      </c>
      <c r="AZ60" s="61">
        <v>20488</v>
      </c>
      <c r="BA60" s="61">
        <v>6138</v>
      </c>
      <c r="BB60" s="61">
        <v>2142</v>
      </c>
      <c r="BC60" s="61">
        <v>13375</v>
      </c>
      <c r="BD60" s="61">
        <v>1973</v>
      </c>
      <c r="BE60" s="61">
        <v>3505</v>
      </c>
      <c r="BF60" s="61">
        <v>29887</v>
      </c>
      <c r="BG60" s="61"/>
      <c r="BH60" s="61">
        <v>4712</v>
      </c>
      <c r="BI60" s="61">
        <v>112943</v>
      </c>
      <c r="BK60" s="27">
        <v>2021</v>
      </c>
      <c r="BL60" t="s">
        <v>50</v>
      </c>
      <c r="BM60" t="s">
        <v>29</v>
      </c>
      <c r="BN60">
        <v>511112</v>
      </c>
      <c r="BO60" s="29">
        <v>9</v>
      </c>
      <c r="BP60" t="s">
        <v>16</v>
      </c>
      <c r="BQ60" s="61">
        <v>811</v>
      </c>
    </row>
    <row r="61" spans="1:69" x14ac:dyDescent="0.25">
      <c r="A61" s="27">
        <v>2021</v>
      </c>
      <c r="B61" t="s">
        <v>50</v>
      </c>
      <c r="C61" t="s">
        <v>71</v>
      </c>
      <c r="D61" t="s">
        <v>79</v>
      </c>
      <c r="E61" s="61"/>
      <c r="F61" s="61"/>
      <c r="G61" s="61"/>
      <c r="H61" s="61"/>
      <c r="I61" s="61"/>
      <c r="J61" s="61"/>
      <c r="K61" s="61">
        <v>3889</v>
      </c>
      <c r="L61" s="61"/>
      <c r="M61" s="61"/>
      <c r="N61" s="61"/>
      <c r="O61" s="61"/>
      <c r="P61" s="61">
        <v>2987</v>
      </c>
      <c r="Q61" s="61">
        <v>6876</v>
      </c>
      <c r="S61" s="27">
        <v>2021</v>
      </c>
      <c r="T61" t="s">
        <v>65</v>
      </c>
      <c r="U61" t="s">
        <v>35</v>
      </c>
      <c r="V61">
        <v>250028</v>
      </c>
      <c r="W61" s="61">
        <v>3124</v>
      </c>
      <c r="X61" s="61"/>
      <c r="Y61" s="61"/>
      <c r="Z61" s="61"/>
      <c r="AA61" s="61"/>
      <c r="AB61" s="61">
        <v>3479</v>
      </c>
      <c r="AC61" s="61"/>
      <c r="AD61" s="61"/>
      <c r="AE61" s="61"/>
      <c r="AF61" s="61">
        <v>13167</v>
      </c>
      <c r="AG61" s="61"/>
      <c r="AH61" s="61"/>
      <c r="AI61" s="61">
        <v>19770</v>
      </c>
      <c r="AK61" s="27">
        <v>2021</v>
      </c>
      <c r="AL61" t="s">
        <v>50</v>
      </c>
      <c r="AM61" t="s">
        <v>36</v>
      </c>
      <c r="AN61">
        <v>250003</v>
      </c>
      <c r="AO61" s="29">
        <v>4</v>
      </c>
      <c r="AP61" t="s">
        <v>21</v>
      </c>
      <c r="AQ61" s="61">
        <v>5200</v>
      </c>
      <c r="AS61" s="27">
        <v>2023</v>
      </c>
      <c r="AT61" t="s">
        <v>50</v>
      </c>
      <c r="AU61" t="s">
        <v>29</v>
      </c>
      <c r="AV61">
        <v>511112</v>
      </c>
      <c r="AW61" s="61">
        <v>11242</v>
      </c>
      <c r="AX61" s="61">
        <v>4261</v>
      </c>
      <c r="AY61" s="61">
        <v>23972</v>
      </c>
      <c r="AZ61" s="61">
        <v>12243</v>
      </c>
      <c r="BA61" s="61">
        <v>19446</v>
      </c>
      <c r="BB61" s="61">
        <v>5780</v>
      </c>
      <c r="BC61" s="61">
        <v>7368</v>
      </c>
      <c r="BD61" s="61">
        <v>5255</v>
      </c>
      <c r="BE61" s="61">
        <v>2575</v>
      </c>
      <c r="BF61" s="61">
        <v>300</v>
      </c>
      <c r="BG61" s="61">
        <v>11302</v>
      </c>
      <c r="BH61" s="61">
        <v>9923</v>
      </c>
      <c r="BI61" s="61">
        <v>113667</v>
      </c>
      <c r="BK61" s="27">
        <v>2021</v>
      </c>
      <c r="BL61" t="s">
        <v>50</v>
      </c>
      <c r="BM61" t="s">
        <v>29</v>
      </c>
      <c r="BN61">
        <v>511112</v>
      </c>
      <c r="BO61" s="29">
        <v>10</v>
      </c>
      <c r="BP61" t="s">
        <v>78</v>
      </c>
      <c r="BQ61" s="61">
        <v>3787</v>
      </c>
    </row>
    <row r="62" spans="1:69" x14ac:dyDescent="0.25">
      <c r="A62" s="27">
        <v>2021</v>
      </c>
      <c r="B62" t="s">
        <v>50</v>
      </c>
      <c r="C62" t="s">
        <v>71</v>
      </c>
      <c r="D62" t="s">
        <v>80</v>
      </c>
      <c r="E62" s="61"/>
      <c r="F62" s="61"/>
      <c r="G62" s="61"/>
      <c r="H62" s="61"/>
      <c r="I62" s="61"/>
      <c r="J62" s="61"/>
      <c r="K62" s="61"/>
      <c r="L62" s="61"/>
      <c r="M62" s="61"/>
      <c r="N62" s="61">
        <v>5852</v>
      </c>
      <c r="O62" s="61"/>
      <c r="P62" s="61"/>
      <c r="Q62" s="61">
        <v>5852</v>
      </c>
      <c r="S62" s="27">
        <v>2021</v>
      </c>
      <c r="T62" t="s">
        <v>65</v>
      </c>
      <c r="U62" t="s">
        <v>35</v>
      </c>
      <c r="V62">
        <v>250029</v>
      </c>
      <c r="W62" s="61">
        <v>7209</v>
      </c>
      <c r="X62" s="61">
        <v>4973</v>
      </c>
      <c r="Y62" s="61">
        <v>3322</v>
      </c>
      <c r="Z62" s="61"/>
      <c r="AA62" s="61"/>
      <c r="AB62" s="61">
        <v>1512</v>
      </c>
      <c r="AC62" s="61"/>
      <c r="AD62" s="61">
        <v>11117</v>
      </c>
      <c r="AE62" s="61"/>
      <c r="AF62" s="61">
        <v>3508</v>
      </c>
      <c r="AG62" s="61">
        <v>6551</v>
      </c>
      <c r="AH62" s="61">
        <v>5862</v>
      </c>
      <c r="AI62" s="61">
        <v>44054</v>
      </c>
      <c r="AK62" s="27">
        <v>2021</v>
      </c>
      <c r="AL62" t="s">
        <v>50</v>
      </c>
      <c r="AM62" t="s">
        <v>36</v>
      </c>
      <c r="AN62">
        <v>250003</v>
      </c>
      <c r="AO62" s="29">
        <v>6</v>
      </c>
      <c r="AP62" t="s">
        <v>16</v>
      </c>
      <c r="AQ62" s="61">
        <v>2410</v>
      </c>
      <c r="AS62" s="27">
        <v>2023</v>
      </c>
      <c r="AT62" t="s">
        <v>50</v>
      </c>
      <c r="AU62" t="s">
        <v>30</v>
      </c>
      <c r="AV62">
        <v>511113</v>
      </c>
      <c r="AW62" s="61">
        <v>677</v>
      </c>
      <c r="AX62" s="61">
        <v>14531</v>
      </c>
      <c r="AY62" s="61">
        <v>16618</v>
      </c>
      <c r="AZ62" s="61">
        <v>8999</v>
      </c>
      <c r="BA62" s="61">
        <v>15584</v>
      </c>
      <c r="BB62" s="61">
        <v>2223</v>
      </c>
      <c r="BC62" s="61">
        <v>16520</v>
      </c>
      <c r="BD62" s="61">
        <v>34815</v>
      </c>
      <c r="BE62" s="61">
        <v>1465</v>
      </c>
      <c r="BF62" s="61">
        <v>3400</v>
      </c>
      <c r="BG62" s="61">
        <v>5398</v>
      </c>
      <c r="BH62" s="61">
        <v>5806</v>
      </c>
      <c r="BI62" s="61">
        <v>126036</v>
      </c>
      <c r="BK62" s="27">
        <v>2021</v>
      </c>
      <c r="BL62" t="s">
        <v>50</v>
      </c>
      <c r="BM62" t="s">
        <v>29</v>
      </c>
      <c r="BN62">
        <v>511112</v>
      </c>
      <c r="BO62" s="29">
        <v>11</v>
      </c>
      <c r="BP62" t="s">
        <v>80</v>
      </c>
      <c r="BQ62" s="61">
        <v>3657</v>
      </c>
    </row>
    <row r="63" spans="1:69" x14ac:dyDescent="0.25">
      <c r="A63" s="27">
        <v>2021</v>
      </c>
      <c r="B63" t="s">
        <v>50</v>
      </c>
      <c r="C63" t="s">
        <v>71</v>
      </c>
      <c r="D63" t="s">
        <v>11</v>
      </c>
      <c r="E63" s="61"/>
      <c r="F63" s="61"/>
      <c r="G63" s="61"/>
      <c r="H63" s="61"/>
      <c r="I63" s="61">
        <v>4463</v>
      </c>
      <c r="J63" s="61"/>
      <c r="K63" s="61"/>
      <c r="L63" s="61"/>
      <c r="M63" s="61"/>
      <c r="N63" s="61"/>
      <c r="O63" s="61"/>
      <c r="P63" s="61"/>
      <c r="Q63" s="61">
        <v>4463</v>
      </c>
      <c r="S63" s="27">
        <v>2021</v>
      </c>
      <c r="T63" t="s">
        <v>65</v>
      </c>
      <c r="U63" t="s">
        <v>35</v>
      </c>
      <c r="V63">
        <v>250030</v>
      </c>
      <c r="W63" s="61"/>
      <c r="X63" s="61">
        <v>1784</v>
      </c>
      <c r="Y63" s="61">
        <v>4782</v>
      </c>
      <c r="Z63" s="61">
        <v>4601</v>
      </c>
      <c r="AA63" s="61"/>
      <c r="AB63" s="61"/>
      <c r="AC63" s="61"/>
      <c r="AD63" s="61">
        <v>249</v>
      </c>
      <c r="AE63" s="61"/>
      <c r="AF63" s="61"/>
      <c r="AG63" s="61">
        <v>10323</v>
      </c>
      <c r="AH63" s="61">
        <v>730</v>
      </c>
      <c r="AI63" s="61">
        <v>22469</v>
      </c>
      <c r="AK63" s="27">
        <v>2021</v>
      </c>
      <c r="AL63" t="s">
        <v>50</v>
      </c>
      <c r="AM63" t="s">
        <v>36</v>
      </c>
      <c r="AN63">
        <v>250003</v>
      </c>
      <c r="AO63" s="29">
        <v>8</v>
      </c>
      <c r="AP63" t="s">
        <v>80</v>
      </c>
      <c r="AQ63" s="61">
        <v>3310</v>
      </c>
      <c r="AS63" s="27">
        <v>2023</v>
      </c>
      <c r="AT63" t="s">
        <v>50</v>
      </c>
      <c r="AU63" t="s">
        <v>30</v>
      </c>
      <c r="AV63">
        <v>511114</v>
      </c>
      <c r="AW63" s="61">
        <v>10032</v>
      </c>
      <c r="AX63" s="61">
        <v>1323</v>
      </c>
      <c r="AY63" s="61">
        <v>8020</v>
      </c>
      <c r="AZ63" s="61">
        <v>896</v>
      </c>
      <c r="BA63" s="61">
        <v>4346</v>
      </c>
      <c r="BB63" s="61">
        <v>4945</v>
      </c>
      <c r="BC63" s="61">
        <v>5073</v>
      </c>
      <c r="BD63" s="61">
        <v>8937</v>
      </c>
      <c r="BE63" s="61">
        <v>15124</v>
      </c>
      <c r="BF63" s="61">
        <v>5153</v>
      </c>
      <c r="BG63" s="61">
        <v>12993</v>
      </c>
      <c r="BH63" s="61">
        <v>12654</v>
      </c>
      <c r="BI63" s="61">
        <v>89496</v>
      </c>
      <c r="BK63" s="27">
        <v>2021</v>
      </c>
      <c r="BL63" t="s">
        <v>50</v>
      </c>
      <c r="BM63" t="s">
        <v>29</v>
      </c>
      <c r="BN63">
        <v>511112</v>
      </c>
      <c r="BO63" s="29">
        <v>11</v>
      </c>
      <c r="BP63" t="s">
        <v>13</v>
      </c>
      <c r="BQ63" s="61">
        <v>5912</v>
      </c>
    </row>
    <row r="64" spans="1:69" x14ac:dyDescent="0.25">
      <c r="A64" s="27">
        <v>2021</v>
      </c>
      <c r="B64" t="s">
        <v>50</v>
      </c>
      <c r="C64" t="s">
        <v>71</v>
      </c>
      <c r="D64" t="s">
        <v>13</v>
      </c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>
        <v>5565</v>
      </c>
      <c r="P64" s="61"/>
      <c r="Q64" s="61">
        <v>5565</v>
      </c>
      <c r="S64" s="27">
        <v>2021</v>
      </c>
      <c r="T64" t="s">
        <v>51</v>
      </c>
      <c r="U64" t="s">
        <v>34</v>
      </c>
      <c r="V64">
        <v>250021</v>
      </c>
      <c r="W64" s="61">
        <v>4888</v>
      </c>
      <c r="X64" s="61">
        <v>4946</v>
      </c>
      <c r="Y64" s="61">
        <v>840</v>
      </c>
      <c r="Z64" s="61">
        <v>2947</v>
      </c>
      <c r="AA64" s="61">
        <v>5808</v>
      </c>
      <c r="AB64" s="61"/>
      <c r="AC64" s="61"/>
      <c r="AD64" s="61"/>
      <c r="AE64" s="61">
        <v>3526</v>
      </c>
      <c r="AF64" s="61">
        <v>5892</v>
      </c>
      <c r="AG64" s="61">
        <v>9633</v>
      </c>
      <c r="AH64" s="61"/>
      <c r="AI64" s="61">
        <v>38480</v>
      </c>
      <c r="AK64" s="27">
        <v>2021</v>
      </c>
      <c r="AL64" t="s">
        <v>50</v>
      </c>
      <c r="AM64" t="s">
        <v>36</v>
      </c>
      <c r="AN64">
        <v>250003</v>
      </c>
      <c r="AO64" s="29">
        <v>10</v>
      </c>
      <c r="AP64" t="s">
        <v>76</v>
      </c>
      <c r="AQ64" s="61">
        <v>5587</v>
      </c>
      <c r="AS64" s="27">
        <v>2023</v>
      </c>
      <c r="AT64" t="s">
        <v>50</v>
      </c>
      <c r="AU64" t="s">
        <v>70</v>
      </c>
      <c r="AV64">
        <v>511115</v>
      </c>
      <c r="AW64" s="61">
        <v>7243</v>
      </c>
      <c r="AX64" s="61">
        <v>10857</v>
      </c>
      <c r="AY64" s="61">
        <v>3210</v>
      </c>
      <c r="AZ64" s="61"/>
      <c r="BA64" s="61">
        <v>13998</v>
      </c>
      <c r="BB64" s="61">
        <v>3689</v>
      </c>
      <c r="BC64" s="61">
        <v>5426</v>
      </c>
      <c r="BD64" s="61">
        <v>3754</v>
      </c>
      <c r="BE64" s="61">
        <v>8316</v>
      </c>
      <c r="BF64" s="61">
        <v>7300</v>
      </c>
      <c r="BG64" s="61">
        <v>13833</v>
      </c>
      <c r="BH64" s="61"/>
      <c r="BI64" s="61">
        <v>77626</v>
      </c>
      <c r="BK64" s="27">
        <v>2021</v>
      </c>
      <c r="BL64" t="s">
        <v>50</v>
      </c>
      <c r="BM64" t="s">
        <v>29</v>
      </c>
      <c r="BN64">
        <v>511112</v>
      </c>
      <c r="BO64" s="29">
        <v>12</v>
      </c>
      <c r="BP64" t="s">
        <v>74</v>
      </c>
      <c r="BQ64" s="61">
        <v>1585</v>
      </c>
    </row>
    <row r="65" spans="1:69" x14ac:dyDescent="0.25">
      <c r="A65" s="27">
        <v>2021</v>
      </c>
      <c r="B65" t="s">
        <v>50</v>
      </c>
      <c r="C65" t="s">
        <v>71</v>
      </c>
      <c r="D65" t="s">
        <v>14</v>
      </c>
      <c r="E65" s="61"/>
      <c r="F65" s="61"/>
      <c r="G65" s="61">
        <v>5935</v>
      </c>
      <c r="H65" s="61"/>
      <c r="I65" s="61"/>
      <c r="J65" s="61">
        <v>9920</v>
      </c>
      <c r="K65" s="61"/>
      <c r="L65" s="61"/>
      <c r="M65" s="61"/>
      <c r="N65" s="61"/>
      <c r="O65" s="61"/>
      <c r="P65" s="61"/>
      <c r="Q65" s="61">
        <v>15855</v>
      </c>
      <c r="S65" s="27">
        <v>2021</v>
      </c>
      <c r="T65" t="s">
        <v>51</v>
      </c>
      <c r="U65" t="s">
        <v>34</v>
      </c>
      <c r="V65">
        <v>250022</v>
      </c>
      <c r="W65" s="61">
        <v>3708</v>
      </c>
      <c r="X65" s="61"/>
      <c r="Y65" s="61">
        <v>5728</v>
      </c>
      <c r="Z65" s="61">
        <v>986</v>
      </c>
      <c r="AA65" s="61"/>
      <c r="AB65" s="61">
        <v>1301</v>
      </c>
      <c r="AC65" s="61"/>
      <c r="AD65" s="61"/>
      <c r="AE65" s="61"/>
      <c r="AF65" s="61">
        <v>8050</v>
      </c>
      <c r="AG65" s="61">
        <v>3554</v>
      </c>
      <c r="AH65" s="61">
        <v>6998</v>
      </c>
      <c r="AI65" s="61">
        <v>30325</v>
      </c>
      <c r="AK65" s="27">
        <v>2021</v>
      </c>
      <c r="AL65" t="s">
        <v>50</v>
      </c>
      <c r="AM65" t="s">
        <v>36</v>
      </c>
      <c r="AN65">
        <v>250004</v>
      </c>
      <c r="AO65" s="29">
        <v>3</v>
      </c>
      <c r="AP65" t="s">
        <v>15</v>
      </c>
      <c r="AQ65" s="61">
        <v>3786</v>
      </c>
      <c r="AS65" s="27">
        <v>2023</v>
      </c>
      <c r="AT65" t="s">
        <v>50</v>
      </c>
      <c r="AU65" t="s">
        <v>31</v>
      </c>
      <c r="AV65">
        <v>511116</v>
      </c>
      <c r="AW65" s="61">
        <v>21631</v>
      </c>
      <c r="AX65" s="61">
        <v>6175</v>
      </c>
      <c r="AY65" s="61">
        <v>2896</v>
      </c>
      <c r="AZ65" s="61">
        <v>10745</v>
      </c>
      <c r="BA65" s="61">
        <v>9978</v>
      </c>
      <c r="BB65" s="61">
        <v>17621</v>
      </c>
      <c r="BC65" s="61">
        <v>14455</v>
      </c>
      <c r="BD65" s="61">
        <v>7663</v>
      </c>
      <c r="BE65" s="61">
        <v>15581</v>
      </c>
      <c r="BF65" s="61">
        <v>12229</v>
      </c>
      <c r="BG65" s="61">
        <v>3036</v>
      </c>
      <c r="BH65" s="61">
        <v>4799</v>
      </c>
      <c r="BI65" s="61">
        <v>126809</v>
      </c>
      <c r="BK65" s="27">
        <v>2021</v>
      </c>
      <c r="BL65" t="s">
        <v>50</v>
      </c>
      <c r="BM65" t="s">
        <v>29</v>
      </c>
      <c r="BN65">
        <v>511112</v>
      </c>
      <c r="BO65" s="29">
        <v>12</v>
      </c>
      <c r="BP65" t="s">
        <v>81</v>
      </c>
      <c r="BQ65" s="61">
        <v>9353</v>
      </c>
    </row>
    <row r="66" spans="1:69" x14ac:dyDescent="0.25">
      <c r="A66" s="27">
        <v>2021</v>
      </c>
      <c r="B66" t="s">
        <v>50</v>
      </c>
      <c r="C66" t="s">
        <v>71</v>
      </c>
      <c r="D66" t="s">
        <v>16</v>
      </c>
      <c r="E66" s="61"/>
      <c r="F66" s="61"/>
      <c r="G66" s="61"/>
      <c r="H66" s="61"/>
      <c r="I66" s="61"/>
      <c r="J66" s="61"/>
      <c r="K66" s="61"/>
      <c r="L66" s="61">
        <v>1423</v>
      </c>
      <c r="M66" s="61">
        <v>811</v>
      </c>
      <c r="N66" s="61">
        <v>5715</v>
      </c>
      <c r="O66" s="61"/>
      <c r="P66" s="61"/>
      <c r="Q66" s="61">
        <v>7949</v>
      </c>
      <c r="S66" s="27">
        <v>2021</v>
      </c>
      <c r="T66" t="s">
        <v>51</v>
      </c>
      <c r="U66" t="s">
        <v>34</v>
      </c>
      <c r="V66">
        <v>250023</v>
      </c>
      <c r="W66" s="61"/>
      <c r="X66" s="61"/>
      <c r="Y66" s="61">
        <v>7280</v>
      </c>
      <c r="Z66" s="61">
        <v>7545</v>
      </c>
      <c r="AA66" s="61"/>
      <c r="AB66" s="61"/>
      <c r="AC66" s="61">
        <v>5671</v>
      </c>
      <c r="AD66" s="61">
        <v>2767</v>
      </c>
      <c r="AE66" s="61">
        <v>2249</v>
      </c>
      <c r="AF66" s="61">
        <v>387</v>
      </c>
      <c r="AG66" s="61">
        <v>4722</v>
      </c>
      <c r="AH66" s="61"/>
      <c r="AI66" s="61">
        <v>30621</v>
      </c>
      <c r="AK66" s="27">
        <v>2021</v>
      </c>
      <c r="AL66" t="s">
        <v>50</v>
      </c>
      <c r="AM66" t="s">
        <v>36</v>
      </c>
      <c r="AN66">
        <v>250004</v>
      </c>
      <c r="AO66" s="29">
        <v>3</v>
      </c>
      <c r="AP66" t="s">
        <v>19</v>
      </c>
      <c r="AQ66" s="61">
        <v>5853</v>
      </c>
      <c r="AS66" s="27">
        <v>2023</v>
      </c>
      <c r="AT66" t="s">
        <v>50</v>
      </c>
      <c r="AU66" t="s">
        <v>31</v>
      </c>
      <c r="AV66">
        <v>511117</v>
      </c>
      <c r="AW66" s="61">
        <v>9797</v>
      </c>
      <c r="AX66" s="61">
        <v>8160</v>
      </c>
      <c r="AY66" s="61">
        <v>12979</v>
      </c>
      <c r="AZ66" s="61">
        <v>12175</v>
      </c>
      <c r="BA66" s="61">
        <v>5073</v>
      </c>
      <c r="BB66" s="61">
        <v>3491</v>
      </c>
      <c r="BC66" s="61">
        <v>13000</v>
      </c>
      <c r="BD66" s="61">
        <v>17953</v>
      </c>
      <c r="BE66" s="61">
        <v>9880</v>
      </c>
      <c r="BF66" s="61">
        <v>9130</v>
      </c>
      <c r="BG66" s="61">
        <v>2752</v>
      </c>
      <c r="BH66" s="61">
        <v>11149</v>
      </c>
      <c r="BI66" s="61">
        <v>115539</v>
      </c>
      <c r="BK66" s="27">
        <v>2021</v>
      </c>
      <c r="BL66" t="s">
        <v>50</v>
      </c>
      <c r="BM66" t="s">
        <v>29</v>
      </c>
      <c r="BN66">
        <v>511112</v>
      </c>
      <c r="BO66" s="29">
        <v>12</v>
      </c>
      <c r="BP66" t="s">
        <v>21</v>
      </c>
      <c r="BQ66" s="61">
        <v>4555</v>
      </c>
    </row>
    <row r="67" spans="1:69" x14ac:dyDescent="0.25">
      <c r="A67" s="27">
        <v>2021</v>
      </c>
      <c r="B67" t="s">
        <v>50</v>
      </c>
      <c r="C67" t="s">
        <v>71</v>
      </c>
      <c r="D67" t="s">
        <v>17</v>
      </c>
      <c r="E67" s="61">
        <v>1429</v>
      </c>
      <c r="F67" s="61"/>
      <c r="G67" s="61"/>
      <c r="H67" s="61"/>
      <c r="I67" s="61"/>
      <c r="J67" s="61"/>
      <c r="K67" s="61"/>
      <c r="L67" s="61"/>
      <c r="M67" s="61"/>
      <c r="N67" s="61"/>
      <c r="O67" s="61">
        <v>1863</v>
      </c>
      <c r="P67" s="61"/>
      <c r="Q67" s="61">
        <v>3292</v>
      </c>
      <c r="S67" s="27">
        <v>2021</v>
      </c>
      <c r="T67" t="s">
        <v>51</v>
      </c>
      <c r="U67" t="s">
        <v>34</v>
      </c>
      <c r="V67">
        <v>250024</v>
      </c>
      <c r="W67" s="61"/>
      <c r="X67" s="61"/>
      <c r="Y67" s="61"/>
      <c r="Z67" s="61"/>
      <c r="AA67" s="61">
        <v>5265</v>
      </c>
      <c r="AB67" s="61">
        <v>2413</v>
      </c>
      <c r="AC67" s="61"/>
      <c r="AD67" s="61"/>
      <c r="AE67" s="61">
        <v>8826</v>
      </c>
      <c r="AF67" s="61"/>
      <c r="AG67" s="61">
        <v>5185</v>
      </c>
      <c r="AH67" s="61">
        <v>3382</v>
      </c>
      <c r="AI67" s="61">
        <v>25071</v>
      </c>
      <c r="AK67" s="27">
        <v>2021</v>
      </c>
      <c r="AL67" t="s">
        <v>50</v>
      </c>
      <c r="AM67" t="s">
        <v>36</v>
      </c>
      <c r="AN67">
        <v>250004</v>
      </c>
      <c r="AO67" s="29">
        <v>5</v>
      </c>
      <c r="AP67" t="s">
        <v>16</v>
      </c>
      <c r="AQ67" s="61">
        <v>1606</v>
      </c>
      <c r="AS67" s="27">
        <v>2023</v>
      </c>
      <c r="AT67" t="s">
        <v>65</v>
      </c>
      <c r="AU67" t="s">
        <v>29</v>
      </c>
      <c r="AV67">
        <v>511111</v>
      </c>
      <c r="AW67" s="61">
        <v>11667</v>
      </c>
      <c r="AX67" s="61">
        <v>12528</v>
      </c>
      <c r="AY67" s="61">
        <v>4706</v>
      </c>
      <c r="AZ67" s="61">
        <v>21410</v>
      </c>
      <c r="BA67" s="61">
        <v>20397</v>
      </c>
      <c r="BB67" s="61">
        <v>10284</v>
      </c>
      <c r="BC67" s="61">
        <v>3322</v>
      </c>
      <c r="BD67" s="61"/>
      <c r="BE67" s="61"/>
      <c r="BF67" s="61">
        <v>9709</v>
      </c>
      <c r="BG67" s="61">
        <v>14168</v>
      </c>
      <c r="BH67" s="61">
        <v>8591</v>
      </c>
      <c r="BI67" s="61">
        <v>116782</v>
      </c>
      <c r="BK67" s="27">
        <v>2021</v>
      </c>
      <c r="BL67" t="s">
        <v>50</v>
      </c>
      <c r="BM67" t="s">
        <v>30</v>
      </c>
      <c r="BN67">
        <v>511113</v>
      </c>
      <c r="BO67" s="29">
        <v>2</v>
      </c>
      <c r="BP67" t="s">
        <v>74</v>
      </c>
      <c r="BQ67" s="61">
        <v>5812</v>
      </c>
    </row>
    <row r="68" spans="1:69" x14ac:dyDescent="0.25">
      <c r="A68" s="27">
        <v>2021</v>
      </c>
      <c r="B68" t="s">
        <v>50</v>
      </c>
      <c r="C68" t="s">
        <v>71</v>
      </c>
      <c r="D68" t="s">
        <v>19</v>
      </c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>
        <v>5883</v>
      </c>
      <c r="P68" s="61"/>
      <c r="Q68" s="61">
        <v>5883</v>
      </c>
      <c r="S68" s="27">
        <v>2021</v>
      </c>
      <c r="T68" t="s">
        <v>51</v>
      </c>
      <c r="U68" t="s">
        <v>34</v>
      </c>
      <c r="V68">
        <v>250025</v>
      </c>
      <c r="W68" s="61">
        <v>5116</v>
      </c>
      <c r="X68" s="61"/>
      <c r="Y68" s="61"/>
      <c r="Z68" s="61"/>
      <c r="AA68" s="61">
        <v>3195</v>
      </c>
      <c r="AB68" s="61">
        <v>1137</v>
      </c>
      <c r="AC68" s="61">
        <v>6371</v>
      </c>
      <c r="AD68" s="61">
        <v>9959</v>
      </c>
      <c r="AE68" s="61">
        <v>5868</v>
      </c>
      <c r="AF68" s="61">
        <v>3134</v>
      </c>
      <c r="AG68" s="61">
        <v>4893</v>
      </c>
      <c r="AH68" s="61"/>
      <c r="AI68" s="61">
        <v>39673</v>
      </c>
      <c r="AK68" s="27">
        <v>2021</v>
      </c>
      <c r="AL68" t="s">
        <v>50</v>
      </c>
      <c r="AM68" t="s">
        <v>36</v>
      </c>
      <c r="AN68">
        <v>250004</v>
      </c>
      <c r="AO68" s="29">
        <v>6</v>
      </c>
      <c r="AP68" t="s">
        <v>80</v>
      </c>
      <c r="AQ68" s="61">
        <v>2893</v>
      </c>
      <c r="AS68" s="27">
        <v>2023</v>
      </c>
      <c r="AT68" t="s">
        <v>65</v>
      </c>
      <c r="AU68" t="s">
        <v>29</v>
      </c>
      <c r="AV68">
        <v>511112</v>
      </c>
      <c r="AW68" s="61">
        <v>6256</v>
      </c>
      <c r="AX68" s="61">
        <v>16858</v>
      </c>
      <c r="AY68" s="61">
        <v>14532</v>
      </c>
      <c r="AZ68" s="61">
        <v>8723</v>
      </c>
      <c r="BA68" s="61">
        <v>530</v>
      </c>
      <c r="BB68" s="61">
        <v>5486</v>
      </c>
      <c r="BC68" s="61">
        <v>23117</v>
      </c>
      <c r="BD68" s="61">
        <v>6542</v>
      </c>
      <c r="BE68" s="61">
        <v>7495</v>
      </c>
      <c r="BF68" s="61">
        <v>9472</v>
      </c>
      <c r="BG68" s="61">
        <v>3858</v>
      </c>
      <c r="BH68" s="61">
        <v>2776</v>
      </c>
      <c r="BI68" s="61">
        <v>105645</v>
      </c>
      <c r="BK68" s="27">
        <v>2021</v>
      </c>
      <c r="BL68" t="s">
        <v>50</v>
      </c>
      <c r="BM68" t="s">
        <v>30</v>
      </c>
      <c r="BN68">
        <v>511113</v>
      </c>
      <c r="BO68" s="29">
        <v>2</v>
      </c>
      <c r="BP68" t="s">
        <v>14</v>
      </c>
      <c r="BQ68" s="61">
        <v>739</v>
      </c>
    </row>
    <row r="69" spans="1:69" x14ac:dyDescent="0.25">
      <c r="A69" s="27">
        <v>2021</v>
      </c>
      <c r="B69" t="s">
        <v>50</v>
      </c>
      <c r="C69" t="s">
        <v>71</v>
      </c>
      <c r="D69" t="s">
        <v>21</v>
      </c>
      <c r="E69" s="61"/>
      <c r="F69" s="61"/>
      <c r="G69" s="61"/>
      <c r="H69" s="61"/>
      <c r="I69" s="61"/>
      <c r="J69" s="61">
        <v>4034</v>
      </c>
      <c r="K69" s="61"/>
      <c r="L69" s="61"/>
      <c r="M69" s="61"/>
      <c r="N69" s="61"/>
      <c r="O69" s="61"/>
      <c r="P69" s="61"/>
      <c r="Q69" s="61">
        <v>4034</v>
      </c>
      <c r="S69" s="27">
        <v>2021</v>
      </c>
      <c r="T69" t="s">
        <v>51</v>
      </c>
      <c r="U69" t="s">
        <v>36</v>
      </c>
      <c r="V69">
        <v>250001</v>
      </c>
      <c r="W69" s="61">
        <v>1590</v>
      </c>
      <c r="X69" s="61"/>
      <c r="Y69" s="61"/>
      <c r="Z69" s="61">
        <v>5721</v>
      </c>
      <c r="AA69" s="61">
        <v>10024</v>
      </c>
      <c r="AB69" s="61"/>
      <c r="AC69" s="61"/>
      <c r="AD69" s="61"/>
      <c r="AE69" s="61">
        <v>5098</v>
      </c>
      <c r="AF69" s="61">
        <v>1693</v>
      </c>
      <c r="AG69" s="61">
        <v>2155</v>
      </c>
      <c r="AH69" s="61">
        <v>2028</v>
      </c>
      <c r="AI69" s="61">
        <v>28309</v>
      </c>
      <c r="AK69" s="27">
        <v>2021</v>
      </c>
      <c r="AL69" t="s">
        <v>50</v>
      </c>
      <c r="AM69" t="s">
        <v>36</v>
      </c>
      <c r="AN69">
        <v>250004</v>
      </c>
      <c r="AO69" s="29">
        <v>6</v>
      </c>
      <c r="AP69" t="s">
        <v>12</v>
      </c>
      <c r="AQ69" s="61">
        <v>3038</v>
      </c>
      <c r="AS69" s="27">
        <v>2023</v>
      </c>
      <c r="AT69" t="s">
        <v>65</v>
      </c>
      <c r="AU69" t="s">
        <v>30</v>
      </c>
      <c r="AV69">
        <v>511113</v>
      </c>
      <c r="AW69" s="61">
        <v>7949</v>
      </c>
      <c r="AX69" s="61">
        <v>3630</v>
      </c>
      <c r="AY69" s="61">
        <v>9847</v>
      </c>
      <c r="AZ69" s="61">
        <v>21155</v>
      </c>
      <c r="BA69" s="61">
        <v>11128</v>
      </c>
      <c r="BB69" s="61">
        <v>35755</v>
      </c>
      <c r="BC69" s="61"/>
      <c r="BD69" s="61">
        <v>15083</v>
      </c>
      <c r="BE69" s="61">
        <v>14058</v>
      </c>
      <c r="BF69" s="61">
        <v>11184</v>
      </c>
      <c r="BG69" s="61">
        <v>18115</v>
      </c>
      <c r="BH69" s="61">
        <v>10519</v>
      </c>
      <c r="BI69" s="61">
        <v>158423</v>
      </c>
      <c r="BK69" s="27">
        <v>2021</v>
      </c>
      <c r="BL69" t="s">
        <v>50</v>
      </c>
      <c r="BM69" t="s">
        <v>30</v>
      </c>
      <c r="BN69">
        <v>511113</v>
      </c>
      <c r="BO69" s="29">
        <v>2</v>
      </c>
      <c r="BP69" t="s">
        <v>17</v>
      </c>
      <c r="BQ69" s="61">
        <v>3197</v>
      </c>
    </row>
    <row r="70" spans="1:69" x14ac:dyDescent="0.25">
      <c r="A70" s="27">
        <v>2021</v>
      </c>
      <c r="B70" t="s">
        <v>50</v>
      </c>
      <c r="C70" t="s">
        <v>39</v>
      </c>
      <c r="D70" t="s">
        <v>73</v>
      </c>
      <c r="E70" s="61"/>
      <c r="F70" s="61"/>
      <c r="G70" s="61"/>
      <c r="H70" s="61"/>
      <c r="I70" s="61"/>
      <c r="J70" s="61"/>
      <c r="K70" s="61"/>
      <c r="L70" s="61"/>
      <c r="M70" s="61">
        <v>1175</v>
      </c>
      <c r="N70" s="61"/>
      <c r="O70" s="61"/>
      <c r="P70" s="61"/>
      <c r="Q70" s="61">
        <v>1175</v>
      </c>
      <c r="S70" s="27">
        <v>2021</v>
      </c>
      <c r="T70" t="s">
        <v>51</v>
      </c>
      <c r="U70" t="s">
        <v>36</v>
      </c>
      <c r="V70">
        <v>250002</v>
      </c>
      <c r="W70" s="61">
        <v>5855</v>
      </c>
      <c r="X70" s="61">
        <v>2686</v>
      </c>
      <c r="Y70" s="61"/>
      <c r="Z70" s="61">
        <v>5306</v>
      </c>
      <c r="AA70" s="61"/>
      <c r="AB70" s="61">
        <v>3273</v>
      </c>
      <c r="AC70" s="61">
        <v>4360</v>
      </c>
      <c r="AD70" s="61"/>
      <c r="AE70" s="61">
        <v>1013</v>
      </c>
      <c r="AF70" s="61"/>
      <c r="AG70" s="61"/>
      <c r="AH70" s="61">
        <v>5862</v>
      </c>
      <c r="AI70" s="61">
        <v>28355</v>
      </c>
      <c r="AK70" s="27">
        <v>2021</v>
      </c>
      <c r="AL70" t="s">
        <v>50</v>
      </c>
      <c r="AM70" t="s">
        <v>36</v>
      </c>
      <c r="AN70">
        <v>250004</v>
      </c>
      <c r="AO70" s="29">
        <v>9</v>
      </c>
      <c r="AP70" t="s">
        <v>15</v>
      </c>
      <c r="AQ70" s="61">
        <v>1047</v>
      </c>
      <c r="AS70" s="27">
        <v>2023</v>
      </c>
      <c r="AT70" t="s">
        <v>65</v>
      </c>
      <c r="AU70" t="s">
        <v>30</v>
      </c>
      <c r="AV70">
        <v>511114</v>
      </c>
      <c r="AW70" s="61">
        <v>6828</v>
      </c>
      <c r="AX70" s="61">
        <v>5044</v>
      </c>
      <c r="AY70" s="61">
        <v>9828</v>
      </c>
      <c r="AZ70" s="61">
        <v>7445</v>
      </c>
      <c r="BA70" s="61">
        <v>7424</v>
      </c>
      <c r="BB70" s="61">
        <v>5567</v>
      </c>
      <c r="BC70" s="61">
        <v>4577</v>
      </c>
      <c r="BD70" s="61">
        <v>6268</v>
      </c>
      <c r="BE70" s="61">
        <v>2804</v>
      </c>
      <c r="BF70" s="61">
        <v>16638</v>
      </c>
      <c r="BG70" s="61">
        <v>18733</v>
      </c>
      <c r="BH70" s="61">
        <v>11985</v>
      </c>
      <c r="BI70" s="61">
        <v>103141</v>
      </c>
      <c r="BK70" s="27">
        <v>2021</v>
      </c>
      <c r="BL70" t="s">
        <v>50</v>
      </c>
      <c r="BM70" t="s">
        <v>30</v>
      </c>
      <c r="BN70">
        <v>511113</v>
      </c>
      <c r="BO70" s="29">
        <v>3</v>
      </c>
      <c r="BP70" t="s">
        <v>77</v>
      </c>
      <c r="BQ70" s="61">
        <v>5314</v>
      </c>
    </row>
    <row r="71" spans="1:69" x14ac:dyDescent="0.25">
      <c r="A71" s="27">
        <v>2021</v>
      </c>
      <c r="B71" t="s">
        <v>50</v>
      </c>
      <c r="C71" t="s">
        <v>39</v>
      </c>
      <c r="D71" t="s">
        <v>74</v>
      </c>
      <c r="E71" s="61"/>
      <c r="F71" s="61"/>
      <c r="G71" s="61"/>
      <c r="H71" s="61"/>
      <c r="I71" s="61">
        <v>466</v>
      </c>
      <c r="J71" s="61"/>
      <c r="K71" s="61"/>
      <c r="L71" s="61"/>
      <c r="M71" s="61"/>
      <c r="N71" s="61"/>
      <c r="O71" s="61"/>
      <c r="P71" s="61"/>
      <c r="Q71" s="61">
        <v>466</v>
      </c>
      <c r="S71" s="27">
        <v>2021</v>
      </c>
      <c r="T71" t="s">
        <v>51</v>
      </c>
      <c r="U71" t="s">
        <v>36</v>
      </c>
      <c r="V71">
        <v>250003</v>
      </c>
      <c r="W71" s="61"/>
      <c r="X71" s="61">
        <v>2192</v>
      </c>
      <c r="Y71" s="61"/>
      <c r="Z71" s="61">
        <v>1294</v>
      </c>
      <c r="AA71" s="61"/>
      <c r="AB71" s="61">
        <v>5600</v>
      </c>
      <c r="AC71" s="61"/>
      <c r="AD71" s="61">
        <v>4309</v>
      </c>
      <c r="AE71" s="61">
        <v>3879</v>
      </c>
      <c r="AF71" s="61"/>
      <c r="AG71" s="61"/>
      <c r="AH71" s="61">
        <v>1564</v>
      </c>
      <c r="AI71" s="61">
        <v>18838</v>
      </c>
      <c r="AK71" s="27">
        <v>2021</v>
      </c>
      <c r="AL71" t="s">
        <v>50</v>
      </c>
      <c r="AM71" t="s">
        <v>36</v>
      </c>
      <c r="AN71">
        <v>250004</v>
      </c>
      <c r="AO71" s="29">
        <v>11</v>
      </c>
      <c r="AP71" t="s">
        <v>11</v>
      </c>
      <c r="AQ71" s="61">
        <v>2193</v>
      </c>
      <c r="AS71" s="27">
        <v>2023</v>
      </c>
      <c r="AT71" t="s">
        <v>65</v>
      </c>
      <c r="AU71" t="s">
        <v>70</v>
      </c>
      <c r="AV71">
        <v>511115</v>
      </c>
      <c r="AW71" s="61">
        <v>5115</v>
      </c>
      <c r="AX71" s="61">
        <v>5334</v>
      </c>
      <c r="AY71" s="61">
        <v>5674</v>
      </c>
      <c r="AZ71" s="61">
        <v>980</v>
      </c>
      <c r="BA71" s="61">
        <v>1058</v>
      </c>
      <c r="BB71" s="61">
        <v>3175</v>
      </c>
      <c r="BC71" s="61">
        <v>7905</v>
      </c>
      <c r="BD71" s="61">
        <v>10435</v>
      </c>
      <c r="BE71" s="61">
        <v>4275</v>
      </c>
      <c r="BF71" s="61"/>
      <c r="BG71" s="61">
        <v>10387</v>
      </c>
      <c r="BH71" s="61">
        <v>4058</v>
      </c>
      <c r="BI71" s="61">
        <v>58396</v>
      </c>
      <c r="BK71" s="27">
        <v>2021</v>
      </c>
      <c r="BL71" t="s">
        <v>50</v>
      </c>
      <c r="BM71" t="s">
        <v>30</v>
      </c>
      <c r="BN71">
        <v>511113</v>
      </c>
      <c r="BO71" s="29">
        <v>3</v>
      </c>
      <c r="BP71" t="s">
        <v>11</v>
      </c>
      <c r="BQ71" s="61">
        <v>1273</v>
      </c>
    </row>
    <row r="72" spans="1:69" x14ac:dyDescent="0.25">
      <c r="A72" s="27">
        <v>2021</v>
      </c>
      <c r="B72" t="s">
        <v>50</v>
      </c>
      <c r="C72" t="s">
        <v>39</v>
      </c>
      <c r="D72" t="s">
        <v>75</v>
      </c>
      <c r="E72" s="61"/>
      <c r="F72" s="61"/>
      <c r="G72" s="61"/>
      <c r="H72" s="61"/>
      <c r="I72" s="61"/>
      <c r="J72" s="61">
        <v>3490</v>
      </c>
      <c r="K72" s="61"/>
      <c r="L72" s="61">
        <v>2579</v>
      </c>
      <c r="M72" s="61"/>
      <c r="N72" s="61"/>
      <c r="O72" s="61"/>
      <c r="P72" s="61"/>
      <c r="Q72" s="61">
        <v>6069</v>
      </c>
      <c r="S72" s="27">
        <v>2021</v>
      </c>
      <c r="T72" t="s">
        <v>51</v>
      </c>
      <c r="U72" t="s">
        <v>36</v>
      </c>
      <c r="V72">
        <v>250004</v>
      </c>
      <c r="W72" s="61"/>
      <c r="X72" s="61"/>
      <c r="Y72" s="61">
        <v>1747</v>
      </c>
      <c r="Z72" s="61"/>
      <c r="AA72" s="61"/>
      <c r="AB72" s="61"/>
      <c r="AC72" s="61"/>
      <c r="AD72" s="61"/>
      <c r="AE72" s="61">
        <v>8396</v>
      </c>
      <c r="AF72" s="61"/>
      <c r="AG72" s="61"/>
      <c r="AH72" s="61">
        <v>14296</v>
      </c>
      <c r="AI72" s="61">
        <v>24439</v>
      </c>
      <c r="AK72" s="27">
        <v>2021</v>
      </c>
      <c r="AL72" t="s">
        <v>50</v>
      </c>
      <c r="AM72" t="s">
        <v>36</v>
      </c>
      <c r="AN72">
        <v>250005</v>
      </c>
      <c r="AO72" s="29">
        <v>3</v>
      </c>
      <c r="AP72" t="s">
        <v>80</v>
      </c>
      <c r="AQ72" s="61">
        <v>515</v>
      </c>
      <c r="AS72" s="27">
        <v>2023</v>
      </c>
      <c r="AT72" t="s">
        <v>65</v>
      </c>
      <c r="AU72" t="s">
        <v>31</v>
      </c>
      <c r="AV72">
        <v>511116</v>
      </c>
      <c r="AW72" s="61"/>
      <c r="AX72" s="61">
        <v>21269</v>
      </c>
      <c r="AY72" s="61">
        <v>13912</v>
      </c>
      <c r="AZ72" s="61">
        <v>4351</v>
      </c>
      <c r="BA72" s="61">
        <v>8740</v>
      </c>
      <c r="BB72" s="61">
        <v>5823</v>
      </c>
      <c r="BC72" s="61">
        <v>16249</v>
      </c>
      <c r="BD72" s="61">
        <v>338</v>
      </c>
      <c r="BE72" s="61">
        <v>9192</v>
      </c>
      <c r="BF72" s="61">
        <v>9310</v>
      </c>
      <c r="BG72" s="61">
        <v>9364</v>
      </c>
      <c r="BH72" s="61">
        <v>5785</v>
      </c>
      <c r="BI72" s="61">
        <v>104333</v>
      </c>
      <c r="BK72" s="27">
        <v>2021</v>
      </c>
      <c r="BL72" t="s">
        <v>50</v>
      </c>
      <c r="BM72" t="s">
        <v>30</v>
      </c>
      <c r="BN72">
        <v>511113</v>
      </c>
      <c r="BO72" s="29">
        <v>3</v>
      </c>
      <c r="BP72" t="s">
        <v>17</v>
      </c>
      <c r="BQ72" s="61">
        <v>894</v>
      </c>
    </row>
    <row r="73" spans="1:69" x14ac:dyDescent="0.25">
      <c r="A73" s="27">
        <v>2021</v>
      </c>
      <c r="B73" t="s">
        <v>50</v>
      </c>
      <c r="C73" t="s">
        <v>39</v>
      </c>
      <c r="D73" t="s">
        <v>76</v>
      </c>
      <c r="E73" s="61"/>
      <c r="F73" s="61">
        <v>4394</v>
      </c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>
        <v>4394</v>
      </c>
      <c r="S73" s="27">
        <v>2021</v>
      </c>
      <c r="T73" t="s">
        <v>51</v>
      </c>
      <c r="U73" t="s">
        <v>36</v>
      </c>
      <c r="V73">
        <v>250005</v>
      </c>
      <c r="W73" s="61">
        <v>4991</v>
      </c>
      <c r="X73" s="61">
        <v>9456</v>
      </c>
      <c r="Y73" s="61">
        <v>1923</v>
      </c>
      <c r="Z73" s="61"/>
      <c r="AA73" s="61">
        <v>1083</v>
      </c>
      <c r="AB73" s="61"/>
      <c r="AC73" s="61">
        <v>4483</v>
      </c>
      <c r="AD73" s="61"/>
      <c r="AE73" s="61">
        <v>7427</v>
      </c>
      <c r="AF73" s="61">
        <v>5443</v>
      </c>
      <c r="AG73" s="61"/>
      <c r="AH73" s="61">
        <v>5095</v>
      </c>
      <c r="AI73" s="61">
        <v>39901</v>
      </c>
      <c r="AK73" s="27">
        <v>2021</v>
      </c>
      <c r="AL73" t="s">
        <v>50</v>
      </c>
      <c r="AM73" t="s">
        <v>36</v>
      </c>
      <c r="AN73">
        <v>250005</v>
      </c>
      <c r="AO73" s="29">
        <v>4</v>
      </c>
      <c r="AP73" t="s">
        <v>81</v>
      </c>
      <c r="AQ73" s="61">
        <v>5706</v>
      </c>
      <c r="AS73" s="27">
        <v>2023</v>
      </c>
      <c r="AT73" t="s">
        <v>65</v>
      </c>
      <c r="AU73" t="s">
        <v>31</v>
      </c>
      <c r="AV73">
        <v>511117</v>
      </c>
      <c r="AW73" s="61">
        <v>13163</v>
      </c>
      <c r="AX73" s="61">
        <v>8740</v>
      </c>
      <c r="AY73" s="61">
        <v>14446</v>
      </c>
      <c r="AZ73" s="61">
        <v>9392</v>
      </c>
      <c r="BA73" s="61">
        <v>2679</v>
      </c>
      <c r="BB73" s="61">
        <v>18439</v>
      </c>
      <c r="BC73" s="61">
        <v>5463</v>
      </c>
      <c r="BD73" s="61">
        <v>5191</v>
      </c>
      <c r="BE73" s="61">
        <v>13982</v>
      </c>
      <c r="BF73" s="61">
        <v>7189</v>
      </c>
      <c r="BG73" s="61">
        <v>10217</v>
      </c>
      <c r="BH73" s="61">
        <v>21592</v>
      </c>
      <c r="BI73" s="61">
        <v>130493</v>
      </c>
      <c r="BK73" s="27">
        <v>2021</v>
      </c>
      <c r="BL73" t="s">
        <v>50</v>
      </c>
      <c r="BM73" t="s">
        <v>30</v>
      </c>
      <c r="BN73">
        <v>511113</v>
      </c>
      <c r="BO73" s="29">
        <v>4</v>
      </c>
      <c r="BP73" t="s">
        <v>73</v>
      </c>
      <c r="BQ73" s="61">
        <v>5119</v>
      </c>
    </row>
    <row r="74" spans="1:69" x14ac:dyDescent="0.25">
      <c r="A74" s="27">
        <v>2021</v>
      </c>
      <c r="B74" t="s">
        <v>50</v>
      </c>
      <c r="C74" t="s">
        <v>39</v>
      </c>
      <c r="D74" t="s">
        <v>77</v>
      </c>
      <c r="E74" s="61"/>
      <c r="F74" s="61"/>
      <c r="G74" s="61">
        <v>5314</v>
      </c>
      <c r="H74" s="61"/>
      <c r="I74" s="61"/>
      <c r="J74" s="61"/>
      <c r="K74" s="61"/>
      <c r="L74" s="61"/>
      <c r="M74" s="61"/>
      <c r="N74" s="61">
        <v>4081</v>
      </c>
      <c r="O74" s="61">
        <v>4943</v>
      </c>
      <c r="P74" s="61">
        <v>3043</v>
      </c>
      <c r="Q74" s="61">
        <v>17381</v>
      </c>
      <c r="S74" s="27">
        <v>2021</v>
      </c>
      <c r="T74" t="s">
        <v>51</v>
      </c>
      <c r="U74" t="s">
        <v>36</v>
      </c>
      <c r="V74">
        <v>250006</v>
      </c>
      <c r="W74" s="61">
        <v>4200</v>
      </c>
      <c r="X74" s="61">
        <v>4313</v>
      </c>
      <c r="Y74" s="61"/>
      <c r="Z74" s="61"/>
      <c r="AA74" s="61"/>
      <c r="AB74" s="61">
        <v>1436</v>
      </c>
      <c r="AC74" s="61"/>
      <c r="AD74" s="61">
        <v>8390</v>
      </c>
      <c r="AE74" s="61">
        <v>4684</v>
      </c>
      <c r="AF74" s="61">
        <v>2201</v>
      </c>
      <c r="AG74" s="61"/>
      <c r="AH74" s="61"/>
      <c r="AI74" s="61">
        <v>25224</v>
      </c>
      <c r="AK74" s="27">
        <v>2021</v>
      </c>
      <c r="AL74" t="s">
        <v>50</v>
      </c>
      <c r="AM74" t="s">
        <v>36</v>
      </c>
      <c r="AN74">
        <v>250005</v>
      </c>
      <c r="AO74" s="29">
        <v>4</v>
      </c>
      <c r="AP74" t="s">
        <v>18</v>
      </c>
      <c r="AQ74" s="61">
        <v>421</v>
      </c>
      <c r="AS74" s="27">
        <v>2023</v>
      </c>
      <c r="AT74" t="s">
        <v>51</v>
      </c>
      <c r="AU74" t="s">
        <v>29</v>
      </c>
      <c r="AV74">
        <v>511111</v>
      </c>
      <c r="AW74" s="61"/>
      <c r="AX74" s="61">
        <v>3638</v>
      </c>
      <c r="AY74" s="61">
        <v>3190</v>
      </c>
      <c r="AZ74" s="61">
        <v>23740</v>
      </c>
      <c r="BA74" s="61">
        <v>6048</v>
      </c>
      <c r="BB74" s="61">
        <v>19447</v>
      </c>
      <c r="BC74" s="61">
        <v>3994</v>
      </c>
      <c r="BD74" s="61">
        <v>4308</v>
      </c>
      <c r="BE74" s="61">
        <v>7028</v>
      </c>
      <c r="BF74" s="61">
        <v>14035</v>
      </c>
      <c r="BG74" s="61">
        <v>13665</v>
      </c>
      <c r="BH74" s="61">
        <v>24871</v>
      </c>
      <c r="BI74" s="61">
        <v>123964</v>
      </c>
      <c r="BK74" s="27">
        <v>2021</v>
      </c>
      <c r="BL74" t="s">
        <v>50</v>
      </c>
      <c r="BM74" t="s">
        <v>30</v>
      </c>
      <c r="BN74">
        <v>511113</v>
      </c>
      <c r="BO74" s="29">
        <v>4</v>
      </c>
      <c r="BP74" t="s">
        <v>75</v>
      </c>
      <c r="BQ74" s="61">
        <v>513</v>
      </c>
    </row>
    <row r="75" spans="1:69" x14ac:dyDescent="0.25">
      <c r="A75" s="27">
        <v>2021</v>
      </c>
      <c r="B75" t="s">
        <v>50</v>
      </c>
      <c r="C75" t="s">
        <v>39</v>
      </c>
      <c r="D75" t="s">
        <v>78</v>
      </c>
      <c r="E75" s="61">
        <v>1074</v>
      </c>
      <c r="F75" s="61"/>
      <c r="G75" s="61"/>
      <c r="H75" s="61">
        <v>1916</v>
      </c>
      <c r="I75" s="61"/>
      <c r="J75" s="61"/>
      <c r="K75" s="61"/>
      <c r="L75" s="61"/>
      <c r="M75" s="61"/>
      <c r="N75" s="61"/>
      <c r="O75" s="61"/>
      <c r="P75" s="61"/>
      <c r="Q75" s="61">
        <v>2990</v>
      </c>
      <c r="S75" s="27">
        <v>2021</v>
      </c>
      <c r="T75" t="s">
        <v>51</v>
      </c>
      <c r="U75" t="s">
        <v>36</v>
      </c>
      <c r="V75">
        <v>250007</v>
      </c>
      <c r="W75" s="61">
        <v>1189</v>
      </c>
      <c r="X75" s="61"/>
      <c r="Y75" s="61"/>
      <c r="Z75" s="61"/>
      <c r="AA75" s="61"/>
      <c r="AB75" s="61"/>
      <c r="AC75" s="61"/>
      <c r="AD75" s="61">
        <v>9070</v>
      </c>
      <c r="AE75" s="61"/>
      <c r="AF75" s="61">
        <v>2715</v>
      </c>
      <c r="AG75" s="61">
        <v>3656</v>
      </c>
      <c r="AH75" s="61"/>
      <c r="AI75" s="61">
        <v>16630</v>
      </c>
      <c r="AK75" s="27">
        <v>2021</v>
      </c>
      <c r="AL75" t="s">
        <v>50</v>
      </c>
      <c r="AM75" t="s">
        <v>36</v>
      </c>
      <c r="AN75">
        <v>250005</v>
      </c>
      <c r="AO75" s="29">
        <v>5</v>
      </c>
      <c r="AP75" t="s">
        <v>11</v>
      </c>
      <c r="AQ75" s="61">
        <v>5298</v>
      </c>
      <c r="AS75" s="27">
        <v>2023</v>
      </c>
      <c r="AT75" t="s">
        <v>51</v>
      </c>
      <c r="AU75" t="s">
        <v>29</v>
      </c>
      <c r="AV75">
        <v>511112</v>
      </c>
      <c r="AW75" s="61">
        <v>13334</v>
      </c>
      <c r="AX75" s="61">
        <v>22629</v>
      </c>
      <c r="AY75" s="61">
        <v>13321</v>
      </c>
      <c r="AZ75" s="61">
        <v>8893</v>
      </c>
      <c r="BA75" s="61">
        <v>2603</v>
      </c>
      <c r="BB75" s="61">
        <v>7884</v>
      </c>
      <c r="BC75" s="61">
        <v>10974</v>
      </c>
      <c r="BD75" s="61">
        <v>9649</v>
      </c>
      <c r="BE75" s="61">
        <v>10826</v>
      </c>
      <c r="BF75" s="61">
        <v>12135</v>
      </c>
      <c r="BG75" s="61">
        <v>656</v>
      </c>
      <c r="BH75" s="61">
        <v>5515</v>
      </c>
      <c r="BI75" s="61">
        <v>118419</v>
      </c>
      <c r="BK75" s="27">
        <v>2021</v>
      </c>
      <c r="BL75" t="s">
        <v>50</v>
      </c>
      <c r="BM75" t="s">
        <v>30</v>
      </c>
      <c r="BN75">
        <v>511113</v>
      </c>
      <c r="BO75" s="29">
        <v>4</v>
      </c>
      <c r="BP75" t="s">
        <v>13</v>
      </c>
      <c r="BQ75" s="61">
        <v>5604</v>
      </c>
    </row>
    <row r="76" spans="1:69" x14ac:dyDescent="0.25">
      <c r="A76" s="27">
        <v>2021</v>
      </c>
      <c r="B76" t="s">
        <v>50</v>
      </c>
      <c r="C76" t="s">
        <v>39</v>
      </c>
      <c r="D76" t="s">
        <v>79</v>
      </c>
      <c r="E76" s="61"/>
      <c r="F76" s="61"/>
      <c r="G76" s="61"/>
      <c r="H76" s="61"/>
      <c r="I76" s="61">
        <v>823</v>
      </c>
      <c r="J76" s="61">
        <v>6490</v>
      </c>
      <c r="K76" s="61"/>
      <c r="L76" s="61"/>
      <c r="M76" s="61"/>
      <c r="N76" s="61"/>
      <c r="O76" s="61"/>
      <c r="P76" s="61"/>
      <c r="Q76" s="61">
        <v>7313</v>
      </c>
      <c r="S76" s="27">
        <v>2021</v>
      </c>
      <c r="T76" t="s">
        <v>51</v>
      </c>
      <c r="U76" t="s">
        <v>36</v>
      </c>
      <c r="V76">
        <v>250008</v>
      </c>
      <c r="W76" s="61">
        <v>3586</v>
      </c>
      <c r="X76" s="61">
        <v>4479</v>
      </c>
      <c r="Y76" s="61">
        <v>3723</v>
      </c>
      <c r="Z76" s="61"/>
      <c r="AA76" s="61"/>
      <c r="AB76" s="61"/>
      <c r="AC76" s="61">
        <v>2315</v>
      </c>
      <c r="AD76" s="61">
        <v>6075</v>
      </c>
      <c r="AE76" s="61">
        <v>2802</v>
      </c>
      <c r="AF76" s="61">
        <v>4129</v>
      </c>
      <c r="AG76" s="61"/>
      <c r="AH76" s="61"/>
      <c r="AI76" s="61">
        <v>27109</v>
      </c>
      <c r="AK76" s="27">
        <v>2021</v>
      </c>
      <c r="AL76" t="s">
        <v>50</v>
      </c>
      <c r="AM76" t="s">
        <v>36</v>
      </c>
      <c r="AN76">
        <v>250005</v>
      </c>
      <c r="AO76" s="29">
        <v>7</v>
      </c>
      <c r="AP76" t="s">
        <v>20</v>
      </c>
      <c r="AQ76" s="61">
        <v>4988</v>
      </c>
      <c r="AS76" s="27">
        <v>2023</v>
      </c>
      <c r="AT76" t="s">
        <v>51</v>
      </c>
      <c r="AU76" t="s">
        <v>30</v>
      </c>
      <c r="AV76">
        <v>511113</v>
      </c>
      <c r="AW76" s="61">
        <v>6989</v>
      </c>
      <c r="AX76" s="61">
        <v>2728</v>
      </c>
      <c r="AY76" s="61">
        <v>1033</v>
      </c>
      <c r="AZ76" s="61">
        <v>17454</v>
      </c>
      <c r="BA76" s="61">
        <v>9733</v>
      </c>
      <c r="BB76" s="61">
        <v>14446</v>
      </c>
      <c r="BC76" s="61">
        <v>18025</v>
      </c>
      <c r="BD76" s="61">
        <v>13539</v>
      </c>
      <c r="BE76" s="61">
        <v>7834</v>
      </c>
      <c r="BF76" s="61">
        <v>16406</v>
      </c>
      <c r="BG76" s="61">
        <v>12150</v>
      </c>
      <c r="BH76" s="61">
        <v>19766</v>
      </c>
      <c r="BI76" s="61">
        <v>140103</v>
      </c>
      <c r="BK76" s="27">
        <v>2021</v>
      </c>
      <c r="BL76" t="s">
        <v>50</v>
      </c>
      <c r="BM76" t="s">
        <v>30</v>
      </c>
      <c r="BN76">
        <v>511113</v>
      </c>
      <c r="BO76" s="29">
        <v>4</v>
      </c>
      <c r="BP76" t="s">
        <v>15</v>
      </c>
      <c r="BQ76" s="61">
        <v>720</v>
      </c>
    </row>
    <row r="77" spans="1:69" x14ac:dyDescent="0.25">
      <c r="A77" s="27">
        <v>2021</v>
      </c>
      <c r="B77" t="s">
        <v>50</v>
      </c>
      <c r="C77" t="s">
        <v>39</v>
      </c>
      <c r="D77" t="s">
        <v>80</v>
      </c>
      <c r="E77" s="61"/>
      <c r="F77" s="61"/>
      <c r="G77" s="61">
        <v>1041</v>
      </c>
      <c r="H77" s="61"/>
      <c r="I77" s="61"/>
      <c r="J77" s="61"/>
      <c r="K77" s="61">
        <v>2056</v>
      </c>
      <c r="L77" s="61"/>
      <c r="M77" s="61"/>
      <c r="N77" s="61">
        <v>4260</v>
      </c>
      <c r="O77" s="61"/>
      <c r="P77" s="61"/>
      <c r="Q77" s="61">
        <v>7357</v>
      </c>
      <c r="S77" s="27">
        <v>2021</v>
      </c>
      <c r="T77" t="s">
        <v>51</v>
      </c>
      <c r="U77" t="s">
        <v>36</v>
      </c>
      <c r="V77">
        <v>250009</v>
      </c>
      <c r="W77" s="61"/>
      <c r="X77" s="61"/>
      <c r="Y77" s="61">
        <v>5855</v>
      </c>
      <c r="Z77" s="61"/>
      <c r="AA77" s="61">
        <v>2195</v>
      </c>
      <c r="AB77" s="61">
        <v>4125</v>
      </c>
      <c r="AC77" s="61">
        <v>10034</v>
      </c>
      <c r="AD77" s="61"/>
      <c r="AE77" s="61">
        <v>3338</v>
      </c>
      <c r="AF77" s="61">
        <v>4898</v>
      </c>
      <c r="AG77" s="61"/>
      <c r="AH77" s="61">
        <v>3457</v>
      </c>
      <c r="AI77" s="61">
        <v>33902</v>
      </c>
      <c r="AK77" s="27">
        <v>2021</v>
      </c>
      <c r="AL77" t="s">
        <v>50</v>
      </c>
      <c r="AM77" t="s">
        <v>36</v>
      </c>
      <c r="AN77">
        <v>250005</v>
      </c>
      <c r="AO77" s="29">
        <v>9</v>
      </c>
      <c r="AP77" t="s">
        <v>77</v>
      </c>
      <c r="AQ77" s="61">
        <v>1266</v>
      </c>
      <c r="AS77" s="27">
        <v>2023</v>
      </c>
      <c r="AT77" t="s">
        <v>51</v>
      </c>
      <c r="AU77" t="s">
        <v>30</v>
      </c>
      <c r="AV77">
        <v>511114</v>
      </c>
      <c r="AW77" s="61">
        <v>4582</v>
      </c>
      <c r="AX77" s="61">
        <v>10745</v>
      </c>
      <c r="AY77" s="61">
        <v>12522</v>
      </c>
      <c r="AZ77" s="61">
        <v>9495</v>
      </c>
      <c r="BA77" s="61">
        <v>12724</v>
      </c>
      <c r="BB77" s="61">
        <v>12756</v>
      </c>
      <c r="BC77" s="61">
        <v>3156</v>
      </c>
      <c r="BD77" s="61">
        <v>16858</v>
      </c>
      <c r="BE77" s="61">
        <v>8763</v>
      </c>
      <c r="BF77" s="61">
        <v>7057</v>
      </c>
      <c r="BG77" s="61">
        <v>12887</v>
      </c>
      <c r="BH77" s="61">
        <v>15484</v>
      </c>
      <c r="BI77" s="61">
        <v>127029</v>
      </c>
      <c r="BK77" s="27">
        <v>2021</v>
      </c>
      <c r="BL77" t="s">
        <v>50</v>
      </c>
      <c r="BM77" t="s">
        <v>30</v>
      </c>
      <c r="BN77">
        <v>511113</v>
      </c>
      <c r="BO77" s="29">
        <v>4</v>
      </c>
      <c r="BP77" t="s">
        <v>17</v>
      </c>
      <c r="BQ77" s="61">
        <v>1305</v>
      </c>
    </row>
    <row r="78" spans="1:69" x14ac:dyDescent="0.25">
      <c r="A78" s="27">
        <v>2021</v>
      </c>
      <c r="B78" t="s">
        <v>50</v>
      </c>
      <c r="C78" t="s">
        <v>39</v>
      </c>
      <c r="D78" t="s">
        <v>81</v>
      </c>
      <c r="E78" s="61"/>
      <c r="F78" s="61"/>
      <c r="G78" s="61"/>
      <c r="H78" s="61"/>
      <c r="I78" s="61">
        <v>5623</v>
      </c>
      <c r="J78" s="61"/>
      <c r="K78" s="61"/>
      <c r="L78" s="61"/>
      <c r="M78" s="61"/>
      <c r="N78" s="61"/>
      <c r="O78" s="61">
        <v>4643</v>
      </c>
      <c r="P78" s="61"/>
      <c r="Q78" s="61">
        <v>10266</v>
      </c>
      <c r="S78" s="27">
        <v>2021</v>
      </c>
      <c r="T78" t="s">
        <v>51</v>
      </c>
      <c r="U78" t="s">
        <v>36</v>
      </c>
      <c r="V78">
        <v>250010</v>
      </c>
      <c r="W78" s="61">
        <v>10036</v>
      </c>
      <c r="X78" s="61"/>
      <c r="Y78" s="61"/>
      <c r="Z78" s="61">
        <v>3474</v>
      </c>
      <c r="AA78" s="61">
        <v>1039</v>
      </c>
      <c r="AB78" s="61"/>
      <c r="AC78" s="61"/>
      <c r="AD78" s="61"/>
      <c r="AE78" s="61">
        <v>5888</v>
      </c>
      <c r="AF78" s="61">
        <v>1475</v>
      </c>
      <c r="AG78" s="61">
        <v>3091</v>
      </c>
      <c r="AH78" s="61"/>
      <c r="AI78" s="61">
        <v>25003</v>
      </c>
      <c r="AK78" s="27">
        <v>2021</v>
      </c>
      <c r="AL78" t="s">
        <v>50</v>
      </c>
      <c r="AM78" t="s">
        <v>36</v>
      </c>
      <c r="AN78">
        <v>250005</v>
      </c>
      <c r="AO78" s="29">
        <v>10</v>
      </c>
      <c r="AP78" t="s">
        <v>77</v>
      </c>
      <c r="AQ78" s="61">
        <v>5710</v>
      </c>
      <c r="AS78" s="27">
        <v>2023</v>
      </c>
      <c r="AT78" t="s">
        <v>51</v>
      </c>
      <c r="AU78" t="s">
        <v>70</v>
      </c>
      <c r="AV78">
        <v>511115</v>
      </c>
      <c r="AW78" s="61">
        <v>4573</v>
      </c>
      <c r="AX78" s="61">
        <v>4223</v>
      </c>
      <c r="AY78" s="61">
        <v>7412</v>
      </c>
      <c r="AZ78" s="61">
        <v>15304</v>
      </c>
      <c r="BA78" s="61">
        <v>5556</v>
      </c>
      <c r="BB78" s="61">
        <v>16605</v>
      </c>
      <c r="BC78" s="61">
        <v>4823</v>
      </c>
      <c r="BD78" s="61"/>
      <c r="BE78" s="61">
        <v>7013</v>
      </c>
      <c r="BF78" s="61">
        <v>20834</v>
      </c>
      <c r="BG78" s="61">
        <v>4737</v>
      </c>
      <c r="BH78" s="61">
        <v>14539</v>
      </c>
      <c r="BI78" s="61">
        <v>105619</v>
      </c>
      <c r="BK78" s="27">
        <v>2021</v>
      </c>
      <c r="BL78" t="s">
        <v>50</v>
      </c>
      <c r="BM78" t="s">
        <v>30</v>
      </c>
      <c r="BN78">
        <v>511113</v>
      </c>
      <c r="BO78" s="29">
        <v>4</v>
      </c>
      <c r="BP78" t="s">
        <v>19</v>
      </c>
      <c r="BQ78" s="61">
        <v>4593</v>
      </c>
    </row>
    <row r="79" spans="1:69" x14ac:dyDescent="0.25">
      <c r="A79" s="27">
        <v>2021</v>
      </c>
      <c r="B79" t="s">
        <v>50</v>
      </c>
      <c r="C79" t="s">
        <v>39</v>
      </c>
      <c r="D79" t="s">
        <v>11</v>
      </c>
      <c r="E79" s="61"/>
      <c r="F79" s="61">
        <v>2475</v>
      </c>
      <c r="G79" s="61">
        <v>1273</v>
      </c>
      <c r="H79" s="61">
        <v>4815</v>
      </c>
      <c r="I79" s="61"/>
      <c r="J79" s="61"/>
      <c r="K79" s="61"/>
      <c r="L79" s="61">
        <v>1796</v>
      </c>
      <c r="M79" s="61"/>
      <c r="N79" s="61"/>
      <c r="O79" s="61"/>
      <c r="P79" s="61"/>
      <c r="Q79" s="61">
        <v>10359</v>
      </c>
      <c r="S79" s="27">
        <v>2021</v>
      </c>
      <c r="T79" t="s">
        <v>51</v>
      </c>
      <c r="U79" t="s">
        <v>37</v>
      </c>
      <c r="V79">
        <v>250011</v>
      </c>
      <c r="W79" s="61"/>
      <c r="X79" s="61"/>
      <c r="Y79" s="61">
        <v>6062</v>
      </c>
      <c r="Z79" s="61"/>
      <c r="AA79" s="61">
        <v>1693</v>
      </c>
      <c r="AB79" s="61">
        <v>2702</v>
      </c>
      <c r="AC79" s="61">
        <v>5378</v>
      </c>
      <c r="AD79" s="61">
        <v>6842</v>
      </c>
      <c r="AE79" s="61">
        <v>927</v>
      </c>
      <c r="AF79" s="61"/>
      <c r="AG79" s="61">
        <v>2655</v>
      </c>
      <c r="AH79" s="61"/>
      <c r="AI79" s="61">
        <v>26259</v>
      </c>
      <c r="AK79" s="27">
        <v>2021</v>
      </c>
      <c r="AL79" t="s">
        <v>50</v>
      </c>
      <c r="AM79" t="s">
        <v>36</v>
      </c>
      <c r="AN79">
        <v>250005</v>
      </c>
      <c r="AO79" s="29">
        <v>10</v>
      </c>
      <c r="AP79" t="s">
        <v>78</v>
      </c>
      <c r="AQ79" s="61">
        <v>3787</v>
      </c>
      <c r="AS79" s="27">
        <v>2023</v>
      </c>
      <c r="AT79" t="s">
        <v>51</v>
      </c>
      <c r="AU79" t="s">
        <v>31</v>
      </c>
      <c r="AV79">
        <v>511116</v>
      </c>
      <c r="AW79" s="61">
        <v>6734</v>
      </c>
      <c r="AX79" s="61">
        <v>4482</v>
      </c>
      <c r="AY79" s="61">
        <v>13908</v>
      </c>
      <c r="AZ79" s="61">
        <v>12238</v>
      </c>
      <c r="BA79" s="61">
        <v>14632</v>
      </c>
      <c r="BB79" s="61">
        <v>9870</v>
      </c>
      <c r="BC79" s="61">
        <v>4317</v>
      </c>
      <c r="BD79" s="61">
        <v>9124</v>
      </c>
      <c r="BE79" s="61">
        <v>711</v>
      </c>
      <c r="BF79" s="61">
        <v>14327</v>
      </c>
      <c r="BG79" s="61">
        <v>7278</v>
      </c>
      <c r="BH79" s="61">
        <v>376</v>
      </c>
      <c r="BI79" s="61">
        <v>97997</v>
      </c>
      <c r="BK79" s="27">
        <v>2021</v>
      </c>
      <c r="BL79" t="s">
        <v>50</v>
      </c>
      <c r="BM79" t="s">
        <v>30</v>
      </c>
      <c r="BN79">
        <v>511113</v>
      </c>
      <c r="BO79" s="29">
        <v>4</v>
      </c>
      <c r="BP79" t="s">
        <v>21</v>
      </c>
      <c r="BQ79" s="61">
        <v>5200</v>
      </c>
    </row>
    <row r="80" spans="1:69" x14ac:dyDescent="0.25">
      <c r="A80" s="27">
        <v>2021</v>
      </c>
      <c r="B80" t="s">
        <v>50</v>
      </c>
      <c r="C80" t="s">
        <v>39</v>
      </c>
      <c r="D80" t="s">
        <v>12</v>
      </c>
      <c r="E80" s="61">
        <v>260</v>
      </c>
      <c r="F80" s="61"/>
      <c r="G80" s="61">
        <v>1032</v>
      </c>
      <c r="H80" s="61">
        <v>1332</v>
      </c>
      <c r="I80" s="61">
        <v>1561</v>
      </c>
      <c r="J80" s="61"/>
      <c r="K80" s="61"/>
      <c r="L80" s="61"/>
      <c r="M80" s="61"/>
      <c r="N80" s="61"/>
      <c r="O80" s="61"/>
      <c r="P80" s="61"/>
      <c r="Q80" s="61">
        <v>4185</v>
      </c>
      <c r="S80" s="27">
        <v>2021</v>
      </c>
      <c r="T80" t="s">
        <v>51</v>
      </c>
      <c r="U80" t="s">
        <v>37</v>
      </c>
      <c r="V80">
        <v>250012</v>
      </c>
      <c r="W80" s="61"/>
      <c r="X80" s="61">
        <v>4393</v>
      </c>
      <c r="Y80" s="61">
        <v>4450</v>
      </c>
      <c r="Z80" s="61">
        <v>5188</v>
      </c>
      <c r="AA80" s="61"/>
      <c r="AB80" s="61"/>
      <c r="AC80" s="61">
        <v>5047</v>
      </c>
      <c r="AD80" s="61">
        <v>5809</v>
      </c>
      <c r="AE80" s="61">
        <v>4730</v>
      </c>
      <c r="AF80" s="61">
        <v>4488</v>
      </c>
      <c r="AG80" s="61">
        <v>3804</v>
      </c>
      <c r="AH80" s="61"/>
      <c r="AI80" s="61">
        <v>37909</v>
      </c>
      <c r="AK80" s="27">
        <v>2021</v>
      </c>
      <c r="AL80" t="s">
        <v>50</v>
      </c>
      <c r="AM80" t="s">
        <v>36</v>
      </c>
      <c r="AN80">
        <v>250005</v>
      </c>
      <c r="AO80" s="29">
        <v>12</v>
      </c>
      <c r="AP80" t="s">
        <v>73</v>
      </c>
      <c r="AQ80" s="61">
        <v>3453</v>
      </c>
      <c r="AS80" s="27">
        <v>2023</v>
      </c>
      <c r="AT80" t="s">
        <v>51</v>
      </c>
      <c r="AU80" t="s">
        <v>31</v>
      </c>
      <c r="AV80">
        <v>511117</v>
      </c>
      <c r="AW80" s="61">
        <v>12273</v>
      </c>
      <c r="AX80" s="61">
        <v>7496</v>
      </c>
      <c r="AY80" s="61">
        <v>13174</v>
      </c>
      <c r="AZ80" s="61">
        <v>4238</v>
      </c>
      <c r="BA80" s="61">
        <v>16760</v>
      </c>
      <c r="BB80" s="61">
        <v>9545</v>
      </c>
      <c r="BC80" s="61">
        <v>10828</v>
      </c>
      <c r="BD80" s="61">
        <v>9319</v>
      </c>
      <c r="BE80" s="61">
        <v>5123</v>
      </c>
      <c r="BF80" s="61">
        <v>29338</v>
      </c>
      <c r="BG80" s="61">
        <v>2197</v>
      </c>
      <c r="BH80" s="61">
        <v>6581</v>
      </c>
      <c r="BI80" s="61">
        <v>126872</v>
      </c>
      <c r="BK80" s="27">
        <v>2021</v>
      </c>
      <c r="BL80" t="s">
        <v>50</v>
      </c>
      <c r="BM80" t="s">
        <v>30</v>
      </c>
      <c r="BN80">
        <v>511113</v>
      </c>
      <c r="BO80" s="29">
        <v>5</v>
      </c>
      <c r="BP80" t="s">
        <v>74</v>
      </c>
      <c r="BQ80" s="61">
        <v>345</v>
      </c>
    </row>
    <row r="81" spans="1:69" x14ac:dyDescent="0.25">
      <c r="A81" s="27">
        <v>2021</v>
      </c>
      <c r="B81" t="s">
        <v>50</v>
      </c>
      <c r="C81" t="s">
        <v>39</v>
      </c>
      <c r="D81" t="s">
        <v>13</v>
      </c>
      <c r="E81" s="61"/>
      <c r="F81" s="61"/>
      <c r="G81" s="61"/>
      <c r="H81" s="61"/>
      <c r="I81" s="61"/>
      <c r="J81" s="61"/>
      <c r="K81" s="61">
        <v>1123</v>
      </c>
      <c r="L81" s="61"/>
      <c r="M81" s="61"/>
      <c r="N81" s="61"/>
      <c r="O81" s="61">
        <v>4867</v>
      </c>
      <c r="P81" s="61"/>
      <c r="Q81" s="61">
        <v>5990</v>
      </c>
      <c r="S81" s="27">
        <v>2021</v>
      </c>
      <c r="T81" t="s">
        <v>51</v>
      </c>
      <c r="U81" t="s">
        <v>37</v>
      </c>
      <c r="V81">
        <v>250013</v>
      </c>
      <c r="W81" s="61"/>
      <c r="X81" s="61">
        <v>1010</v>
      </c>
      <c r="Y81" s="61"/>
      <c r="Z81" s="61"/>
      <c r="AA81" s="61"/>
      <c r="AB81" s="61">
        <v>4738</v>
      </c>
      <c r="AC81" s="61">
        <v>3392</v>
      </c>
      <c r="AD81" s="61">
        <v>815</v>
      </c>
      <c r="AE81" s="61"/>
      <c r="AF81" s="61"/>
      <c r="AG81" s="61">
        <v>2647</v>
      </c>
      <c r="AH81" s="61"/>
      <c r="AI81" s="61">
        <v>12602</v>
      </c>
      <c r="AK81" s="27">
        <v>2021</v>
      </c>
      <c r="AL81" t="s">
        <v>50</v>
      </c>
      <c r="AM81" t="s">
        <v>36</v>
      </c>
      <c r="AN81">
        <v>250005</v>
      </c>
      <c r="AO81" s="29">
        <v>12</v>
      </c>
      <c r="AP81" t="s">
        <v>78</v>
      </c>
      <c r="AQ81" s="61">
        <v>234</v>
      </c>
      <c r="AS81" s="27">
        <v>2023</v>
      </c>
      <c r="AT81" t="s">
        <v>64</v>
      </c>
      <c r="AU81" t="s">
        <v>29</v>
      </c>
      <c r="AV81">
        <v>511111</v>
      </c>
      <c r="AW81" s="61">
        <v>9873</v>
      </c>
      <c r="AX81" s="61">
        <v>4690</v>
      </c>
      <c r="AY81" s="61">
        <v>10123</v>
      </c>
      <c r="AZ81" s="61">
        <v>4622</v>
      </c>
      <c r="BA81" s="61">
        <v>16579</v>
      </c>
      <c r="BB81" s="61">
        <v>9011</v>
      </c>
      <c r="BC81" s="61">
        <v>4122</v>
      </c>
      <c r="BD81" s="61">
        <v>9271</v>
      </c>
      <c r="BE81" s="61">
        <v>7089</v>
      </c>
      <c r="BF81" s="61">
        <v>6608</v>
      </c>
      <c r="BG81" s="61">
        <v>10898</v>
      </c>
      <c r="BH81" s="61">
        <v>15506</v>
      </c>
      <c r="BI81" s="61">
        <v>108392</v>
      </c>
      <c r="BK81" s="27">
        <v>2021</v>
      </c>
      <c r="BL81" t="s">
        <v>50</v>
      </c>
      <c r="BM81" t="s">
        <v>30</v>
      </c>
      <c r="BN81">
        <v>511113</v>
      </c>
      <c r="BO81" s="29">
        <v>5</v>
      </c>
      <c r="BP81" t="s">
        <v>76</v>
      </c>
      <c r="BQ81" s="61">
        <v>5812</v>
      </c>
    </row>
    <row r="82" spans="1:69" x14ac:dyDescent="0.25">
      <c r="A82" s="27">
        <v>2021</v>
      </c>
      <c r="B82" t="s">
        <v>50</v>
      </c>
      <c r="C82" t="s">
        <v>39</v>
      </c>
      <c r="D82" t="s">
        <v>14</v>
      </c>
      <c r="E82" s="61"/>
      <c r="F82" s="61"/>
      <c r="G82" s="61">
        <v>5204</v>
      </c>
      <c r="H82" s="61"/>
      <c r="I82" s="61"/>
      <c r="J82" s="61"/>
      <c r="K82" s="61"/>
      <c r="L82" s="61"/>
      <c r="M82" s="61"/>
      <c r="N82" s="61">
        <v>8737</v>
      </c>
      <c r="O82" s="61"/>
      <c r="P82" s="61"/>
      <c r="Q82" s="61">
        <v>13941</v>
      </c>
      <c r="S82" s="27">
        <v>2021</v>
      </c>
      <c r="T82" t="s">
        <v>51</v>
      </c>
      <c r="U82" t="s">
        <v>37</v>
      </c>
      <c r="V82">
        <v>250014</v>
      </c>
      <c r="W82" s="61">
        <v>2267</v>
      </c>
      <c r="X82" s="61"/>
      <c r="Y82" s="61">
        <v>9019</v>
      </c>
      <c r="Z82" s="61"/>
      <c r="AA82" s="61">
        <v>2669</v>
      </c>
      <c r="AB82" s="61">
        <v>3742</v>
      </c>
      <c r="AC82" s="61">
        <v>1117</v>
      </c>
      <c r="AD82" s="61">
        <v>5566</v>
      </c>
      <c r="AE82" s="61"/>
      <c r="AF82" s="61"/>
      <c r="AG82" s="61"/>
      <c r="AH82" s="61"/>
      <c r="AI82" s="61">
        <v>24380</v>
      </c>
      <c r="AK82" s="27">
        <v>2021</v>
      </c>
      <c r="AL82" t="s">
        <v>50</v>
      </c>
      <c r="AM82" t="s">
        <v>36</v>
      </c>
      <c r="AN82">
        <v>250005</v>
      </c>
      <c r="AO82" s="29">
        <v>12</v>
      </c>
      <c r="AP82" t="s">
        <v>81</v>
      </c>
      <c r="AQ82" s="61">
        <v>5090</v>
      </c>
      <c r="AS82" s="27">
        <v>2023</v>
      </c>
      <c r="AT82" t="s">
        <v>64</v>
      </c>
      <c r="AU82" t="s">
        <v>29</v>
      </c>
      <c r="AV82">
        <v>511112</v>
      </c>
      <c r="AW82" s="61">
        <v>10545</v>
      </c>
      <c r="AX82" s="61">
        <v>5514</v>
      </c>
      <c r="AY82" s="61">
        <v>9756</v>
      </c>
      <c r="AZ82" s="61">
        <v>5530</v>
      </c>
      <c r="BA82" s="61">
        <v>6088</v>
      </c>
      <c r="BB82" s="61">
        <v>9129</v>
      </c>
      <c r="BC82" s="61">
        <v>9972</v>
      </c>
      <c r="BD82" s="61">
        <v>14235</v>
      </c>
      <c r="BE82" s="61">
        <v>16879</v>
      </c>
      <c r="BF82" s="61">
        <v>3938</v>
      </c>
      <c r="BG82" s="61">
        <v>308</v>
      </c>
      <c r="BH82" s="61">
        <v>6930</v>
      </c>
      <c r="BI82" s="61">
        <v>98824</v>
      </c>
      <c r="BK82" s="27">
        <v>2021</v>
      </c>
      <c r="BL82" t="s">
        <v>50</v>
      </c>
      <c r="BM82" t="s">
        <v>30</v>
      </c>
      <c r="BN82">
        <v>511113</v>
      </c>
      <c r="BO82" s="29">
        <v>5</v>
      </c>
      <c r="BP82" t="s">
        <v>11</v>
      </c>
      <c r="BQ82" s="61">
        <v>4463</v>
      </c>
    </row>
    <row r="83" spans="1:69" x14ac:dyDescent="0.25">
      <c r="A83" s="27">
        <v>2021</v>
      </c>
      <c r="B83" t="s">
        <v>50</v>
      </c>
      <c r="C83" t="s">
        <v>39</v>
      </c>
      <c r="D83" t="s">
        <v>15</v>
      </c>
      <c r="E83" s="61">
        <v>5929</v>
      </c>
      <c r="F83" s="61"/>
      <c r="G83" s="61"/>
      <c r="H83" s="61">
        <v>720</v>
      </c>
      <c r="I83" s="61"/>
      <c r="J83" s="61"/>
      <c r="K83" s="61">
        <v>5954</v>
      </c>
      <c r="L83" s="61"/>
      <c r="M83" s="61">
        <v>2586</v>
      </c>
      <c r="N83" s="61">
        <v>3624</v>
      </c>
      <c r="O83" s="61"/>
      <c r="P83" s="61"/>
      <c r="Q83" s="61">
        <v>18813</v>
      </c>
      <c r="S83" s="27">
        <v>2021</v>
      </c>
      <c r="T83" t="s">
        <v>51</v>
      </c>
      <c r="U83" t="s">
        <v>37</v>
      </c>
      <c r="V83">
        <v>250015</v>
      </c>
      <c r="W83" s="61"/>
      <c r="X83" s="61"/>
      <c r="Y83" s="61"/>
      <c r="Z83" s="61"/>
      <c r="AA83" s="61"/>
      <c r="AB83" s="61"/>
      <c r="AC83" s="61"/>
      <c r="AD83" s="61">
        <v>5816</v>
      </c>
      <c r="AE83" s="61"/>
      <c r="AF83" s="61"/>
      <c r="AG83" s="61"/>
      <c r="AH83" s="61"/>
      <c r="AI83" s="61">
        <v>5816</v>
      </c>
      <c r="AK83" s="27">
        <v>2021</v>
      </c>
      <c r="AL83" t="s">
        <v>50</v>
      </c>
      <c r="AM83" t="s">
        <v>36</v>
      </c>
      <c r="AN83">
        <v>250006</v>
      </c>
      <c r="AO83" s="29">
        <v>2</v>
      </c>
      <c r="AP83" t="s">
        <v>73</v>
      </c>
      <c r="AQ83" s="61">
        <v>2323</v>
      </c>
      <c r="AS83" s="27">
        <v>2023</v>
      </c>
      <c r="AT83" t="s">
        <v>64</v>
      </c>
      <c r="AU83" t="s">
        <v>30</v>
      </c>
      <c r="AV83">
        <v>511113</v>
      </c>
      <c r="AW83" s="61">
        <v>14536</v>
      </c>
      <c r="AX83" s="61">
        <v>7556</v>
      </c>
      <c r="AY83" s="61">
        <v>2792</v>
      </c>
      <c r="AZ83" s="61">
        <v>7923</v>
      </c>
      <c r="BA83" s="61">
        <v>8198</v>
      </c>
      <c r="BB83" s="61">
        <v>17000</v>
      </c>
      <c r="BC83" s="61">
        <v>2663</v>
      </c>
      <c r="BD83" s="61">
        <v>7056</v>
      </c>
      <c r="BE83" s="61">
        <v>16096</v>
      </c>
      <c r="BF83" s="61">
        <v>16279</v>
      </c>
      <c r="BG83" s="61">
        <v>6638</v>
      </c>
      <c r="BH83" s="61">
        <v>2843</v>
      </c>
      <c r="BI83" s="61">
        <v>109580</v>
      </c>
      <c r="BK83" s="27">
        <v>2021</v>
      </c>
      <c r="BL83" t="s">
        <v>50</v>
      </c>
      <c r="BM83" t="s">
        <v>30</v>
      </c>
      <c r="BN83">
        <v>511113</v>
      </c>
      <c r="BO83" s="29">
        <v>5</v>
      </c>
      <c r="BP83" t="s">
        <v>17</v>
      </c>
      <c r="BQ83" s="61">
        <v>4043</v>
      </c>
    </row>
    <row r="84" spans="1:69" x14ac:dyDescent="0.25">
      <c r="A84" s="27">
        <v>2021</v>
      </c>
      <c r="B84" t="s">
        <v>50</v>
      </c>
      <c r="C84" t="s">
        <v>39</v>
      </c>
      <c r="D84" t="s">
        <v>16</v>
      </c>
      <c r="E84" s="61"/>
      <c r="F84" s="61"/>
      <c r="G84" s="61"/>
      <c r="H84" s="61"/>
      <c r="I84" s="61"/>
      <c r="J84" s="61"/>
      <c r="K84" s="61">
        <v>5447</v>
      </c>
      <c r="L84" s="61"/>
      <c r="M84" s="61"/>
      <c r="N84" s="61"/>
      <c r="O84" s="61"/>
      <c r="P84" s="61"/>
      <c r="Q84" s="61">
        <v>5447</v>
      </c>
      <c r="S84" s="27">
        <v>2021</v>
      </c>
      <c r="T84" t="s">
        <v>51</v>
      </c>
      <c r="U84" t="s">
        <v>37</v>
      </c>
      <c r="V84">
        <v>250016</v>
      </c>
      <c r="W84" s="61">
        <v>959</v>
      </c>
      <c r="X84" s="61">
        <v>5261</v>
      </c>
      <c r="Y84" s="61">
        <v>1808</v>
      </c>
      <c r="Z84" s="61">
        <v>1592</v>
      </c>
      <c r="AA84" s="61">
        <v>4315</v>
      </c>
      <c r="AB84" s="61">
        <v>7666</v>
      </c>
      <c r="AC84" s="61">
        <v>2679</v>
      </c>
      <c r="AD84" s="61">
        <v>8007</v>
      </c>
      <c r="AE84" s="61">
        <v>10013</v>
      </c>
      <c r="AF84" s="61">
        <v>4041</v>
      </c>
      <c r="AG84" s="61"/>
      <c r="AH84" s="61"/>
      <c r="AI84" s="61">
        <v>46341</v>
      </c>
      <c r="AK84" s="27">
        <v>2021</v>
      </c>
      <c r="AL84" t="s">
        <v>50</v>
      </c>
      <c r="AM84" t="s">
        <v>36</v>
      </c>
      <c r="AN84">
        <v>250006</v>
      </c>
      <c r="AO84" s="29">
        <v>5</v>
      </c>
      <c r="AP84" t="s">
        <v>76</v>
      </c>
      <c r="AQ84" s="61">
        <v>5812</v>
      </c>
      <c r="AS84" s="27">
        <v>2023</v>
      </c>
      <c r="AT84" t="s">
        <v>64</v>
      </c>
      <c r="AU84" t="s">
        <v>30</v>
      </c>
      <c r="AV84">
        <v>511114</v>
      </c>
      <c r="AW84" s="61">
        <v>13182</v>
      </c>
      <c r="AX84" s="61">
        <v>10649</v>
      </c>
      <c r="AY84" s="61">
        <v>832</v>
      </c>
      <c r="AZ84" s="61">
        <v>17081</v>
      </c>
      <c r="BA84" s="61">
        <v>30600</v>
      </c>
      <c r="BB84" s="61">
        <v>2805</v>
      </c>
      <c r="BC84" s="61">
        <v>6211</v>
      </c>
      <c r="BD84" s="61"/>
      <c r="BE84" s="61">
        <v>6213</v>
      </c>
      <c r="BF84" s="61">
        <v>4530</v>
      </c>
      <c r="BG84" s="61">
        <v>5260</v>
      </c>
      <c r="BH84" s="61">
        <v>10350</v>
      </c>
      <c r="BI84" s="61">
        <v>107713</v>
      </c>
      <c r="BK84" s="27">
        <v>2021</v>
      </c>
      <c r="BL84" t="s">
        <v>50</v>
      </c>
      <c r="BM84" t="s">
        <v>30</v>
      </c>
      <c r="BN84">
        <v>511113</v>
      </c>
      <c r="BO84" s="29">
        <v>5</v>
      </c>
      <c r="BP84" t="s">
        <v>18</v>
      </c>
      <c r="BQ84" s="61">
        <v>2432</v>
      </c>
    </row>
    <row r="85" spans="1:69" x14ac:dyDescent="0.25">
      <c r="A85" s="27">
        <v>2021</v>
      </c>
      <c r="B85" t="s">
        <v>50</v>
      </c>
      <c r="C85" t="s">
        <v>39</v>
      </c>
      <c r="D85" t="s">
        <v>17</v>
      </c>
      <c r="E85" s="61"/>
      <c r="F85" s="61"/>
      <c r="G85" s="61">
        <v>5357</v>
      </c>
      <c r="H85" s="61">
        <v>1305</v>
      </c>
      <c r="I85" s="61">
        <v>4043</v>
      </c>
      <c r="J85" s="61">
        <v>3470</v>
      </c>
      <c r="K85" s="61">
        <v>3689</v>
      </c>
      <c r="L85" s="61"/>
      <c r="M85" s="61"/>
      <c r="N85" s="61"/>
      <c r="O85" s="61"/>
      <c r="P85" s="61"/>
      <c r="Q85" s="61">
        <v>17864</v>
      </c>
      <c r="S85" s="27">
        <v>2021</v>
      </c>
      <c r="T85" t="s">
        <v>51</v>
      </c>
      <c r="U85" t="s">
        <v>37</v>
      </c>
      <c r="V85">
        <v>250017</v>
      </c>
      <c r="W85" s="61">
        <v>1162</v>
      </c>
      <c r="X85" s="61"/>
      <c r="Y85" s="61">
        <v>3734</v>
      </c>
      <c r="Z85" s="61"/>
      <c r="AA85" s="61"/>
      <c r="AB85" s="61">
        <v>4030</v>
      </c>
      <c r="AC85" s="61"/>
      <c r="AD85" s="61">
        <v>2876</v>
      </c>
      <c r="AE85" s="61">
        <v>8901</v>
      </c>
      <c r="AF85" s="61">
        <v>4284</v>
      </c>
      <c r="AG85" s="61">
        <v>10547</v>
      </c>
      <c r="AH85" s="61">
        <v>6388</v>
      </c>
      <c r="AI85" s="61">
        <v>41922</v>
      </c>
      <c r="AK85" s="27">
        <v>2021</v>
      </c>
      <c r="AL85" t="s">
        <v>50</v>
      </c>
      <c r="AM85" t="s">
        <v>36</v>
      </c>
      <c r="AN85">
        <v>250006</v>
      </c>
      <c r="AO85" s="29">
        <v>7</v>
      </c>
      <c r="AP85" t="s">
        <v>13</v>
      </c>
      <c r="AQ85" s="61">
        <v>3768</v>
      </c>
      <c r="AS85" s="27">
        <v>2023</v>
      </c>
      <c r="AT85" t="s">
        <v>64</v>
      </c>
      <c r="AU85" t="s">
        <v>70</v>
      </c>
      <c r="AV85">
        <v>511115</v>
      </c>
      <c r="AW85" s="61">
        <v>2733</v>
      </c>
      <c r="AX85" s="61">
        <v>9701</v>
      </c>
      <c r="AY85" s="61">
        <v>23812</v>
      </c>
      <c r="AZ85" s="61">
        <v>7471</v>
      </c>
      <c r="BA85" s="61">
        <v>11704</v>
      </c>
      <c r="BB85" s="61">
        <v>10553</v>
      </c>
      <c r="BC85" s="61">
        <v>5748</v>
      </c>
      <c r="BD85" s="61">
        <v>3118</v>
      </c>
      <c r="BE85" s="61">
        <v>14839</v>
      </c>
      <c r="BF85" s="61">
        <v>8716</v>
      </c>
      <c r="BG85" s="61">
        <v>17330</v>
      </c>
      <c r="BH85" s="61">
        <v>12758</v>
      </c>
      <c r="BI85" s="61">
        <v>128483</v>
      </c>
      <c r="BK85" s="27">
        <v>2021</v>
      </c>
      <c r="BL85" t="s">
        <v>50</v>
      </c>
      <c r="BM85" t="s">
        <v>30</v>
      </c>
      <c r="BN85">
        <v>511113</v>
      </c>
      <c r="BO85" s="29">
        <v>6</v>
      </c>
      <c r="BP85" t="s">
        <v>16</v>
      </c>
      <c r="BQ85" s="61">
        <v>1052</v>
      </c>
    </row>
    <row r="86" spans="1:69" x14ac:dyDescent="0.25">
      <c r="A86" s="27">
        <v>2021</v>
      </c>
      <c r="B86" t="s">
        <v>50</v>
      </c>
      <c r="C86" t="s">
        <v>39</v>
      </c>
      <c r="D86" t="s">
        <v>18</v>
      </c>
      <c r="E86" s="61">
        <v>4911</v>
      </c>
      <c r="F86" s="61"/>
      <c r="G86" s="61"/>
      <c r="H86" s="61"/>
      <c r="I86" s="61"/>
      <c r="J86" s="61">
        <v>2131</v>
      </c>
      <c r="K86" s="61"/>
      <c r="L86" s="61"/>
      <c r="M86" s="61"/>
      <c r="N86" s="61"/>
      <c r="O86" s="61"/>
      <c r="P86" s="61"/>
      <c r="Q86" s="61">
        <v>7042</v>
      </c>
      <c r="S86" s="27">
        <v>2021</v>
      </c>
      <c r="T86" t="s">
        <v>51</v>
      </c>
      <c r="U86" t="s">
        <v>37</v>
      </c>
      <c r="V86">
        <v>250018</v>
      </c>
      <c r="W86" s="61"/>
      <c r="X86" s="61"/>
      <c r="Y86" s="61">
        <v>3876</v>
      </c>
      <c r="Z86" s="61"/>
      <c r="AA86" s="61"/>
      <c r="AB86" s="61"/>
      <c r="AC86" s="61">
        <v>5752</v>
      </c>
      <c r="AD86" s="61">
        <v>3703</v>
      </c>
      <c r="AE86" s="61"/>
      <c r="AF86" s="61">
        <v>4722</v>
      </c>
      <c r="AG86" s="61">
        <v>4773</v>
      </c>
      <c r="AH86" s="61">
        <v>6228</v>
      </c>
      <c r="AI86" s="61">
        <v>29054</v>
      </c>
      <c r="AK86" s="27">
        <v>2021</v>
      </c>
      <c r="AL86" t="s">
        <v>50</v>
      </c>
      <c r="AM86" t="s">
        <v>36</v>
      </c>
      <c r="AN86">
        <v>250006</v>
      </c>
      <c r="AO86" s="29">
        <v>7</v>
      </c>
      <c r="AP86" t="s">
        <v>20</v>
      </c>
      <c r="AQ86" s="61">
        <v>5946</v>
      </c>
      <c r="AS86" s="27">
        <v>2023</v>
      </c>
      <c r="AT86" t="s">
        <v>64</v>
      </c>
      <c r="AU86" t="s">
        <v>31</v>
      </c>
      <c r="AV86">
        <v>511116</v>
      </c>
      <c r="AW86" s="61"/>
      <c r="AX86" s="61">
        <v>17519</v>
      </c>
      <c r="AY86" s="61">
        <v>13053</v>
      </c>
      <c r="AZ86" s="61">
        <v>8908</v>
      </c>
      <c r="BA86" s="61">
        <v>3586</v>
      </c>
      <c r="BB86" s="61">
        <v>14621</v>
      </c>
      <c r="BC86" s="61">
        <v>16711</v>
      </c>
      <c r="BD86" s="61">
        <v>13242</v>
      </c>
      <c r="BE86" s="61">
        <v>5634</v>
      </c>
      <c r="BF86" s="61">
        <v>6396</v>
      </c>
      <c r="BG86" s="61">
        <v>1087</v>
      </c>
      <c r="BH86" s="61">
        <v>8317</v>
      </c>
      <c r="BI86" s="61">
        <v>109074</v>
      </c>
      <c r="BK86" s="27">
        <v>2021</v>
      </c>
      <c r="BL86" t="s">
        <v>50</v>
      </c>
      <c r="BM86" t="s">
        <v>30</v>
      </c>
      <c r="BN86">
        <v>511113</v>
      </c>
      <c r="BO86" s="29">
        <v>7</v>
      </c>
      <c r="BP86" t="s">
        <v>78</v>
      </c>
      <c r="BQ86" s="61">
        <v>1438</v>
      </c>
    </row>
    <row r="87" spans="1:69" x14ac:dyDescent="0.25">
      <c r="A87" s="27">
        <v>2021</v>
      </c>
      <c r="B87" t="s">
        <v>50</v>
      </c>
      <c r="C87" t="s">
        <v>39</v>
      </c>
      <c r="D87" t="s">
        <v>19</v>
      </c>
      <c r="E87" s="61"/>
      <c r="F87" s="61"/>
      <c r="G87" s="61"/>
      <c r="H87" s="61"/>
      <c r="I87" s="61"/>
      <c r="J87" s="61"/>
      <c r="K87" s="61"/>
      <c r="L87" s="61"/>
      <c r="M87" s="61"/>
      <c r="N87" s="61">
        <v>391</v>
      </c>
      <c r="O87" s="61"/>
      <c r="P87" s="61">
        <v>5841</v>
      </c>
      <c r="Q87" s="61">
        <v>6232</v>
      </c>
      <c r="S87" s="27">
        <v>2021</v>
      </c>
      <c r="T87" t="s">
        <v>51</v>
      </c>
      <c r="U87" t="s">
        <v>37</v>
      </c>
      <c r="V87">
        <v>250019</v>
      </c>
      <c r="W87" s="61">
        <v>8969</v>
      </c>
      <c r="X87" s="61">
        <v>5400</v>
      </c>
      <c r="Y87" s="61"/>
      <c r="Z87" s="61">
        <v>8681</v>
      </c>
      <c r="AA87" s="61">
        <v>4447</v>
      </c>
      <c r="AB87" s="61"/>
      <c r="AC87" s="61">
        <v>1341</v>
      </c>
      <c r="AD87" s="61">
        <v>4607</v>
      </c>
      <c r="AE87" s="61">
        <v>4906</v>
      </c>
      <c r="AF87" s="61">
        <v>847</v>
      </c>
      <c r="AG87" s="61"/>
      <c r="AH87" s="61"/>
      <c r="AI87" s="61">
        <v>39198</v>
      </c>
      <c r="AK87" s="27">
        <v>2021</v>
      </c>
      <c r="AL87" t="s">
        <v>50</v>
      </c>
      <c r="AM87" t="s">
        <v>36</v>
      </c>
      <c r="AN87">
        <v>250006</v>
      </c>
      <c r="AO87" s="29">
        <v>8</v>
      </c>
      <c r="AP87" t="s">
        <v>75</v>
      </c>
      <c r="AQ87" s="61">
        <v>1712</v>
      </c>
      <c r="AS87" s="27">
        <v>2023</v>
      </c>
      <c r="AT87" t="s">
        <v>64</v>
      </c>
      <c r="AU87" t="s">
        <v>31</v>
      </c>
      <c r="AV87">
        <v>511117</v>
      </c>
      <c r="AW87" s="61">
        <v>8185</v>
      </c>
      <c r="AX87" s="61">
        <v>5257</v>
      </c>
      <c r="AY87" s="61">
        <v>9704</v>
      </c>
      <c r="AZ87" s="61">
        <v>5686</v>
      </c>
      <c r="BA87" s="61">
        <v>5967</v>
      </c>
      <c r="BB87" s="61">
        <v>4245</v>
      </c>
      <c r="BC87" s="61">
        <v>7646</v>
      </c>
      <c r="BD87" s="61">
        <v>22389</v>
      </c>
      <c r="BE87" s="61">
        <v>5409</v>
      </c>
      <c r="BF87" s="61">
        <v>1660</v>
      </c>
      <c r="BG87" s="61">
        <v>5620</v>
      </c>
      <c r="BH87" s="61">
        <v>8171</v>
      </c>
      <c r="BI87" s="61">
        <v>89939</v>
      </c>
      <c r="BK87" s="27">
        <v>2021</v>
      </c>
      <c r="BL87" t="s">
        <v>50</v>
      </c>
      <c r="BM87" t="s">
        <v>30</v>
      </c>
      <c r="BN87">
        <v>511113</v>
      </c>
      <c r="BO87" s="29">
        <v>7</v>
      </c>
      <c r="BP87" t="s">
        <v>79</v>
      </c>
      <c r="BQ87" s="61">
        <v>5242</v>
      </c>
    </row>
    <row r="88" spans="1:69" x14ac:dyDescent="0.25">
      <c r="A88" s="27">
        <v>2021</v>
      </c>
      <c r="B88" t="s">
        <v>50</v>
      </c>
      <c r="C88" t="s">
        <v>39</v>
      </c>
      <c r="D88" t="s">
        <v>20</v>
      </c>
      <c r="E88" s="61"/>
      <c r="F88" s="61">
        <v>1742</v>
      </c>
      <c r="G88" s="61"/>
      <c r="H88" s="61"/>
      <c r="I88" s="61">
        <v>1820</v>
      </c>
      <c r="J88" s="61"/>
      <c r="K88" s="61"/>
      <c r="L88" s="61"/>
      <c r="M88" s="61"/>
      <c r="N88" s="61"/>
      <c r="O88" s="61"/>
      <c r="P88" s="61"/>
      <c r="Q88" s="61">
        <v>3562</v>
      </c>
      <c r="S88" s="27">
        <v>2021</v>
      </c>
      <c r="T88" t="s">
        <v>51</v>
      </c>
      <c r="U88" t="s">
        <v>37</v>
      </c>
      <c r="V88">
        <v>250020</v>
      </c>
      <c r="W88" s="61"/>
      <c r="X88" s="61">
        <v>5338</v>
      </c>
      <c r="Y88" s="61"/>
      <c r="Z88" s="61"/>
      <c r="AA88" s="61">
        <v>2805</v>
      </c>
      <c r="AB88" s="61">
        <v>6311</v>
      </c>
      <c r="AC88" s="61"/>
      <c r="AD88" s="61">
        <v>5661</v>
      </c>
      <c r="AE88" s="61">
        <v>897</v>
      </c>
      <c r="AF88" s="61"/>
      <c r="AG88" s="61">
        <v>3430</v>
      </c>
      <c r="AH88" s="61">
        <v>4403</v>
      </c>
      <c r="AI88" s="61">
        <v>28845</v>
      </c>
      <c r="AK88" s="27">
        <v>2021</v>
      </c>
      <c r="AL88" t="s">
        <v>50</v>
      </c>
      <c r="AM88" t="s">
        <v>36</v>
      </c>
      <c r="AN88">
        <v>250006</v>
      </c>
      <c r="AO88" s="29">
        <v>8</v>
      </c>
      <c r="AP88" t="s">
        <v>78</v>
      </c>
      <c r="AQ88" s="61">
        <v>3564</v>
      </c>
      <c r="AS88" s="27" t="s">
        <v>93</v>
      </c>
      <c r="AW88" s="61">
        <v>744003</v>
      </c>
      <c r="AX88" s="61">
        <v>778705</v>
      </c>
      <c r="AY88" s="61">
        <v>846459</v>
      </c>
      <c r="AZ88" s="61">
        <v>826711</v>
      </c>
      <c r="BA88" s="61">
        <v>721796</v>
      </c>
      <c r="BB88" s="61">
        <v>848021</v>
      </c>
      <c r="BC88" s="61">
        <v>790400</v>
      </c>
      <c r="BD88" s="61">
        <v>791022</v>
      </c>
      <c r="BE88" s="61">
        <v>756250</v>
      </c>
      <c r="BF88" s="61">
        <v>888574</v>
      </c>
      <c r="BG88" s="61">
        <v>799023</v>
      </c>
      <c r="BH88" s="61">
        <v>796025</v>
      </c>
      <c r="BI88" s="61">
        <v>9586989</v>
      </c>
      <c r="BK88" s="27">
        <v>2021</v>
      </c>
      <c r="BL88" t="s">
        <v>50</v>
      </c>
      <c r="BM88" t="s">
        <v>30</v>
      </c>
      <c r="BN88">
        <v>511113</v>
      </c>
      <c r="BO88" s="29">
        <v>7</v>
      </c>
      <c r="BP88" t="s">
        <v>20</v>
      </c>
      <c r="BQ88" s="61">
        <v>10588</v>
      </c>
    </row>
    <row r="89" spans="1:69" x14ac:dyDescent="0.25">
      <c r="A89" s="27">
        <v>2021</v>
      </c>
      <c r="B89" t="s">
        <v>50</v>
      </c>
      <c r="C89" t="s">
        <v>39</v>
      </c>
      <c r="D89" t="s">
        <v>21</v>
      </c>
      <c r="E89" s="61"/>
      <c r="F89" s="61"/>
      <c r="G89" s="61">
        <v>5450</v>
      </c>
      <c r="H89" s="61"/>
      <c r="I89" s="61"/>
      <c r="J89" s="61">
        <v>4944</v>
      </c>
      <c r="K89" s="61"/>
      <c r="L89" s="61">
        <v>5096</v>
      </c>
      <c r="M89" s="61">
        <v>616</v>
      </c>
      <c r="N89" s="61"/>
      <c r="O89" s="61">
        <v>3820</v>
      </c>
      <c r="P89" s="61"/>
      <c r="Q89" s="61">
        <v>19926</v>
      </c>
      <c r="S89" s="27">
        <v>2021</v>
      </c>
      <c r="T89" t="s">
        <v>51</v>
      </c>
      <c r="U89" t="s">
        <v>35</v>
      </c>
      <c r="V89">
        <v>250026</v>
      </c>
      <c r="W89" s="61"/>
      <c r="X89" s="61">
        <v>2052</v>
      </c>
      <c r="Y89" s="61">
        <v>17110</v>
      </c>
      <c r="Z89" s="61"/>
      <c r="AA89" s="61">
        <v>4315</v>
      </c>
      <c r="AB89" s="61"/>
      <c r="AC89" s="61"/>
      <c r="AD89" s="61"/>
      <c r="AE89" s="61">
        <v>4187</v>
      </c>
      <c r="AF89" s="61">
        <v>3139</v>
      </c>
      <c r="AG89" s="61"/>
      <c r="AH89" s="61">
        <v>1373</v>
      </c>
      <c r="AI89" s="61">
        <v>32176</v>
      </c>
      <c r="AK89" s="27">
        <v>2021</v>
      </c>
      <c r="AL89" t="s">
        <v>50</v>
      </c>
      <c r="AM89" t="s">
        <v>36</v>
      </c>
      <c r="AN89">
        <v>250006</v>
      </c>
      <c r="AO89" s="29">
        <v>11</v>
      </c>
      <c r="AP89" t="s">
        <v>79</v>
      </c>
      <c r="AQ89" s="61">
        <v>5194</v>
      </c>
      <c r="BK89" s="27">
        <v>2021</v>
      </c>
      <c r="BL89" t="s">
        <v>50</v>
      </c>
      <c r="BM89" t="s">
        <v>30</v>
      </c>
      <c r="BN89">
        <v>511113</v>
      </c>
      <c r="BO89" s="29">
        <v>9</v>
      </c>
      <c r="BP89" t="s">
        <v>77</v>
      </c>
      <c r="BQ89" s="61">
        <v>604</v>
      </c>
    </row>
    <row r="90" spans="1:69" x14ac:dyDescent="0.25">
      <c r="A90" s="27">
        <v>2021</v>
      </c>
      <c r="B90" t="s">
        <v>50</v>
      </c>
      <c r="C90" t="s">
        <v>40</v>
      </c>
      <c r="D90" t="s">
        <v>73</v>
      </c>
      <c r="E90" s="61">
        <v>1757</v>
      </c>
      <c r="F90" s="61"/>
      <c r="G90" s="61"/>
      <c r="H90" s="61"/>
      <c r="I90" s="61"/>
      <c r="J90" s="61"/>
      <c r="K90" s="61"/>
      <c r="L90" s="61"/>
      <c r="M90" s="61"/>
      <c r="N90" s="61">
        <v>5267</v>
      </c>
      <c r="O90" s="61"/>
      <c r="P90" s="61"/>
      <c r="Q90" s="61">
        <v>7024</v>
      </c>
      <c r="S90" s="27">
        <v>2021</v>
      </c>
      <c r="T90" t="s">
        <v>51</v>
      </c>
      <c r="U90" t="s">
        <v>35</v>
      </c>
      <c r="V90">
        <v>250027</v>
      </c>
      <c r="W90" s="61">
        <v>4211</v>
      </c>
      <c r="X90" s="61"/>
      <c r="Y90" s="61"/>
      <c r="Z90" s="61"/>
      <c r="AA90" s="61"/>
      <c r="AB90" s="61">
        <v>5115</v>
      </c>
      <c r="AC90" s="61">
        <v>6781</v>
      </c>
      <c r="AD90" s="61">
        <v>468</v>
      </c>
      <c r="AE90" s="61">
        <v>5835</v>
      </c>
      <c r="AF90" s="61"/>
      <c r="AG90" s="61"/>
      <c r="AH90" s="61">
        <v>2533</v>
      </c>
      <c r="AI90" s="61">
        <v>24943</v>
      </c>
      <c r="AK90" s="27">
        <v>2021</v>
      </c>
      <c r="AL90" t="s">
        <v>50</v>
      </c>
      <c r="AM90" t="s">
        <v>36</v>
      </c>
      <c r="AN90">
        <v>250006</v>
      </c>
      <c r="AO90" s="29">
        <v>11</v>
      </c>
      <c r="AP90" t="s">
        <v>80</v>
      </c>
      <c r="AQ90" s="61">
        <v>3657</v>
      </c>
      <c r="BK90" s="27">
        <v>2021</v>
      </c>
      <c r="BL90" t="s">
        <v>50</v>
      </c>
      <c r="BM90" t="s">
        <v>30</v>
      </c>
      <c r="BN90">
        <v>511113</v>
      </c>
      <c r="BO90" s="29">
        <v>9</v>
      </c>
      <c r="BP90" t="s">
        <v>14</v>
      </c>
      <c r="BQ90" s="61">
        <v>3111</v>
      </c>
    </row>
    <row r="91" spans="1:69" x14ac:dyDescent="0.25">
      <c r="A91" s="27">
        <v>2021</v>
      </c>
      <c r="B91" t="s">
        <v>50</v>
      </c>
      <c r="C91" t="s">
        <v>40</v>
      </c>
      <c r="D91" t="s">
        <v>74</v>
      </c>
      <c r="E91" s="61"/>
      <c r="F91" s="61">
        <v>5812</v>
      </c>
      <c r="G91" s="61"/>
      <c r="H91" s="61"/>
      <c r="I91" s="61">
        <v>1243</v>
      </c>
      <c r="J91" s="61">
        <v>1487</v>
      </c>
      <c r="K91" s="61"/>
      <c r="L91" s="61"/>
      <c r="M91" s="61"/>
      <c r="N91" s="61"/>
      <c r="O91" s="61"/>
      <c r="P91" s="61"/>
      <c r="Q91" s="61">
        <v>8542</v>
      </c>
      <c r="S91" s="27">
        <v>2021</v>
      </c>
      <c r="T91" t="s">
        <v>51</v>
      </c>
      <c r="U91" t="s">
        <v>35</v>
      </c>
      <c r="V91">
        <v>250028</v>
      </c>
      <c r="W91" s="61"/>
      <c r="X91" s="61"/>
      <c r="Y91" s="61"/>
      <c r="Z91" s="61">
        <v>3119</v>
      </c>
      <c r="AA91" s="61"/>
      <c r="AB91" s="61">
        <v>3047</v>
      </c>
      <c r="AC91" s="61"/>
      <c r="AD91" s="61">
        <v>282</v>
      </c>
      <c r="AE91" s="61">
        <v>5940</v>
      </c>
      <c r="AF91" s="61"/>
      <c r="AG91" s="61"/>
      <c r="AH91" s="61"/>
      <c r="AI91" s="61">
        <v>12388</v>
      </c>
      <c r="AK91" s="27">
        <v>2021</v>
      </c>
      <c r="AL91" t="s">
        <v>50</v>
      </c>
      <c r="AM91" t="s">
        <v>36</v>
      </c>
      <c r="AN91">
        <v>250007</v>
      </c>
      <c r="AO91" s="29">
        <v>1</v>
      </c>
      <c r="AP91" t="s">
        <v>77</v>
      </c>
      <c r="AQ91" s="61">
        <v>1008</v>
      </c>
      <c r="BK91" s="27">
        <v>2021</v>
      </c>
      <c r="BL91" t="s">
        <v>50</v>
      </c>
      <c r="BM91" t="s">
        <v>30</v>
      </c>
      <c r="BN91">
        <v>511113</v>
      </c>
      <c r="BO91" s="29">
        <v>10</v>
      </c>
      <c r="BP91" t="s">
        <v>73</v>
      </c>
      <c r="BQ91" s="61">
        <v>5267</v>
      </c>
    </row>
    <row r="92" spans="1:69" x14ac:dyDescent="0.25">
      <c r="A92" s="27">
        <v>2021</v>
      </c>
      <c r="B92" t="s">
        <v>50</v>
      </c>
      <c r="C92" t="s">
        <v>40</v>
      </c>
      <c r="D92" t="s">
        <v>76</v>
      </c>
      <c r="E92" s="61"/>
      <c r="F92" s="61"/>
      <c r="G92" s="61"/>
      <c r="H92" s="61"/>
      <c r="I92" s="61"/>
      <c r="J92" s="61"/>
      <c r="K92" s="61">
        <v>773</v>
      </c>
      <c r="L92" s="61">
        <v>4630</v>
      </c>
      <c r="M92" s="61"/>
      <c r="N92" s="61"/>
      <c r="O92" s="61"/>
      <c r="P92" s="61"/>
      <c r="Q92" s="61">
        <v>5403</v>
      </c>
      <c r="S92" s="27">
        <v>2021</v>
      </c>
      <c r="T92" t="s">
        <v>51</v>
      </c>
      <c r="U92" t="s">
        <v>35</v>
      </c>
      <c r="V92">
        <v>250029</v>
      </c>
      <c r="W92" s="61">
        <v>1248</v>
      </c>
      <c r="X92" s="61"/>
      <c r="Y92" s="61">
        <v>3381</v>
      </c>
      <c r="Z92" s="61">
        <v>1677</v>
      </c>
      <c r="AA92" s="61">
        <v>8087</v>
      </c>
      <c r="AB92" s="61">
        <v>1191</v>
      </c>
      <c r="AC92" s="61">
        <v>5502</v>
      </c>
      <c r="AD92" s="61"/>
      <c r="AE92" s="61"/>
      <c r="AF92" s="61">
        <v>2452</v>
      </c>
      <c r="AG92" s="61">
        <v>4921</v>
      </c>
      <c r="AH92" s="61">
        <v>1212</v>
      </c>
      <c r="AI92" s="61">
        <v>29671</v>
      </c>
      <c r="AK92" s="27">
        <v>2021</v>
      </c>
      <c r="AL92" t="s">
        <v>50</v>
      </c>
      <c r="AM92" t="s">
        <v>36</v>
      </c>
      <c r="AN92">
        <v>250007</v>
      </c>
      <c r="AO92" s="29">
        <v>1</v>
      </c>
      <c r="AP92" t="s">
        <v>79</v>
      </c>
      <c r="AQ92" s="61">
        <v>2206</v>
      </c>
      <c r="BK92" s="27">
        <v>2021</v>
      </c>
      <c r="BL92" t="s">
        <v>50</v>
      </c>
      <c r="BM92" t="s">
        <v>30</v>
      </c>
      <c r="BN92">
        <v>511113</v>
      </c>
      <c r="BO92" s="29">
        <v>10</v>
      </c>
      <c r="BP92" t="s">
        <v>74</v>
      </c>
      <c r="BQ92" s="61">
        <v>5263</v>
      </c>
    </row>
    <row r="93" spans="1:69" x14ac:dyDescent="0.25">
      <c r="A93" s="27">
        <v>2021</v>
      </c>
      <c r="B93" t="s">
        <v>50</v>
      </c>
      <c r="C93" t="s">
        <v>40</v>
      </c>
      <c r="D93" t="s">
        <v>78</v>
      </c>
      <c r="E93" s="61"/>
      <c r="F93" s="61"/>
      <c r="G93" s="61"/>
      <c r="H93" s="61"/>
      <c r="I93" s="61"/>
      <c r="J93" s="61"/>
      <c r="K93" s="61"/>
      <c r="L93" s="61"/>
      <c r="M93" s="61"/>
      <c r="N93" s="61">
        <v>5604</v>
      </c>
      <c r="O93" s="61"/>
      <c r="P93" s="61"/>
      <c r="Q93" s="61">
        <v>5604</v>
      </c>
      <c r="S93" s="27">
        <v>2021</v>
      </c>
      <c r="T93" t="s">
        <v>51</v>
      </c>
      <c r="U93" t="s">
        <v>35</v>
      </c>
      <c r="V93">
        <v>250030</v>
      </c>
      <c r="W93" s="61">
        <v>2525</v>
      </c>
      <c r="X93" s="61">
        <v>4655</v>
      </c>
      <c r="Y93" s="61"/>
      <c r="Z93" s="61">
        <v>15826</v>
      </c>
      <c r="AA93" s="61">
        <v>5677</v>
      </c>
      <c r="AB93" s="61"/>
      <c r="AC93" s="61"/>
      <c r="AD93" s="61">
        <v>1623</v>
      </c>
      <c r="AE93" s="61">
        <v>10159</v>
      </c>
      <c r="AF93" s="61">
        <v>3722</v>
      </c>
      <c r="AG93" s="61"/>
      <c r="AH93" s="61">
        <v>5570</v>
      </c>
      <c r="AI93" s="61">
        <v>49757</v>
      </c>
      <c r="AK93" s="27">
        <v>2021</v>
      </c>
      <c r="AL93" t="s">
        <v>50</v>
      </c>
      <c r="AM93" t="s">
        <v>36</v>
      </c>
      <c r="AN93">
        <v>250007</v>
      </c>
      <c r="AO93" s="29">
        <v>5</v>
      </c>
      <c r="AP93" t="s">
        <v>11</v>
      </c>
      <c r="AQ93" s="61">
        <v>2043</v>
      </c>
      <c r="BK93" s="27">
        <v>2021</v>
      </c>
      <c r="BL93" t="s">
        <v>50</v>
      </c>
      <c r="BM93" t="s">
        <v>30</v>
      </c>
      <c r="BN93">
        <v>511113</v>
      </c>
      <c r="BO93" s="29">
        <v>10</v>
      </c>
      <c r="BP93" t="s">
        <v>79</v>
      </c>
      <c r="BQ93" s="61">
        <v>2053</v>
      </c>
    </row>
    <row r="94" spans="1:69" x14ac:dyDescent="0.25">
      <c r="A94" s="27">
        <v>2021</v>
      </c>
      <c r="B94" t="s">
        <v>50</v>
      </c>
      <c r="C94" t="s">
        <v>40</v>
      </c>
      <c r="D94" t="s">
        <v>79</v>
      </c>
      <c r="E94" s="61"/>
      <c r="F94" s="61"/>
      <c r="G94" s="61"/>
      <c r="H94" s="61"/>
      <c r="I94" s="61"/>
      <c r="J94" s="61"/>
      <c r="K94" s="61"/>
      <c r="L94" s="61">
        <v>708</v>
      </c>
      <c r="M94" s="61"/>
      <c r="N94" s="61"/>
      <c r="O94" s="61"/>
      <c r="P94" s="61"/>
      <c r="Q94" s="61">
        <v>708</v>
      </c>
      <c r="S94" s="27">
        <v>2021</v>
      </c>
      <c r="T94" t="s">
        <v>64</v>
      </c>
      <c r="U94" t="s">
        <v>34</v>
      </c>
      <c r="V94">
        <v>250021</v>
      </c>
      <c r="W94" s="61">
        <v>4643</v>
      </c>
      <c r="X94" s="61">
        <v>4788</v>
      </c>
      <c r="Y94" s="61"/>
      <c r="Z94" s="61"/>
      <c r="AA94" s="61">
        <v>8600</v>
      </c>
      <c r="AB94" s="61"/>
      <c r="AC94" s="61">
        <v>5959</v>
      </c>
      <c r="AD94" s="61"/>
      <c r="AE94" s="61">
        <v>225</v>
      </c>
      <c r="AF94" s="61">
        <v>3734</v>
      </c>
      <c r="AG94" s="61"/>
      <c r="AH94" s="61"/>
      <c r="AI94" s="61">
        <v>27949</v>
      </c>
      <c r="AK94" s="27">
        <v>2021</v>
      </c>
      <c r="AL94" t="s">
        <v>50</v>
      </c>
      <c r="AM94" t="s">
        <v>36</v>
      </c>
      <c r="AN94">
        <v>250007</v>
      </c>
      <c r="AO94" s="29">
        <v>5</v>
      </c>
      <c r="AP94" t="s">
        <v>21</v>
      </c>
      <c r="AQ94" s="61">
        <v>653</v>
      </c>
      <c r="BK94" s="27">
        <v>2021</v>
      </c>
      <c r="BL94" t="s">
        <v>50</v>
      </c>
      <c r="BM94" t="s">
        <v>30</v>
      </c>
      <c r="BN94">
        <v>511113</v>
      </c>
      <c r="BO94" s="29">
        <v>10</v>
      </c>
      <c r="BP94" t="s">
        <v>80</v>
      </c>
      <c r="BQ94" s="61">
        <v>5852</v>
      </c>
    </row>
    <row r="95" spans="1:69" x14ac:dyDescent="0.25">
      <c r="A95" s="27">
        <v>2021</v>
      </c>
      <c r="B95" t="s">
        <v>50</v>
      </c>
      <c r="C95" t="s">
        <v>40</v>
      </c>
      <c r="D95" t="s">
        <v>80</v>
      </c>
      <c r="E95" s="61">
        <v>1715</v>
      </c>
      <c r="F95" s="61"/>
      <c r="G95" s="61"/>
      <c r="H95" s="61"/>
      <c r="I95" s="61">
        <v>2422</v>
      </c>
      <c r="J95" s="61"/>
      <c r="K95" s="61"/>
      <c r="L95" s="61">
        <v>204</v>
      </c>
      <c r="M95" s="61"/>
      <c r="N95" s="61"/>
      <c r="O95" s="61"/>
      <c r="P95" s="61">
        <v>4521</v>
      </c>
      <c r="Q95" s="61">
        <v>8862</v>
      </c>
      <c r="S95" s="27">
        <v>2021</v>
      </c>
      <c r="T95" t="s">
        <v>64</v>
      </c>
      <c r="U95" t="s">
        <v>34</v>
      </c>
      <c r="V95">
        <v>250022</v>
      </c>
      <c r="W95" s="61"/>
      <c r="X95" s="61"/>
      <c r="Y95" s="61">
        <v>4705</v>
      </c>
      <c r="Z95" s="61"/>
      <c r="AA95" s="61"/>
      <c r="AB95" s="61"/>
      <c r="AC95" s="61">
        <v>514</v>
      </c>
      <c r="AD95" s="61"/>
      <c r="AE95" s="61"/>
      <c r="AF95" s="61">
        <v>3061</v>
      </c>
      <c r="AG95" s="61">
        <v>8757</v>
      </c>
      <c r="AH95" s="61"/>
      <c r="AI95" s="61">
        <v>17037</v>
      </c>
      <c r="AK95" s="27">
        <v>2021</v>
      </c>
      <c r="AL95" t="s">
        <v>50</v>
      </c>
      <c r="AM95" t="s">
        <v>36</v>
      </c>
      <c r="AN95">
        <v>250007</v>
      </c>
      <c r="AO95" s="29">
        <v>10</v>
      </c>
      <c r="AP95" t="s">
        <v>75</v>
      </c>
      <c r="AQ95" s="61">
        <v>3529</v>
      </c>
      <c r="BK95" s="27">
        <v>2021</v>
      </c>
      <c r="BL95" t="s">
        <v>50</v>
      </c>
      <c r="BM95" t="s">
        <v>30</v>
      </c>
      <c r="BN95">
        <v>511113</v>
      </c>
      <c r="BO95" s="29">
        <v>11</v>
      </c>
      <c r="BP95" t="s">
        <v>77</v>
      </c>
      <c r="BQ95" s="61">
        <v>4943</v>
      </c>
    </row>
    <row r="96" spans="1:69" x14ac:dyDescent="0.25">
      <c r="A96" s="27">
        <v>2021</v>
      </c>
      <c r="B96" t="s">
        <v>50</v>
      </c>
      <c r="C96" t="s">
        <v>40</v>
      </c>
      <c r="D96" t="s">
        <v>81</v>
      </c>
      <c r="E96" s="61"/>
      <c r="F96" s="61"/>
      <c r="G96" s="61"/>
      <c r="H96" s="61"/>
      <c r="I96" s="61"/>
      <c r="J96" s="61"/>
      <c r="K96" s="61"/>
      <c r="L96" s="61"/>
      <c r="M96" s="61"/>
      <c r="N96" s="61">
        <v>5732</v>
      </c>
      <c r="O96" s="61"/>
      <c r="P96" s="61"/>
      <c r="Q96" s="61">
        <v>5732</v>
      </c>
      <c r="S96" s="27">
        <v>2021</v>
      </c>
      <c r="T96" t="s">
        <v>64</v>
      </c>
      <c r="U96" t="s">
        <v>34</v>
      </c>
      <c r="V96">
        <v>250023</v>
      </c>
      <c r="W96" s="61">
        <v>6201</v>
      </c>
      <c r="X96" s="61">
        <v>3416</v>
      </c>
      <c r="Y96" s="61">
        <v>4441</v>
      </c>
      <c r="Z96" s="61">
        <v>2613</v>
      </c>
      <c r="AA96" s="61">
        <v>5283</v>
      </c>
      <c r="AB96" s="61"/>
      <c r="AC96" s="61"/>
      <c r="AD96" s="61"/>
      <c r="AE96" s="61"/>
      <c r="AF96" s="61">
        <v>3212</v>
      </c>
      <c r="AG96" s="61"/>
      <c r="AH96" s="61">
        <v>3625</v>
      </c>
      <c r="AI96" s="61">
        <v>28791</v>
      </c>
      <c r="AK96" s="27">
        <v>2021</v>
      </c>
      <c r="AL96" t="s">
        <v>50</v>
      </c>
      <c r="AM96" t="s">
        <v>36</v>
      </c>
      <c r="AN96">
        <v>250007</v>
      </c>
      <c r="AO96" s="29">
        <v>10</v>
      </c>
      <c r="AP96" t="s">
        <v>79</v>
      </c>
      <c r="AQ96" s="61">
        <v>2053</v>
      </c>
      <c r="BK96" s="27">
        <v>2021</v>
      </c>
      <c r="BL96" t="s">
        <v>50</v>
      </c>
      <c r="BM96" t="s">
        <v>30</v>
      </c>
      <c r="BN96">
        <v>511113</v>
      </c>
      <c r="BO96" s="29">
        <v>11</v>
      </c>
      <c r="BP96" t="s">
        <v>81</v>
      </c>
      <c r="BQ96" s="61">
        <v>4643</v>
      </c>
    </row>
    <row r="97" spans="1:69" x14ac:dyDescent="0.25">
      <c r="A97" s="27">
        <v>2021</v>
      </c>
      <c r="B97" t="s">
        <v>50</v>
      </c>
      <c r="C97" t="s">
        <v>40</v>
      </c>
      <c r="D97" t="s">
        <v>11</v>
      </c>
      <c r="E97" s="61"/>
      <c r="F97" s="61"/>
      <c r="G97" s="61">
        <v>1093</v>
      </c>
      <c r="H97" s="61"/>
      <c r="I97" s="61"/>
      <c r="J97" s="61"/>
      <c r="K97" s="61"/>
      <c r="L97" s="61">
        <v>5523</v>
      </c>
      <c r="M97" s="61"/>
      <c r="N97" s="61"/>
      <c r="O97" s="61"/>
      <c r="P97" s="61"/>
      <c r="Q97" s="61">
        <v>6616</v>
      </c>
      <c r="S97" s="27">
        <v>2021</v>
      </c>
      <c r="T97" t="s">
        <v>64</v>
      </c>
      <c r="U97" t="s">
        <v>34</v>
      </c>
      <c r="V97">
        <v>250024</v>
      </c>
      <c r="W97" s="61">
        <v>5710</v>
      </c>
      <c r="X97" s="61"/>
      <c r="Y97" s="61"/>
      <c r="Z97" s="61">
        <v>5806</v>
      </c>
      <c r="AA97" s="61">
        <v>1940</v>
      </c>
      <c r="AB97" s="61">
        <v>8533</v>
      </c>
      <c r="AC97" s="61">
        <v>3182</v>
      </c>
      <c r="AD97" s="61">
        <v>4829</v>
      </c>
      <c r="AE97" s="61">
        <v>288</v>
      </c>
      <c r="AF97" s="61">
        <v>2231</v>
      </c>
      <c r="AG97" s="61">
        <v>1621</v>
      </c>
      <c r="AH97" s="61"/>
      <c r="AI97" s="61">
        <v>34140</v>
      </c>
      <c r="AK97" s="27">
        <v>2021</v>
      </c>
      <c r="AL97" t="s">
        <v>50</v>
      </c>
      <c r="AM97" t="s">
        <v>36</v>
      </c>
      <c r="AN97">
        <v>250007</v>
      </c>
      <c r="AO97" s="29">
        <v>11</v>
      </c>
      <c r="AP97" t="s">
        <v>81</v>
      </c>
      <c r="AQ97" s="61">
        <v>3992</v>
      </c>
      <c r="BK97" s="27">
        <v>2021</v>
      </c>
      <c r="BL97" t="s">
        <v>50</v>
      </c>
      <c r="BM97" t="s">
        <v>30</v>
      </c>
      <c r="BN97">
        <v>511113</v>
      </c>
      <c r="BO97" s="29">
        <v>11</v>
      </c>
      <c r="BP97" t="s">
        <v>13</v>
      </c>
      <c r="BQ97" s="61">
        <v>10432</v>
      </c>
    </row>
    <row r="98" spans="1:69" x14ac:dyDescent="0.25">
      <c r="A98" s="27">
        <v>2021</v>
      </c>
      <c r="B98" t="s">
        <v>50</v>
      </c>
      <c r="C98" t="s">
        <v>40</v>
      </c>
      <c r="D98" t="s">
        <v>12</v>
      </c>
      <c r="E98" s="61"/>
      <c r="F98" s="61"/>
      <c r="G98" s="61"/>
      <c r="H98" s="61"/>
      <c r="I98" s="61"/>
      <c r="J98" s="61">
        <v>1097</v>
      </c>
      <c r="K98" s="61"/>
      <c r="L98" s="61"/>
      <c r="M98" s="61"/>
      <c r="N98" s="61"/>
      <c r="O98" s="61"/>
      <c r="P98" s="61"/>
      <c r="Q98" s="61">
        <v>1097</v>
      </c>
      <c r="S98" s="27">
        <v>2021</v>
      </c>
      <c r="T98" t="s">
        <v>64</v>
      </c>
      <c r="U98" t="s">
        <v>34</v>
      </c>
      <c r="V98">
        <v>250025</v>
      </c>
      <c r="W98" s="61">
        <v>3684</v>
      </c>
      <c r="X98" s="61"/>
      <c r="Y98" s="61"/>
      <c r="Z98" s="61">
        <v>8659</v>
      </c>
      <c r="AA98" s="61">
        <v>11800</v>
      </c>
      <c r="AB98" s="61">
        <v>11295</v>
      </c>
      <c r="AC98" s="61"/>
      <c r="AD98" s="61">
        <v>3627</v>
      </c>
      <c r="AE98" s="61"/>
      <c r="AF98" s="61">
        <v>5446</v>
      </c>
      <c r="AG98" s="61">
        <v>4106</v>
      </c>
      <c r="AH98" s="61"/>
      <c r="AI98" s="61">
        <v>48617</v>
      </c>
      <c r="AK98" s="27">
        <v>2021</v>
      </c>
      <c r="AL98" t="s">
        <v>50</v>
      </c>
      <c r="AM98" t="s">
        <v>36</v>
      </c>
      <c r="AN98">
        <v>250007</v>
      </c>
      <c r="AO98" s="29">
        <v>12</v>
      </c>
      <c r="AP98" t="s">
        <v>73</v>
      </c>
      <c r="AQ98" s="61">
        <v>5703</v>
      </c>
      <c r="BK98" s="27">
        <v>2021</v>
      </c>
      <c r="BL98" t="s">
        <v>50</v>
      </c>
      <c r="BM98" t="s">
        <v>30</v>
      </c>
      <c r="BN98">
        <v>511113</v>
      </c>
      <c r="BO98" s="29">
        <v>12</v>
      </c>
      <c r="BP98" t="s">
        <v>73</v>
      </c>
      <c r="BQ98" s="61">
        <v>5703</v>
      </c>
    </row>
    <row r="99" spans="1:69" x14ac:dyDescent="0.25">
      <c r="A99" s="27">
        <v>2021</v>
      </c>
      <c r="B99" t="s">
        <v>50</v>
      </c>
      <c r="C99" t="s">
        <v>40</v>
      </c>
      <c r="D99" t="s">
        <v>13</v>
      </c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>
        <v>5912</v>
      </c>
      <c r="P99" s="61"/>
      <c r="Q99" s="61">
        <v>5912</v>
      </c>
      <c r="S99" s="27">
        <v>2021</v>
      </c>
      <c r="T99" t="s">
        <v>64</v>
      </c>
      <c r="U99" t="s">
        <v>36</v>
      </c>
      <c r="V99">
        <v>250001</v>
      </c>
      <c r="W99" s="61"/>
      <c r="X99" s="61"/>
      <c r="Y99" s="61"/>
      <c r="Z99" s="61">
        <v>4053</v>
      </c>
      <c r="AA99" s="61"/>
      <c r="AB99" s="61"/>
      <c r="AC99" s="61">
        <v>3254</v>
      </c>
      <c r="AD99" s="61">
        <v>9494</v>
      </c>
      <c r="AE99" s="61"/>
      <c r="AF99" s="61"/>
      <c r="AG99" s="61"/>
      <c r="AH99" s="61"/>
      <c r="AI99" s="61">
        <v>16801</v>
      </c>
      <c r="AK99" s="27">
        <v>2021</v>
      </c>
      <c r="AL99" t="s">
        <v>50</v>
      </c>
      <c r="AM99" t="s">
        <v>36</v>
      </c>
      <c r="AN99">
        <v>250008</v>
      </c>
      <c r="AO99" s="29">
        <v>2</v>
      </c>
      <c r="AP99" t="s">
        <v>78</v>
      </c>
      <c r="AQ99" s="61">
        <v>3757</v>
      </c>
      <c r="BK99" s="27">
        <v>2021</v>
      </c>
      <c r="BL99" t="s">
        <v>50</v>
      </c>
      <c r="BM99" t="s">
        <v>30</v>
      </c>
      <c r="BN99">
        <v>511113</v>
      </c>
      <c r="BO99" s="29">
        <v>12</v>
      </c>
      <c r="BP99" t="s">
        <v>74</v>
      </c>
      <c r="BQ99" s="61">
        <v>2189</v>
      </c>
    </row>
    <row r="100" spans="1:69" x14ac:dyDescent="0.25">
      <c r="A100" s="27">
        <v>2021</v>
      </c>
      <c r="B100" t="s">
        <v>50</v>
      </c>
      <c r="C100" t="s">
        <v>40</v>
      </c>
      <c r="D100" t="s">
        <v>14</v>
      </c>
      <c r="E100" s="61">
        <v>4951</v>
      </c>
      <c r="F100" s="61">
        <v>5966</v>
      </c>
      <c r="G100" s="61"/>
      <c r="H100" s="61"/>
      <c r="I100" s="61"/>
      <c r="J100" s="61"/>
      <c r="K100" s="61"/>
      <c r="L100" s="61"/>
      <c r="M100" s="61">
        <v>8325</v>
      </c>
      <c r="N100" s="61"/>
      <c r="O100" s="61"/>
      <c r="P100" s="61"/>
      <c r="Q100" s="61">
        <v>19242</v>
      </c>
      <c r="S100" s="27">
        <v>2021</v>
      </c>
      <c r="T100" t="s">
        <v>64</v>
      </c>
      <c r="U100" t="s">
        <v>36</v>
      </c>
      <c r="V100">
        <v>250002</v>
      </c>
      <c r="W100" s="61">
        <v>7233</v>
      </c>
      <c r="X100" s="61"/>
      <c r="Y100" s="61"/>
      <c r="Z100" s="61"/>
      <c r="AA100" s="61"/>
      <c r="AB100" s="61">
        <v>2604</v>
      </c>
      <c r="AC100" s="61"/>
      <c r="AD100" s="61">
        <v>3599</v>
      </c>
      <c r="AE100" s="61"/>
      <c r="AF100" s="61">
        <v>4846</v>
      </c>
      <c r="AG100" s="61"/>
      <c r="AH100" s="61">
        <v>4791</v>
      </c>
      <c r="AI100" s="61">
        <v>23073</v>
      </c>
      <c r="AK100" s="27">
        <v>2021</v>
      </c>
      <c r="AL100" t="s">
        <v>50</v>
      </c>
      <c r="AM100" t="s">
        <v>36</v>
      </c>
      <c r="AN100">
        <v>250008</v>
      </c>
      <c r="AO100" s="29">
        <v>3</v>
      </c>
      <c r="AP100" t="s">
        <v>12</v>
      </c>
      <c r="AQ100" s="61">
        <v>824</v>
      </c>
      <c r="BK100" s="27">
        <v>2021</v>
      </c>
      <c r="BL100" t="s">
        <v>50</v>
      </c>
      <c r="BM100" t="s">
        <v>30</v>
      </c>
      <c r="BN100">
        <v>511113</v>
      </c>
      <c r="BO100" s="29">
        <v>12</v>
      </c>
      <c r="BP100" t="s">
        <v>78</v>
      </c>
      <c r="BQ100" s="61">
        <v>234</v>
      </c>
    </row>
    <row r="101" spans="1:69" x14ac:dyDescent="0.25">
      <c r="A101" s="27">
        <v>2021</v>
      </c>
      <c r="B101" t="s">
        <v>50</v>
      </c>
      <c r="C101" t="s">
        <v>40</v>
      </c>
      <c r="D101" t="s">
        <v>16</v>
      </c>
      <c r="E101" s="61"/>
      <c r="F101" s="61"/>
      <c r="G101" s="61"/>
      <c r="H101" s="61"/>
      <c r="I101" s="61"/>
      <c r="J101" s="61"/>
      <c r="K101" s="61"/>
      <c r="L101" s="61">
        <v>3759</v>
      </c>
      <c r="M101" s="61">
        <v>5090</v>
      </c>
      <c r="N101" s="61"/>
      <c r="O101" s="61"/>
      <c r="P101" s="61"/>
      <c r="Q101" s="61">
        <v>8849</v>
      </c>
      <c r="S101" s="27">
        <v>2021</v>
      </c>
      <c r="T101" t="s">
        <v>64</v>
      </c>
      <c r="U101" t="s">
        <v>36</v>
      </c>
      <c r="V101">
        <v>250003</v>
      </c>
      <c r="W101" s="61">
        <v>6639</v>
      </c>
      <c r="X101" s="61"/>
      <c r="Y101" s="61">
        <v>5139</v>
      </c>
      <c r="Z101" s="61"/>
      <c r="AA101" s="61"/>
      <c r="AB101" s="61">
        <v>5101</v>
      </c>
      <c r="AC101" s="61">
        <v>2860</v>
      </c>
      <c r="AD101" s="61"/>
      <c r="AE101" s="61"/>
      <c r="AF101" s="61"/>
      <c r="AG101" s="61">
        <v>2326</v>
      </c>
      <c r="AH101" s="61">
        <v>4150</v>
      </c>
      <c r="AI101" s="61">
        <v>26215</v>
      </c>
      <c r="AK101" s="27">
        <v>2021</v>
      </c>
      <c r="AL101" t="s">
        <v>50</v>
      </c>
      <c r="AM101" t="s">
        <v>36</v>
      </c>
      <c r="AN101">
        <v>250008</v>
      </c>
      <c r="AO101" s="29">
        <v>4</v>
      </c>
      <c r="AP101" t="s">
        <v>76</v>
      </c>
      <c r="AQ101" s="61">
        <v>2369</v>
      </c>
      <c r="BK101" s="27">
        <v>2021</v>
      </c>
      <c r="BL101" t="s">
        <v>50</v>
      </c>
      <c r="BM101" t="s">
        <v>30</v>
      </c>
      <c r="BN101">
        <v>511113</v>
      </c>
      <c r="BO101" s="29">
        <v>12</v>
      </c>
      <c r="BP101" t="s">
        <v>79</v>
      </c>
      <c r="BQ101" s="61">
        <v>4095</v>
      </c>
    </row>
    <row r="102" spans="1:69" x14ac:dyDescent="0.25">
      <c r="A102" s="27">
        <v>2021</v>
      </c>
      <c r="B102" t="s">
        <v>50</v>
      </c>
      <c r="C102" t="s">
        <v>40</v>
      </c>
      <c r="D102" t="s">
        <v>17</v>
      </c>
      <c r="E102" s="61"/>
      <c r="F102" s="61"/>
      <c r="G102" s="61">
        <v>2171</v>
      </c>
      <c r="H102" s="61"/>
      <c r="I102" s="61"/>
      <c r="J102" s="61"/>
      <c r="K102" s="61"/>
      <c r="L102" s="61">
        <v>3868</v>
      </c>
      <c r="M102" s="61"/>
      <c r="N102" s="61">
        <v>1495</v>
      </c>
      <c r="O102" s="61"/>
      <c r="P102" s="61">
        <v>240</v>
      </c>
      <c r="Q102" s="61">
        <v>7774</v>
      </c>
      <c r="S102" s="27">
        <v>2021</v>
      </c>
      <c r="T102" t="s">
        <v>64</v>
      </c>
      <c r="U102" t="s">
        <v>36</v>
      </c>
      <c r="V102">
        <v>250004</v>
      </c>
      <c r="W102" s="61">
        <v>6767</v>
      </c>
      <c r="X102" s="61">
        <v>3471</v>
      </c>
      <c r="Y102" s="61"/>
      <c r="Z102" s="61"/>
      <c r="AA102" s="61"/>
      <c r="AB102" s="61">
        <v>2913</v>
      </c>
      <c r="AC102" s="61">
        <v>4484</v>
      </c>
      <c r="AD102" s="61"/>
      <c r="AE102" s="61">
        <v>2783</v>
      </c>
      <c r="AF102" s="61"/>
      <c r="AG102" s="61">
        <v>8133</v>
      </c>
      <c r="AH102" s="61"/>
      <c r="AI102" s="61">
        <v>28551</v>
      </c>
      <c r="AK102" s="27">
        <v>2021</v>
      </c>
      <c r="AL102" t="s">
        <v>50</v>
      </c>
      <c r="AM102" t="s">
        <v>36</v>
      </c>
      <c r="AN102">
        <v>250008</v>
      </c>
      <c r="AO102" s="29">
        <v>4</v>
      </c>
      <c r="AP102" t="s">
        <v>81</v>
      </c>
      <c r="AQ102" s="61">
        <v>4340</v>
      </c>
      <c r="BK102" s="27">
        <v>2021</v>
      </c>
      <c r="BL102" t="s">
        <v>50</v>
      </c>
      <c r="BM102" t="s">
        <v>30</v>
      </c>
      <c r="BN102">
        <v>511114</v>
      </c>
      <c r="BO102" s="29">
        <v>1</v>
      </c>
      <c r="BP102" t="s">
        <v>77</v>
      </c>
      <c r="BQ102" s="61">
        <v>1561</v>
      </c>
    </row>
    <row r="103" spans="1:69" x14ac:dyDescent="0.25">
      <c r="A103" s="27">
        <v>2021</v>
      </c>
      <c r="B103" t="s">
        <v>50</v>
      </c>
      <c r="C103" t="s">
        <v>40</v>
      </c>
      <c r="D103" t="s">
        <v>18</v>
      </c>
      <c r="E103" s="61"/>
      <c r="F103" s="61">
        <v>4935</v>
      </c>
      <c r="G103" s="61"/>
      <c r="H103" s="61"/>
      <c r="I103" s="61"/>
      <c r="J103" s="61"/>
      <c r="K103" s="61"/>
      <c r="L103" s="61"/>
      <c r="M103" s="61">
        <v>5158</v>
      </c>
      <c r="N103" s="61"/>
      <c r="O103" s="61"/>
      <c r="P103" s="61"/>
      <c r="Q103" s="61">
        <v>10093</v>
      </c>
      <c r="S103" s="27">
        <v>2021</v>
      </c>
      <c r="T103" t="s">
        <v>64</v>
      </c>
      <c r="U103" t="s">
        <v>36</v>
      </c>
      <c r="V103">
        <v>250005</v>
      </c>
      <c r="W103" s="61">
        <v>5493</v>
      </c>
      <c r="X103" s="61"/>
      <c r="Y103" s="61"/>
      <c r="Z103" s="61"/>
      <c r="AA103" s="61">
        <v>4859</v>
      </c>
      <c r="AB103" s="61"/>
      <c r="AC103" s="61"/>
      <c r="AD103" s="61">
        <v>2571</v>
      </c>
      <c r="AE103" s="61"/>
      <c r="AF103" s="61">
        <v>4705</v>
      </c>
      <c r="AG103" s="61"/>
      <c r="AH103" s="61"/>
      <c r="AI103" s="61">
        <v>17628</v>
      </c>
      <c r="AK103" s="27">
        <v>2021</v>
      </c>
      <c r="AL103" t="s">
        <v>50</v>
      </c>
      <c r="AM103" t="s">
        <v>36</v>
      </c>
      <c r="AN103">
        <v>250008</v>
      </c>
      <c r="AO103" s="29">
        <v>4</v>
      </c>
      <c r="AP103" t="s">
        <v>13</v>
      </c>
      <c r="AQ103" s="61">
        <v>219</v>
      </c>
      <c r="BK103" s="27">
        <v>2021</v>
      </c>
      <c r="BL103" t="s">
        <v>50</v>
      </c>
      <c r="BM103" t="s">
        <v>30</v>
      </c>
      <c r="BN103">
        <v>511114</v>
      </c>
      <c r="BO103" s="29">
        <v>1</v>
      </c>
      <c r="BP103" t="s">
        <v>13</v>
      </c>
      <c r="BQ103" s="61">
        <v>4716</v>
      </c>
    </row>
    <row r="104" spans="1:69" x14ac:dyDescent="0.25">
      <c r="A104" s="27">
        <v>2021</v>
      </c>
      <c r="B104" t="s">
        <v>50</v>
      </c>
      <c r="C104" t="s">
        <v>40</v>
      </c>
      <c r="D104" t="s">
        <v>19</v>
      </c>
      <c r="E104" s="61"/>
      <c r="F104" s="61">
        <v>1242</v>
      </c>
      <c r="G104" s="61"/>
      <c r="H104" s="61">
        <v>4593</v>
      </c>
      <c r="I104" s="61">
        <v>4907</v>
      </c>
      <c r="J104" s="61"/>
      <c r="K104" s="61"/>
      <c r="L104" s="61"/>
      <c r="M104" s="61"/>
      <c r="N104" s="61"/>
      <c r="O104" s="61"/>
      <c r="P104" s="61">
        <v>5836</v>
      </c>
      <c r="Q104" s="61">
        <v>16578</v>
      </c>
      <c r="S104" s="27">
        <v>2021</v>
      </c>
      <c r="T104" t="s">
        <v>64</v>
      </c>
      <c r="U104" t="s">
        <v>36</v>
      </c>
      <c r="V104">
        <v>250006</v>
      </c>
      <c r="W104" s="61"/>
      <c r="X104" s="61">
        <v>5340</v>
      </c>
      <c r="Y104" s="61">
        <v>5548</v>
      </c>
      <c r="Z104" s="61">
        <v>10767</v>
      </c>
      <c r="AA104" s="61"/>
      <c r="AB104" s="61"/>
      <c r="AC104" s="61"/>
      <c r="AD104" s="61"/>
      <c r="AE104" s="61"/>
      <c r="AF104" s="61">
        <v>3700</v>
      </c>
      <c r="AG104" s="61"/>
      <c r="AH104" s="61"/>
      <c r="AI104" s="61">
        <v>25355</v>
      </c>
      <c r="AK104" s="27">
        <v>2021</v>
      </c>
      <c r="AL104" t="s">
        <v>50</v>
      </c>
      <c r="AM104" t="s">
        <v>36</v>
      </c>
      <c r="AN104">
        <v>250008</v>
      </c>
      <c r="AO104" s="29">
        <v>6</v>
      </c>
      <c r="AP104" t="s">
        <v>14</v>
      </c>
      <c r="AQ104" s="61">
        <v>2015</v>
      </c>
      <c r="BK104" s="27">
        <v>2021</v>
      </c>
      <c r="BL104" t="s">
        <v>50</v>
      </c>
      <c r="BM104" t="s">
        <v>30</v>
      </c>
      <c r="BN104">
        <v>511114</v>
      </c>
      <c r="BO104" s="29">
        <v>1</v>
      </c>
      <c r="BP104" t="s">
        <v>14</v>
      </c>
      <c r="BQ104" s="61">
        <v>4951</v>
      </c>
    </row>
    <row r="105" spans="1:69" x14ac:dyDescent="0.25">
      <c r="A105" s="27">
        <v>2021</v>
      </c>
      <c r="B105" t="s">
        <v>50</v>
      </c>
      <c r="C105" t="s">
        <v>40</v>
      </c>
      <c r="D105" t="s">
        <v>20</v>
      </c>
      <c r="E105" s="61">
        <v>4611</v>
      </c>
      <c r="F105" s="61"/>
      <c r="G105" s="61"/>
      <c r="H105" s="61"/>
      <c r="I105" s="61"/>
      <c r="J105" s="61">
        <v>2896</v>
      </c>
      <c r="K105" s="61">
        <v>2853</v>
      </c>
      <c r="L105" s="61"/>
      <c r="M105" s="61"/>
      <c r="N105" s="61">
        <v>4436</v>
      </c>
      <c r="O105" s="61"/>
      <c r="P105" s="61">
        <v>4731</v>
      </c>
      <c r="Q105" s="61">
        <v>19527</v>
      </c>
      <c r="S105" s="27">
        <v>2021</v>
      </c>
      <c r="T105" t="s">
        <v>64</v>
      </c>
      <c r="U105" t="s">
        <v>36</v>
      </c>
      <c r="V105">
        <v>250007</v>
      </c>
      <c r="W105" s="61">
        <v>3883</v>
      </c>
      <c r="X105" s="61"/>
      <c r="Y105" s="61">
        <v>2550</v>
      </c>
      <c r="Z105" s="61">
        <v>5176</v>
      </c>
      <c r="AA105" s="61"/>
      <c r="AB105" s="61"/>
      <c r="AC105" s="61"/>
      <c r="AD105" s="61">
        <v>4838</v>
      </c>
      <c r="AE105" s="61"/>
      <c r="AF105" s="61">
        <v>5446</v>
      </c>
      <c r="AG105" s="61">
        <v>7540</v>
      </c>
      <c r="AH105" s="61"/>
      <c r="AI105" s="61">
        <v>29433</v>
      </c>
      <c r="AK105" s="27">
        <v>2021</v>
      </c>
      <c r="AL105" t="s">
        <v>50</v>
      </c>
      <c r="AM105" t="s">
        <v>36</v>
      </c>
      <c r="AN105">
        <v>250008</v>
      </c>
      <c r="AO105" s="29">
        <v>8</v>
      </c>
      <c r="AP105" t="s">
        <v>79</v>
      </c>
      <c r="AQ105" s="61">
        <v>4517</v>
      </c>
      <c r="BK105" s="27">
        <v>2021</v>
      </c>
      <c r="BL105" t="s">
        <v>50</v>
      </c>
      <c r="BM105" t="s">
        <v>30</v>
      </c>
      <c r="BN105">
        <v>511114</v>
      </c>
      <c r="BO105" s="29">
        <v>1</v>
      </c>
      <c r="BP105" t="s">
        <v>17</v>
      </c>
      <c r="BQ105" s="61">
        <v>1725</v>
      </c>
    </row>
    <row r="106" spans="1:69" x14ac:dyDescent="0.25">
      <c r="A106" s="27">
        <v>2021</v>
      </c>
      <c r="B106" t="s">
        <v>50</v>
      </c>
      <c r="C106" t="s">
        <v>40</v>
      </c>
      <c r="D106" t="s">
        <v>21</v>
      </c>
      <c r="E106" s="61">
        <v>4386</v>
      </c>
      <c r="F106" s="61"/>
      <c r="G106" s="61">
        <v>5735</v>
      </c>
      <c r="H106" s="61"/>
      <c r="I106" s="61"/>
      <c r="J106" s="61"/>
      <c r="K106" s="61"/>
      <c r="L106" s="61">
        <v>1783</v>
      </c>
      <c r="M106" s="61"/>
      <c r="N106" s="61">
        <v>2967</v>
      </c>
      <c r="O106" s="61"/>
      <c r="P106" s="61"/>
      <c r="Q106" s="61">
        <v>14871</v>
      </c>
      <c r="S106" s="27">
        <v>2021</v>
      </c>
      <c r="T106" t="s">
        <v>64</v>
      </c>
      <c r="U106" t="s">
        <v>36</v>
      </c>
      <c r="V106">
        <v>250008</v>
      </c>
      <c r="W106" s="61"/>
      <c r="X106" s="61"/>
      <c r="Y106" s="61">
        <v>3280</v>
      </c>
      <c r="Z106" s="61">
        <v>3281</v>
      </c>
      <c r="AA106" s="61">
        <v>3354</v>
      </c>
      <c r="AB106" s="61">
        <v>4170</v>
      </c>
      <c r="AC106" s="61">
        <v>7048</v>
      </c>
      <c r="AD106" s="61"/>
      <c r="AE106" s="61"/>
      <c r="AF106" s="61"/>
      <c r="AG106" s="61">
        <v>528</v>
      </c>
      <c r="AH106" s="61"/>
      <c r="AI106" s="61">
        <v>21661</v>
      </c>
      <c r="AK106" s="27">
        <v>2021</v>
      </c>
      <c r="AL106" t="s">
        <v>50</v>
      </c>
      <c r="AM106" t="s">
        <v>36</v>
      </c>
      <c r="AN106">
        <v>250008</v>
      </c>
      <c r="AO106" s="29">
        <v>9</v>
      </c>
      <c r="AP106" t="s">
        <v>77</v>
      </c>
      <c r="AQ106" s="61">
        <v>604</v>
      </c>
      <c r="BK106" s="27">
        <v>2021</v>
      </c>
      <c r="BL106" t="s">
        <v>50</v>
      </c>
      <c r="BM106" t="s">
        <v>30</v>
      </c>
      <c r="BN106">
        <v>511114</v>
      </c>
      <c r="BO106" s="29">
        <v>1</v>
      </c>
      <c r="BP106" t="s">
        <v>18</v>
      </c>
      <c r="BQ106" s="61">
        <v>9012</v>
      </c>
    </row>
    <row r="107" spans="1:69" x14ac:dyDescent="0.25">
      <c r="A107" s="27">
        <v>2021</v>
      </c>
      <c r="B107" t="s">
        <v>50</v>
      </c>
      <c r="C107" t="s">
        <v>55</v>
      </c>
      <c r="D107" t="s">
        <v>73</v>
      </c>
      <c r="E107" s="61"/>
      <c r="F107" s="61">
        <v>772</v>
      </c>
      <c r="G107" s="61"/>
      <c r="H107" s="61">
        <v>2380</v>
      </c>
      <c r="I107" s="61"/>
      <c r="J107" s="61"/>
      <c r="K107" s="61"/>
      <c r="L107" s="61"/>
      <c r="M107" s="61"/>
      <c r="N107" s="61">
        <v>5155</v>
      </c>
      <c r="O107" s="61">
        <v>2669</v>
      </c>
      <c r="P107" s="61"/>
      <c r="Q107" s="61">
        <v>10976</v>
      </c>
      <c r="S107" s="27">
        <v>2021</v>
      </c>
      <c r="T107" t="s">
        <v>64</v>
      </c>
      <c r="U107" t="s">
        <v>36</v>
      </c>
      <c r="V107">
        <v>250009</v>
      </c>
      <c r="W107" s="61"/>
      <c r="X107" s="61">
        <v>5458</v>
      </c>
      <c r="Y107" s="61">
        <v>3456</v>
      </c>
      <c r="Z107" s="61">
        <v>1805</v>
      </c>
      <c r="AA107" s="61"/>
      <c r="AB107" s="61">
        <v>942</v>
      </c>
      <c r="AC107" s="61">
        <v>4196</v>
      </c>
      <c r="AD107" s="61"/>
      <c r="AE107" s="61"/>
      <c r="AF107" s="61">
        <v>5226</v>
      </c>
      <c r="AG107" s="61">
        <v>4087</v>
      </c>
      <c r="AH107" s="61">
        <v>5604</v>
      </c>
      <c r="AI107" s="61">
        <v>30774</v>
      </c>
      <c r="AK107" s="27">
        <v>2021</v>
      </c>
      <c r="AL107" t="s">
        <v>50</v>
      </c>
      <c r="AM107" t="s">
        <v>36</v>
      </c>
      <c r="AN107">
        <v>250008</v>
      </c>
      <c r="AO107" s="29">
        <v>12</v>
      </c>
      <c r="AP107" t="s">
        <v>13</v>
      </c>
      <c r="AQ107" s="61">
        <v>4081</v>
      </c>
      <c r="BK107" s="27">
        <v>2021</v>
      </c>
      <c r="BL107" t="s">
        <v>50</v>
      </c>
      <c r="BM107" t="s">
        <v>30</v>
      </c>
      <c r="BN107">
        <v>511114</v>
      </c>
      <c r="BO107" s="29">
        <v>2</v>
      </c>
      <c r="BP107" t="s">
        <v>73</v>
      </c>
      <c r="BQ107" s="61">
        <v>2323</v>
      </c>
    </row>
    <row r="108" spans="1:69" x14ac:dyDescent="0.25">
      <c r="A108" s="27">
        <v>2021</v>
      </c>
      <c r="B108" t="s">
        <v>50</v>
      </c>
      <c r="C108" t="s">
        <v>55</v>
      </c>
      <c r="D108" t="s">
        <v>74</v>
      </c>
      <c r="E108" s="61"/>
      <c r="F108" s="61"/>
      <c r="G108" s="61"/>
      <c r="H108" s="61"/>
      <c r="I108" s="61"/>
      <c r="J108" s="61"/>
      <c r="K108" s="61"/>
      <c r="L108" s="61"/>
      <c r="M108" s="61">
        <v>267</v>
      </c>
      <c r="N108" s="61"/>
      <c r="O108" s="61"/>
      <c r="P108" s="61"/>
      <c r="Q108" s="61">
        <v>267</v>
      </c>
      <c r="S108" s="27">
        <v>2021</v>
      </c>
      <c r="T108" t="s">
        <v>64</v>
      </c>
      <c r="U108" t="s">
        <v>36</v>
      </c>
      <c r="V108">
        <v>250010</v>
      </c>
      <c r="W108" s="61">
        <v>4792</v>
      </c>
      <c r="X108" s="61">
        <v>6452</v>
      </c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>
        <v>11244</v>
      </c>
      <c r="AK108" s="27">
        <v>2021</v>
      </c>
      <c r="AL108" t="s">
        <v>50</v>
      </c>
      <c r="AM108" t="s">
        <v>36</v>
      </c>
      <c r="AN108">
        <v>250009</v>
      </c>
      <c r="AO108" s="29">
        <v>1</v>
      </c>
      <c r="AP108" t="s">
        <v>80</v>
      </c>
      <c r="AQ108" s="61">
        <v>1361</v>
      </c>
      <c r="BK108" s="27">
        <v>2021</v>
      </c>
      <c r="BL108" t="s">
        <v>50</v>
      </c>
      <c r="BM108" t="s">
        <v>30</v>
      </c>
      <c r="BN108">
        <v>511114</v>
      </c>
      <c r="BO108" s="29">
        <v>2</v>
      </c>
      <c r="BP108" t="s">
        <v>76</v>
      </c>
      <c r="BQ108" s="61">
        <v>1389</v>
      </c>
    </row>
    <row r="109" spans="1:69" x14ac:dyDescent="0.25">
      <c r="A109" s="27">
        <v>2021</v>
      </c>
      <c r="B109" t="s">
        <v>50</v>
      </c>
      <c r="C109" t="s">
        <v>55</v>
      </c>
      <c r="D109" t="s">
        <v>75</v>
      </c>
      <c r="E109" s="61"/>
      <c r="F109" s="61"/>
      <c r="G109" s="61"/>
      <c r="H109" s="61"/>
      <c r="I109" s="61">
        <v>4146</v>
      </c>
      <c r="J109" s="61"/>
      <c r="K109" s="61"/>
      <c r="L109" s="61"/>
      <c r="M109" s="61">
        <v>5736</v>
      </c>
      <c r="N109" s="61"/>
      <c r="O109" s="61"/>
      <c r="P109" s="61">
        <v>901</v>
      </c>
      <c r="Q109" s="61">
        <v>10783</v>
      </c>
      <c r="S109" s="27">
        <v>2021</v>
      </c>
      <c r="T109" t="s">
        <v>64</v>
      </c>
      <c r="U109" t="s">
        <v>37</v>
      </c>
      <c r="V109">
        <v>250011</v>
      </c>
      <c r="W109" s="61">
        <v>8314</v>
      </c>
      <c r="X109" s="61">
        <v>1671</v>
      </c>
      <c r="Y109" s="61">
        <v>1390</v>
      </c>
      <c r="Z109" s="61"/>
      <c r="AA109" s="61"/>
      <c r="AB109" s="61"/>
      <c r="AC109" s="61"/>
      <c r="AD109" s="61">
        <v>9121</v>
      </c>
      <c r="AE109" s="61">
        <v>3236</v>
      </c>
      <c r="AF109" s="61">
        <v>639</v>
      </c>
      <c r="AG109" s="61"/>
      <c r="AH109" s="61"/>
      <c r="AI109" s="61">
        <v>24371</v>
      </c>
      <c r="AK109" s="27">
        <v>2021</v>
      </c>
      <c r="AL109" t="s">
        <v>50</v>
      </c>
      <c r="AM109" t="s">
        <v>36</v>
      </c>
      <c r="AN109">
        <v>250009</v>
      </c>
      <c r="AO109" s="29">
        <v>1</v>
      </c>
      <c r="AP109" t="s">
        <v>15</v>
      </c>
      <c r="AQ109" s="61">
        <v>3163</v>
      </c>
      <c r="BK109" s="27">
        <v>2021</v>
      </c>
      <c r="BL109" t="s">
        <v>50</v>
      </c>
      <c r="BM109" t="s">
        <v>30</v>
      </c>
      <c r="BN109">
        <v>511114</v>
      </c>
      <c r="BO109" s="29">
        <v>2</v>
      </c>
      <c r="BP109" t="s">
        <v>14</v>
      </c>
      <c r="BQ109" s="61">
        <v>5966</v>
      </c>
    </row>
    <row r="110" spans="1:69" x14ac:dyDescent="0.25">
      <c r="A110" s="27">
        <v>2021</v>
      </c>
      <c r="B110" t="s">
        <v>50</v>
      </c>
      <c r="C110" t="s">
        <v>55</v>
      </c>
      <c r="D110" t="s">
        <v>79</v>
      </c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>
        <v>1108</v>
      </c>
      <c r="Q110" s="61">
        <v>1108</v>
      </c>
      <c r="S110" s="27">
        <v>2021</v>
      </c>
      <c r="T110" t="s">
        <v>64</v>
      </c>
      <c r="U110" t="s">
        <v>37</v>
      </c>
      <c r="V110">
        <v>250012</v>
      </c>
      <c r="W110" s="61">
        <v>4910</v>
      </c>
      <c r="X110" s="61"/>
      <c r="Y110" s="61"/>
      <c r="Z110" s="61"/>
      <c r="AA110" s="61"/>
      <c r="AB110" s="61"/>
      <c r="AC110" s="61">
        <v>2965</v>
      </c>
      <c r="AD110" s="61"/>
      <c r="AE110" s="61"/>
      <c r="AF110" s="61"/>
      <c r="AG110" s="61">
        <v>5927</v>
      </c>
      <c r="AH110" s="61"/>
      <c r="AI110" s="61">
        <v>13802</v>
      </c>
      <c r="AK110" s="27">
        <v>2021</v>
      </c>
      <c r="AL110" t="s">
        <v>50</v>
      </c>
      <c r="AM110" t="s">
        <v>36</v>
      </c>
      <c r="AN110">
        <v>250009</v>
      </c>
      <c r="AO110" s="29">
        <v>2</v>
      </c>
      <c r="AP110" t="s">
        <v>81</v>
      </c>
      <c r="AQ110" s="61">
        <v>877</v>
      </c>
      <c r="BK110" s="27">
        <v>2021</v>
      </c>
      <c r="BL110" t="s">
        <v>50</v>
      </c>
      <c r="BM110" t="s">
        <v>30</v>
      </c>
      <c r="BN110">
        <v>511114</v>
      </c>
      <c r="BO110" s="29">
        <v>2</v>
      </c>
      <c r="BP110" t="s">
        <v>18</v>
      </c>
      <c r="BQ110" s="61">
        <v>4935</v>
      </c>
    </row>
    <row r="111" spans="1:69" x14ac:dyDescent="0.25">
      <c r="A111" s="27">
        <v>2021</v>
      </c>
      <c r="B111" t="s">
        <v>50</v>
      </c>
      <c r="C111" t="s">
        <v>55</v>
      </c>
      <c r="D111" t="s">
        <v>80</v>
      </c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>
        <v>5003</v>
      </c>
      <c r="Q111" s="61">
        <v>5003</v>
      </c>
      <c r="S111" s="27">
        <v>2021</v>
      </c>
      <c r="T111" t="s">
        <v>64</v>
      </c>
      <c r="U111" t="s">
        <v>37</v>
      </c>
      <c r="V111">
        <v>250013</v>
      </c>
      <c r="W111" s="61">
        <v>737</v>
      </c>
      <c r="X111" s="61"/>
      <c r="Y111" s="61">
        <v>13378</v>
      </c>
      <c r="Z111" s="61"/>
      <c r="AA111" s="61"/>
      <c r="AB111" s="61"/>
      <c r="AC111" s="61"/>
      <c r="AD111" s="61"/>
      <c r="AE111" s="61"/>
      <c r="AF111" s="61">
        <v>3081</v>
      </c>
      <c r="AG111" s="61">
        <v>5715</v>
      </c>
      <c r="AH111" s="61">
        <v>4498</v>
      </c>
      <c r="AI111" s="61">
        <v>27409</v>
      </c>
      <c r="AK111" s="27">
        <v>2021</v>
      </c>
      <c r="AL111" t="s">
        <v>50</v>
      </c>
      <c r="AM111" t="s">
        <v>36</v>
      </c>
      <c r="AN111">
        <v>250009</v>
      </c>
      <c r="AO111" s="29">
        <v>3</v>
      </c>
      <c r="AP111" t="s">
        <v>15</v>
      </c>
      <c r="AQ111" s="61">
        <v>1724</v>
      </c>
      <c r="BK111" s="27">
        <v>2021</v>
      </c>
      <c r="BL111" t="s">
        <v>50</v>
      </c>
      <c r="BM111" t="s">
        <v>30</v>
      </c>
      <c r="BN111">
        <v>511114</v>
      </c>
      <c r="BO111" s="29">
        <v>2</v>
      </c>
      <c r="BP111" t="s">
        <v>19</v>
      </c>
      <c r="BQ111" s="61">
        <v>1242</v>
      </c>
    </row>
    <row r="112" spans="1:69" x14ac:dyDescent="0.25">
      <c r="A112" s="27">
        <v>2021</v>
      </c>
      <c r="B112" t="s">
        <v>50</v>
      </c>
      <c r="C112" t="s">
        <v>55</v>
      </c>
      <c r="D112" t="s">
        <v>81</v>
      </c>
      <c r="E112" s="61"/>
      <c r="F112" s="61">
        <v>2862</v>
      </c>
      <c r="G112" s="61">
        <v>5801</v>
      </c>
      <c r="H112" s="61"/>
      <c r="I112" s="61"/>
      <c r="J112" s="61"/>
      <c r="K112" s="61">
        <v>6869</v>
      </c>
      <c r="L112" s="61"/>
      <c r="M112" s="61"/>
      <c r="N112" s="61"/>
      <c r="O112" s="61"/>
      <c r="P112" s="61"/>
      <c r="Q112" s="61">
        <v>15532</v>
      </c>
      <c r="S112" s="27">
        <v>2021</v>
      </c>
      <c r="T112" t="s">
        <v>64</v>
      </c>
      <c r="U112" t="s">
        <v>37</v>
      </c>
      <c r="V112">
        <v>250014</v>
      </c>
      <c r="W112" s="61">
        <v>3475</v>
      </c>
      <c r="X112" s="61">
        <v>556</v>
      </c>
      <c r="Y112" s="61">
        <v>5492</v>
      </c>
      <c r="Z112" s="61"/>
      <c r="AA112" s="61"/>
      <c r="AB112" s="61"/>
      <c r="AC112" s="61"/>
      <c r="AD112" s="61"/>
      <c r="AE112" s="61">
        <v>3035</v>
      </c>
      <c r="AF112" s="61"/>
      <c r="AG112" s="61"/>
      <c r="AH112" s="61">
        <v>7425</v>
      </c>
      <c r="AI112" s="61">
        <v>19983</v>
      </c>
      <c r="AK112" s="27">
        <v>2021</v>
      </c>
      <c r="AL112" t="s">
        <v>50</v>
      </c>
      <c r="AM112" t="s">
        <v>36</v>
      </c>
      <c r="AN112">
        <v>250009</v>
      </c>
      <c r="AO112" s="29">
        <v>4</v>
      </c>
      <c r="AP112" t="s">
        <v>75</v>
      </c>
      <c r="AQ112" s="61">
        <v>428</v>
      </c>
      <c r="BK112" s="27">
        <v>2021</v>
      </c>
      <c r="BL112" t="s">
        <v>50</v>
      </c>
      <c r="BM112" t="s">
        <v>30</v>
      </c>
      <c r="BN112">
        <v>511114</v>
      </c>
      <c r="BO112" s="29">
        <v>3</v>
      </c>
      <c r="BP112" t="s">
        <v>78</v>
      </c>
      <c r="BQ112" s="61">
        <v>1889</v>
      </c>
    </row>
    <row r="113" spans="1:69" x14ac:dyDescent="0.25">
      <c r="A113" s="27">
        <v>2021</v>
      </c>
      <c r="B113" t="s">
        <v>50</v>
      </c>
      <c r="C113" t="s">
        <v>55</v>
      </c>
      <c r="D113" t="s">
        <v>13</v>
      </c>
      <c r="E113" s="61"/>
      <c r="F113" s="61"/>
      <c r="G113" s="61"/>
      <c r="H113" s="61"/>
      <c r="I113" s="61">
        <v>1459</v>
      </c>
      <c r="J113" s="61"/>
      <c r="K113" s="61"/>
      <c r="L113" s="61"/>
      <c r="M113" s="61"/>
      <c r="N113" s="61"/>
      <c r="O113" s="61"/>
      <c r="P113" s="61"/>
      <c r="Q113" s="61">
        <v>1459</v>
      </c>
      <c r="S113" s="27">
        <v>2021</v>
      </c>
      <c r="T113" t="s">
        <v>64</v>
      </c>
      <c r="U113" t="s">
        <v>37</v>
      </c>
      <c r="V113">
        <v>250015</v>
      </c>
      <c r="W113" s="61">
        <v>6584</v>
      </c>
      <c r="X113" s="61">
        <v>5551</v>
      </c>
      <c r="Y113" s="61">
        <v>1300</v>
      </c>
      <c r="Z113" s="61">
        <v>4401</v>
      </c>
      <c r="AA113" s="61"/>
      <c r="AB113" s="61">
        <v>4786</v>
      </c>
      <c r="AC113" s="61">
        <v>1447</v>
      </c>
      <c r="AD113" s="61">
        <v>4946</v>
      </c>
      <c r="AE113" s="61">
        <v>2994</v>
      </c>
      <c r="AF113" s="61"/>
      <c r="AG113" s="61"/>
      <c r="AH113" s="61">
        <v>5421</v>
      </c>
      <c r="AI113" s="61">
        <v>37430</v>
      </c>
      <c r="AK113" s="27">
        <v>2021</v>
      </c>
      <c r="AL113" t="s">
        <v>50</v>
      </c>
      <c r="AM113" t="s">
        <v>36</v>
      </c>
      <c r="AN113">
        <v>250009</v>
      </c>
      <c r="AO113" s="29">
        <v>4</v>
      </c>
      <c r="AP113" t="s">
        <v>20</v>
      </c>
      <c r="AQ113" s="61">
        <v>2106</v>
      </c>
      <c r="BK113" s="27">
        <v>2021</v>
      </c>
      <c r="BL113" t="s">
        <v>50</v>
      </c>
      <c r="BM113" t="s">
        <v>30</v>
      </c>
      <c r="BN113">
        <v>511114</v>
      </c>
      <c r="BO113" s="29">
        <v>3</v>
      </c>
      <c r="BP113" t="s">
        <v>80</v>
      </c>
      <c r="BQ113" s="61">
        <v>515</v>
      </c>
    </row>
    <row r="114" spans="1:69" x14ac:dyDescent="0.25">
      <c r="A114" s="27">
        <v>2021</v>
      </c>
      <c r="B114" t="s">
        <v>50</v>
      </c>
      <c r="C114" t="s">
        <v>55</v>
      </c>
      <c r="D114" t="s">
        <v>14</v>
      </c>
      <c r="E114" s="61"/>
      <c r="F114" s="61">
        <v>739</v>
      </c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>
        <v>739</v>
      </c>
      <c r="S114" s="27">
        <v>2021</v>
      </c>
      <c r="T114" t="s">
        <v>64</v>
      </c>
      <c r="U114" t="s">
        <v>37</v>
      </c>
      <c r="V114">
        <v>250016</v>
      </c>
      <c r="W114" s="61">
        <v>8643</v>
      </c>
      <c r="X114" s="61"/>
      <c r="Y114" s="61">
        <v>3165</v>
      </c>
      <c r="Z114" s="61">
        <v>10528</v>
      </c>
      <c r="AA114" s="61">
        <v>3953</v>
      </c>
      <c r="AB114" s="61"/>
      <c r="AC114" s="61"/>
      <c r="AD114" s="61"/>
      <c r="AE114" s="61">
        <v>1593</v>
      </c>
      <c r="AF114" s="61"/>
      <c r="AG114" s="61">
        <v>3680</v>
      </c>
      <c r="AH114" s="61"/>
      <c r="AI114" s="61">
        <v>31562</v>
      </c>
      <c r="AK114" s="27">
        <v>2021</v>
      </c>
      <c r="AL114" t="s">
        <v>50</v>
      </c>
      <c r="AM114" t="s">
        <v>36</v>
      </c>
      <c r="AN114">
        <v>250009</v>
      </c>
      <c r="AO114" s="29">
        <v>5</v>
      </c>
      <c r="AP114" t="s">
        <v>76</v>
      </c>
      <c r="AQ114" s="61">
        <v>1064</v>
      </c>
      <c r="BK114" s="27">
        <v>2021</v>
      </c>
      <c r="BL114" t="s">
        <v>50</v>
      </c>
      <c r="BM114" t="s">
        <v>30</v>
      </c>
      <c r="BN114">
        <v>511114</v>
      </c>
      <c r="BO114" s="29">
        <v>3</v>
      </c>
      <c r="BP114" t="s">
        <v>12</v>
      </c>
      <c r="BQ114" s="61">
        <v>824</v>
      </c>
    </row>
    <row r="115" spans="1:69" x14ac:dyDescent="0.25">
      <c r="A115" s="27">
        <v>2021</v>
      </c>
      <c r="B115" t="s">
        <v>50</v>
      </c>
      <c r="C115" t="s">
        <v>55</v>
      </c>
      <c r="D115" t="s">
        <v>16</v>
      </c>
      <c r="E115" s="61"/>
      <c r="F115" s="61"/>
      <c r="G115" s="61">
        <v>2007</v>
      </c>
      <c r="H115" s="61"/>
      <c r="I115" s="61"/>
      <c r="J115" s="61"/>
      <c r="K115" s="61"/>
      <c r="L115" s="61"/>
      <c r="M115" s="61"/>
      <c r="N115" s="61"/>
      <c r="O115" s="61"/>
      <c r="P115" s="61"/>
      <c r="Q115" s="61">
        <v>2007</v>
      </c>
      <c r="S115" s="27">
        <v>2021</v>
      </c>
      <c r="T115" t="s">
        <v>64</v>
      </c>
      <c r="U115" t="s">
        <v>37</v>
      </c>
      <c r="V115">
        <v>250017</v>
      </c>
      <c r="W115" s="61">
        <v>5538</v>
      </c>
      <c r="X115" s="61"/>
      <c r="Y115" s="61"/>
      <c r="Z115" s="61">
        <v>5602</v>
      </c>
      <c r="AA115" s="61"/>
      <c r="AB115" s="61">
        <v>7891</v>
      </c>
      <c r="AC115" s="61"/>
      <c r="AD115" s="61">
        <v>9507</v>
      </c>
      <c r="AE115" s="61"/>
      <c r="AF115" s="61">
        <v>11623</v>
      </c>
      <c r="AG115" s="61"/>
      <c r="AH115" s="61">
        <v>2699</v>
      </c>
      <c r="AI115" s="61">
        <v>42860</v>
      </c>
      <c r="AK115" s="27">
        <v>2021</v>
      </c>
      <c r="AL115" t="s">
        <v>50</v>
      </c>
      <c r="AM115" t="s">
        <v>36</v>
      </c>
      <c r="AN115">
        <v>250009</v>
      </c>
      <c r="AO115" s="29">
        <v>5</v>
      </c>
      <c r="AP115" t="s">
        <v>12</v>
      </c>
      <c r="AQ115" s="61">
        <v>422</v>
      </c>
      <c r="BK115" s="27">
        <v>2021</v>
      </c>
      <c r="BL115" t="s">
        <v>50</v>
      </c>
      <c r="BM115" t="s">
        <v>30</v>
      </c>
      <c r="BN115">
        <v>511114</v>
      </c>
      <c r="BO115" s="29">
        <v>3</v>
      </c>
      <c r="BP115" t="s">
        <v>14</v>
      </c>
      <c r="BQ115" s="61">
        <v>5935</v>
      </c>
    </row>
    <row r="116" spans="1:69" x14ac:dyDescent="0.25">
      <c r="A116" s="27">
        <v>2021</v>
      </c>
      <c r="B116" t="s">
        <v>50</v>
      </c>
      <c r="C116" t="s">
        <v>55</v>
      </c>
      <c r="D116" t="s">
        <v>18</v>
      </c>
      <c r="E116" s="61"/>
      <c r="F116" s="61"/>
      <c r="G116" s="61"/>
      <c r="H116" s="61"/>
      <c r="I116" s="61"/>
      <c r="J116" s="61"/>
      <c r="K116" s="61">
        <v>559</v>
      </c>
      <c r="L116" s="61"/>
      <c r="M116" s="61"/>
      <c r="N116" s="61"/>
      <c r="O116" s="61"/>
      <c r="P116" s="61"/>
      <c r="Q116" s="61">
        <v>559</v>
      </c>
      <c r="S116" s="27">
        <v>2021</v>
      </c>
      <c r="T116" t="s">
        <v>64</v>
      </c>
      <c r="U116" t="s">
        <v>37</v>
      </c>
      <c r="V116">
        <v>250018</v>
      </c>
      <c r="W116" s="61">
        <v>3633</v>
      </c>
      <c r="X116" s="61">
        <v>6618</v>
      </c>
      <c r="Y116" s="61">
        <v>3861</v>
      </c>
      <c r="Z116" s="61"/>
      <c r="AA116" s="61">
        <v>3713</v>
      </c>
      <c r="AB116" s="61"/>
      <c r="AC116" s="61"/>
      <c r="AD116" s="61"/>
      <c r="AE116" s="61">
        <v>5573</v>
      </c>
      <c r="AF116" s="61">
        <v>8751</v>
      </c>
      <c r="AG116" s="61"/>
      <c r="AH116" s="61">
        <v>6126</v>
      </c>
      <c r="AI116" s="61">
        <v>38275</v>
      </c>
      <c r="AK116" s="27">
        <v>2021</v>
      </c>
      <c r="AL116" t="s">
        <v>50</v>
      </c>
      <c r="AM116" t="s">
        <v>36</v>
      </c>
      <c r="AN116">
        <v>250009</v>
      </c>
      <c r="AO116" s="29">
        <v>6</v>
      </c>
      <c r="AP116" t="s">
        <v>16</v>
      </c>
      <c r="AQ116" s="61">
        <v>1052</v>
      </c>
      <c r="BK116" s="27">
        <v>2021</v>
      </c>
      <c r="BL116" t="s">
        <v>50</v>
      </c>
      <c r="BM116" t="s">
        <v>30</v>
      </c>
      <c r="BN116">
        <v>511114</v>
      </c>
      <c r="BO116" s="29">
        <v>3</v>
      </c>
      <c r="BP116" t="s">
        <v>17</v>
      </c>
      <c r="BQ116" s="61">
        <v>395</v>
      </c>
    </row>
    <row r="117" spans="1:69" x14ac:dyDescent="0.25">
      <c r="A117" s="27">
        <v>2021</v>
      </c>
      <c r="B117" t="s">
        <v>50</v>
      </c>
      <c r="C117" t="s">
        <v>55</v>
      </c>
      <c r="D117" t="s">
        <v>19</v>
      </c>
      <c r="E117" s="61"/>
      <c r="F117" s="61"/>
      <c r="G117" s="61"/>
      <c r="H117" s="61"/>
      <c r="I117" s="61"/>
      <c r="J117" s="61"/>
      <c r="K117" s="61"/>
      <c r="L117" s="61">
        <v>9042</v>
      </c>
      <c r="M117" s="61"/>
      <c r="N117" s="61"/>
      <c r="O117" s="61"/>
      <c r="P117" s="61"/>
      <c r="Q117" s="61">
        <v>9042</v>
      </c>
      <c r="S117" s="27">
        <v>2021</v>
      </c>
      <c r="T117" t="s">
        <v>64</v>
      </c>
      <c r="U117" t="s">
        <v>37</v>
      </c>
      <c r="V117">
        <v>250019</v>
      </c>
      <c r="W117" s="61"/>
      <c r="X117" s="61">
        <v>4879</v>
      </c>
      <c r="Y117" s="61">
        <v>1185</v>
      </c>
      <c r="Z117" s="61"/>
      <c r="AA117" s="61"/>
      <c r="AB117" s="61">
        <v>3038</v>
      </c>
      <c r="AC117" s="61">
        <v>13768</v>
      </c>
      <c r="AD117" s="61"/>
      <c r="AE117" s="61">
        <v>2710</v>
      </c>
      <c r="AF117" s="61">
        <v>6404</v>
      </c>
      <c r="AG117" s="61">
        <v>2439</v>
      </c>
      <c r="AH117" s="61"/>
      <c r="AI117" s="61">
        <v>34423</v>
      </c>
      <c r="AK117" s="27">
        <v>2021</v>
      </c>
      <c r="AL117" t="s">
        <v>50</v>
      </c>
      <c r="AM117" t="s">
        <v>36</v>
      </c>
      <c r="AN117">
        <v>250009</v>
      </c>
      <c r="AO117" s="29">
        <v>7</v>
      </c>
      <c r="AP117" t="s">
        <v>76</v>
      </c>
      <c r="AQ117" s="61">
        <v>5321</v>
      </c>
      <c r="BK117" s="27">
        <v>2021</v>
      </c>
      <c r="BL117" t="s">
        <v>50</v>
      </c>
      <c r="BM117" t="s">
        <v>30</v>
      </c>
      <c r="BN117">
        <v>511114</v>
      </c>
      <c r="BO117" s="29">
        <v>4</v>
      </c>
      <c r="BP117" t="s">
        <v>76</v>
      </c>
      <c r="BQ117" s="61">
        <v>2369</v>
      </c>
    </row>
    <row r="118" spans="1:69" x14ac:dyDescent="0.25">
      <c r="A118" s="27">
        <v>2021</v>
      </c>
      <c r="B118" t="s">
        <v>50</v>
      </c>
      <c r="C118" t="s">
        <v>55</v>
      </c>
      <c r="D118" t="s">
        <v>21</v>
      </c>
      <c r="E118" s="61"/>
      <c r="F118" s="61">
        <v>466</v>
      </c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>
        <v>466</v>
      </c>
      <c r="S118" s="27">
        <v>2021</v>
      </c>
      <c r="T118" t="s">
        <v>64</v>
      </c>
      <c r="U118" t="s">
        <v>37</v>
      </c>
      <c r="V118">
        <v>250020</v>
      </c>
      <c r="W118" s="61">
        <v>1356</v>
      </c>
      <c r="X118" s="61">
        <v>7693</v>
      </c>
      <c r="Y118" s="61">
        <v>3625</v>
      </c>
      <c r="Z118" s="61">
        <v>5495</v>
      </c>
      <c r="AA118" s="61">
        <v>2124</v>
      </c>
      <c r="AB118" s="61">
        <v>6079</v>
      </c>
      <c r="AC118" s="61"/>
      <c r="AD118" s="61"/>
      <c r="AE118" s="61">
        <v>8264</v>
      </c>
      <c r="AF118" s="61"/>
      <c r="AG118" s="61"/>
      <c r="AH118" s="61">
        <v>2727</v>
      </c>
      <c r="AI118" s="61">
        <v>37363</v>
      </c>
      <c r="AK118" s="27">
        <v>2021</v>
      </c>
      <c r="AL118" t="s">
        <v>50</v>
      </c>
      <c r="AM118" t="s">
        <v>36</v>
      </c>
      <c r="AN118">
        <v>250009</v>
      </c>
      <c r="AO118" s="29">
        <v>7</v>
      </c>
      <c r="AP118" t="s">
        <v>79</v>
      </c>
      <c r="AQ118" s="61">
        <v>5242</v>
      </c>
      <c r="BK118" s="27">
        <v>2021</v>
      </c>
      <c r="BL118" t="s">
        <v>50</v>
      </c>
      <c r="BM118" t="s">
        <v>30</v>
      </c>
      <c r="BN118">
        <v>511114</v>
      </c>
      <c r="BO118" s="29">
        <v>4</v>
      </c>
      <c r="BP118" t="s">
        <v>80</v>
      </c>
      <c r="BQ118" s="61">
        <v>11009</v>
      </c>
    </row>
    <row r="119" spans="1:69" x14ac:dyDescent="0.25">
      <c r="A119" s="27">
        <v>2021</v>
      </c>
      <c r="B119" t="s">
        <v>65</v>
      </c>
      <c r="C119" t="s">
        <v>53</v>
      </c>
      <c r="D119" t="s">
        <v>73</v>
      </c>
      <c r="E119" s="61"/>
      <c r="F119" s="61">
        <v>1852</v>
      </c>
      <c r="G119" s="61"/>
      <c r="H119" s="61"/>
      <c r="I119" s="61"/>
      <c r="J119" s="61">
        <v>1407</v>
      </c>
      <c r="K119" s="61"/>
      <c r="L119" s="61">
        <v>4720</v>
      </c>
      <c r="M119" s="61">
        <v>3316</v>
      </c>
      <c r="N119" s="61"/>
      <c r="O119" s="61"/>
      <c r="P119" s="61">
        <v>3310</v>
      </c>
      <c r="Q119" s="61">
        <v>14605</v>
      </c>
      <c r="S119" s="27">
        <v>2021</v>
      </c>
      <c r="T119" t="s">
        <v>64</v>
      </c>
      <c r="U119" t="s">
        <v>35</v>
      </c>
      <c r="V119">
        <v>250026</v>
      </c>
      <c r="W119" s="61">
        <v>10105</v>
      </c>
      <c r="X119" s="61">
        <v>8539</v>
      </c>
      <c r="Y119" s="61">
        <v>6221</v>
      </c>
      <c r="Z119" s="61"/>
      <c r="AA119" s="61"/>
      <c r="AB119" s="61"/>
      <c r="AC119" s="61">
        <v>1954</v>
      </c>
      <c r="AD119" s="61"/>
      <c r="AE119" s="61">
        <v>4873</v>
      </c>
      <c r="AF119" s="61"/>
      <c r="AG119" s="61">
        <v>1919</v>
      </c>
      <c r="AH119" s="61">
        <v>10609</v>
      </c>
      <c r="AI119" s="61">
        <v>44220</v>
      </c>
      <c r="AK119" s="27">
        <v>2021</v>
      </c>
      <c r="AL119" t="s">
        <v>50</v>
      </c>
      <c r="AM119" t="s">
        <v>36</v>
      </c>
      <c r="AN119">
        <v>250009</v>
      </c>
      <c r="AO119" s="29">
        <v>11</v>
      </c>
      <c r="AP119" t="s">
        <v>16</v>
      </c>
      <c r="AQ119" s="61">
        <v>4136</v>
      </c>
      <c r="BK119" s="27">
        <v>2021</v>
      </c>
      <c r="BL119" t="s">
        <v>50</v>
      </c>
      <c r="BM119" t="s">
        <v>30</v>
      </c>
      <c r="BN119">
        <v>511114</v>
      </c>
      <c r="BO119" s="29">
        <v>5</v>
      </c>
      <c r="BP119" t="s">
        <v>75</v>
      </c>
      <c r="BQ119" s="61">
        <v>4146</v>
      </c>
    </row>
    <row r="120" spans="1:69" x14ac:dyDescent="0.25">
      <c r="A120" s="27">
        <v>2021</v>
      </c>
      <c r="B120" t="s">
        <v>65</v>
      </c>
      <c r="C120" t="s">
        <v>53</v>
      </c>
      <c r="D120" t="s">
        <v>74</v>
      </c>
      <c r="E120" s="61"/>
      <c r="F120" s="61"/>
      <c r="G120" s="61">
        <v>1309</v>
      </c>
      <c r="H120" s="61"/>
      <c r="I120" s="61"/>
      <c r="J120" s="61"/>
      <c r="K120" s="61">
        <v>1065</v>
      </c>
      <c r="L120" s="61">
        <v>3543</v>
      </c>
      <c r="M120" s="61"/>
      <c r="N120" s="61">
        <v>4384</v>
      </c>
      <c r="O120" s="61"/>
      <c r="P120" s="61">
        <v>5656</v>
      </c>
      <c r="Q120" s="61">
        <v>15957</v>
      </c>
      <c r="S120" s="27">
        <v>2021</v>
      </c>
      <c r="T120" t="s">
        <v>64</v>
      </c>
      <c r="U120" t="s">
        <v>35</v>
      </c>
      <c r="V120">
        <v>250027</v>
      </c>
      <c r="W120" s="61">
        <v>3092</v>
      </c>
      <c r="X120" s="61">
        <v>8277</v>
      </c>
      <c r="Y120" s="61"/>
      <c r="Z120" s="61">
        <v>249</v>
      </c>
      <c r="AA120" s="61">
        <v>7776</v>
      </c>
      <c r="AB120" s="61">
        <v>4091</v>
      </c>
      <c r="AC120" s="61">
        <v>1793</v>
      </c>
      <c r="AD120" s="61"/>
      <c r="AE120" s="61">
        <v>2672</v>
      </c>
      <c r="AF120" s="61"/>
      <c r="AG120" s="61">
        <v>11298</v>
      </c>
      <c r="AH120" s="61">
        <v>5169</v>
      </c>
      <c r="AI120" s="61">
        <v>44417</v>
      </c>
      <c r="AK120" s="27">
        <v>2021</v>
      </c>
      <c r="AL120" t="s">
        <v>50</v>
      </c>
      <c r="AM120" t="s">
        <v>36</v>
      </c>
      <c r="AN120">
        <v>250009</v>
      </c>
      <c r="AO120" s="29">
        <v>12</v>
      </c>
      <c r="AP120" t="s">
        <v>74</v>
      </c>
      <c r="AQ120" s="61">
        <v>4609</v>
      </c>
      <c r="BK120" s="27">
        <v>2021</v>
      </c>
      <c r="BL120" t="s">
        <v>50</v>
      </c>
      <c r="BM120" t="s">
        <v>30</v>
      </c>
      <c r="BN120">
        <v>511114</v>
      </c>
      <c r="BO120" s="29">
        <v>6</v>
      </c>
      <c r="BP120" t="s">
        <v>74</v>
      </c>
      <c r="BQ120" s="61">
        <v>1487</v>
      </c>
    </row>
    <row r="121" spans="1:69" x14ac:dyDescent="0.25">
      <c r="A121" s="27">
        <v>2021</v>
      </c>
      <c r="B121" t="s">
        <v>65</v>
      </c>
      <c r="C121" t="s">
        <v>53</v>
      </c>
      <c r="D121" t="s">
        <v>75</v>
      </c>
      <c r="E121" s="61"/>
      <c r="F121" s="61"/>
      <c r="G121" s="61">
        <v>5379</v>
      </c>
      <c r="H121" s="61"/>
      <c r="I121" s="61"/>
      <c r="J121" s="61"/>
      <c r="K121" s="61"/>
      <c r="L121" s="61">
        <v>210</v>
      </c>
      <c r="M121" s="61"/>
      <c r="N121" s="61">
        <v>5402</v>
      </c>
      <c r="O121" s="61"/>
      <c r="P121" s="61"/>
      <c r="Q121" s="61">
        <v>10991</v>
      </c>
      <c r="S121" s="27">
        <v>2021</v>
      </c>
      <c r="T121" t="s">
        <v>64</v>
      </c>
      <c r="U121" t="s">
        <v>35</v>
      </c>
      <c r="V121">
        <v>250028</v>
      </c>
      <c r="W121" s="61">
        <v>5603</v>
      </c>
      <c r="X121" s="61">
        <v>1290</v>
      </c>
      <c r="Y121" s="61">
        <v>5814</v>
      </c>
      <c r="Z121" s="61">
        <v>3176</v>
      </c>
      <c r="AA121" s="61"/>
      <c r="AB121" s="61">
        <v>2613</v>
      </c>
      <c r="AC121" s="61">
        <v>4442</v>
      </c>
      <c r="AD121" s="61"/>
      <c r="AE121" s="61"/>
      <c r="AF121" s="61">
        <v>7700</v>
      </c>
      <c r="AG121" s="61">
        <v>5853</v>
      </c>
      <c r="AH121" s="61"/>
      <c r="AI121" s="61">
        <v>36491</v>
      </c>
      <c r="AK121" s="27">
        <v>2021</v>
      </c>
      <c r="AL121" t="s">
        <v>50</v>
      </c>
      <c r="AM121" t="s">
        <v>36</v>
      </c>
      <c r="AN121">
        <v>250009</v>
      </c>
      <c r="AO121" s="29">
        <v>12</v>
      </c>
      <c r="AP121" t="s">
        <v>81</v>
      </c>
      <c r="AQ121" s="61">
        <v>4263</v>
      </c>
      <c r="BK121" s="27">
        <v>2021</v>
      </c>
      <c r="BL121" t="s">
        <v>50</v>
      </c>
      <c r="BM121" t="s">
        <v>30</v>
      </c>
      <c r="BN121">
        <v>511114</v>
      </c>
      <c r="BO121" s="29">
        <v>6</v>
      </c>
      <c r="BP121" t="s">
        <v>18</v>
      </c>
      <c r="BQ121" s="61">
        <v>4855</v>
      </c>
    </row>
    <row r="122" spans="1:69" x14ac:dyDescent="0.25">
      <c r="A122" s="27">
        <v>2021</v>
      </c>
      <c r="B122" t="s">
        <v>65</v>
      </c>
      <c r="C122" t="s">
        <v>53</v>
      </c>
      <c r="D122" t="s">
        <v>76</v>
      </c>
      <c r="E122" s="61"/>
      <c r="F122" s="61"/>
      <c r="G122" s="61"/>
      <c r="H122" s="61"/>
      <c r="I122" s="61"/>
      <c r="J122" s="61"/>
      <c r="K122" s="61"/>
      <c r="L122" s="61"/>
      <c r="M122" s="61"/>
      <c r="N122" s="61">
        <v>2686</v>
      </c>
      <c r="O122" s="61"/>
      <c r="P122" s="61"/>
      <c r="Q122" s="61">
        <v>2686</v>
      </c>
      <c r="S122" s="27">
        <v>2021</v>
      </c>
      <c r="T122" t="s">
        <v>64</v>
      </c>
      <c r="U122" t="s">
        <v>35</v>
      </c>
      <c r="V122">
        <v>250029</v>
      </c>
      <c r="W122" s="61">
        <v>4915</v>
      </c>
      <c r="X122" s="61"/>
      <c r="Y122" s="61"/>
      <c r="Z122" s="61"/>
      <c r="AA122" s="61"/>
      <c r="AB122" s="61">
        <v>3463</v>
      </c>
      <c r="AC122" s="61">
        <v>2961</v>
      </c>
      <c r="AD122" s="61">
        <v>3820</v>
      </c>
      <c r="AE122" s="61"/>
      <c r="AF122" s="61"/>
      <c r="AG122" s="61"/>
      <c r="AH122" s="61">
        <v>5675</v>
      </c>
      <c r="AI122" s="61">
        <v>20834</v>
      </c>
      <c r="AK122" s="27">
        <v>2021</v>
      </c>
      <c r="AL122" t="s">
        <v>50</v>
      </c>
      <c r="AM122" t="s">
        <v>36</v>
      </c>
      <c r="AN122">
        <v>250010</v>
      </c>
      <c r="AO122" s="29">
        <v>1</v>
      </c>
      <c r="AP122" t="s">
        <v>13</v>
      </c>
      <c r="AQ122" s="61">
        <v>4716</v>
      </c>
      <c r="BK122" s="27">
        <v>2021</v>
      </c>
      <c r="BL122" t="s">
        <v>50</v>
      </c>
      <c r="BM122" t="s">
        <v>30</v>
      </c>
      <c r="BN122">
        <v>511114</v>
      </c>
      <c r="BO122" s="29">
        <v>6</v>
      </c>
      <c r="BP122" t="s">
        <v>20</v>
      </c>
      <c r="BQ122" s="61">
        <v>625</v>
      </c>
    </row>
    <row r="123" spans="1:69" x14ac:dyDescent="0.25">
      <c r="A123" s="27">
        <v>2021</v>
      </c>
      <c r="B123" t="s">
        <v>65</v>
      </c>
      <c r="C123" t="s">
        <v>53</v>
      </c>
      <c r="D123" t="s">
        <v>77</v>
      </c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>
        <v>1919</v>
      </c>
      <c r="P123" s="61"/>
      <c r="Q123" s="61">
        <v>1919</v>
      </c>
      <c r="S123" s="27">
        <v>2021</v>
      </c>
      <c r="T123" t="s">
        <v>64</v>
      </c>
      <c r="U123" t="s">
        <v>35</v>
      </c>
      <c r="V123">
        <v>250030</v>
      </c>
      <c r="W123" s="61">
        <v>2673</v>
      </c>
      <c r="X123" s="61"/>
      <c r="Y123" s="61"/>
      <c r="Z123" s="61">
        <v>4891</v>
      </c>
      <c r="AA123" s="61"/>
      <c r="AB123" s="61">
        <v>4265</v>
      </c>
      <c r="AC123" s="61">
        <v>632</v>
      </c>
      <c r="AD123" s="61"/>
      <c r="AE123" s="61">
        <v>3864</v>
      </c>
      <c r="AF123" s="61"/>
      <c r="AG123" s="61">
        <v>1630</v>
      </c>
      <c r="AH123" s="61">
        <v>1979</v>
      </c>
      <c r="AI123" s="61">
        <v>19934</v>
      </c>
      <c r="AK123" s="27">
        <v>2021</v>
      </c>
      <c r="AL123" t="s">
        <v>50</v>
      </c>
      <c r="AM123" t="s">
        <v>36</v>
      </c>
      <c r="AN123">
        <v>250010</v>
      </c>
      <c r="AO123" s="29">
        <v>2</v>
      </c>
      <c r="AP123" t="s">
        <v>79</v>
      </c>
      <c r="AQ123" s="61">
        <v>4745</v>
      </c>
      <c r="BK123" s="27">
        <v>2021</v>
      </c>
      <c r="BL123" t="s">
        <v>50</v>
      </c>
      <c r="BM123" t="s">
        <v>30</v>
      </c>
      <c r="BN123">
        <v>511114</v>
      </c>
      <c r="BO123" s="29">
        <v>6</v>
      </c>
      <c r="BP123" t="s">
        <v>21</v>
      </c>
      <c r="BQ123" s="61">
        <v>4034</v>
      </c>
    </row>
    <row r="124" spans="1:69" x14ac:dyDescent="0.25">
      <c r="A124" s="27">
        <v>2021</v>
      </c>
      <c r="B124" t="s">
        <v>65</v>
      </c>
      <c r="C124" t="s">
        <v>53</v>
      </c>
      <c r="D124" t="s">
        <v>78</v>
      </c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>
        <v>4674</v>
      </c>
      <c r="Q124" s="61">
        <v>4674</v>
      </c>
      <c r="S124" s="27">
        <v>2022</v>
      </c>
      <c r="T124" t="s">
        <v>50</v>
      </c>
      <c r="U124" t="s">
        <v>34</v>
      </c>
      <c r="V124">
        <v>250021</v>
      </c>
      <c r="W124" s="61">
        <v>4851</v>
      </c>
      <c r="X124" s="61">
        <v>5929</v>
      </c>
      <c r="Y124" s="61"/>
      <c r="Z124" s="61"/>
      <c r="AA124" s="61">
        <v>3379</v>
      </c>
      <c r="AB124" s="61">
        <v>5544</v>
      </c>
      <c r="AC124" s="61">
        <v>5564</v>
      </c>
      <c r="AD124" s="61"/>
      <c r="AE124" s="61"/>
      <c r="AF124" s="61">
        <v>5955</v>
      </c>
      <c r="AG124" s="61"/>
      <c r="AH124" s="61">
        <v>3656</v>
      </c>
      <c r="AI124" s="61">
        <v>34878</v>
      </c>
      <c r="AK124" s="27">
        <v>2021</v>
      </c>
      <c r="AL124" t="s">
        <v>50</v>
      </c>
      <c r="AM124" t="s">
        <v>36</v>
      </c>
      <c r="AN124">
        <v>250010</v>
      </c>
      <c r="AO124" s="29">
        <v>2</v>
      </c>
      <c r="AP124" t="s">
        <v>11</v>
      </c>
      <c r="AQ124" s="61">
        <v>1861</v>
      </c>
      <c r="BK124" s="27">
        <v>2021</v>
      </c>
      <c r="BL124" t="s">
        <v>50</v>
      </c>
      <c r="BM124" t="s">
        <v>30</v>
      </c>
      <c r="BN124">
        <v>511114</v>
      </c>
      <c r="BO124" s="29">
        <v>7</v>
      </c>
      <c r="BP124" t="s">
        <v>76</v>
      </c>
      <c r="BQ124" s="61">
        <v>773</v>
      </c>
    </row>
    <row r="125" spans="1:69" x14ac:dyDescent="0.25">
      <c r="A125" s="27">
        <v>2021</v>
      </c>
      <c r="B125" t="s">
        <v>65</v>
      </c>
      <c r="C125" t="s">
        <v>53</v>
      </c>
      <c r="D125" t="s">
        <v>79</v>
      </c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>
        <v>3166</v>
      </c>
      <c r="Q125" s="61">
        <v>3166</v>
      </c>
      <c r="S125" s="27">
        <v>2022</v>
      </c>
      <c r="T125" t="s">
        <v>50</v>
      </c>
      <c r="U125" t="s">
        <v>34</v>
      </c>
      <c r="V125">
        <v>250022</v>
      </c>
      <c r="W125" s="61">
        <v>664</v>
      </c>
      <c r="X125" s="61"/>
      <c r="Y125" s="61">
        <v>3005</v>
      </c>
      <c r="Z125" s="61"/>
      <c r="AA125" s="61">
        <v>10721</v>
      </c>
      <c r="AB125" s="61">
        <v>211</v>
      </c>
      <c r="AC125" s="61"/>
      <c r="AD125" s="61">
        <v>5543</v>
      </c>
      <c r="AE125" s="61">
        <v>3574</v>
      </c>
      <c r="AF125" s="61">
        <v>3312</v>
      </c>
      <c r="AG125" s="61"/>
      <c r="AH125" s="61">
        <v>1608</v>
      </c>
      <c r="AI125" s="61">
        <v>28638</v>
      </c>
      <c r="AK125" s="27">
        <v>2021</v>
      </c>
      <c r="AL125" t="s">
        <v>50</v>
      </c>
      <c r="AM125" t="s">
        <v>36</v>
      </c>
      <c r="AN125">
        <v>250010</v>
      </c>
      <c r="AO125" s="29">
        <v>4</v>
      </c>
      <c r="AP125" t="s">
        <v>13</v>
      </c>
      <c r="AQ125" s="61">
        <v>11163</v>
      </c>
      <c r="BK125" s="27">
        <v>2021</v>
      </c>
      <c r="BL125" t="s">
        <v>50</v>
      </c>
      <c r="BM125" t="s">
        <v>30</v>
      </c>
      <c r="BN125">
        <v>511114</v>
      </c>
      <c r="BO125" s="29">
        <v>7</v>
      </c>
      <c r="BP125" t="s">
        <v>81</v>
      </c>
      <c r="BQ125" s="61">
        <v>3500</v>
      </c>
    </row>
    <row r="126" spans="1:69" x14ac:dyDescent="0.25">
      <c r="A126" s="27">
        <v>2021</v>
      </c>
      <c r="B126" t="s">
        <v>65</v>
      </c>
      <c r="C126" t="s">
        <v>53</v>
      </c>
      <c r="D126" t="s">
        <v>80</v>
      </c>
      <c r="E126" s="61"/>
      <c r="F126" s="61"/>
      <c r="G126" s="61"/>
      <c r="H126" s="61"/>
      <c r="I126" s="61"/>
      <c r="J126" s="61">
        <v>2133</v>
      </c>
      <c r="K126" s="61"/>
      <c r="L126" s="61">
        <v>3262</v>
      </c>
      <c r="M126" s="61"/>
      <c r="N126" s="61"/>
      <c r="O126" s="61"/>
      <c r="P126" s="61"/>
      <c r="Q126" s="61">
        <v>5395</v>
      </c>
      <c r="S126" s="27">
        <v>2022</v>
      </c>
      <c r="T126" t="s">
        <v>50</v>
      </c>
      <c r="U126" t="s">
        <v>34</v>
      </c>
      <c r="V126">
        <v>250023</v>
      </c>
      <c r="W126" s="61"/>
      <c r="X126" s="61">
        <v>5334</v>
      </c>
      <c r="Y126" s="61">
        <v>3830</v>
      </c>
      <c r="Z126" s="61"/>
      <c r="AA126" s="61">
        <v>4932</v>
      </c>
      <c r="AB126" s="61"/>
      <c r="AC126" s="61">
        <v>4496</v>
      </c>
      <c r="AD126" s="61">
        <v>5422</v>
      </c>
      <c r="AE126" s="61"/>
      <c r="AF126" s="61">
        <v>5725</v>
      </c>
      <c r="AG126" s="61">
        <v>2067</v>
      </c>
      <c r="AH126" s="61"/>
      <c r="AI126" s="61">
        <v>31806</v>
      </c>
      <c r="AK126" s="27">
        <v>2021</v>
      </c>
      <c r="AL126" t="s">
        <v>50</v>
      </c>
      <c r="AM126" t="s">
        <v>36</v>
      </c>
      <c r="AN126">
        <v>250010</v>
      </c>
      <c r="AO126" s="29">
        <v>6</v>
      </c>
      <c r="AP126" t="s">
        <v>75</v>
      </c>
      <c r="AQ126" s="61">
        <v>483</v>
      </c>
      <c r="BK126" s="27">
        <v>2021</v>
      </c>
      <c r="BL126" t="s">
        <v>50</v>
      </c>
      <c r="BM126" t="s">
        <v>30</v>
      </c>
      <c r="BN126">
        <v>511114</v>
      </c>
      <c r="BO126" s="29">
        <v>7</v>
      </c>
      <c r="BP126" t="s">
        <v>13</v>
      </c>
      <c r="BQ126" s="61">
        <v>4891</v>
      </c>
    </row>
    <row r="127" spans="1:69" x14ac:dyDescent="0.25">
      <c r="A127" s="27">
        <v>2021</v>
      </c>
      <c r="B127" t="s">
        <v>65</v>
      </c>
      <c r="C127" t="s">
        <v>53</v>
      </c>
      <c r="D127" t="s">
        <v>81</v>
      </c>
      <c r="E127" s="61"/>
      <c r="F127" s="61"/>
      <c r="G127" s="61">
        <v>1737</v>
      </c>
      <c r="H127" s="61"/>
      <c r="I127" s="61"/>
      <c r="J127" s="61"/>
      <c r="K127" s="61"/>
      <c r="L127" s="61"/>
      <c r="M127" s="61"/>
      <c r="N127" s="61"/>
      <c r="O127" s="61"/>
      <c r="P127" s="61"/>
      <c r="Q127" s="61">
        <v>1737</v>
      </c>
      <c r="S127" s="27">
        <v>2022</v>
      </c>
      <c r="T127" t="s">
        <v>50</v>
      </c>
      <c r="U127" t="s">
        <v>34</v>
      </c>
      <c r="V127">
        <v>250024</v>
      </c>
      <c r="W127" s="61"/>
      <c r="X127" s="61">
        <v>2066</v>
      </c>
      <c r="Y127" s="61">
        <v>7174</v>
      </c>
      <c r="Z127" s="61">
        <v>2240</v>
      </c>
      <c r="AA127" s="61">
        <v>2743</v>
      </c>
      <c r="AB127" s="61"/>
      <c r="AC127" s="61">
        <v>3148</v>
      </c>
      <c r="AD127" s="61">
        <v>2679</v>
      </c>
      <c r="AE127" s="61"/>
      <c r="AF127" s="61">
        <v>226</v>
      </c>
      <c r="AG127" s="61"/>
      <c r="AH127" s="61"/>
      <c r="AI127" s="61">
        <v>20276</v>
      </c>
      <c r="AK127" s="27">
        <v>2021</v>
      </c>
      <c r="AL127" t="s">
        <v>50</v>
      </c>
      <c r="AM127" t="s">
        <v>36</v>
      </c>
      <c r="AN127">
        <v>250010</v>
      </c>
      <c r="AO127" s="29">
        <v>7</v>
      </c>
      <c r="AP127" t="s">
        <v>20</v>
      </c>
      <c r="AQ127" s="61">
        <v>810</v>
      </c>
      <c r="BK127" s="27">
        <v>2021</v>
      </c>
      <c r="BL127" t="s">
        <v>50</v>
      </c>
      <c r="BM127" t="s">
        <v>30</v>
      </c>
      <c r="BN127">
        <v>511114</v>
      </c>
      <c r="BO127" s="29">
        <v>7</v>
      </c>
      <c r="BP127" t="s">
        <v>15</v>
      </c>
      <c r="BQ127" s="61">
        <v>5954</v>
      </c>
    </row>
    <row r="128" spans="1:69" x14ac:dyDescent="0.25">
      <c r="A128" s="27">
        <v>2021</v>
      </c>
      <c r="B128" t="s">
        <v>65</v>
      </c>
      <c r="C128" t="s">
        <v>53</v>
      </c>
      <c r="D128" t="s">
        <v>11</v>
      </c>
      <c r="E128" s="61"/>
      <c r="F128" s="61"/>
      <c r="G128" s="61">
        <v>1687</v>
      </c>
      <c r="H128" s="61">
        <v>5499</v>
      </c>
      <c r="I128" s="61"/>
      <c r="J128" s="61">
        <v>5431</v>
      </c>
      <c r="K128" s="61"/>
      <c r="L128" s="61"/>
      <c r="M128" s="61"/>
      <c r="N128" s="61"/>
      <c r="O128" s="61"/>
      <c r="P128" s="61"/>
      <c r="Q128" s="61">
        <v>12617</v>
      </c>
      <c r="S128" s="27">
        <v>2022</v>
      </c>
      <c r="T128" t="s">
        <v>50</v>
      </c>
      <c r="U128" t="s">
        <v>34</v>
      </c>
      <c r="V128">
        <v>250025</v>
      </c>
      <c r="W128" s="61">
        <v>5405</v>
      </c>
      <c r="X128" s="61"/>
      <c r="Y128" s="61"/>
      <c r="Z128" s="61"/>
      <c r="AA128" s="61"/>
      <c r="AB128" s="61">
        <v>1330</v>
      </c>
      <c r="AC128" s="61">
        <v>1983</v>
      </c>
      <c r="AD128" s="61">
        <v>2195</v>
      </c>
      <c r="AE128" s="61"/>
      <c r="AF128" s="61">
        <v>3173</v>
      </c>
      <c r="AG128" s="61">
        <v>5614</v>
      </c>
      <c r="AH128" s="61"/>
      <c r="AI128" s="61">
        <v>19700</v>
      </c>
      <c r="AK128" s="27">
        <v>2021</v>
      </c>
      <c r="AL128" t="s">
        <v>50</v>
      </c>
      <c r="AM128" t="s">
        <v>36</v>
      </c>
      <c r="AN128">
        <v>250010</v>
      </c>
      <c r="AO128" s="29">
        <v>10</v>
      </c>
      <c r="AP128" t="s">
        <v>74</v>
      </c>
      <c r="AQ128" s="61">
        <v>5263</v>
      </c>
      <c r="BK128" s="27">
        <v>2021</v>
      </c>
      <c r="BL128" t="s">
        <v>50</v>
      </c>
      <c r="BM128" t="s">
        <v>30</v>
      </c>
      <c r="BN128">
        <v>511114</v>
      </c>
      <c r="BO128" s="29">
        <v>8</v>
      </c>
      <c r="BP128" t="s">
        <v>75</v>
      </c>
      <c r="BQ128" s="61">
        <v>2579</v>
      </c>
    </row>
    <row r="129" spans="1:69" x14ac:dyDescent="0.25">
      <c r="A129" s="27">
        <v>2021</v>
      </c>
      <c r="B129" t="s">
        <v>65</v>
      </c>
      <c r="C129" t="s">
        <v>53</v>
      </c>
      <c r="D129" t="s">
        <v>12</v>
      </c>
      <c r="E129" s="61">
        <v>4607</v>
      </c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>
        <v>4607</v>
      </c>
      <c r="S129" s="27">
        <v>2022</v>
      </c>
      <c r="T129" t="s">
        <v>50</v>
      </c>
      <c r="U129" t="s">
        <v>36</v>
      </c>
      <c r="V129">
        <v>250001</v>
      </c>
      <c r="W129" s="61"/>
      <c r="X129" s="61">
        <v>604</v>
      </c>
      <c r="Y129" s="61">
        <v>2363</v>
      </c>
      <c r="Z129" s="61"/>
      <c r="AA129" s="61">
        <v>331</v>
      </c>
      <c r="AB129" s="61">
        <v>5767</v>
      </c>
      <c r="AC129" s="61">
        <v>5682</v>
      </c>
      <c r="AD129" s="61">
        <v>4254</v>
      </c>
      <c r="AE129" s="61">
        <v>4195</v>
      </c>
      <c r="AF129" s="61">
        <v>2670</v>
      </c>
      <c r="AG129" s="61"/>
      <c r="AH129" s="61">
        <v>650</v>
      </c>
      <c r="AI129" s="61">
        <v>26516</v>
      </c>
      <c r="AK129" s="27">
        <v>2021</v>
      </c>
      <c r="AL129" t="s">
        <v>50</v>
      </c>
      <c r="AM129" t="s">
        <v>36</v>
      </c>
      <c r="AN129">
        <v>250010</v>
      </c>
      <c r="AO129" s="29">
        <v>11</v>
      </c>
      <c r="AP129" t="s">
        <v>77</v>
      </c>
      <c r="AQ129" s="61">
        <v>2987</v>
      </c>
      <c r="BK129" s="27">
        <v>2021</v>
      </c>
      <c r="BL129" t="s">
        <v>50</v>
      </c>
      <c r="BM129" t="s">
        <v>30</v>
      </c>
      <c r="BN129">
        <v>511114</v>
      </c>
      <c r="BO129" s="29">
        <v>8</v>
      </c>
      <c r="BP129" t="s">
        <v>76</v>
      </c>
      <c r="BQ129" s="61">
        <v>4630</v>
      </c>
    </row>
    <row r="130" spans="1:69" x14ac:dyDescent="0.25">
      <c r="A130" s="27">
        <v>2021</v>
      </c>
      <c r="B130" t="s">
        <v>65</v>
      </c>
      <c r="C130" t="s">
        <v>53</v>
      </c>
      <c r="D130" t="s">
        <v>14</v>
      </c>
      <c r="E130" s="61"/>
      <c r="F130" s="61"/>
      <c r="G130" s="61"/>
      <c r="H130" s="61">
        <v>3176</v>
      </c>
      <c r="I130" s="61"/>
      <c r="J130" s="61"/>
      <c r="K130" s="61"/>
      <c r="L130" s="61">
        <v>3357</v>
      </c>
      <c r="M130" s="61"/>
      <c r="N130" s="61"/>
      <c r="O130" s="61"/>
      <c r="P130" s="61"/>
      <c r="Q130" s="61">
        <v>6533</v>
      </c>
      <c r="S130" s="27">
        <v>2022</v>
      </c>
      <c r="T130" t="s">
        <v>50</v>
      </c>
      <c r="U130" t="s">
        <v>36</v>
      </c>
      <c r="V130">
        <v>250002</v>
      </c>
      <c r="W130" s="61"/>
      <c r="X130" s="61">
        <v>6526</v>
      </c>
      <c r="Y130" s="61"/>
      <c r="Z130" s="61"/>
      <c r="AA130" s="61"/>
      <c r="AB130" s="61"/>
      <c r="AC130" s="61">
        <v>4001</v>
      </c>
      <c r="AD130" s="61"/>
      <c r="AE130" s="61">
        <v>4122</v>
      </c>
      <c r="AF130" s="61"/>
      <c r="AG130" s="61">
        <v>15139</v>
      </c>
      <c r="AH130" s="61">
        <v>1593</v>
      </c>
      <c r="AI130" s="61">
        <v>31381</v>
      </c>
      <c r="AK130" s="27">
        <v>2021</v>
      </c>
      <c r="AL130" t="s">
        <v>50</v>
      </c>
      <c r="AM130" t="s">
        <v>36</v>
      </c>
      <c r="AN130">
        <v>250010</v>
      </c>
      <c r="AO130" s="29">
        <v>11</v>
      </c>
      <c r="AP130" t="s">
        <v>18</v>
      </c>
      <c r="AQ130" s="61">
        <v>1539</v>
      </c>
      <c r="BK130" s="27">
        <v>2021</v>
      </c>
      <c r="BL130" t="s">
        <v>50</v>
      </c>
      <c r="BM130" t="s">
        <v>30</v>
      </c>
      <c r="BN130">
        <v>511114</v>
      </c>
      <c r="BO130" s="29">
        <v>8</v>
      </c>
      <c r="BP130" t="s">
        <v>21</v>
      </c>
      <c r="BQ130" s="61">
        <v>5096</v>
      </c>
    </row>
    <row r="131" spans="1:69" x14ac:dyDescent="0.25">
      <c r="A131" s="27">
        <v>2021</v>
      </c>
      <c r="B131" t="s">
        <v>65</v>
      </c>
      <c r="C131" t="s">
        <v>53</v>
      </c>
      <c r="D131" t="s">
        <v>15</v>
      </c>
      <c r="E131" s="61"/>
      <c r="F131" s="61"/>
      <c r="G131" s="61"/>
      <c r="H131" s="61"/>
      <c r="I131" s="61">
        <v>2460</v>
      </c>
      <c r="J131" s="61"/>
      <c r="K131" s="61"/>
      <c r="L131" s="61"/>
      <c r="M131" s="61"/>
      <c r="N131" s="61"/>
      <c r="O131" s="61"/>
      <c r="P131" s="61"/>
      <c r="Q131" s="61">
        <v>2460</v>
      </c>
      <c r="S131" s="27">
        <v>2022</v>
      </c>
      <c r="T131" t="s">
        <v>50</v>
      </c>
      <c r="U131" t="s">
        <v>36</v>
      </c>
      <c r="V131">
        <v>250003</v>
      </c>
      <c r="W131" s="61"/>
      <c r="X131" s="61"/>
      <c r="Y131" s="61">
        <v>2425</v>
      </c>
      <c r="Z131" s="61">
        <v>3603</v>
      </c>
      <c r="AA131" s="61"/>
      <c r="AB131" s="61">
        <v>6833</v>
      </c>
      <c r="AC131" s="61">
        <v>2958</v>
      </c>
      <c r="AD131" s="61"/>
      <c r="AE131" s="61">
        <v>1099</v>
      </c>
      <c r="AF131" s="61"/>
      <c r="AG131" s="61"/>
      <c r="AH131" s="61"/>
      <c r="AI131" s="61">
        <v>16918</v>
      </c>
      <c r="AK131" s="27">
        <v>2021</v>
      </c>
      <c r="AL131" t="s">
        <v>50</v>
      </c>
      <c r="AM131" t="s">
        <v>36</v>
      </c>
      <c r="AN131">
        <v>250010</v>
      </c>
      <c r="AO131" s="29">
        <v>12</v>
      </c>
      <c r="AP131" t="s">
        <v>21</v>
      </c>
      <c r="AQ131" s="61">
        <v>1840</v>
      </c>
      <c r="BK131" s="27">
        <v>2021</v>
      </c>
      <c r="BL131" t="s">
        <v>50</v>
      </c>
      <c r="BM131" t="s">
        <v>30</v>
      </c>
      <c r="BN131">
        <v>511114</v>
      </c>
      <c r="BO131" s="29">
        <v>9</v>
      </c>
      <c r="BP131" t="s">
        <v>75</v>
      </c>
      <c r="BQ131" s="61">
        <v>5736</v>
      </c>
    </row>
    <row r="132" spans="1:69" x14ac:dyDescent="0.25">
      <c r="A132" s="27">
        <v>2021</v>
      </c>
      <c r="B132" t="s">
        <v>65</v>
      </c>
      <c r="C132" t="s">
        <v>53</v>
      </c>
      <c r="D132" t="s">
        <v>17</v>
      </c>
      <c r="E132" s="61"/>
      <c r="F132" s="61"/>
      <c r="G132" s="61"/>
      <c r="H132" s="61"/>
      <c r="I132" s="61"/>
      <c r="J132" s="61"/>
      <c r="K132" s="61"/>
      <c r="L132" s="61">
        <v>3856</v>
      </c>
      <c r="M132" s="61">
        <v>4765</v>
      </c>
      <c r="N132" s="61"/>
      <c r="O132" s="61"/>
      <c r="P132" s="61"/>
      <c r="Q132" s="61">
        <v>8621</v>
      </c>
      <c r="S132" s="27">
        <v>2022</v>
      </c>
      <c r="T132" t="s">
        <v>50</v>
      </c>
      <c r="U132" t="s">
        <v>36</v>
      </c>
      <c r="V132">
        <v>250004</v>
      </c>
      <c r="W132" s="61">
        <v>5516</v>
      </c>
      <c r="X132" s="61">
        <v>1639</v>
      </c>
      <c r="Y132" s="61">
        <v>5177</v>
      </c>
      <c r="Z132" s="61"/>
      <c r="AA132" s="61">
        <v>2254</v>
      </c>
      <c r="AB132" s="61">
        <v>4029</v>
      </c>
      <c r="AC132" s="61"/>
      <c r="AD132" s="61"/>
      <c r="AE132" s="61">
        <v>4367</v>
      </c>
      <c r="AF132" s="61">
        <v>906</v>
      </c>
      <c r="AG132" s="61">
        <v>2056</v>
      </c>
      <c r="AH132" s="61"/>
      <c r="AI132" s="61">
        <v>25944</v>
      </c>
      <c r="AK132" s="27">
        <v>2021</v>
      </c>
      <c r="AL132" t="s">
        <v>50</v>
      </c>
      <c r="AM132" t="s">
        <v>37</v>
      </c>
      <c r="AN132">
        <v>250011</v>
      </c>
      <c r="AO132" s="29">
        <v>1</v>
      </c>
      <c r="AP132" t="s">
        <v>77</v>
      </c>
      <c r="AQ132" s="61">
        <v>1561</v>
      </c>
      <c r="BK132" s="27">
        <v>2021</v>
      </c>
      <c r="BL132" t="s">
        <v>50</v>
      </c>
      <c r="BM132" t="s">
        <v>30</v>
      </c>
      <c r="BN132">
        <v>511114</v>
      </c>
      <c r="BO132" s="29">
        <v>10</v>
      </c>
      <c r="BP132" t="s">
        <v>75</v>
      </c>
      <c r="BQ132" s="61">
        <v>3529</v>
      </c>
    </row>
    <row r="133" spans="1:69" x14ac:dyDescent="0.25">
      <c r="A133" s="27">
        <v>2021</v>
      </c>
      <c r="B133" t="s">
        <v>65</v>
      </c>
      <c r="C133" t="s">
        <v>53</v>
      </c>
      <c r="D133" t="s">
        <v>18</v>
      </c>
      <c r="E133" s="61"/>
      <c r="F133" s="61"/>
      <c r="G133" s="61"/>
      <c r="H133" s="61"/>
      <c r="I133" s="61"/>
      <c r="J133" s="61">
        <v>4024</v>
      </c>
      <c r="K133" s="61"/>
      <c r="L133" s="61"/>
      <c r="M133" s="61">
        <v>2756</v>
      </c>
      <c r="N133" s="61"/>
      <c r="O133" s="61"/>
      <c r="P133" s="61"/>
      <c r="Q133" s="61">
        <v>6780</v>
      </c>
      <c r="S133" s="27">
        <v>2022</v>
      </c>
      <c r="T133" t="s">
        <v>50</v>
      </c>
      <c r="U133" t="s">
        <v>36</v>
      </c>
      <c r="V133">
        <v>250005</v>
      </c>
      <c r="W133" s="61">
        <v>227</v>
      </c>
      <c r="X133" s="61">
        <v>5686</v>
      </c>
      <c r="Y133" s="61"/>
      <c r="Z133" s="61"/>
      <c r="AA133" s="61">
        <v>3061</v>
      </c>
      <c r="AB133" s="61"/>
      <c r="AC133" s="61">
        <v>5652</v>
      </c>
      <c r="AD133" s="61">
        <v>3726</v>
      </c>
      <c r="AE133" s="61">
        <v>9047</v>
      </c>
      <c r="AF133" s="61"/>
      <c r="AG133" s="61"/>
      <c r="AH133" s="61"/>
      <c r="AI133" s="61">
        <v>27399</v>
      </c>
      <c r="AK133" s="27">
        <v>2021</v>
      </c>
      <c r="AL133" t="s">
        <v>50</v>
      </c>
      <c r="AM133" t="s">
        <v>37</v>
      </c>
      <c r="AN133">
        <v>250011</v>
      </c>
      <c r="AO133" s="29">
        <v>1</v>
      </c>
      <c r="AP133" t="s">
        <v>17</v>
      </c>
      <c r="AQ133" s="61">
        <v>4054</v>
      </c>
      <c r="BK133" s="27">
        <v>2021</v>
      </c>
      <c r="BL133" t="s">
        <v>50</v>
      </c>
      <c r="BM133" t="s">
        <v>30</v>
      </c>
      <c r="BN133">
        <v>511114</v>
      </c>
      <c r="BO133" s="29">
        <v>10</v>
      </c>
      <c r="BP133" t="s">
        <v>77</v>
      </c>
      <c r="BQ133" s="61">
        <v>5710</v>
      </c>
    </row>
    <row r="134" spans="1:69" x14ac:dyDescent="0.25">
      <c r="A134" s="27">
        <v>2021</v>
      </c>
      <c r="B134" t="s">
        <v>65</v>
      </c>
      <c r="C134" t="s">
        <v>53</v>
      </c>
      <c r="D134" t="s">
        <v>19</v>
      </c>
      <c r="E134" s="61"/>
      <c r="F134" s="61"/>
      <c r="G134" s="61"/>
      <c r="H134" s="61"/>
      <c r="I134" s="61"/>
      <c r="J134" s="61"/>
      <c r="K134" s="61">
        <v>2540</v>
      </c>
      <c r="L134" s="61"/>
      <c r="M134" s="61">
        <v>3992</v>
      </c>
      <c r="N134" s="61"/>
      <c r="O134" s="61"/>
      <c r="P134" s="61"/>
      <c r="Q134" s="61">
        <v>6532</v>
      </c>
      <c r="S134" s="27">
        <v>2022</v>
      </c>
      <c r="T134" t="s">
        <v>50</v>
      </c>
      <c r="U134" t="s">
        <v>36</v>
      </c>
      <c r="V134">
        <v>250006</v>
      </c>
      <c r="W134" s="61">
        <v>301</v>
      </c>
      <c r="X134" s="61"/>
      <c r="Y134" s="61">
        <v>3358</v>
      </c>
      <c r="Z134" s="61"/>
      <c r="AA134" s="61"/>
      <c r="AB134" s="61">
        <v>5431</v>
      </c>
      <c r="AC134" s="61">
        <v>4633</v>
      </c>
      <c r="AD134" s="61">
        <v>10287</v>
      </c>
      <c r="AE134" s="61">
        <v>8975</v>
      </c>
      <c r="AF134" s="61"/>
      <c r="AG134" s="61">
        <v>3834</v>
      </c>
      <c r="AH134" s="61">
        <v>397</v>
      </c>
      <c r="AI134" s="61">
        <v>37216</v>
      </c>
      <c r="AK134" s="27">
        <v>2021</v>
      </c>
      <c r="AL134" t="s">
        <v>50</v>
      </c>
      <c r="AM134" t="s">
        <v>37</v>
      </c>
      <c r="AN134">
        <v>250011</v>
      </c>
      <c r="AO134" s="29">
        <v>2</v>
      </c>
      <c r="AP134" t="s">
        <v>14</v>
      </c>
      <c r="AQ134" s="61">
        <v>3071</v>
      </c>
      <c r="BK134" s="27">
        <v>2021</v>
      </c>
      <c r="BL134" t="s">
        <v>50</v>
      </c>
      <c r="BM134" t="s">
        <v>30</v>
      </c>
      <c r="BN134">
        <v>511114</v>
      </c>
      <c r="BO134" s="29">
        <v>10</v>
      </c>
      <c r="BP134" t="s">
        <v>80</v>
      </c>
      <c r="BQ134" s="61">
        <v>4260</v>
      </c>
    </row>
    <row r="135" spans="1:69" x14ac:dyDescent="0.25">
      <c r="A135" s="27">
        <v>2021</v>
      </c>
      <c r="B135" t="s">
        <v>65</v>
      </c>
      <c r="C135" t="s">
        <v>38</v>
      </c>
      <c r="D135" t="s">
        <v>73</v>
      </c>
      <c r="E135" s="61"/>
      <c r="F135" s="61"/>
      <c r="G135" s="61"/>
      <c r="H135" s="61"/>
      <c r="I135" s="61"/>
      <c r="J135" s="61"/>
      <c r="K135" s="61">
        <v>2079</v>
      </c>
      <c r="L135" s="61"/>
      <c r="M135" s="61">
        <v>5871</v>
      </c>
      <c r="N135" s="61"/>
      <c r="O135" s="61">
        <v>3434</v>
      </c>
      <c r="P135" s="61"/>
      <c r="Q135" s="61">
        <v>11384</v>
      </c>
      <c r="S135" s="27">
        <v>2022</v>
      </c>
      <c r="T135" t="s">
        <v>50</v>
      </c>
      <c r="U135" t="s">
        <v>36</v>
      </c>
      <c r="V135">
        <v>250007</v>
      </c>
      <c r="W135" s="61">
        <v>5954</v>
      </c>
      <c r="X135" s="61">
        <v>3611</v>
      </c>
      <c r="Y135" s="61">
        <v>2209</v>
      </c>
      <c r="Z135" s="61">
        <v>12325</v>
      </c>
      <c r="AA135" s="61"/>
      <c r="AB135" s="61">
        <v>14088</v>
      </c>
      <c r="AC135" s="61">
        <v>6336</v>
      </c>
      <c r="AD135" s="61"/>
      <c r="AE135" s="61"/>
      <c r="AF135" s="61">
        <v>922</v>
      </c>
      <c r="AG135" s="61">
        <v>9852</v>
      </c>
      <c r="AH135" s="61"/>
      <c r="AI135" s="61">
        <v>55297</v>
      </c>
      <c r="AK135" s="27">
        <v>2021</v>
      </c>
      <c r="AL135" t="s">
        <v>50</v>
      </c>
      <c r="AM135" t="s">
        <v>37</v>
      </c>
      <c r="AN135">
        <v>250011</v>
      </c>
      <c r="AO135" s="29">
        <v>3</v>
      </c>
      <c r="AP135" t="s">
        <v>21</v>
      </c>
      <c r="AQ135" s="61">
        <v>4701</v>
      </c>
      <c r="BK135" s="27">
        <v>2021</v>
      </c>
      <c r="BL135" t="s">
        <v>50</v>
      </c>
      <c r="BM135" t="s">
        <v>30</v>
      </c>
      <c r="BN135">
        <v>511114</v>
      </c>
      <c r="BO135" s="29">
        <v>10</v>
      </c>
      <c r="BP135" t="s">
        <v>17</v>
      </c>
      <c r="BQ135" s="61">
        <v>1495</v>
      </c>
    </row>
    <row r="136" spans="1:69" x14ac:dyDescent="0.25">
      <c r="A136" s="27">
        <v>2021</v>
      </c>
      <c r="B136" t="s">
        <v>65</v>
      </c>
      <c r="C136" t="s">
        <v>38</v>
      </c>
      <c r="D136" t="s">
        <v>74</v>
      </c>
      <c r="E136" s="61"/>
      <c r="F136" s="61"/>
      <c r="G136" s="61"/>
      <c r="H136" s="61"/>
      <c r="I136" s="61"/>
      <c r="J136" s="61"/>
      <c r="K136" s="61">
        <v>5596</v>
      </c>
      <c r="L136" s="61"/>
      <c r="M136" s="61"/>
      <c r="N136" s="61"/>
      <c r="O136" s="61">
        <v>2637</v>
      </c>
      <c r="P136" s="61"/>
      <c r="Q136" s="61">
        <v>8233</v>
      </c>
      <c r="S136" s="27">
        <v>2022</v>
      </c>
      <c r="T136" t="s">
        <v>50</v>
      </c>
      <c r="U136" t="s">
        <v>36</v>
      </c>
      <c r="V136">
        <v>250008</v>
      </c>
      <c r="W136" s="61">
        <v>4232</v>
      </c>
      <c r="X136" s="61"/>
      <c r="Y136" s="61">
        <v>201</v>
      </c>
      <c r="Z136" s="61"/>
      <c r="AA136" s="61">
        <v>2008</v>
      </c>
      <c r="AB136" s="61"/>
      <c r="AC136" s="61">
        <v>7220</v>
      </c>
      <c r="AD136" s="61">
        <v>3164</v>
      </c>
      <c r="AE136" s="61"/>
      <c r="AF136" s="61">
        <v>5710</v>
      </c>
      <c r="AG136" s="61">
        <v>338</v>
      </c>
      <c r="AH136" s="61">
        <v>834</v>
      </c>
      <c r="AI136" s="61">
        <v>23707</v>
      </c>
      <c r="AK136" s="27">
        <v>2021</v>
      </c>
      <c r="AL136" t="s">
        <v>50</v>
      </c>
      <c r="AM136" t="s">
        <v>37</v>
      </c>
      <c r="AN136">
        <v>250011</v>
      </c>
      <c r="AO136" s="29">
        <v>5</v>
      </c>
      <c r="AP136" t="s">
        <v>74</v>
      </c>
      <c r="AQ136" s="61">
        <v>345</v>
      </c>
      <c r="BK136" s="27">
        <v>2021</v>
      </c>
      <c r="BL136" t="s">
        <v>50</v>
      </c>
      <c r="BM136" t="s">
        <v>30</v>
      </c>
      <c r="BN136">
        <v>511114</v>
      </c>
      <c r="BO136" s="29">
        <v>11</v>
      </c>
      <c r="BP136" t="s">
        <v>73</v>
      </c>
      <c r="BQ136" s="61">
        <v>2669</v>
      </c>
    </row>
    <row r="137" spans="1:69" x14ac:dyDescent="0.25">
      <c r="A137" s="27">
        <v>2021</v>
      </c>
      <c r="B137" t="s">
        <v>65</v>
      </c>
      <c r="C137" t="s">
        <v>38</v>
      </c>
      <c r="D137" t="s">
        <v>75</v>
      </c>
      <c r="E137" s="61"/>
      <c r="F137" s="61"/>
      <c r="G137" s="61"/>
      <c r="H137" s="61"/>
      <c r="I137" s="61"/>
      <c r="J137" s="61"/>
      <c r="K137" s="61">
        <v>1202</v>
      </c>
      <c r="L137" s="61"/>
      <c r="M137" s="61"/>
      <c r="N137" s="61"/>
      <c r="O137" s="61"/>
      <c r="P137" s="61"/>
      <c r="Q137" s="61">
        <v>1202</v>
      </c>
      <c r="S137" s="27">
        <v>2022</v>
      </c>
      <c r="T137" t="s">
        <v>50</v>
      </c>
      <c r="U137" t="s">
        <v>36</v>
      </c>
      <c r="V137">
        <v>250009</v>
      </c>
      <c r="W137" s="61">
        <v>9857</v>
      </c>
      <c r="X137" s="61"/>
      <c r="Y137" s="61">
        <v>4881</v>
      </c>
      <c r="Z137" s="61">
        <v>896</v>
      </c>
      <c r="AA137" s="61"/>
      <c r="AB137" s="61"/>
      <c r="AC137" s="61">
        <v>5244</v>
      </c>
      <c r="AD137" s="61"/>
      <c r="AE137" s="61">
        <v>2620</v>
      </c>
      <c r="AF137" s="61">
        <v>9320</v>
      </c>
      <c r="AG137" s="61">
        <v>2281</v>
      </c>
      <c r="AH137" s="61">
        <v>4734</v>
      </c>
      <c r="AI137" s="61">
        <v>39833</v>
      </c>
      <c r="AK137" s="27">
        <v>2021</v>
      </c>
      <c r="AL137" t="s">
        <v>50</v>
      </c>
      <c r="AM137" t="s">
        <v>37</v>
      </c>
      <c r="AN137">
        <v>250011</v>
      </c>
      <c r="AO137" s="29">
        <v>6</v>
      </c>
      <c r="AP137" t="s">
        <v>19</v>
      </c>
      <c r="AQ137" s="61">
        <v>432</v>
      </c>
      <c r="BK137" s="27">
        <v>2021</v>
      </c>
      <c r="BL137" t="s">
        <v>50</v>
      </c>
      <c r="BM137" t="s">
        <v>30</v>
      </c>
      <c r="BN137">
        <v>511114</v>
      </c>
      <c r="BO137" s="29">
        <v>11</v>
      </c>
      <c r="BP137" t="s">
        <v>79</v>
      </c>
      <c r="BQ137" s="61">
        <v>5194</v>
      </c>
    </row>
    <row r="138" spans="1:69" x14ac:dyDescent="0.25">
      <c r="A138" s="27">
        <v>2021</v>
      </c>
      <c r="B138" t="s">
        <v>65</v>
      </c>
      <c r="C138" t="s">
        <v>38</v>
      </c>
      <c r="D138" t="s">
        <v>76</v>
      </c>
      <c r="E138" s="61"/>
      <c r="F138" s="61"/>
      <c r="G138" s="61">
        <v>1381</v>
      </c>
      <c r="H138" s="61">
        <v>245</v>
      </c>
      <c r="I138" s="61"/>
      <c r="J138" s="61"/>
      <c r="K138" s="61">
        <v>3337</v>
      </c>
      <c r="L138" s="61">
        <v>4411</v>
      </c>
      <c r="M138" s="61"/>
      <c r="N138" s="61"/>
      <c r="O138" s="61"/>
      <c r="P138" s="61"/>
      <c r="Q138" s="61">
        <v>9374</v>
      </c>
      <c r="S138" s="27">
        <v>2022</v>
      </c>
      <c r="T138" t="s">
        <v>50</v>
      </c>
      <c r="U138" t="s">
        <v>36</v>
      </c>
      <c r="V138">
        <v>250010</v>
      </c>
      <c r="W138" s="61">
        <v>1091</v>
      </c>
      <c r="X138" s="61">
        <v>5962</v>
      </c>
      <c r="Y138" s="61"/>
      <c r="Z138" s="61">
        <v>9934</v>
      </c>
      <c r="AA138" s="61">
        <v>3895</v>
      </c>
      <c r="AB138" s="61">
        <v>2436</v>
      </c>
      <c r="AC138" s="61">
        <v>4709</v>
      </c>
      <c r="AD138" s="61"/>
      <c r="AE138" s="61"/>
      <c r="AF138" s="61"/>
      <c r="AG138" s="61"/>
      <c r="AH138" s="61">
        <v>8391</v>
      </c>
      <c r="AI138" s="61">
        <v>36418</v>
      </c>
      <c r="AK138" s="27">
        <v>2021</v>
      </c>
      <c r="AL138" t="s">
        <v>50</v>
      </c>
      <c r="AM138" t="s">
        <v>37</v>
      </c>
      <c r="AN138">
        <v>250011</v>
      </c>
      <c r="AO138" s="29">
        <v>7</v>
      </c>
      <c r="AP138" t="s">
        <v>20</v>
      </c>
      <c r="AQ138" s="61">
        <v>4790</v>
      </c>
      <c r="BK138" s="27">
        <v>2021</v>
      </c>
      <c r="BL138" t="s">
        <v>50</v>
      </c>
      <c r="BM138" t="s">
        <v>30</v>
      </c>
      <c r="BN138">
        <v>511114</v>
      </c>
      <c r="BO138" s="29">
        <v>11</v>
      </c>
      <c r="BP138" t="s">
        <v>11</v>
      </c>
      <c r="BQ138" s="61">
        <v>2193</v>
      </c>
    </row>
    <row r="139" spans="1:69" x14ac:dyDescent="0.25">
      <c r="A139" s="27">
        <v>2021</v>
      </c>
      <c r="B139" t="s">
        <v>65</v>
      </c>
      <c r="C139" t="s">
        <v>38</v>
      </c>
      <c r="D139" t="s">
        <v>77</v>
      </c>
      <c r="E139" s="61">
        <v>4010</v>
      </c>
      <c r="F139" s="61"/>
      <c r="G139" s="61"/>
      <c r="H139" s="61"/>
      <c r="I139" s="61">
        <v>4000</v>
      </c>
      <c r="J139" s="61"/>
      <c r="K139" s="61"/>
      <c r="L139" s="61">
        <v>3941</v>
      </c>
      <c r="M139" s="61"/>
      <c r="N139" s="61"/>
      <c r="O139" s="61"/>
      <c r="P139" s="61"/>
      <c r="Q139" s="61">
        <v>11951</v>
      </c>
      <c r="S139" s="27">
        <v>2022</v>
      </c>
      <c r="T139" t="s">
        <v>50</v>
      </c>
      <c r="U139" t="s">
        <v>37</v>
      </c>
      <c r="V139">
        <v>250011</v>
      </c>
      <c r="W139" s="61">
        <v>6729</v>
      </c>
      <c r="X139" s="61">
        <v>1437</v>
      </c>
      <c r="Y139" s="61">
        <v>2491</v>
      </c>
      <c r="Z139" s="61"/>
      <c r="AA139" s="61"/>
      <c r="AB139" s="61"/>
      <c r="AC139" s="61">
        <v>602</v>
      </c>
      <c r="AD139" s="61"/>
      <c r="AE139" s="61"/>
      <c r="AF139" s="61"/>
      <c r="AG139" s="61">
        <v>7862</v>
      </c>
      <c r="AH139" s="61">
        <v>5638</v>
      </c>
      <c r="AI139" s="61">
        <v>24759</v>
      </c>
      <c r="AK139" s="27">
        <v>2021</v>
      </c>
      <c r="AL139" t="s">
        <v>50</v>
      </c>
      <c r="AM139" t="s">
        <v>37</v>
      </c>
      <c r="AN139">
        <v>250012</v>
      </c>
      <c r="AO139" s="29">
        <v>4</v>
      </c>
      <c r="AP139" t="s">
        <v>79</v>
      </c>
      <c r="AQ139" s="61">
        <v>5818</v>
      </c>
      <c r="BK139" s="27">
        <v>2021</v>
      </c>
      <c r="BL139" t="s">
        <v>50</v>
      </c>
      <c r="BM139" t="s">
        <v>30</v>
      </c>
      <c r="BN139">
        <v>511114</v>
      </c>
      <c r="BO139" s="29">
        <v>11</v>
      </c>
      <c r="BP139" t="s">
        <v>19</v>
      </c>
      <c r="BQ139" s="61">
        <v>5883</v>
      </c>
    </row>
    <row r="140" spans="1:69" x14ac:dyDescent="0.25">
      <c r="A140" s="27">
        <v>2021</v>
      </c>
      <c r="B140" t="s">
        <v>65</v>
      </c>
      <c r="C140" t="s">
        <v>38</v>
      </c>
      <c r="D140" t="s">
        <v>78</v>
      </c>
      <c r="E140" s="61"/>
      <c r="F140" s="61"/>
      <c r="G140" s="61">
        <v>5455</v>
      </c>
      <c r="H140" s="61"/>
      <c r="I140" s="61"/>
      <c r="J140" s="61"/>
      <c r="K140" s="61"/>
      <c r="L140" s="61"/>
      <c r="M140" s="61"/>
      <c r="N140" s="61"/>
      <c r="O140" s="61"/>
      <c r="P140" s="61"/>
      <c r="Q140" s="61">
        <v>5455</v>
      </c>
      <c r="S140" s="27">
        <v>2022</v>
      </c>
      <c r="T140" t="s">
        <v>50</v>
      </c>
      <c r="U140" t="s">
        <v>37</v>
      </c>
      <c r="V140">
        <v>250012</v>
      </c>
      <c r="W140" s="61"/>
      <c r="X140" s="61"/>
      <c r="Y140" s="61"/>
      <c r="Z140" s="61">
        <v>4411</v>
      </c>
      <c r="AA140" s="61"/>
      <c r="AB140" s="61">
        <v>622</v>
      </c>
      <c r="AC140" s="61">
        <v>2021</v>
      </c>
      <c r="AD140" s="61"/>
      <c r="AE140" s="61"/>
      <c r="AF140" s="61">
        <v>5192</v>
      </c>
      <c r="AG140" s="61">
        <v>1988</v>
      </c>
      <c r="AH140" s="61">
        <v>220</v>
      </c>
      <c r="AI140" s="61">
        <v>14454</v>
      </c>
      <c r="AK140" s="27">
        <v>2021</v>
      </c>
      <c r="AL140" t="s">
        <v>50</v>
      </c>
      <c r="AM140" t="s">
        <v>37</v>
      </c>
      <c r="AN140">
        <v>250012</v>
      </c>
      <c r="AO140" s="29">
        <v>6</v>
      </c>
      <c r="AP140" t="s">
        <v>73</v>
      </c>
      <c r="AQ140" s="61">
        <v>3943</v>
      </c>
      <c r="BK140" s="27">
        <v>2021</v>
      </c>
      <c r="BL140" t="s">
        <v>50</v>
      </c>
      <c r="BM140" t="s">
        <v>30</v>
      </c>
      <c r="BN140">
        <v>511114</v>
      </c>
      <c r="BO140" s="29">
        <v>12</v>
      </c>
      <c r="BP140" t="s">
        <v>73</v>
      </c>
      <c r="BQ140" s="61">
        <v>3453</v>
      </c>
    </row>
    <row r="141" spans="1:69" x14ac:dyDescent="0.25">
      <c r="A141" s="27">
        <v>2021</v>
      </c>
      <c r="B141" t="s">
        <v>65</v>
      </c>
      <c r="C141" t="s">
        <v>38</v>
      </c>
      <c r="D141" t="s">
        <v>80</v>
      </c>
      <c r="E141" s="61">
        <v>5544</v>
      </c>
      <c r="F141" s="61"/>
      <c r="G141" s="61">
        <v>5950</v>
      </c>
      <c r="H141" s="61"/>
      <c r="I141" s="61"/>
      <c r="J141" s="61"/>
      <c r="K141" s="61"/>
      <c r="L141" s="61"/>
      <c r="M141" s="61"/>
      <c r="N141" s="61"/>
      <c r="O141" s="61"/>
      <c r="P141" s="61"/>
      <c r="Q141" s="61">
        <v>11494</v>
      </c>
      <c r="S141" s="27">
        <v>2022</v>
      </c>
      <c r="T141" t="s">
        <v>50</v>
      </c>
      <c r="U141" t="s">
        <v>37</v>
      </c>
      <c r="V141">
        <v>250013</v>
      </c>
      <c r="W141" s="61"/>
      <c r="X141" s="61">
        <v>3437</v>
      </c>
      <c r="Y141" s="61">
        <v>5850</v>
      </c>
      <c r="Z141" s="61">
        <v>7228</v>
      </c>
      <c r="AA141" s="61">
        <v>1901</v>
      </c>
      <c r="AB141" s="61">
        <v>5275</v>
      </c>
      <c r="AC141" s="61">
        <v>1753</v>
      </c>
      <c r="AD141" s="61">
        <v>5039</v>
      </c>
      <c r="AE141" s="61"/>
      <c r="AF141" s="61">
        <v>2918</v>
      </c>
      <c r="AG141" s="61"/>
      <c r="AH141" s="61"/>
      <c r="AI141" s="61">
        <v>33401</v>
      </c>
      <c r="AK141" s="27">
        <v>2021</v>
      </c>
      <c r="AL141" t="s">
        <v>50</v>
      </c>
      <c r="AM141" t="s">
        <v>37</v>
      </c>
      <c r="AN141">
        <v>250012</v>
      </c>
      <c r="AO141" s="29">
        <v>6</v>
      </c>
      <c r="AP141" t="s">
        <v>18</v>
      </c>
      <c r="AQ141" s="61">
        <v>4855</v>
      </c>
      <c r="BK141" s="27">
        <v>2021</v>
      </c>
      <c r="BL141" t="s">
        <v>50</v>
      </c>
      <c r="BM141" t="s">
        <v>30</v>
      </c>
      <c r="BN141">
        <v>511114</v>
      </c>
      <c r="BO141" s="29">
        <v>12</v>
      </c>
      <c r="BP141" t="s">
        <v>74</v>
      </c>
      <c r="BQ141" s="61">
        <v>2420</v>
      </c>
    </row>
    <row r="142" spans="1:69" x14ac:dyDescent="0.25">
      <c r="A142" s="27">
        <v>2021</v>
      </c>
      <c r="B142" t="s">
        <v>65</v>
      </c>
      <c r="C142" t="s">
        <v>38</v>
      </c>
      <c r="D142" t="s">
        <v>81</v>
      </c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>
        <v>3026</v>
      </c>
      <c r="P142" s="61"/>
      <c r="Q142" s="61">
        <v>3026</v>
      </c>
      <c r="S142" s="27">
        <v>2022</v>
      </c>
      <c r="T142" t="s">
        <v>50</v>
      </c>
      <c r="U142" t="s">
        <v>37</v>
      </c>
      <c r="V142">
        <v>250014</v>
      </c>
      <c r="W142" s="61"/>
      <c r="X142" s="61"/>
      <c r="Y142" s="61">
        <v>1884</v>
      </c>
      <c r="Z142" s="61">
        <v>1015</v>
      </c>
      <c r="AA142" s="61"/>
      <c r="AB142" s="61">
        <v>5814</v>
      </c>
      <c r="AC142" s="61"/>
      <c r="AD142" s="61">
        <v>3211</v>
      </c>
      <c r="AE142" s="61">
        <v>5098</v>
      </c>
      <c r="AF142" s="61"/>
      <c r="AG142" s="61"/>
      <c r="AH142" s="61"/>
      <c r="AI142" s="61">
        <v>17022</v>
      </c>
      <c r="AK142" s="27">
        <v>2021</v>
      </c>
      <c r="AL142" t="s">
        <v>50</v>
      </c>
      <c r="AM142" t="s">
        <v>37</v>
      </c>
      <c r="AN142">
        <v>250012</v>
      </c>
      <c r="AO142" s="29">
        <v>6</v>
      </c>
      <c r="AP142" t="s">
        <v>20</v>
      </c>
      <c r="AQ142" s="61">
        <v>625</v>
      </c>
      <c r="BK142" s="27">
        <v>2021</v>
      </c>
      <c r="BL142" t="s">
        <v>50</v>
      </c>
      <c r="BM142" t="s">
        <v>70</v>
      </c>
      <c r="BN142">
        <v>511115</v>
      </c>
      <c r="BO142" s="29">
        <v>1</v>
      </c>
      <c r="BP142" t="s">
        <v>78</v>
      </c>
      <c r="BQ142" s="61">
        <v>1074</v>
      </c>
    </row>
    <row r="143" spans="1:69" x14ac:dyDescent="0.25">
      <c r="A143" s="27">
        <v>2021</v>
      </c>
      <c r="B143" t="s">
        <v>65</v>
      </c>
      <c r="C143" t="s">
        <v>38</v>
      </c>
      <c r="D143" t="s">
        <v>11</v>
      </c>
      <c r="E143" s="61">
        <v>5983</v>
      </c>
      <c r="F143" s="61">
        <v>5677</v>
      </c>
      <c r="G143" s="61">
        <v>374</v>
      </c>
      <c r="H143" s="61"/>
      <c r="I143" s="61"/>
      <c r="J143" s="61">
        <v>4194</v>
      </c>
      <c r="K143" s="61"/>
      <c r="L143" s="61"/>
      <c r="M143" s="61"/>
      <c r="N143" s="61">
        <v>3917</v>
      </c>
      <c r="O143" s="61"/>
      <c r="P143" s="61"/>
      <c r="Q143" s="61">
        <v>20145</v>
      </c>
      <c r="S143" s="27">
        <v>2022</v>
      </c>
      <c r="T143" t="s">
        <v>50</v>
      </c>
      <c r="U143" t="s">
        <v>37</v>
      </c>
      <c r="V143">
        <v>250015</v>
      </c>
      <c r="W143" s="61"/>
      <c r="X143" s="61">
        <v>4492</v>
      </c>
      <c r="Y143" s="61"/>
      <c r="Z143" s="61"/>
      <c r="AA143" s="61">
        <v>1952</v>
      </c>
      <c r="AB143" s="61">
        <v>294</v>
      </c>
      <c r="AC143" s="61"/>
      <c r="AD143" s="61">
        <v>896</v>
      </c>
      <c r="AE143" s="61">
        <v>7192</v>
      </c>
      <c r="AF143" s="61">
        <v>4119</v>
      </c>
      <c r="AG143" s="61"/>
      <c r="AH143" s="61">
        <v>4162</v>
      </c>
      <c r="AI143" s="61">
        <v>23107</v>
      </c>
      <c r="AK143" s="27">
        <v>2021</v>
      </c>
      <c r="AL143" t="s">
        <v>50</v>
      </c>
      <c r="AM143" t="s">
        <v>37</v>
      </c>
      <c r="AN143">
        <v>250012</v>
      </c>
      <c r="AO143" s="29">
        <v>11</v>
      </c>
      <c r="AP143" t="s">
        <v>78</v>
      </c>
      <c r="AQ143" s="61">
        <v>1890</v>
      </c>
      <c r="BK143" s="27">
        <v>2021</v>
      </c>
      <c r="BL143" t="s">
        <v>50</v>
      </c>
      <c r="BM143" t="s">
        <v>70</v>
      </c>
      <c r="BN143">
        <v>511115</v>
      </c>
      <c r="BO143" s="29">
        <v>1</v>
      </c>
      <c r="BP143" t="s">
        <v>80</v>
      </c>
      <c r="BQ143" s="61">
        <v>1715</v>
      </c>
    </row>
    <row r="144" spans="1:69" x14ac:dyDescent="0.25">
      <c r="A144" s="27">
        <v>2021</v>
      </c>
      <c r="B144" t="s">
        <v>65</v>
      </c>
      <c r="C144" t="s">
        <v>38</v>
      </c>
      <c r="D144" t="s">
        <v>12</v>
      </c>
      <c r="E144" s="61"/>
      <c r="F144" s="61"/>
      <c r="G144" s="61"/>
      <c r="H144" s="61">
        <v>5069</v>
      </c>
      <c r="I144" s="61"/>
      <c r="J144" s="61"/>
      <c r="K144" s="61">
        <v>3277</v>
      </c>
      <c r="L144" s="61"/>
      <c r="M144" s="61"/>
      <c r="N144" s="61">
        <v>4733</v>
      </c>
      <c r="O144" s="61"/>
      <c r="P144" s="61"/>
      <c r="Q144" s="61">
        <v>13079</v>
      </c>
      <c r="S144" s="27">
        <v>2022</v>
      </c>
      <c r="T144" t="s">
        <v>50</v>
      </c>
      <c r="U144" t="s">
        <v>37</v>
      </c>
      <c r="V144">
        <v>250016</v>
      </c>
      <c r="W144" s="61"/>
      <c r="X144" s="61"/>
      <c r="Y144" s="61"/>
      <c r="Z144" s="61"/>
      <c r="AA144" s="61"/>
      <c r="AB144" s="61">
        <v>2888</v>
      </c>
      <c r="AC144" s="61"/>
      <c r="AD144" s="61">
        <v>13620</v>
      </c>
      <c r="AE144" s="61">
        <v>1899</v>
      </c>
      <c r="AF144" s="61">
        <v>3243</v>
      </c>
      <c r="AG144" s="61">
        <v>960</v>
      </c>
      <c r="AH144" s="61">
        <v>3348</v>
      </c>
      <c r="AI144" s="61">
        <v>25958</v>
      </c>
      <c r="AK144" s="27">
        <v>2021</v>
      </c>
      <c r="AL144" t="s">
        <v>50</v>
      </c>
      <c r="AM144" t="s">
        <v>37</v>
      </c>
      <c r="AN144">
        <v>250013</v>
      </c>
      <c r="AO144" s="29">
        <v>1</v>
      </c>
      <c r="AP144" t="s">
        <v>18</v>
      </c>
      <c r="AQ144" s="61">
        <v>4101</v>
      </c>
      <c r="BK144" s="27">
        <v>2021</v>
      </c>
      <c r="BL144" t="s">
        <v>50</v>
      </c>
      <c r="BM144" t="s">
        <v>70</v>
      </c>
      <c r="BN144">
        <v>511115</v>
      </c>
      <c r="BO144" s="29">
        <v>1</v>
      </c>
      <c r="BP144" t="s">
        <v>15</v>
      </c>
      <c r="BQ144" s="61">
        <v>5929</v>
      </c>
    </row>
    <row r="145" spans="1:69" x14ac:dyDescent="0.25">
      <c r="A145" s="27">
        <v>2021</v>
      </c>
      <c r="B145" t="s">
        <v>65</v>
      </c>
      <c r="C145" t="s">
        <v>38</v>
      </c>
      <c r="D145" t="s">
        <v>13</v>
      </c>
      <c r="E145" s="61"/>
      <c r="F145" s="61">
        <v>5169</v>
      </c>
      <c r="G145" s="61"/>
      <c r="H145" s="61">
        <v>2169</v>
      </c>
      <c r="I145" s="61"/>
      <c r="J145" s="61"/>
      <c r="K145" s="61"/>
      <c r="L145" s="61"/>
      <c r="M145" s="61"/>
      <c r="N145" s="61"/>
      <c r="O145" s="61">
        <v>4135</v>
      </c>
      <c r="P145" s="61"/>
      <c r="Q145" s="61">
        <v>11473</v>
      </c>
      <c r="S145" s="27">
        <v>2022</v>
      </c>
      <c r="T145" t="s">
        <v>50</v>
      </c>
      <c r="U145" t="s">
        <v>37</v>
      </c>
      <c r="V145">
        <v>250017</v>
      </c>
      <c r="W145" s="61">
        <v>2002</v>
      </c>
      <c r="X145" s="61">
        <v>8134</v>
      </c>
      <c r="Y145" s="61"/>
      <c r="Z145" s="61">
        <v>6628</v>
      </c>
      <c r="AA145" s="61"/>
      <c r="AB145" s="61">
        <v>4874</v>
      </c>
      <c r="AC145" s="61">
        <v>3504</v>
      </c>
      <c r="AD145" s="61"/>
      <c r="AE145" s="61"/>
      <c r="AF145" s="61">
        <v>9043</v>
      </c>
      <c r="AG145" s="61"/>
      <c r="AH145" s="61"/>
      <c r="AI145" s="61">
        <v>34185</v>
      </c>
      <c r="AK145" s="27">
        <v>2021</v>
      </c>
      <c r="AL145" t="s">
        <v>50</v>
      </c>
      <c r="AM145" t="s">
        <v>37</v>
      </c>
      <c r="AN145">
        <v>250013</v>
      </c>
      <c r="AO145" s="29">
        <v>2</v>
      </c>
      <c r="AP145" t="s">
        <v>17</v>
      </c>
      <c r="AQ145" s="61">
        <v>210</v>
      </c>
      <c r="BK145" s="27">
        <v>2021</v>
      </c>
      <c r="BL145" t="s">
        <v>50</v>
      </c>
      <c r="BM145" t="s">
        <v>70</v>
      </c>
      <c r="BN145">
        <v>511115</v>
      </c>
      <c r="BO145" s="29">
        <v>1</v>
      </c>
      <c r="BP145" t="s">
        <v>17</v>
      </c>
      <c r="BQ145" s="61">
        <v>2329</v>
      </c>
    </row>
    <row r="146" spans="1:69" x14ac:dyDescent="0.25">
      <c r="A146" s="27">
        <v>2021</v>
      </c>
      <c r="B146" t="s">
        <v>65</v>
      </c>
      <c r="C146" t="s">
        <v>38</v>
      </c>
      <c r="D146" t="s">
        <v>14</v>
      </c>
      <c r="E146" s="61"/>
      <c r="F146" s="61"/>
      <c r="G146" s="61">
        <v>3661</v>
      </c>
      <c r="H146" s="61"/>
      <c r="I146" s="61"/>
      <c r="J146" s="61"/>
      <c r="K146" s="61">
        <v>5322</v>
      </c>
      <c r="L146" s="61"/>
      <c r="M146" s="61"/>
      <c r="N146" s="61"/>
      <c r="O146" s="61">
        <v>3539</v>
      </c>
      <c r="P146" s="61"/>
      <c r="Q146" s="61">
        <v>12522</v>
      </c>
      <c r="S146" s="27">
        <v>2022</v>
      </c>
      <c r="T146" t="s">
        <v>50</v>
      </c>
      <c r="U146" t="s">
        <v>37</v>
      </c>
      <c r="V146">
        <v>250018</v>
      </c>
      <c r="W146" s="61">
        <v>1080</v>
      </c>
      <c r="X146" s="61"/>
      <c r="Y146" s="61">
        <v>8756</v>
      </c>
      <c r="Z146" s="61"/>
      <c r="AA146" s="61"/>
      <c r="AB146" s="61">
        <v>4378</v>
      </c>
      <c r="AC146" s="61"/>
      <c r="AD146" s="61">
        <v>6753</v>
      </c>
      <c r="AE146" s="61"/>
      <c r="AF146" s="61">
        <v>3105</v>
      </c>
      <c r="AG146" s="61">
        <v>9933</v>
      </c>
      <c r="AH146" s="61">
        <v>17784</v>
      </c>
      <c r="AI146" s="61">
        <v>51789</v>
      </c>
      <c r="AK146" s="27">
        <v>2021</v>
      </c>
      <c r="AL146" t="s">
        <v>50</v>
      </c>
      <c r="AM146" t="s">
        <v>37</v>
      </c>
      <c r="AN146">
        <v>250013</v>
      </c>
      <c r="AO146" s="29">
        <v>2</v>
      </c>
      <c r="AP146" t="s">
        <v>21</v>
      </c>
      <c r="AQ146" s="61">
        <v>2377</v>
      </c>
      <c r="BK146" s="27">
        <v>2021</v>
      </c>
      <c r="BL146" t="s">
        <v>50</v>
      </c>
      <c r="BM146" t="s">
        <v>70</v>
      </c>
      <c r="BN146">
        <v>511115</v>
      </c>
      <c r="BO146" s="29">
        <v>3</v>
      </c>
      <c r="BP146" t="s">
        <v>81</v>
      </c>
      <c r="BQ146" s="61">
        <v>5801</v>
      </c>
    </row>
    <row r="147" spans="1:69" x14ac:dyDescent="0.25">
      <c r="A147" s="27">
        <v>2021</v>
      </c>
      <c r="B147" t="s">
        <v>65</v>
      </c>
      <c r="C147" t="s">
        <v>38</v>
      </c>
      <c r="D147" t="s">
        <v>15</v>
      </c>
      <c r="E147" s="61"/>
      <c r="F147" s="61"/>
      <c r="G147" s="61"/>
      <c r="H147" s="61"/>
      <c r="I147" s="61">
        <v>1464</v>
      </c>
      <c r="J147" s="61"/>
      <c r="K147" s="61"/>
      <c r="L147" s="61">
        <v>8282</v>
      </c>
      <c r="M147" s="61"/>
      <c r="N147" s="61">
        <v>3094</v>
      </c>
      <c r="O147" s="61"/>
      <c r="P147" s="61"/>
      <c r="Q147" s="61">
        <v>12840</v>
      </c>
      <c r="S147" s="27">
        <v>2022</v>
      </c>
      <c r="T147" t="s">
        <v>50</v>
      </c>
      <c r="U147" t="s">
        <v>37</v>
      </c>
      <c r="V147">
        <v>250019</v>
      </c>
      <c r="W147" s="61"/>
      <c r="X147" s="61">
        <v>3350</v>
      </c>
      <c r="Y147" s="61">
        <v>9309</v>
      </c>
      <c r="Z147" s="61"/>
      <c r="AA147" s="61">
        <v>2357</v>
      </c>
      <c r="AB147" s="61">
        <v>6389</v>
      </c>
      <c r="AC147" s="61"/>
      <c r="AD147" s="61"/>
      <c r="AE147" s="61">
        <v>4987</v>
      </c>
      <c r="AF147" s="61">
        <v>4731</v>
      </c>
      <c r="AG147" s="61">
        <v>483</v>
      </c>
      <c r="AH147" s="61"/>
      <c r="AI147" s="61">
        <v>31606</v>
      </c>
      <c r="AK147" s="27">
        <v>2021</v>
      </c>
      <c r="AL147" t="s">
        <v>50</v>
      </c>
      <c r="AM147" t="s">
        <v>37</v>
      </c>
      <c r="AN147">
        <v>250013</v>
      </c>
      <c r="AO147" s="29">
        <v>4</v>
      </c>
      <c r="AP147" t="s">
        <v>80</v>
      </c>
      <c r="AQ147" s="61">
        <v>5431</v>
      </c>
      <c r="BK147" s="27">
        <v>2021</v>
      </c>
      <c r="BL147" t="s">
        <v>50</v>
      </c>
      <c r="BM147" t="s">
        <v>70</v>
      </c>
      <c r="BN147">
        <v>511115</v>
      </c>
      <c r="BO147" s="29">
        <v>3</v>
      </c>
      <c r="BP147" t="s">
        <v>21</v>
      </c>
      <c r="BQ147" s="61">
        <v>5735</v>
      </c>
    </row>
    <row r="148" spans="1:69" x14ac:dyDescent="0.25">
      <c r="A148" s="27">
        <v>2021</v>
      </c>
      <c r="B148" t="s">
        <v>65</v>
      </c>
      <c r="C148" t="s">
        <v>38</v>
      </c>
      <c r="D148" t="s">
        <v>16</v>
      </c>
      <c r="E148" s="61"/>
      <c r="F148" s="61"/>
      <c r="G148" s="61"/>
      <c r="H148" s="61"/>
      <c r="I148" s="61"/>
      <c r="J148" s="61"/>
      <c r="K148" s="61"/>
      <c r="L148" s="61"/>
      <c r="M148" s="61"/>
      <c r="N148" s="61">
        <v>4166</v>
      </c>
      <c r="O148" s="61"/>
      <c r="P148" s="61"/>
      <c r="Q148" s="61">
        <v>4166</v>
      </c>
      <c r="S148" s="27">
        <v>2022</v>
      </c>
      <c r="T148" t="s">
        <v>50</v>
      </c>
      <c r="U148" t="s">
        <v>37</v>
      </c>
      <c r="V148">
        <v>250020</v>
      </c>
      <c r="W148" s="61"/>
      <c r="X148" s="61"/>
      <c r="Y148" s="61"/>
      <c r="Z148" s="61"/>
      <c r="AA148" s="61"/>
      <c r="AB148" s="61">
        <v>6074</v>
      </c>
      <c r="AC148" s="61">
        <v>3063</v>
      </c>
      <c r="AD148" s="61"/>
      <c r="AE148" s="61"/>
      <c r="AF148" s="61"/>
      <c r="AG148" s="61">
        <v>4006</v>
      </c>
      <c r="AH148" s="61"/>
      <c r="AI148" s="61">
        <v>13143</v>
      </c>
      <c r="AK148" s="27">
        <v>2021</v>
      </c>
      <c r="AL148" t="s">
        <v>50</v>
      </c>
      <c r="AM148" t="s">
        <v>37</v>
      </c>
      <c r="AN148">
        <v>250013</v>
      </c>
      <c r="AO148" s="29">
        <v>5</v>
      </c>
      <c r="AP148" t="s">
        <v>14</v>
      </c>
      <c r="AQ148" s="61">
        <v>5835</v>
      </c>
      <c r="BK148" s="27">
        <v>2021</v>
      </c>
      <c r="BL148" t="s">
        <v>50</v>
      </c>
      <c r="BM148" t="s">
        <v>70</v>
      </c>
      <c r="BN148">
        <v>511115</v>
      </c>
      <c r="BO148" s="29">
        <v>4</v>
      </c>
      <c r="BP148" t="s">
        <v>79</v>
      </c>
      <c r="BQ148" s="61">
        <v>5818</v>
      </c>
    </row>
    <row r="149" spans="1:69" x14ac:dyDescent="0.25">
      <c r="A149" s="27">
        <v>2021</v>
      </c>
      <c r="B149" t="s">
        <v>65</v>
      </c>
      <c r="C149" t="s">
        <v>38</v>
      </c>
      <c r="D149" t="s">
        <v>17</v>
      </c>
      <c r="E149" s="61">
        <v>3286</v>
      </c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>
        <v>3286</v>
      </c>
      <c r="S149" s="27">
        <v>2022</v>
      </c>
      <c r="T149" t="s">
        <v>50</v>
      </c>
      <c r="U149" t="s">
        <v>35</v>
      </c>
      <c r="V149">
        <v>250026</v>
      </c>
      <c r="W149" s="61">
        <v>5346</v>
      </c>
      <c r="X149" s="61">
        <v>5586</v>
      </c>
      <c r="Y149" s="61">
        <v>5640</v>
      </c>
      <c r="Z149" s="61"/>
      <c r="AA149" s="61"/>
      <c r="AB149" s="61">
        <v>5882</v>
      </c>
      <c r="AC149" s="61">
        <v>6172</v>
      </c>
      <c r="AD149" s="61"/>
      <c r="AE149" s="61"/>
      <c r="AF149" s="61">
        <v>2019</v>
      </c>
      <c r="AG149" s="61">
        <v>902</v>
      </c>
      <c r="AH149" s="61">
        <v>519</v>
      </c>
      <c r="AI149" s="61">
        <v>32066</v>
      </c>
      <c r="AK149" s="27">
        <v>2021</v>
      </c>
      <c r="AL149" t="s">
        <v>50</v>
      </c>
      <c r="AM149" t="s">
        <v>37</v>
      </c>
      <c r="AN149">
        <v>250013</v>
      </c>
      <c r="AO149" s="29">
        <v>8</v>
      </c>
      <c r="AP149" t="s">
        <v>16</v>
      </c>
      <c r="AQ149" s="61">
        <v>2296</v>
      </c>
      <c r="BK149" s="27">
        <v>2021</v>
      </c>
      <c r="BL149" t="s">
        <v>50</v>
      </c>
      <c r="BM149" t="s">
        <v>70</v>
      </c>
      <c r="BN149">
        <v>511115</v>
      </c>
      <c r="BO149" s="29">
        <v>5</v>
      </c>
      <c r="BP149" t="s">
        <v>74</v>
      </c>
      <c r="BQ149" s="61">
        <v>1243</v>
      </c>
    </row>
    <row r="150" spans="1:69" x14ac:dyDescent="0.25">
      <c r="A150" s="27">
        <v>2021</v>
      </c>
      <c r="B150" t="s">
        <v>65</v>
      </c>
      <c r="C150" t="s">
        <v>38</v>
      </c>
      <c r="D150" t="s">
        <v>18</v>
      </c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>
        <v>5894</v>
      </c>
      <c r="Q150" s="61">
        <v>5894</v>
      </c>
      <c r="S150" s="27">
        <v>2022</v>
      </c>
      <c r="T150" t="s">
        <v>50</v>
      </c>
      <c r="U150" t="s">
        <v>35</v>
      </c>
      <c r="V150">
        <v>250027</v>
      </c>
      <c r="W150" s="61"/>
      <c r="X150" s="61"/>
      <c r="Y150" s="61">
        <v>12108</v>
      </c>
      <c r="Z150" s="61"/>
      <c r="AA150" s="61"/>
      <c r="AB150" s="61">
        <v>536</v>
      </c>
      <c r="AC150" s="61"/>
      <c r="AD150" s="61"/>
      <c r="AE150" s="61"/>
      <c r="AF150" s="61">
        <v>4443</v>
      </c>
      <c r="AG150" s="61"/>
      <c r="AH150" s="61"/>
      <c r="AI150" s="61">
        <v>17087</v>
      </c>
      <c r="AK150" s="27">
        <v>2021</v>
      </c>
      <c r="AL150" t="s">
        <v>50</v>
      </c>
      <c r="AM150" t="s">
        <v>37</v>
      </c>
      <c r="AN150">
        <v>250013</v>
      </c>
      <c r="AO150" s="29">
        <v>9</v>
      </c>
      <c r="AP150" t="s">
        <v>79</v>
      </c>
      <c r="AQ150" s="61">
        <v>3439</v>
      </c>
      <c r="BK150" s="27">
        <v>2021</v>
      </c>
      <c r="BL150" t="s">
        <v>50</v>
      </c>
      <c r="BM150" t="s">
        <v>70</v>
      </c>
      <c r="BN150">
        <v>511115</v>
      </c>
      <c r="BO150" s="29">
        <v>5</v>
      </c>
      <c r="BP150" t="s">
        <v>11</v>
      </c>
      <c r="BQ150" s="61">
        <v>2043</v>
      </c>
    </row>
    <row r="151" spans="1:69" x14ac:dyDescent="0.25">
      <c r="A151" s="27">
        <v>2021</v>
      </c>
      <c r="B151" t="s">
        <v>65</v>
      </c>
      <c r="C151" t="s">
        <v>38</v>
      </c>
      <c r="D151" t="s">
        <v>19</v>
      </c>
      <c r="E151" s="61"/>
      <c r="F151" s="61"/>
      <c r="G151" s="61"/>
      <c r="H151" s="61"/>
      <c r="I151" s="61">
        <v>3407</v>
      </c>
      <c r="J151" s="61"/>
      <c r="K151" s="61"/>
      <c r="L151" s="61"/>
      <c r="M151" s="61"/>
      <c r="N151" s="61"/>
      <c r="O151" s="61">
        <v>2831</v>
      </c>
      <c r="P151" s="61"/>
      <c r="Q151" s="61">
        <v>6238</v>
      </c>
      <c r="S151" s="27">
        <v>2022</v>
      </c>
      <c r="T151" t="s">
        <v>50</v>
      </c>
      <c r="U151" t="s">
        <v>35</v>
      </c>
      <c r="V151">
        <v>250028</v>
      </c>
      <c r="W151" s="61">
        <v>11596</v>
      </c>
      <c r="X151" s="61">
        <v>7592</v>
      </c>
      <c r="Y151" s="61"/>
      <c r="Z151" s="61"/>
      <c r="AA151" s="61">
        <v>2485</v>
      </c>
      <c r="AB151" s="61">
        <v>5634</v>
      </c>
      <c r="AC151" s="61">
        <v>8016</v>
      </c>
      <c r="AD151" s="61"/>
      <c r="AE151" s="61">
        <v>5137</v>
      </c>
      <c r="AF151" s="61">
        <v>6794</v>
      </c>
      <c r="AG151" s="61">
        <v>4733</v>
      </c>
      <c r="AH151" s="61"/>
      <c r="AI151" s="61">
        <v>51987</v>
      </c>
      <c r="AK151" s="27">
        <v>2021</v>
      </c>
      <c r="AL151" t="s">
        <v>50</v>
      </c>
      <c r="AM151" t="s">
        <v>37</v>
      </c>
      <c r="AN151">
        <v>250013</v>
      </c>
      <c r="AO151" s="29">
        <v>11</v>
      </c>
      <c r="AP151" t="s">
        <v>80</v>
      </c>
      <c r="AQ151" s="61">
        <v>5865</v>
      </c>
      <c r="BK151" s="27">
        <v>2021</v>
      </c>
      <c r="BL151" t="s">
        <v>50</v>
      </c>
      <c r="BM151" t="s">
        <v>70</v>
      </c>
      <c r="BN151">
        <v>511115</v>
      </c>
      <c r="BO151" s="29">
        <v>5</v>
      </c>
      <c r="BP151" t="s">
        <v>13</v>
      </c>
      <c r="BQ151" s="61">
        <v>6638</v>
      </c>
    </row>
    <row r="152" spans="1:69" x14ac:dyDescent="0.25">
      <c r="A152" s="27">
        <v>2021</v>
      </c>
      <c r="B152" t="s">
        <v>65</v>
      </c>
      <c r="C152" t="s">
        <v>38</v>
      </c>
      <c r="D152" t="s">
        <v>20</v>
      </c>
      <c r="E152" s="61"/>
      <c r="F152" s="61"/>
      <c r="G152" s="61"/>
      <c r="H152" s="61"/>
      <c r="I152" s="61"/>
      <c r="J152" s="61"/>
      <c r="K152" s="61"/>
      <c r="L152" s="61"/>
      <c r="M152" s="61">
        <v>1407</v>
      </c>
      <c r="N152" s="61"/>
      <c r="O152" s="61"/>
      <c r="P152" s="61"/>
      <c r="Q152" s="61">
        <v>1407</v>
      </c>
      <c r="S152" s="27">
        <v>2022</v>
      </c>
      <c r="T152" t="s">
        <v>50</v>
      </c>
      <c r="U152" t="s">
        <v>35</v>
      </c>
      <c r="V152">
        <v>250029</v>
      </c>
      <c r="W152" s="61"/>
      <c r="X152" s="61">
        <v>2759</v>
      </c>
      <c r="Y152" s="61">
        <v>5795</v>
      </c>
      <c r="Z152" s="61">
        <v>5075</v>
      </c>
      <c r="AA152" s="61">
        <v>3949</v>
      </c>
      <c r="AB152" s="61"/>
      <c r="AC152" s="61">
        <v>11845</v>
      </c>
      <c r="AD152" s="61">
        <v>9680</v>
      </c>
      <c r="AE152" s="61"/>
      <c r="AF152" s="61"/>
      <c r="AG152" s="61"/>
      <c r="AH152" s="61"/>
      <c r="AI152" s="61">
        <v>39103</v>
      </c>
      <c r="AK152" s="27">
        <v>2021</v>
      </c>
      <c r="AL152" t="s">
        <v>50</v>
      </c>
      <c r="AM152" t="s">
        <v>37</v>
      </c>
      <c r="AN152">
        <v>250014</v>
      </c>
      <c r="AO152" s="29">
        <v>2</v>
      </c>
      <c r="AP152" t="s">
        <v>11</v>
      </c>
      <c r="AQ152" s="61">
        <v>1144</v>
      </c>
      <c r="BK152" s="27">
        <v>2021</v>
      </c>
      <c r="BL152" t="s">
        <v>50</v>
      </c>
      <c r="BM152" t="s">
        <v>70</v>
      </c>
      <c r="BN152">
        <v>511115</v>
      </c>
      <c r="BO152" s="29">
        <v>5</v>
      </c>
      <c r="BP152" t="s">
        <v>14</v>
      </c>
      <c r="BQ152" s="61">
        <v>5835</v>
      </c>
    </row>
    <row r="153" spans="1:69" x14ac:dyDescent="0.25">
      <c r="A153" s="27">
        <v>2021</v>
      </c>
      <c r="B153" t="s">
        <v>65</v>
      </c>
      <c r="C153" t="s">
        <v>38</v>
      </c>
      <c r="D153" t="s">
        <v>21</v>
      </c>
      <c r="E153" s="61"/>
      <c r="F153" s="61">
        <v>1026</v>
      </c>
      <c r="G153" s="61">
        <v>3298</v>
      </c>
      <c r="H153" s="61"/>
      <c r="I153" s="61"/>
      <c r="J153" s="61"/>
      <c r="K153" s="61"/>
      <c r="L153" s="61"/>
      <c r="M153" s="61">
        <v>1912</v>
      </c>
      <c r="N153" s="61"/>
      <c r="O153" s="61"/>
      <c r="P153" s="61"/>
      <c r="Q153" s="61">
        <v>6236</v>
      </c>
      <c r="S153" s="27">
        <v>2022</v>
      </c>
      <c r="T153" t="s">
        <v>50</v>
      </c>
      <c r="U153" t="s">
        <v>35</v>
      </c>
      <c r="V153">
        <v>250030</v>
      </c>
      <c r="W153" s="61">
        <v>2105</v>
      </c>
      <c r="X153" s="61"/>
      <c r="Y153" s="61"/>
      <c r="Z153" s="61"/>
      <c r="AA153" s="61">
        <v>5318</v>
      </c>
      <c r="AB153" s="61"/>
      <c r="AC153" s="61">
        <v>7300</v>
      </c>
      <c r="AD153" s="61">
        <v>4039</v>
      </c>
      <c r="AE153" s="61"/>
      <c r="AF153" s="61">
        <v>4930</v>
      </c>
      <c r="AG153" s="61"/>
      <c r="AH153" s="61">
        <v>4684</v>
      </c>
      <c r="AI153" s="61">
        <v>28376</v>
      </c>
      <c r="AK153" s="27">
        <v>2021</v>
      </c>
      <c r="AL153" t="s">
        <v>50</v>
      </c>
      <c r="AM153" t="s">
        <v>37</v>
      </c>
      <c r="AN153">
        <v>250014</v>
      </c>
      <c r="AO153" s="29">
        <v>2</v>
      </c>
      <c r="AP153" t="s">
        <v>17</v>
      </c>
      <c r="AQ153" s="61">
        <v>3197</v>
      </c>
      <c r="BK153" s="27">
        <v>2021</v>
      </c>
      <c r="BL153" t="s">
        <v>50</v>
      </c>
      <c r="BM153" t="s">
        <v>70</v>
      </c>
      <c r="BN153">
        <v>511115</v>
      </c>
      <c r="BO153" s="29">
        <v>6</v>
      </c>
      <c r="BP153" t="s">
        <v>75</v>
      </c>
      <c r="BQ153" s="61">
        <v>3973</v>
      </c>
    </row>
    <row r="154" spans="1:69" x14ac:dyDescent="0.25">
      <c r="A154" s="27">
        <v>2021</v>
      </c>
      <c r="B154" t="s">
        <v>65</v>
      </c>
      <c r="C154" t="s">
        <v>54</v>
      </c>
      <c r="D154" t="s">
        <v>73</v>
      </c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>
        <v>1993</v>
      </c>
      <c r="P154" s="61"/>
      <c r="Q154" s="61">
        <v>1993</v>
      </c>
      <c r="S154" s="27">
        <v>2022</v>
      </c>
      <c r="T154" t="s">
        <v>65</v>
      </c>
      <c r="U154" t="s">
        <v>34</v>
      </c>
      <c r="V154">
        <v>250021</v>
      </c>
      <c r="W154" s="61">
        <v>2174</v>
      </c>
      <c r="X154" s="61">
        <v>4843</v>
      </c>
      <c r="Y154" s="61"/>
      <c r="Z154" s="61">
        <v>3971</v>
      </c>
      <c r="AA154" s="61">
        <v>3213</v>
      </c>
      <c r="AB154" s="61">
        <v>2462</v>
      </c>
      <c r="AC154" s="61">
        <v>7289</v>
      </c>
      <c r="AD154" s="61"/>
      <c r="AE154" s="61">
        <v>5035</v>
      </c>
      <c r="AF154" s="61"/>
      <c r="AG154" s="61"/>
      <c r="AH154" s="61">
        <v>18045</v>
      </c>
      <c r="AI154" s="61">
        <v>47032</v>
      </c>
      <c r="AK154" s="27">
        <v>2021</v>
      </c>
      <c r="AL154" t="s">
        <v>50</v>
      </c>
      <c r="AM154" t="s">
        <v>37</v>
      </c>
      <c r="AN154">
        <v>250014</v>
      </c>
      <c r="AO154" s="29">
        <v>4</v>
      </c>
      <c r="AP154" t="s">
        <v>75</v>
      </c>
      <c r="AQ154" s="61">
        <v>513</v>
      </c>
      <c r="BK154" s="27">
        <v>2021</v>
      </c>
      <c r="BL154" t="s">
        <v>50</v>
      </c>
      <c r="BM154" t="s">
        <v>70</v>
      </c>
      <c r="BN154">
        <v>511115</v>
      </c>
      <c r="BO154" s="29">
        <v>6</v>
      </c>
      <c r="BP154" t="s">
        <v>78</v>
      </c>
      <c r="BQ154" s="61">
        <v>3873</v>
      </c>
    </row>
    <row r="155" spans="1:69" x14ac:dyDescent="0.25">
      <c r="A155" s="27">
        <v>2021</v>
      </c>
      <c r="B155" t="s">
        <v>65</v>
      </c>
      <c r="C155" t="s">
        <v>54</v>
      </c>
      <c r="D155" t="s">
        <v>74</v>
      </c>
      <c r="E155" s="61"/>
      <c r="F155" s="61">
        <v>1655</v>
      </c>
      <c r="G155" s="61"/>
      <c r="H155" s="61"/>
      <c r="I155" s="61"/>
      <c r="J155" s="61">
        <v>769</v>
      </c>
      <c r="K155" s="61">
        <v>1990</v>
      </c>
      <c r="L155" s="61"/>
      <c r="M155" s="61"/>
      <c r="N155" s="61"/>
      <c r="O155" s="61"/>
      <c r="P155" s="61"/>
      <c r="Q155" s="61">
        <v>4414</v>
      </c>
      <c r="S155" s="27">
        <v>2022</v>
      </c>
      <c r="T155" t="s">
        <v>65</v>
      </c>
      <c r="U155" t="s">
        <v>34</v>
      </c>
      <c r="V155">
        <v>250022</v>
      </c>
      <c r="W155" s="61"/>
      <c r="X155" s="61">
        <v>1834</v>
      </c>
      <c r="Y155" s="61">
        <v>7762</v>
      </c>
      <c r="Z155" s="61"/>
      <c r="AA155" s="61">
        <v>3513</v>
      </c>
      <c r="AB155" s="61"/>
      <c r="AC155" s="61">
        <v>5058</v>
      </c>
      <c r="AD155" s="61">
        <v>1031</v>
      </c>
      <c r="AE155" s="61"/>
      <c r="AF155" s="61">
        <v>801</v>
      </c>
      <c r="AG155" s="61"/>
      <c r="AH155" s="61">
        <v>4845</v>
      </c>
      <c r="AI155" s="61">
        <v>24844</v>
      </c>
      <c r="AK155" s="27">
        <v>2021</v>
      </c>
      <c r="AL155" t="s">
        <v>50</v>
      </c>
      <c r="AM155" t="s">
        <v>37</v>
      </c>
      <c r="AN155">
        <v>250014</v>
      </c>
      <c r="AO155" s="29">
        <v>4</v>
      </c>
      <c r="AP155" t="s">
        <v>79</v>
      </c>
      <c r="AQ155" s="61">
        <v>5573</v>
      </c>
      <c r="BK155" s="27">
        <v>2021</v>
      </c>
      <c r="BL155" t="s">
        <v>50</v>
      </c>
      <c r="BM155" t="s">
        <v>70</v>
      </c>
      <c r="BN155">
        <v>511115</v>
      </c>
      <c r="BO155" s="29">
        <v>6</v>
      </c>
      <c r="BP155" t="s">
        <v>12</v>
      </c>
      <c r="BQ155" s="61">
        <v>3038</v>
      </c>
    </row>
    <row r="156" spans="1:69" x14ac:dyDescent="0.25">
      <c r="A156" s="27">
        <v>2021</v>
      </c>
      <c r="B156" t="s">
        <v>65</v>
      </c>
      <c r="C156" t="s">
        <v>54</v>
      </c>
      <c r="D156" t="s">
        <v>75</v>
      </c>
      <c r="E156" s="61"/>
      <c r="F156" s="61"/>
      <c r="G156" s="61"/>
      <c r="H156" s="61"/>
      <c r="I156" s="61">
        <v>6612</v>
      </c>
      <c r="J156" s="61"/>
      <c r="K156" s="61"/>
      <c r="L156" s="61"/>
      <c r="M156" s="61"/>
      <c r="N156" s="61">
        <v>4374</v>
      </c>
      <c r="O156" s="61"/>
      <c r="P156" s="61"/>
      <c r="Q156" s="61">
        <v>10986</v>
      </c>
      <c r="S156" s="27">
        <v>2022</v>
      </c>
      <c r="T156" t="s">
        <v>65</v>
      </c>
      <c r="U156" t="s">
        <v>34</v>
      </c>
      <c r="V156">
        <v>250023</v>
      </c>
      <c r="W156" s="61">
        <v>2920</v>
      </c>
      <c r="X156" s="61">
        <v>5434</v>
      </c>
      <c r="Y156" s="61">
        <v>6276</v>
      </c>
      <c r="Z156" s="61">
        <v>1330</v>
      </c>
      <c r="AA156" s="61">
        <v>4054</v>
      </c>
      <c r="AB156" s="61">
        <v>821</v>
      </c>
      <c r="AC156" s="61">
        <v>10663</v>
      </c>
      <c r="AD156" s="61"/>
      <c r="AE156" s="61"/>
      <c r="AF156" s="61"/>
      <c r="AG156" s="61">
        <v>2574</v>
      </c>
      <c r="AH156" s="61"/>
      <c r="AI156" s="61">
        <v>34072</v>
      </c>
      <c r="AK156" s="27">
        <v>2021</v>
      </c>
      <c r="AL156" t="s">
        <v>50</v>
      </c>
      <c r="AM156" t="s">
        <v>37</v>
      </c>
      <c r="AN156">
        <v>250014</v>
      </c>
      <c r="AO156" s="29">
        <v>4</v>
      </c>
      <c r="AP156" t="s">
        <v>80</v>
      </c>
      <c r="AQ156" s="61">
        <v>6869</v>
      </c>
      <c r="BK156" s="27">
        <v>2021</v>
      </c>
      <c r="BL156" t="s">
        <v>50</v>
      </c>
      <c r="BM156" t="s">
        <v>70</v>
      </c>
      <c r="BN156">
        <v>511115</v>
      </c>
      <c r="BO156" s="29">
        <v>6</v>
      </c>
      <c r="BP156" t="s">
        <v>14</v>
      </c>
      <c r="BQ156" s="61">
        <v>4808</v>
      </c>
    </row>
    <row r="157" spans="1:69" x14ac:dyDescent="0.25">
      <c r="A157" s="27">
        <v>2021</v>
      </c>
      <c r="B157" t="s">
        <v>65</v>
      </c>
      <c r="C157" t="s">
        <v>54</v>
      </c>
      <c r="D157" t="s">
        <v>76</v>
      </c>
      <c r="E157" s="61"/>
      <c r="F157" s="61"/>
      <c r="G157" s="61"/>
      <c r="H157" s="61"/>
      <c r="I157" s="61"/>
      <c r="J157" s="61"/>
      <c r="K157" s="61"/>
      <c r="L157" s="61"/>
      <c r="M157" s="61">
        <v>3198</v>
      </c>
      <c r="N157" s="61"/>
      <c r="O157" s="61"/>
      <c r="P157" s="61"/>
      <c r="Q157" s="61">
        <v>3198</v>
      </c>
      <c r="S157" s="27">
        <v>2022</v>
      </c>
      <c r="T157" t="s">
        <v>65</v>
      </c>
      <c r="U157" t="s">
        <v>34</v>
      </c>
      <c r="V157">
        <v>250024</v>
      </c>
      <c r="W157" s="61">
        <v>4421</v>
      </c>
      <c r="X157" s="61">
        <v>8948</v>
      </c>
      <c r="Y157" s="61"/>
      <c r="Z157" s="61"/>
      <c r="AA157" s="61"/>
      <c r="AB157" s="61"/>
      <c r="AC157" s="61">
        <v>1278</v>
      </c>
      <c r="AD157" s="61">
        <v>4742</v>
      </c>
      <c r="AE157" s="61"/>
      <c r="AF157" s="61">
        <v>464</v>
      </c>
      <c r="AG157" s="61">
        <v>10303</v>
      </c>
      <c r="AH157" s="61">
        <v>3332</v>
      </c>
      <c r="AI157" s="61">
        <v>33488</v>
      </c>
      <c r="AK157" s="27">
        <v>2021</v>
      </c>
      <c r="AL157" t="s">
        <v>50</v>
      </c>
      <c r="AM157" t="s">
        <v>37</v>
      </c>
      <c r="AN157">
        <v>250014</v>
      </c>
      <c r="AO157" s="29">
        <v>5</v>
      </c>
      <c r="AP157" t="s">
        <v>13</v>
      </c>
      <c r="AQ157" s="61">
        <v>5179</v>
      </c>
      <c r="BK157" s="27">
        <v>2021</v>
      </c>
      <c r="BL157" t="s">
        <v>50</v>
      </c>
      <c r="BM157" t="s">
        <v>70</v>
      </c>
      <c r="BN157">
        <v>511115</v>
      </c>
      <c r="BO157" s="29">
        <v>6</v>
      </c>
      <c r="BP157" t="s">
        <v>18</v>
      </c>
      <c r="BQ157" s="61">
        <v>2131</v>
      </c>
    </row>
    <row r="158" spans="1:69" x14ac:dyDescent="0.25">
      <c r="A158" s="27">
        <v>2021</v>
      </c>
      <c r="B158" t="s">
        <v>65</v>
      </c>
      <c r="C158" t="s">
        <v>54</v>
      </c>
      <c r="D158" t="s">
        <v>77</v>
      </c>
      <c r="E158" s="61"/>
      <c r="F158" s="61"/>
      <c r="G158" s="61"/>
      <c r="H158" s="61"/>
      <c r="I158" s="61">
        <v>621</v>
      </c>
      <c r="J158" s="61"/>
      <c r="K158" s="61"/>
      <c r="L158" s="61"/>
      <c r="M158" s="61"/>
      <c r="N158" s="61"/>
      <c r="O158" s="61"/>
      <c r="P158" s="61">
        <v>3011</v>
      </c>
      <c r="Q158" s="61">
        <v>3632</v>
      </c>
      <c r="S158" s="27">
        <v>2022</v>
      </c>
      <c r="T158" t="s">
        <v>65</v>
      </c>
      <c r="U158" t="s">
        <v>34</v>
      </c>
      <c r="V158">
        <v>250025</v>
      </c>
      <c r="W158" s="61"/>
      <c r="X158" s="61"/>
      <c r="Y158" s="61">
        <v>2923</v>
      </c>
      <c r="Z158" s="61">
        <v>5735</v>
      </c>
      <c r="AA158" s="61">
        <v>5899</v>
      </c>
      <c r="AB158" s="61"/>
      <c r="AC158" s="61">
        <v>5052</v>
      </c>
      <c r="AD158" s="61"/>
      <c r="AE158" s="61">
        <v>3126</v>
      </c>
      <c r="AF158" s="61"/>
      <c r="AG158" s="61"/>
      <c r="AH158" s="61">
        <v>4812</v>
      </c>
      <c r="AI158" s="61">
        <v>27547</v>
      </c>
      <c r="AK158" s="27">
        <v>2021</v>
      </c>
      <c r="AL158" t="s">
        <v>50</v>
      </c>
      <c r="AM158" t="s">
        <v>37</v>
      </c>
      <c r="AN158">
        <v>250014</v>
      </c>
      <c r="AO158" s="29">
        <v>5</v>
      </c>
      <c r="AP158" t="s">
        <v>18</v>
      </c>
      <c r="AQ158" s="61">
        <v>2432</v>
      </c>
      <c r="BK158" s="27">
        <v>2021</v>
      </c>
      <c r="BL158" t="s">
        <v>50</v>
      </c>
      <c r="BM158" t="s">
        <v>70</v>
      </c>
      <c r="BN158">
        <v>511115</v>
      </c>
      <c r="BO158" s="29">
        <v>6</v>
      </c>
      <c r="BP158" t="s">
        <v>19</v>
      </c>
      <c r="BQ158" s="61">
        <v>432</v>
      </c>
    </row>
    <row r="159" spans="1:69" x14ac:dyDescent="0.25">
      <c r="A159" s="27">
        <v>2021</v>
      </c>
      <c r="B159" t="s">
        <v>65</v>
      </c>
      <c r="C159" t="s">
        <v>54</v>
      </c>
      <c r="D159" t="s">
        <v>78</v>
      </c>
      <c r="E159" s="61"/>
      <c r="F159" s="61"/>
      <c r="G159" s="61"/>
      <c r="H159" s="61"/>
      <c r="I159" s="61">
        <v>3478</v>
      </c>
      <c r="J159" s="61"/>
      <c r="K159" s="61"/>
      <c r="L159" s="61"/>
      <c r="M159" s="61"/>
      <c r="N159" s="61"/>
      <c r="O159" s="61">
        <v>784</v>
      </c>
      <c r="P159" s="61"/>
      <c r="Q159" s="61">
        <v>4262</v>
      </c>
      <c r="S159" s="27">
        <v>2022</v>
      </c>
      <c r="T159" t="s">
        <v>65</v>
      </c>
      <c r="U159" t="s">
        <v>36</v>
      </c>
      <c r="V159">
        <v>250001</v>
      </c>
      <c r="W159" s="61">
        <v>4560</v>
      </c>
      <c r="X159" s="61">
        <v>5963</v>
      </c>
      <c r="Y159" s="61"/>
      <c r="Z159" s="61">
        <v>3334</v>
      </c>
      <c r="AA159" s="61"/>
      <c r="AB159" s="61"/>
      <c r="AC159" s="61"/>
      <c r="AD159" s="61"/>
      <c r="AE159" s="61">
        <v>1263</v>
      </c>
      <c r="AF159" s="61">
        <v>8239</v>
      </c>
      <c r="AG159" s="61">
        <v>5064</v>
      </c>
      <c r="AH159" s="61"/>
      <c r="AI159" s="61">
        <v>28423</v>
      </c>
      <c r="AK159" s="27">
        <v>2021</v>
      </c>
      <c r="AL159" t="s">
        <v>50</v>
      </c>
      <c r="AM159" t="s">
        <v>37</v>
      </c>
      <c r="AN159">
        <v>250014</v>
      </c>
      <c r="AO159" s="29">
        <v>7</v>
      </c>
      <c r="AP159" t="s">
        <v>78</v>
      </c>
      <c r="AQ159" s="61">
        <v>1438</v>
      </c>
      <c r="BK159" s="27">
        <v>2021</v>
      </c>
      <c r="BL159" t="s">
        <v>50</v>
      </c>
      <c r="BM159" t="s">
        <v>70</v>
      </c>
      <c r="BN159">
        <v>511115</v>
      </c>
      <c r="BO159" s="29">
        <v>6</v>
      </c>
      <c r="BP159" t="s">
        <v>21</v>
      </c>
      <c r="BQ159" s="61">
        <v>3954</v>
      </c>
    </row>
    <row r="160" spans="1:69" x14ac:dyDescent="0.25">
      <c r="A160" s="27">
        <v>2021</v>
      </c>
      <c r="B160" t="s">
        <v>65</v>
      </c>
      <c r="C160" t="s">
        <v>54</v>
      </c>
      <c r="D160" t="s">
        <v>79</v>
      </c>
      <c r="E160" s="61"/>
      <c r="F160" s="61"/>
      <c r="G160" s="61"/>
      <c r="H160" s="61"/>
      <c r="I160" s="61"/>
      <c r="J160" s="61"/>
      <c r="K160" s="61"/>
      <c r="L160" s="61">
        <v>2686</v>
      </c>
      <c r="M160" s="61">
        <v>2574</v>
      </c>
      <c r="N160" s="61"/>
      <c r="O160" s="61">
        <v>499</v>
      </c>
      <c r="P160" s="61"/>
      <c r="Q160" s="61">
        <v>5759</v>
      </c>
      <c r="S160" s="27">
        <v>2022</v>
      </c>
      <c r="T160" t="s">
        <v>65</v>
      </c>
      <c r="U160" t="s">
        <v>36</v>
      </c>
      <c r="V160">
        <v>250002</v>
      </c>
      <c r="W160" s="61"/>
      <c r="X160" s="61"/>
      <c r="Y160" s="61"/>
      <c r="Z160" s="61">
        <v>2390</v>
      </c>
      <c r="AA160" s="61"/>
      <c r="AB160" s="61"/>
      <c r="AC160" s="61">
        <v>3686</v>
      </c>
      <c r="AD160" s="61"/>
      <c r="AE160" s="61">
        <v>7885</v>
      </c>
      <c r="AF160" s="61"/>
      <c r="AG160" s="61"/>
      <c r="AH160" s="61">
        <v>1596</v>
      </c>
      <c r="AI160" s="61">
        <v>15557</v>
      </c>
      <c r="AK160" s="27">
        <v>2021</v>
      </c>
      <c r="AL160" t="s">
        <v>50</v>
      </c>
      <c r="AM160" t="s">
        <v>37</v>
      </c>
      <c r="AN160">
        <v>250014</v>
      </c>
      <c r="AO160" s="29">
        <v>9</v>
      </c>
      <c r="AP160" t="s">
        <v>16</v>
      </c>
      <c r="AQ160" s="61">
        <v>3765</v>
      </c>
      <c r="BK160" s="27">
        <v>2021</v>
      </c>
      <c r="BL160" t="s">
        <v>50</v>
      </c>
      <c r="BM160" t="s">
        <v>70</v>
      </c>
      <c r="BN160">
        <v>511115</v>
      </c>
      <c r="BO160" s="29">
        <v>8</v>
      </c>
      <c r="BP160" t="s">
        <v>78</v>
      </c>
      <c r="BQ160" s="61">
        <v>3564</v>
      </c>
    </row>
    <row r="161" spans="1:69" x14ac:dyDescent="0.25">
      <c r="A161" s="27">
        <v>2021</v>
      </c>
      <c r="B161" t="s">
        <v>65</v>
      </c>
      <c r="C161" t="s">
        <v>54</v>
      </c>
      <c r="D161" t="s">
        <v>80</v>
      </c>
      <c r="E161" s="61"/>
      <c r="F161" s="61"/>
      <c r="G161" s="61">
        <v>2944</v>
      </c>
      <c r="H161" s="61"/>
      <c r="I161" s="61">
        <v>4485</v>
      </c>
      <c r="J161" s="61"/>
      <c r="K161" s="61"/>
      <c r="L161" s="61"/>
      <c r="M161" s="61">
        <v>1881</v>
      </c>
      <c r="N161" s="61"/>
      <c r="O161" s="61"/>
      <c r="P161" s="61"/>
      <c r="Q161" s="61">
        <v>9310</v>
      </c>
      <c r="S161" s="27">
        <v>2022</v>
      </c>
      <c r="T161" t="s">
        <v>65</v>
      </c>
      <c r="U161" t="s">
        <v>36</v>
      </c>
      <c r="V161">
        <v>250003</v>
      </c>
      <c r="W161" s="61"/>
      <c r="X161" s="61">
        <v>3239</v>
      </c>
      <c r="Y161" s="61">
        <v>5867</v>
      </c>
      <c r="Z161" s="61"/>
      <c r="AA161" s="61">
        <v>4992</v>
      </c>
      <c r="AB161" s="61">
        <v>2189</v>
      </c>
      <c r="AC161" s="61"/>
      <c r="AD161" s="61"/>
      <c r="AE161" s="61"/>
      <c r="AF161" s="61"/>
      <c r="AG161" s="61"/>
      <c r="AH161" s="61"/>
      <c r="AI161" s="61">
        <v>16287</v>
      </c>
      <c r="AK161" s="27">
        <v>2021</v>
      </c>
      <c r="AL161" t="s">
        <v>50</v>
      </c>
      <c r="AM161" t="s">
        <v>37</v>
      </c>
      <c r="AN161">
        <v>250014</v>
      </c>
      <c r="AO161" s="29">
        <v>11</v>
      </c>
      <c r="AP161" t="s">
        <v>21</v>
      </c>
      <c r="AQ161" s="61">
        <v>2954</v>
      </c>
      <c r="BK161" s="27">
        <v>2021</v>
      </c>
      <c r="BL161" t="s">
        <v>50</v>
      </c>
      <c r="BM161" t="s">
        <v>70</v>
      </c>
      <c r="BN161">
        <v>511115</v>
      </c>
      <c r="BO161" s="29">
        <v>8</v>
      </c>
      <c r="BP161" t="s">
        <v>80</v>
      </c>
      <c r="BQ161" s="61">
        <v>204</v>
      </c>
    </row>
    <row r="162" spans="1:69" x14ac:dyDescent="0.25">
      <c r="A162" s="27">
        <v>2021</v>
      </c>
      <c r="B162" t="s">
        <v>65</v>
      </c>
      <c r="C162" t="s">
        <v>54</v>
      </c>
      <c r="D162" t="s">
        <v>11</v>
      </c>
      <c r="E162" s="61"/>
      <c r="F162" s="61"/>
      <c r="G162" s="61"/>
      <c r="H162" s="61"/>
      <c r="I162" s="61"/>
      <c r="J162" s="61"/>
      <c r="K162" s="61">
        <v>1418</v>
      </c>
      <c r="L162" s="61"/>
      <c r="M162" s="61"/>
      <c r="N162" s="61"/>
      <c r="O162" s="61"/>
      <c r="P162" s="61"/>
      <c r="Q162" s="61">
        <v>1418</v>
      </c>
      <c r="S162" s="27">
        <v>2022</v>
      </c>
      <c r="T162" t="s">
        <v>65</v>
      </c>
      <c r="U162" t="s">
        <v>36</v>
      </c>
      <c r="V162">
        <v>250004</v>
      </c>
      <c r="W162" s="61"/>
      <c r="X162" s="61"/>
      <c r="Y162" s="61"/>
      <c r="Z162" s="61">
        <v>2335</v>
      </c>
      <c r="AA162" s="61"/>
      <c r="AB162" s="61">
        <v>5630</v>
      </c>
      <c r="AC162" s="61"/>
      <c r="AD162" s="61"/>
      <c r="AE162" s="61"/>
      <c r="AF162" s="61"/>
      <c r="AG162" s="61">
        <v>5922</v>
      </c>
      <c r="AH162" s="61"/>
      <c r="AI162" s="61">
        <v>13887</v>
      </c>
      <c r="AK162" s="27">
        <v>2021</v>
      </c>
      <c r="AL162" t="s">
        <v>50</v>
      </c>
      <c r="AM162" t="s">
        <v>37</v>
      </c>
      <c r="AN162">
        <v>250014</v>
      </c>
      <c r="AO162" s="29">
        <v>12</v>
      </c>
      <c r="AP162" t="s">
        <v>80</v>
      </c>
      <c r="AQ162" s="61">
        <v>2204</v>
      </c>
      <c r="BK162" s="27">
        <v>2021</v>
      </c>
      <c r="BL162" t="s">
        <v>50</v>
      </c>
      <c r="BM162" t="s">
        <v>70</v>
      </c>
      <c r="BN162">
        <v>511115</v>
      </c>
      <c r="BO162" s="29">
        <v>8</v>
      </c>
      <c r="BP162" t="s">
        <v>16</v>
      </c>
      <c r="BQ162" s="61">
        <v>7478</v>
      </c>
    </row>
    <row r="163" spans="1:69" x14ac:dyDescent="0.25">
      <c r="A163" s="27">
        <v>2021</v>
      </c>
      <c r="B163" t="s">
        <v>65</v>
      </c>
      <c r="C163" t="s">
        <v>54</v>
      </c>
      <c r="D163" t="s">
        <v>12</v>
      </c>
      <c r="E163" s="61"/>
      <c r="F163" s="61"/>
      <c r="G163" s="61"/>
      <c r="H163" s="61"/>
      <c r="I163" s="61">
        <v>1304</v>
      </c>
      <c r="J163" s="61"/>
      <c r="K163" s="61"/>
      <c r="L163" s="61">
        <v>1865</v>
      </c>
      <c r="M163" s="61"/>
      <c r="N163" s="61"/>
      <c r="O163" s="61"/>
      <c r="P163" s="61"/>
      <c r="Q163" s="61">
        <v>3169</v>
      </c>
      <c r="S163" s="27">
        <v>2022</v>
      </c>
      <c r="T163" t="s">
        <v>65</v>
      </c>
      <c r="U163" t="s">
        <v>36</v>
      </c>
      <c r="V163">
        <v>250005</v>
      </c>
      <c r="W163" s="61">
        <v>5787</v>
      </c>
      <c r="X163" s="61">
        <v>10291</v>
      </c>
      <c r="Y163" s="61">
        <v>3621</v>
      </c>
      <c r="Z163" s="61">
        <v>6194</v>
      </c>
      <c r="AA163" s="61">
        <v>2422</v>
      </c>
      <c r="AB163" s="61"/>
      <c r="AC163" s="61">
        <v>1720</v>
      </c>
      <c r="AD163" s="61">
        <v>5586</v>
      </c>
      <c r="AE163" s="61">
        <v>4659</v>
      </c>
      <c r="AF163" s="61">
        <v>775</v>
      </c>
      <c r="AG163" s="61"/>
      <c r="AH163" s="61">
        <v>598</v>
      </c>
      <c r="AI163" s="61">
        <v>41653</v>
      </c>
      <c r="AK163" s="27">
        <v>2021</v>
      </c>
      <c r="AL163" t="s">
        <v>50</v>
      </c>
      <c r="AM163" t="s">
        <v>37</v>
      </c>
      <c r="AN163">
        <v>250015</v>
      </c>
      <c r="AO163" s="29">
        <v>3</v>
      </c>
      <c r="AP163" t="s">
        <v>14</v>
      </c>
      <c r="AQ163" s="61">
        <v>5204</v>
      </c>
      <c r="BK163" s="27">
        <v>2021</v>
      </c>
      <c r="BL163" t="s">
        <v>50</v>
      </c>
      <c r="BM163" t="s">
        <v>70</v>
      </c>
      <c r="BN163">
        <v>511115</v>
      </c>
      <c r="BO163" s="29">
        <v>8</v>
      </c>
      <c r="BP163" t="s">
        <v>21</v>
      </c>
      <c r="BQ163" s="61">
        <v>1783</v>
      </c>
    </row>
    <row r="164" spans="1:69" x14ac:dyDescent="0.25">
      <c r="A164" s="27">
        <v>2021</v>
      </c>
      <c r="B164" t="s">
        <v>65</v>
      </c>
      <c r="C164" t="s">
        <v>54</v>
      </c>
      <c r="D164" t="s">
        <v>13</v>
      </c>
      <c r="E164" s="61"/>
      <c r="F164" s="61"/>
      <c r="G164" s="61"/>
      <c r="H164" s="61">
        <v>5256</v>
      </c>
      <c r="I164" s="61"/>
      <c r="J164" s="61"/>
      <c r="K164" s="61"/>
      <c r="L164" s="61"/>
      <c r="M164" s="61">
        <v>3787</v>
      </c>
      <c r="N164" s="61"/>
      <c r="O164" s="61"/>
      <c r="P164" s="61"/>
      <c r="Q164" s="61">
        <v>9043</v>
      </c>
      <c r="S164" s="27">
        <v>2022</v>
      </c>
      <c r="T164" t="s">
        <v>65</v>
      </c>
      <c r="U164" t="s">
        <v>36</v>
      </c>
      <c r="V164">
        <v>250006</v>
      </c>
      <c r="W164" s="61">
        <v>4868</v>
      </c>
      <c r="X164" s="61"/>
      <c r="Y164" s="61">
        <v>1636</v>
      </c>
      <c r="Z164" s="61"/>
      <c r="AA164" s="61"/>
      <c r="AB164" s="61">
        <v>4653</v>
      </c>
      <c r="AC164" s="61">
        <v>3868</v>
      </c>
      <c r="AD164" s="61"/>
      <c r="AE164" s="61">
        <v>3615</v>
      </c>
      <c r="AF164" s="61"/>
      <c r="AG164" s="61">
        <v>12432</v>
      </c>
      <c r="AH164" s="61"/>
      <c r="AI164" s="61">
        <v>31072</v>
      </c>
      <c r="AK164" s="27">
        <v>2021</v>
      </c>
      <c r="AL164" t="s">
        <v>50</v>
      </c>
      <c r="AM164" t="s">
        <v>37</v>
      </c>
      <c r="AN164">
        <v>250015</v>
      </c>
      <c r="AO164" s="29">
        <v>7</v>
      </c>
      <c r="AP164" t="s">
        <v>80</v>
      </c>
      <c r="AQ164" s="61">
        <v>2056</v>
      </c>
      <c r="BK164" s="27">
        <v>2021</v>
      </c>
      <c r="BL164" t="s">
        <v>50</v>
      </c>
      <c r="BM164" t="s">
        <v>70</v>
      </c>
      <c r="BN164">
        <v>511115</v>
      </c>
      <c r="BO164" s="29">
        <v>9</v>
      </c>
      <c r="BP164" t="s">
        <v>73</v>
      </c>
      <c r="BQ164" s="61">
        <v>1175</v>
      </c>
    </row>
    <row r="165" spans="1:69" x14ac:dyDescent="0.25">
      <c r="A165" s="27">
        <v>2021</v>
      </c>
      <c r="B165" t="s">
        <v>65</v>
      </c>
      <c r="C165" t="s">
        <v>54</v>
      </c>
      <c r="D165" t="s">
        <v>14</v>
      </c>
      <c r="E165" s="61"/>
      <c r="F165" s="61"/>
      <c r="G165" s="61"/>
      <c r="H165" s="61"/>
      <c r="I165" s="61"/>
      <c r="J165" s="61"/>
      <c r="K165" s="61"/>
      <c r="L165" s="61"/>
      <c r="M165" s="61">
        <v>9989</v>
      </c>
      <c r="N165" s="61">
        <v>5084</v>
      </c>
      <c r="O165" s="61"/>
      <c r="P165" s="61"/>
      <c r="Q165" s="61">
        <v>15073</v>
      </c>
      <c r="S165" s="27">
        <v>2022</v>
      </c>
      <c r="T165" t="s">
        <v>65</v>
      </c>
      <c r="U165" t="s">
        <v>36</v>
      </c>
      <c r="V165">
        <v>250007</v>
      </c>
      <c r="W165" s="61"/>
      <c r="X165" s="61"/>
      <c r="Y165" s="61">
        <v>7496</v>
      </c>
      <c r="Z165" s="61">
        <v>3580</v>
      </c>
      <c r="AA165" s="61"/>
      <c r="AB165" s="61">
        <v>1388</v>
      </c>
      <c r="AC165" s="61"/>
      <c r="AD165" s="61"/>
      <c r="AE165" s="61">
        <v>5170</v>
      </c>
      <c r="AF165" s="61">
        <v>5113</v>
      </c>
      <c r="AG165" s="61"/>
      <c r="AH165" s="61">
        <v>1088</v>
      </c>
      <c r="AI165" s="61">
        <v>23835</v>
      </c>
      <c r="AK165" s="27">
        <v>2021</v>
      </c>
      <c r="AL165" t="s">
        <v>50</v>
      </c>
      <c r="AM165" t="s">
        <v>37</v>
      </c>
      <c r="AN165">
        <v>250015</v>
      </c>
      <c r="AO165" s="29">
        <v>9</v>
      </c>
      <c r="AP165" t="s">
        <v>15</v>
      </c>
      <c r="AQ165" s="61">
        <v>2586</v>
      </c>
      <c r="BK165" s="27">
        <v>2021</v>
      </c>
      <c r="BL165" t="s">
        <v>50</v>
      </c>
      <c r="BM165" t="s">
        <v>70</v>
      </c>
      <c r="BN165">
        <v>511115</v>
      </c>
      <c r="BO165" s="29">
        <v>9</v>
      </c>
      <c r="BP165" t="s">
        <v>79</v>
      </c>
      <c r="BQ165" s="61">
        <v>3439</v>
      </c>
    </row>
    <row r="166" spans="1:69" x14ac:dyDescent="0.25">
      <c r="A166" s="27">
        <v>2021</v>
      </c>
      <c r="B166" t="s">
        <v>65</v>
      </c>
      <c r="C166" t="s">
        <v>54</v>
      </c>
      <c r="D166" t="s">
        <v>16</v>
      </c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>
        <v>5775</v>
      </c>
      <c r="Q166" s="61">
        <v>5775</v>
      </c>
      <c r="S166" s="27">
        <v>2022</v>
      </c>
      <c r="T166" t="s">
        <v>65</v>
      </c>
      <c r="U166" t="s">
        <v>36</v>
      </c>
      <c r="V166">
        <v>250008</v>
      </c>
      <c r="W166" s="61">
        <v>2697</v>
      </c>
      <c r="X166" s="61">
        <v>2440</v>
      </c>
      <c r="Y166" s="61"/>
      <c r="Z166" s="61">
        <v>9168</v>
      </c>
      <c r="AA166" s="61"/>
      <c r="AB166" s="61">
        <v>4656</v>
      </c>
      <c r="AC166" s="61">
        <v>11476</v>
      </c>
      <c r="AD166" s="61">
        <v>5552</v>
      </c>
      <c r="AE166" s="61"/>
      <c r="AF166" s="61"/>
      <c r="AG166" s="61">
        <v>9925</v>
      </c>
      <c r="AH166" s="61"/>
      <c r="AI166" s="61">
        <v>45914</v>
      </c>
      <c r="AK166" s="27">
        <v>2021</v>
      </c>
      <c r="AL166" t="s">
        <v>50</v>
      </c>
      <c r="AM166" t="s">
        <v>37</v>
      </c>
      <c r="AN166">
        <v>250016</v>
      </c>
      <c r="AO166" s="29">
        <v>3</v>
      </c>
      <c r="AP166" t="s">
        <v>17</v>
      </c>
      <c r="AQ166" s="61">
        <v>5357</v>
      </c>
      <c r="BK166" s="27">
        <v>2021</v>
      </c>
      <c r="BL166" t="s">
        <v>50</v>
      </c>
      <c r="BM166" t="s">
        <v>70</v>
      </c>
      <c r="BN166">
        <v>511115</v>
      </c>
      <c r="BO166" s="29">
        <v>10</v>
      </c>
      <c r="BP166" t="s">
        <v>76</v>
      </c>
      <c r="BQ166" s="61">
        <v>6039</v>
      </c>
    </row>
    <row r="167" spans="1:69" x14ac:dyDescent="0.25">
      <c r="A167" s="27">
        <v>2021</v>
      </c>
      <c r="B167" t="s">
        <v>65</v>
      </c>
      <c r="C167" t="s">
        <v>54</v>
      </c>
      <c r="D167" t="s">
        <v>17</v>
      </c>
      <c r="E167" s="61"/>
      <c r="F167" s="61">
        <v>1694</v>
      </c>
      <c r="G167" s="61"/>
      <c r="H167" s="61"/>
      <c r="I167" s="61"/>
      <c r="J167" s="61"/>
      <c r="K167" s="61">
        <v>2193</v>
      </c>
      <c r="L167" s="61"/>
      <c r="M167" s="61"/>
      <c r="N167" s="61">
        <v>5544</v>
      </c>
      <c r="O167" s="61"/>
      <c r="P167" s="61"/>
      <c r="Q167" s="61">
        <v>9431</v>
      </c>
      <c r="S167" s="27">
        <v>2022</v>
      </c>
      <c r="T167" t="s">
        <v>65</v>
      </c>
      <c r="U167" t="s">
        <v>36</v>
      </c>
      <c r="V167">
        <v>250009</v>
      </c>
      <c r="W167" s="61"/>
      <c r="X167" s="61">
        <v>1574</v>
      </c>
      <c r="Y167" s="61"/>
      <c r="Z167" s="61">
        <v>3415</v>
      </c>
      <c r="AA167" s="61"/>
      <c r="AB167" s="61">
        <v>8794</v>
      </c>
      <c r="AC167" s="61"/>
      <c r="AD167" s="61">
        <v>1038</v>
      </c>
      <c r="AE167" s="61"/>
      <c r="AF167" s="61"/>
      <c r="AG167" s="61">
        <v>5239</v>
      </c>
      <c r="AH167" s="61">
        <v>1617</v>
      </c>
      <c r="AI167" s="61">
        <v>21677</v>
      </c>
      <c r="AK167" s="27">
        <v>2021</v>
      </c>
      <c r="AL167" t="s">
        <v>50</v>
      </c>
      <c r="AM167" t="s">
        <v>37</v>
      </c>
      <c r="AN167">
        <v>250016</v>
      </c>
      <c r="AO167" s="29">
        <v>4</v>
      </c>
      <c r="AP167" t="s">
        <v>17</v>
      </c>
      <c r="AQ167" s="61">
        <v>1305</v>
      </c>
      <c r="BK167" s="27">
        <v>2021</v>
      </c>
      <c r="BL167" t="s">
        <v>50</v>
      </c>
      <c r="BM167" t="s">
        <v>70</v>
      </c>
      <c r="BN167">
        <v>511115</v>
      </c>
      <c r="BO167" s="29">
        <v>10</v>
      </c>
      <c r="BP167" t="s">
        <v>16</v>
      </c>
      <c r="BQ167" s="61">
        <v>5715</v>
      </c>
    </row>
    <row r="168" spans="1:69" x14ac:dyDescent="0.25">
      <c r="A168" s="27">
        <v>2021</v>
      </c>
      <c r="B168" t="s">
        <v>65</v>
      </c>
      <c r="C168" t="s">
        <v>54</v>
      </c>
      <c r="D168" t="s">
        <v>18</v>
      </c>
      <c r="E168" s="61"/>
      <c r="F168" s="61"/>
      <c r="G168" s="61"/>
      <c r="H168" s="61"/>
      <c r="I168" s="61">
        <v>961</v>
      </c>
      <c r="J168" s="61">
        <v>1890</v>
      </c>
      <c r="K168" s="61"/>
      <c r="L168" s="61"/>
      <c r="M168" s="61"/>
      <c r="N168" s="61">
        <v>1485</v>
      </c>
      <c r="O168" s="61"/>
      <c r="P168" s="61"/>
      <c r="Q168" s="61">
        <v>4336</v>
      </c>
      <c r="S168" s="27">
        <v>2022</v>
      </c>
      <c r="T168" t="s">
        <v>65</v>
      </c>
      <c r="U168" t="s">
        <v>36</v>
      </c>
      <c r="V168">
        <v>250010</v>
      </c>
      <c r="W168" s="61">
        <v>2235</v>
      </c>
      <c r="X168" s="61"/>
      <c r="Y168" s="61"/>
      <c r="Z168" s="61">
        <v>5698</v>
      </c>
      <c r="AA168" s="61"/>
      <c r="AB168" s="61">
        <v>12962</v>
      </c>
      <c r="AC168" s="61"/>
      <c r="AD168" s="61">
        <v>5157</v>
      </c>
      <c r="AE168" s="61"/>
      <c r="AF168" s="61">
        <v>4214</v>
      </c>
      <c r="AG168" s="61"/>
      <c r="AH168" s="61">
        <v>2321</v>
      </c>
      <c r="AI168" s="61">
        <v>32587</v>
      </c>
      <c r="AK168" s="27">
        <v>2021</v>
      </c>
      <c r="AL168" t="s">
        <v>50</v>
      </c>
      <c r="AM168" t="s">
        <v>37</v>
      </c>
      <c r="AN168">
        <v>250016</v>
      </c>
      <c r="AO168" s="29">
        <v>6</v>
      </c>
      <c r="AP168" t="s">
        <v>79</v>
      </c>
      <c r="AQ168" s="61">
        <v>5411</v>
      </c>
      <c r="BK168" s="27">
        <v>2021</v>
      </c>
      <c r="BL168" t="s">
        <v>50</v>
      </c>
      <c r="BM168" t="s">
        <v>70</v>
      </c>
      <c r="BN168">
        <v>511115</v>
      </c>
      <c r="BO168" s="29">
        <v>10</v>
      </c>
      <c r="BP168" t="s">
        <v>20</v>
      </c>
      <c r="BQ168" s="61">
        <v>5995</v>
      </c>
    </row>
    <row r="169" spans="1:69" x14ac:dyDescent="0.25">
      <c r="A169" s="27">
        <v>2021</v>
      </c>
      <c r="B169" t="s">
        <v>65</v>
      </c>
      <c r="C169" t="s">
        <v>54</v>
      </c>
      <c r="D169" t="s">
        <v>20</v>
      </c>
      <c r="E169" s="61"/>
      <c r="F169" s="61"/>
      <c r="G169" s="61"/>
      <c r="H169" s="61"/>
      <c r="I169" s="61"/>
      <c r="J169" s="61"/>
      <c r="K169" s="61">
        <v>5693</v>
      </c>
      <c r="L169" s="61"/>
      <c r="M169" s="61">
        <v>2369</v>
      </c>
      <c r="N169" s="61"/>
      <c r="O169" s="61">
        <v>5634</v>
      </c>
      <c r="P169" s="61"/>
      <c r="Q169" s="61">
        <v>13696</v>
      </c>
      <c r="S169" s="27">
        <v>2022</v>
      </c>
      <c r="T169" t="s">
        <v>65</v>
      </c>
      <c r="U169" t="s">
        <v>37</v>
      </c>
      <c r="V169">
        <v>250011</v>
      </c>
      <c r="W169" s="61">
        <v>2961</v>
      </c>
      <c r="X169" s="61"/>
      <c r="Y169" s="61">
        <v>2344</v>
      </c>
      <c r="Z169" s="61">
        <v>7594</v>
      </c>
      <c r="AA169" s="61"/>
      <c r="AB169" s="61">
        <v>2520</v>
      </c>
      <c r="AC169" s="61">
        <v>3321</v>
      </c>
      <c r="AD169" s="61"/>
      <c r="AE169" s="61">
        <v>5315</v>
      </c>
      <c r="AF169" s="61">
        <v>3127</v>
      </c>
      <c r="AG169" s="61">
        <v>2466</v>
      </c>
      <c r="AH169" s="61"/>
      <c r="AI169" s="61">
        <v>29648</v>
      </c>
      <c r="AK169" s="27">
        <v>2021</v>
      </c>
      <c r="AL169" t="s">
        <v>50</v>
      </c>
      <c r="AM169" t="s">
        <v>37</v>
      </c>
      <c r="AN169">
        <v>250016</v>
      </c>
      <c r="AO169" s="29">
        <v>7</v>
      </c>
      <c r="AP169" t="s">
        <v>15</v>
      </c>
      <c r="AQ169" s="61">
        <v>5954</v>
      </c>
      <c r="BK169" s="27">
        <v>2021</v>
      </c>
      <c r="BL169" t="s">
        <v>50</v>
      </c>
      <c r="BM169" t="s">
        <v>70</v>
      </c>
      <c r="BN169">
        <v>511115</v>
      </c>
      <c r="BO169" s="29">
        <v>11</v>
      </c>
      <c r="BP169" t="s">
        <v>77</v>
      </c>
      <c r="BQ169" s="61">
        <v>2987</v>
      </c>
    </row>
    <row r="170" spans="1:69" x14ac:dyDescent="0.25">
      <c r="A170" s="27">
        <v>2021</v>
      </c>
      <c r="B170" t="s">
        <v>65</v>
      </c>
      <c r="C170" t="s">
        <v>54</v>
      </c>
      <c r="D170" t="s">
        <v>21</v>
      </c>
      <c r="E170" s="61"/>
      <c r="F170" s="61"/>
      <c r="G170" s="61"/>
      <c r="H170" s="61"/>
      <c r="I170" s="61"/>
      <c r="J170" s="61"/>
      <c r="K170" s="61">
        <v>2759</v>
      </c>
      <c r="L170" s="61"/>
      <c r="M170" s="61"/>
      <c r="N170" s="61"/>
      <c r="O170" s="61"/>
      <c r="P170" s="61"/>
      <c r="Q170" s="61">
        <v>2759</v>
      </c>
      <c r="S170" s="27">
        <v>2022</v>
      </c>
      <c r="T170" t="s">
        <v>65</v>
      </c>
      <c r="U170" t="s">
        <v>37</v>
      </c>
      <c r="V170">
        <v>250012</v>
      </c>
      <c r="W170" s="61"/>
      <c r="X170" s="61">
        <v>2780</v>
      </c>
      <c r="Y170" s="61">
        <v>1470</v>
      </c>
      <c r="Z170" s="61"/>
      <c r="AA170" s="61">
        <v>2889</v>
      </c>
      <c r="AB170" s="61"/>
      <c r="AC170" s="61">
        <v>1770</v>
      </c>
      <c r="AD170" s="61"/>
      <c r="AE170" s="61"/>
      <c r="AF170" s="61">
        <v>9412</v>
      </c>
      <c r="AG170" s="61">
        <v>8549</v>
      </c>
      <c r="AH170" s="61"/>
      <c r="AI170" s="61">
        <v>26870</v>
      </c>
      <c r="AK170" s="27">
        <v>2021</v>
      </c>
      <c r="AL170" t="s">
        <v>50</v>
      </c>
      <c r="AM170" t="s">
        <v>37</v>
      </c>
      <c r="AN170">
        <v>250016</v>
      </c>
      <c r="AO170" s="29">
        <v>8</v>
      </c>
      <c r="AP170" t="s">
        <v>75</v>
      </c>
      <c r="AQ170" s="61">
        <v>2579</v>
      </c>
      <c r="BK170" s="27">
        <v>2021</v>
      </c>
      <c r="BL170" t="s">
        <v>50</v>
      </c>
      <c r="BM170" t="s">
        <v>70</v>
      </c>
      <c r="BN170">
        <v>511115</v>
      </c>
      <c r="BO170" s="29">
        <v>12</v>
      </c>
      <c r="BP170" t="s">
        <v>75</v>
      </c>
      <c r="BQ170" s="61">
        <v>4361</v>
      </c>
    </row>
    <row r="171" spans="1:69" x14ac:dyDescent="0.25">
      <c r="A171" s="27">
        <v>2021</v>
      </c>
      <c r="B171" t="s">
        <v>65</v>
      </c>
      <c r="C171" t="s">
        <v>71</v>
      </c>
      <c r="D171" t="s">
        <v>73</v>
      </c>
      <c r="E171" s="61"/>
      <c r="F171" s="61">
        <v>2344</v>
      </c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>
        <v>2344</v>
      </c>
      <c r="S171" s="27">
        <v>2022</v>
      </c>
      <c r="T171" t="s">
        <v>65</v>
      </c>
      <c r="U171" t="s">
        <v>37</v>
      </c>
      <c r="V171">
        <v>250013</v>
      </c>
      <c r="W171" s="61">
        <v>781</v>
      </c>
      <c r="X171" s="61"/>
      <c r="Y171" s="61"/>
      <c r="Z171" s="61">
        <v>8495</v>
      </c>
      <c r="AA171" s="61"/>
      <c r="AB171" s="61"/>
      <c r="AC171" s="61"/>
      <c r="AD171" s="61"/>
      <c r="AE171" s="61"/>
      <c r="AF171" s="61"/>
      <c r="AG171" s="61">
        <v>1813</v>
      </c>
      <c r="AH171" s="61"/>
      <c r="AI171" s="61">
        <v>11089</v>
      </c>
      <c r="AK171" s="27">
        <v>2021</v>
      </c>
      <c r="AL171" t="s">
        <v>50</v>
      </c>
      <c r="AM171" t="s">
        <v>37</v>
      </c>
      <c r="AN171">
        <v>250016</v>
      </c>
      <c r="AO171" s="29">
        <v>9</v>
      </c>
      <c r="AP171" t="s">
        <v>21</v>
      </c>
      <c r="AQ171" s="61">
        <v>616</v>
      </c>
      <c r="BK171" s="27">
        <v>2021</v>
      </c>
      <c r="BL171" t="s">
        <v>50</v>
      </c>
      <c r="BM171" t="s">
        <v>70</v>
      </c>
      <c r="BN171">
        <v>511115</v>
      </c>
      <c r="BO171" s="29">
        <v>12</v>
      </c>
      <c r="BP171" t="s">
        <v>19</v>
      </c>
      <c r="BQ171" s="61">
        <v>11677</v>
      </c>
    </row>
    <row r="172" spans="1:69" x14ac:dyDescent="0.25">
      <c r="A172" s="27">
        <v>2021</v>
      </c>
      <c r="B172" t="s">
        <v>65</v>
      </c>
      <c r="C172" t="s">
        <v>71</v>
      </c>
      <c r="D172" t="s">
        <v>74</v>
      </c>
      <c r="E172" s="61"/>
      <c r="F172" s="61"/>
      <c r="G172" s="61"/>
      <c r="H172" s="61"/>
      <c r="I172" s="61"/>
      <c r="J172" s="61"/>
      <c r="K172" s="61"/>
      <c r="L172" s="61"/>
      <c r="M172" s="61"/>
      <c r="N172" s="61">
        <v>2556</v>
      </c>
      <c r="O172" s="61"/>
      <c r="P172" s="61"/>
      <c r="Q172" s="61">
        <v>2556</v>
      </c>
      <c r="S172" s="27">
        <v>2022</v>
      </c>
      <c r="T172" t="s">
        <v>65</v>
      </c>
      <c r="U172" t="s">
        <v>37</v>
      </c>
      <c r="V172">
        <v>250014</v>
      </c>
      <c r="W172" s="61">
        <v>1365</v>
      </c>
      <c r="X172" s="61">
        <v>10277</v>
      </c>
      <c r="Y172" s="61"/>
      <c r="Z172" s="61"/>
      <c r="AA172" s="61"/>
      <c r="AB172" s="61"/>
      <c r="AC172" s="61"/>
      <c r="AD172" s="61">
        <v>3477</v>
      </c>
      <c r="AE172" s="61">
        <v>5161</v>
      </c>
      <c r="AF172" s="61"/>
      <c r="AG172" s="61"/>
      <c r="AH172" s="61"/>
      <c r="AI172" s="61">
        <v>20280</v>
      </c>
      <c r="AK172" s="27">
        <v>2021</v>
      </c>
      <c r="AL172" t="s">
        <v>50</v>
      </c>
      <c r="AM172" t="s">
        <v>37</v>
      </c>
      <c r="AN172">
        <v>250016</v>
      </c>
      <c r="AO172" s="29">
        <v>11</v>
      </c>
      <c r="AP172" t="s">
        <v>81</v>
      </c>
      <c r="AQ172" s="61">
        <v>4643</v>
      </c>
      <c r="BK172" s="27">
        <v>2021</v>
      </c>
      <c r="BL172" t="s">
        <v>50</v>
      </c>
      <c r="BM172" t="s">
        <v>31</v>
      </c>
      <c r="BN172">
        <v>511116</v>
      </c>
      <c r="BO172" s="29">
        <v>1</v>
      </c>
      <c r="BP172" t="s">
        <v>17</v>
      </c>
      <c r="BQ172" s="61">
        <v>971</v>
      </c>
    </row>
    <row r="173" spans="1:69" x14ac:dyDescent="0.25">
      <c r="A173" s="27">
        <v>2021</v>
      </c>
      <c r="B173" t="s">
        <v>65</v>
      </c>
      <c r="C173" t="s">
        <v>71</v>
      </c>
      <c r="D173" t="s">
        <v>77</v>
      </c>
      <c r="E173" s="61">
        <v>3124</v>
      </c>
      <c r="F173" s="61"/>
      <c r="G173" s="61"/>
      <c r="H173" s="61"/>
      <c r="I173" s="61"/>
      <c r="J173" s="61"/>
      <c r="K173" s="61"/>
      <c r="L173" s="61"/>
      <c r="M173" s="61">
        <v>1594</v>
      </c>
      <c r="N173" s="61"/>
      <c r="O173" s="61"/>
      <c r="P173" s="61"/>
      <c r="Q173" s="61">
        <v>4718</v>
      </c>
      <c r="S173" s="27">
        <v>2022</v>
      </c>
      <c r="T173" t="s">
        <v>65</v>
      </c>
      <c r="U173" t="s">
        <v>37</v>
      </c>
      <c r="V173">
        <v>250015</v>
      </c>
      <c r="W173" s="61"/>
      <c r="X173" s="61">
        <v>3682</v>
      </c>
      <c r="Y173" s="61">
        <v>1094</v>
      </c>
      <c r="Z173" s="61">
        <v>3884</v>
      </c>
      <c r="AA173" s="61">
        <v>1134</v>
      </c>
      <c r="AB173" s="61">
        <v>5979</v>
      </c>
      <c r="AC173" s="61"/>
      <c r="AD173" s="61">
        <v>2455</v>
      </c>
      <c r="AE173" s="61"/>
      <c r="AF173" s="61">
        <v>713</v>
      </c>
      <c r="AG173" s="61">
        <v>4416</v>
      </c>
      <c r="AH173" s="61">
        <v>4421</v>
      </c>
      <c r="AI173" s="61">
        <v>27778</v>
      </c>
      <c r="AK173" s="27">
        <v>2021</v>
      </c>
      <c r="AL173" t="s">
        <v>50</v>
      </c>
      <c r="AM173" t="s">
        <v>37</v>
      </c>
      <c r="AN173">
        <v>250017</v>
      </c>
      <c r="AO173" s="29">
        <v>1</v>
      </c>
      <c r="AP173" t="s">
        <v>78</v>
      </c>
      <c r="AQ173" s="61">
        <v>1074</v>
      </c>
      <c r="BK173" s="27">
        <v>2021</v>
      </c>
      <c r="BL173" t="s">
        <v>50</v>
      </c>
      <c r="BM173" t="s">
        <v>31</v>
      </c>
      <c r="BN173">
        <v>511116</v>
      </c>
      <c r="BO173" s="29">
        <v>1</v>
      </c>
      <c r="BP173" t="s">
        <v>20</v>
      </c>
      <c r="BQ173" s="61">
        <v>4611</v>
      </c>
    </row>
    <row r="174" spans="1:69" x14ac:dyDescent="0.25">
      <c r="A174" s="27">
        <v>2021</v>
      </c>
      <c r="B174" t="s">
        <v>65</v>
      </c>
      <c r="C174" t="s">
        <v>71</v>
      </c>
      <c r="D174" t="s">
        <v>78</v>
      </c>
      <c r="E174" s="61">
        <v>7400</v>
      </c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>
        <v>7400</v>
      </c>
      <c r="S174" s="27">
        <v>2022</v>
      </c>
      <c r="T174" t="s">
        <v>65</v>
      </c>
      <c r="U174" t="s">
        <v>37</v>
      </c>
      <c r="V174">
        <v>250016</v>
      </c>
      <c r="W174" s="61">
        <v>1986</v>
      </c>
      <c r="X174" s="61">
        <v>1739</v>
      </c>
      <c r="Y174" s="61"/>
      <c r="Z174" s="61">
        <v>8314</v>
      </c>
      <c r="AA174" s="61"/>
      <c r="AB174" s="61"/>
      <c r="AC174" s="61">
        <v>1302</v>
      </c>
      <c r="AD174" s="61"/>
      <c r="AE174" s="61"/>
      <c r="AF174" s="61">
        <v>2905</v>
      </c>
      <c r="AG174" s="61">
        <v>5316</v>
      </c>
      <c r="AH174" s="61"/>
      <c r="AI174" s="61">
        <v>21562</v>
      </c>
      <c r="AK174" s="27">
        <v>2021</v>
      </c>
      <c r="AL174" t="s">
        <v>50</v>
      </c>
      <c r="AM174" t="s">
        <v>37</v>
      </c>
      <c r="AN174">
        <v>250017</v>
      </c>
      <c r="AO174" s="29">
        <v>3</v>
      </c>
      <c r="AP174" t="s">
        <v>80</v>
      </c>
      <c r="AQ174" s="61">
        <v>1041</v>
      </c>
      <c r="BK174" s="27">
        <v>2021</v>
      </c>
      <c r="BL174" t="s">
        <v>50</v>
      </c>
      <c r="BM174" t="s">
        <v>31</v>
      </c>
      <c r="BN174">
        <v>511116</v>
      </c>
      <c r="BO174" s="29">
        <v>2</v>
      </c>
      <c r="BP174" t="s">
        <v>11</v>
      </c>
      <c r="BQ174" s="61">
        <v>1144</v>
      </c>
    </row>
    <row r="175" spans="1:69" x14ac:dyDescent="0.25">
      <c r="A175" s="27">
        <v>2021</v>
      </c>
      <c r="B175" t="s">
        <v>65</v>
      </c>
      <c r="C175" t="s">
        <v>71</v>
      </c>
      <c r="D175" t="s">
        <v>79</v>
      </c>
      <c r="E175" s="61"/>
      <c r="F175" s="61"/>
      <c r="G175" s="61"/>
      <c r="H175" s="61"/>
      <c r="I175" s="61"/>
      <c r="J175" s="61"/>
      <c r="K175" s="61"/>
      <c r="L175" s="61"/>
      <c r="M175" s="61"/>
      <c r="N175" s="61">
        <v>5983</v>
      </c>
      <c r="O175" s="61"/>
      <c r="P175" s="61"/>
      <c r="Q175" s="61">
        <v>5983</v>
      </c>
      <c r="S175" s="27">
        <v>2022</v>
      </c>
      <c r="T175" t="s">
        <v>65</v>
      </c>
      <c r="U175" t="s">
        <v>37</v>
      </c>
      <c r="V175">
        <v>250017</v>
      </c>
      <c r="W175" s="61"/>
      <c r="X175" s="61"/>
      <c r="Y175" s="61"/>
      <c r="Z175" s="61">
        <v>4911</v>
      </c>
      <c r="AA175" s="61"/>
      <c r="AB175" s="61">
        <v>4702</v>
      </c>
      <c r="AC175" s="61"/>
      <c r="AD175" s="61">
        <v>1277</v>
      </c>
      <c r="AE175" s="61">
        <v>16980</v>
      </c>
      <c r="AF175" s="61">
        <v>2393</v>
      </c>
      <c r="AG175" s="61"/>
      <c r="AH175" s="61">
        <v>4671</v>
      </c>
      <c r="AI175" s="61">
        <v>34934</v>
      </c>
      <c r="AK175" s="27">
        <v>2021</v>
      </c>
      <c r="AL175" t="s">
        <v>50</v>
      </c>
      <c r="AM175" t="s">
        <v>37</v>
      </c>
      <c r="AN175">
        <v>250017</v>
      </c>
      <c r="AO175" s="29">
        <v>3</v>
      </c>
      <c r="AP175" t="s">
        <v>11</v>
      </c>
      <c r="AQ175" s="61">
        <v>1273</v>
      </c>
      <c r="BK175" s="27">
        <v>2021</v>
      </c>
      <c r="BL175" t="s">
        <v>50</v>
      </c>
      <c r="BM175" t="s">
        <v>31</v>
      </c>
      <c r="BN175">
        <v>511116</v>
      </c>
      <c r="BO175" s="29">
        <v>2</v>
      </c>
      <c r="BP175" t="s">
        <v>20</v>
      </c>
      <c r="BQ175" s="61">
        <v>1742</v>
      </c>
    </row>
    <row r="176" spans="1:69" x14ac:dyDescent="0.25">
      <c r="A176" s="27">
        <v>2021</v>
      </c>
      <c r="B176" t="s">
        <v>65</v>
      </c>
      <c r="C176" t="s">
        <v>71</v>
      </c>
      <c r="D176" t="s">
        <v>80</v>
      </c>
      <c r="E176" s="61"/>
      <c r="F176" s="61">
        <v>4093</v>
      </c>
      <c r="G176" s="61"/>
      <c r="H176" s="61"/>
      <c r="I176" s="61"/>
      <c r="J176" s="61">
        <v>3479</v>
      </c>
      <c r="K176" s="61"/>
      <c r="L176" s="61"/>
      <c r="M176" s="61"/>
      <c r="N176" s="61"/>
      <c r="O176" s="61"/>
      <c r="P176" s="61"/>
      <c r="Q176" s="61">
        <v>7572</v>
      </c>
      <c r="S176" s="27">
        <v>2022</v>
      </c>
      <c r="T176" t="s">
        <v>65</v>
      </c>
      <c r="U176" t="s">
        <v>37</v>
      </c>
      <c r="V176">
        <v>250018</v>
      </c>
      <c r="W176" s="61"/>
      <c r="X176" s="61">
        <v>1132</v>
      </c>
      <c r="Y176" s="61">
        <v>5016</v>
      </c>
      <c r="Z176" s="61">
        <v>421</v>
      </c>
      <c r="AA176" s="61"/>
      <c r="AB176" s="61">
        <v>4813</v>
      </c>
      <c r="AC176" s="61">
        <v>3000</v>
      </c>
      <c r="AD176" s="61">
        <v>8220</v>
      </c>
      <c r="AE176" s="61"/>
      <c r="AF176" s="61"/>
      <c r="AG176" s="61"/>
      <c r="AH176" s="61"/>
      <c r="AI176" s="61">
        <v>22602</v>
      </c>
      <c r="AK176" s="27">
        <v>2021</v>
      </c>
      <c r="AL176" t="s">
        <v>50</v>
      </c>
      <c r="AM176" t="s">
        <v>37</v>
      </c>
      <c r="AN176">
        <v>250017</v>
      </c>
      <c r="AO176" s="29">
        <v>4</v>
      </c>
      <c r="AP176" t="s">
        <v>78</v>
      </c>
      <c r="AQ176" s="61">
        <v>1916</v>
      </c>
      <c r="BK176" s="27">
        <v>2021</v>
      </c>
      <c r="BL176" t="s">
        <v>50</v>
      </c>
      <c r="BM176" t="s">
        <v>31</v>
      </c>
      <c r="BN176">
        <v>511116</v>
      </c>
      <c r="BO176" s="29">
        <v>3</v>
      </c>
      <c r="BP176" t="s">
        <v>80</v>
      </c>
      <c r="BQ176" s="61">
        <v>1041</v>
      </c>
    </row>
    <row r="177" spans="1:69" x14ac:dyDescent="0.25">
      <c r="A177" s="27">
        <v>2021</v>
      </c>
      <c r="B177" t="s">
        <v>65</v>
      </c>
      <c r="C177" t="s">
        <v>71</v>
      </c>
      <c r="D177" t="s">
        <v>12</v>
      </c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>
        <v>3923</v>
      </c>
      <c r="P177" s="61"/>
      <c r="Q177" s="61">
        <v>3923</v>
      </c>
      <c r="S177" s="27">
        <v>2022</v>
      </c>
      <c r="T177" t="s">
        <v>65</v>
      </c>
      <c r="U177" t="s">
        <v>37</v>
      </c>
      <c r="V177">
        <v>250019</v>
      </c>
      <c r="W177" s="61"/>
      <c r="X177" s="61"/>
      <c r="Y177" s="61">
        <v>5525</v>
      </c>
      <c r="Z177" s="61"/>
      <c r="AA177" s="61">
        <v>3089</v>
      </c>
      <c r="AB177" s="61"/>
      <c r="AC177" s="61"/>
      <c r="AD177" s="61">
        <v>5257</v>
      </c>
      <c r="AE177" s="61"/>
      <c r="AF177" s="61">
        <v>7715</v>
      </c>
      <c r="AG177" s="61"/>
      <c r="AH177" s="61">
        <v>3781</v>
      </c>
      <c r="AI177" s="61">
        <v>25367</v>
      </c>
      <c r="AK177" s="27">
        <v>2021</v>
      </c>
      <c r="AL177" t="s">
        <v>50</v>
      </c>
      <c r="AM177" t="s">
        <v>37</v>
      </c>
      <c r="AN177">
        <v>250017</v>
      </c>
      <c r="AO177" s="29">
        <v>4</v>
      </c>
      <c r="AP177" t="s">
        <v>12</v>
      </c>
      <c r="AQ177" s="61">
        <v>1332</v>
      </c>
      <c r="BK177" s="27">
        <v>2021</v>
      </c>
      <c r="BL177" t="s">
        <v>50</v>
      </c>
      <c r="BM177" t="s">
        <v>31</v>
      </c>
      <c r="BN177">
        <v>511116</v>
      </c>
      <c r="BO177" s="29">
        <v>3</v>
      </c>
      <c r="BP177" t="s">
        <v>17</v>
      </c>
      <c r="BQ177" s="61">
        <v>7528</v>
      </c>
    </row>
    <row r="178" spans="1:69" x14ac:dyDescent="0.25">
      <c r="A178" s="27">
        <v>2021</v>
      </c>
      <c r="B178" t="s">
        <v>65</v>
      </c>
      <c r="C178" t="s">
        <v>71</v>
      </c>
      <c r="D178" t="s">
        <v>14</v>
      </c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>
        <v>2000</v>
      </c>
      <c r="Q178" s="61">
        <v>2000</v>
      </c>
      <c r="S178" s="27">
        <v>2022</v>
      </c>
      <c r="T178" t="s">
        <v>65</v>
      </c>
      <c r="U178" t="s">
        <v>37</v>
      </c>
      <c r="V178">
        <v>250020</v>
      </c>
      <c r="W178" s="61"/>
      <c r="X178" s="61">
        <v>4614</v>
      </c>
      <c r="Y178" s="61">
        <v>5498</v>
      </c>
      <c r="Z178" s="61"/>
      <c r="AA178" s="61"/>
      <c r="AB178" s="61">
        <v>4691</v>
      </c>
      <c r="AC178" s="61"/>
      <c r="AD178" s="61">
        <v>1059</v>
      </c>
      <c r="AE178" s="61"/>
      <c r="AF178" s="61">
        <v>4796</v>
      </c>
      <c r="AG178" s="61">
        <v>2303</v>
      </c>
      <c r="AH178" s="61">
        <v>4975</v>
      </c>
      <c r="AI178" s="61">
        <v>27936</v>
      </c>
      <c r="AK178" s="27">
        <v>2021</v>
      </c>
      <c r="AL178" t="s">
        <v>50</v>
      </c>
      <c r="AM178" t="s">
        <v>37</v>
      </c>
      <c r="AN178">
        <v>250017</v>
      </c>
      <c r="AO178" s="29">
        <v>4</v>
      </c>
      <c r="AP178" t="s">
        <v>15</v>
      </c>
      <c r="AQ178" s="61">
        <v>720</v>
      </c>
      <c r="BK178" s="27">
        <v>2021</v>
      </c>
      <c r="BL178" t="s">
        <v>50</v>
      </c>
      <c r="BM178" t="s">
        <v>31</v>
      </c>
      <c r="BN178">
        <v>511116</v>
      </c>
      <c r="BO178" s="29">
        <v>3</v>
      </c>
      <c r="BP178" t="s">
        <v>19</v>
      </c>
      <c r="BQ178" s="61">
        <v>5853</v>
      </c>
    </row>
    <row r="179" spans="1:69" x14ac:dyDescent="0.25">
      <c r="A179" s="27">
        <v>2021</v>
      </c>
      <c r="B179" t="s">
        <v>65</v>
      </c>
      <c r="C179" t="s">
        <v>71</v>
      </c>
      <c r="D179" t="s">
        <v>15</v>
      </c>
      <c r="E179" s="61"/>
      <c r="F179" s="61"/>
      <c r="G179" s="61">
        <v>2607</v>
      </c>
      <c r="H179" s="61"/>
      <c r="I179" s="61"/>
      <c r="J179" s="61"/>
      <c r="K179" s="61"/>
      <c r="L179" s="61"/>
      <c r="M179" s="61"/>
      <c r="N179" s="61"/>
      <c r="O179" s="61">
        <v>2218</v>
      </c>
      <c r="P179" s="61"/>
      <c r="Q179" s="61">
        <v>4825</v>
      </c>
      <c r="S179" s="27">
        <v>2022</v>
      </c>
      <c r="T179" t="s">
        <v>65</v>
      </c>
      <c r="U179" t="s">
        <v>35</v>
      </c>
      <c r="V179">
        <v>250026</v>
      </c>
      <c r="W179" s="61">
        <v>2989</v>
      </c>
      <c r="X179" s="61"/>
      <c r="Y179" s="61">
        <v>1874</v>
      </c>
      <c r="Z179" s="61">
        <v>3855</v>
      </c>
      <c r="AA179" s="61"/>
      <c r="AB179" s="61"/>
      <c r="AC179" s="61"/>
      <c r="AD179" s="61">
        <v>2048</v>
      </c>
      <c r="AE179" s="61"/>
      <c r="AF179" s="61"/>
      <c r="AG179" s="61"/>
      <c r="AH179" s="61"/>
      <c r="AI179" s="61">
        <v>10766</v>
      </c>
      <c r="AK179" s="27">
        <v>2021</v>
      </c>
      <c r="AL179" t="s">
        <v>50</v>
      </c>
      <c r="AM179" t="s">
        <v>37</v>
      </c>
      <c r="AN179">
        <v>250017</v>
      </c>
      <c r="AO179" s="29">
        <v>6</v>
      </c>
      <c r="AP179" t="s">
        <v>21</v>
      </c>
      <c r="AQ179" s="61">
        <v>990</v>
      </c>
      <c r="BK179" s="27">
        <v>2021</v>
      </c>
      <c r="BL179" t="s">
        <v>50</v>
      </c>
      <c r="BM179" t="s">
        <v>31</v>
      </c>
      <c r="BN179">
        <v>511116</v>
      </c>
      <c r="BO179" s="29">
        <v>4</v>
      </c>
      <c r="BP179" t="s">
        <v>75</v>
      </c>
      <c r="BQ179" s="61">
        <v>428</v>
      </c>
    </row>
    <row r="180" spans="1:69" x14ac:dyDescent="0.25">
      <c r="A180" s="27">
        <v>2021</v>
      </c>
      <c r="B180" t="s">
        <v>65</v>
      </c>
      <c r="C180" t="s">
        <v>71</v>
      </c>
      <c r="D180" t="s">
        <v>17</v>
      </c>
      <c r="E180" s="61"/>
      <c r="F180" s="61"/>
      <c r="G180" s="61"/>
      <c r="H180" s="61"/>
      <c r="I180" s="61">
        <v>3072</v>
      </c>
      <c r="J180" s="61"/>
      <c r="K180" s="61"/>
      <c r="L180" s="61"/>
      <c r="M180" s="61"/>
      <c r="N180" s="61"/>
      <c r="O180" s="61"/>
      <c r="P180" s="61"/>
      <c r="Q180" s="61">
        <v>3072</v>
      </c>
      <c r="S180" s="27">
        <v>2022</v>
      </c>
      <c r="T180" t="s">
        <v>65</v>
      </c>
      <c r="U180" t="s">
        <v>35</v>
      </c>
      <c r="V180">
        <v>250027</v>
      </c>
      <c r="W180" s="61"/>
      <c r="X180" s="61"/>
      <c r="Y180" s="61">
        <v>4946</v>
      </c>
      <c r="Z180" s="61"/>
      <c r="AA180" s="61">
        <v>1973</v>
      </c>
      <c r="AB180" s="61">
        <v>4738</v>
      </c>
      <c r="AC180" s="61"/>
      <c r="AD180" s="61">
        <v>3561</v>
      </c>
      <c r="AE180" s="61"/>
      <c r="AF180" s="61"/>
      <c r="AG180" s="61">
        <v>8538</v>
      </c>
      <c r="AH180" s="61"/>
      <c r="AI180" s="61">
        <v>23756</v>
      </c>
      <c r="AK180" s="27">
        <v>2021</v>
      </c>
      <c r="AL180" t="s">
        <v>50</v>
      </c>
      <c r="AM180" t="s">
        <v>37</v>
      </c>
      <c r="AN180">
        <v>250017</v>
      </c>
      <c r="AO180" s="29">
        <v>7</v>
      </c>
      <c r="AP180" t="s">
        <v>13</v>
      </c>
      <c r="AQ180" s="61">
        <v>1123</v>
      </c>
      <c r="BK180" s="27">
        <v>2021</v>
      </c>
      <c r="BL180" t="s">
        <v>50</v>
      </c>
      <c r="BM180" t="s">
        <v>31</v>
      </c>
      <c r="BN180">
        <v>511116</v>
      </c>
      <c r="BO180" s="29">
        <v>4</v>
      </c>
      <c r="BP180" t="s">
        <v>79</v>
      </c>
      <c r="BQ180" s="61">
        <v>5573</v>
      </c>
    </row>
    <row r="181" spans="1:69" x14ac:dyDescent="0.25">
      <c r="A181" s="27">
        <v>2021</v>
      </c>
      <c r="B181" t="s">
        <v>65</v>
      </c>
      <c r="C181" t="s">
        <v>71</v>
      </c>
      <c r="D181" t="s">
        <v>18</v>
      </c>
      <c r="E181" s="61"/>
      <c r="F181" s="61"/>
      <c r="G181" s="61"/>
      <c r="H181" s="61"/>
      <c r="I181" s="61"/>
      <c r="J181" s="61"/>
      <c r="K181" s="61"/>
      <c r="L181" s="61"/>
      <c r="M181" s="61"/>
      <c r="N181" s="61">
        <v>4628</v>
      </c>
      <c r="O181" s="61"/>
      <c r="P181" s="61"/>
      <c r="Q181" s="61">
        <v>4628</v>
      </c>
      <c r="S181" s="27">
        <v>2022</v>
      </c>
      <c r="T181" t="s">
        <v>65</v>
      </c>
      <c r="U181" t="s">
        <v>35</v>
      </c>
      <c r="V181">
        <v>250028</v>
      </c>
      <c r="W181" s="61">
        <v>6583</v>
      </c>
      <c r="X181" s="61"/>
      <c r="Y181" s="61">
        <v>3603</v>
      </c>
      <c r="Z181" s="61">
        <v>2356</v>
      </c>
      <c r="AA181" s="61"/>
      <c r="AB181" s="61">
        <v>4483</v>
      </c>
      <c r="AC181" s="61"/>
      <c r="AD181" s="61"/>
      <c r="AE181" s="61">
        <v>3149</v>
      </c>
      <c r="AF181" s="61"/>
      <c r="AG181" s="61"/>
      <c r="AH181" s="61">
        <v>6118</v>
      </c>
      <c r="AI181" s="61">
        <v>26292</v>
      </c>
      <c r="AK181" s="27">
        <v>2021</v>
      </c>
      <c r="AL181" t="s">
        <v>50</v>
      </c>
      <c r="AM181" t="s">
        <v>37</v>
      </c>
      <c r="AN181">
        <v>250017</v>
      </c>
      <c r="AO181" s="29">
        <v>8</v>
      </c>
      <c r="AP181" t="s">
        <v>21</v>
      </c>
      <c r="AQ181" s="61">
        <v>5096</v>
      </c>
      <c r="BK181" s="27">
        <v>2021</v>
      </c>
      <c r="BL181" t="s">
        <v>50</v>
      </c>
      <c r="BM181" t="s">
        <v>31</v>
      </c>
      <c r="BN181">
        <v>511116</v>
      </c>
      <c r="BO181" s="29">
        <v>4</v>
      </c>
      <c r="BP181" t="s">
        <v>80</v>
      </c>
      <c r="BQ181" s="61">
        <v>1291</v>
      </c>
    </row>
    <row r="182" spans="1:69" x14ac:dyDescent="0.25">
      <c r="A182" s="27">
        <v>2021</v>
      </c>
      <c r="B182" t="s">
        <v>65</v>
      </c>
      <c r="C182" t="s">
        <v>71</v>
      </c>
      <c r="D182" t="s">
        <v>20</v>
      </c>
      <c r="E182" s="61"/>
      <c r="F182" s="61"/>
      <c r="G182" s="61"/>
      <c r="H182" s="61"/>
      <c r="I182" s="61"/>
      <c r="J182" s="61"/>
      <c r="K182" s="61"/>
      <c r="L182" s="61"/>
      <c r="M182" s="61">
        <v>1463</v>
      </c>
      <c r="N182" s="61"/>
      <c r="O182" s="61"/>
      <c r="P182" s="61"/>
      <c r="Q182" s="61">
        <v>1463</v>
      </c>
      <c r="S182" s="27">
        <v>2022</v>
      </c>
      <c r="T182" t="s">
        <v>65</v>
      </c>
      <c r="U182" t="s">
        <v>35</v>
      </c>
      <c r="V182">
        <v>250029</v>
      </c>
      <c r="W182" s="61"/>
      <c r="X182" s="61">
        <v>4151</v>
      </c>
      <c r="Y182" s="61">
        <v>3383</v>
      </c>
      <c r="Z182" s="61">
        <v>5644</v>
      </c>
      <c r="AA182" s="61"/>
      <c r="AB182" s="61">
        <v>1161</v>
      </c>
      <c r="AC182" s="61"/>
      <c r="AD182" s="61"/>
      <c r="AE182" s="61"/>
      <c r="AF182" s="61">
        <v>5437</v>
      </c>
      <c r="AG182" s="61">
        <v>1302</v>
      </c>
      <c r="AH182" s="61"/>
      <c r="AI182" s="61">
        <v>21078</v>
      </c>
      <c r="AK182" s="27">
        <v>2021</v>
      </c>
      <c r="AL182" t="s">
        <v>50</v>
      </c>
      <c r="AM182" t="s">
        <v>37</v>
      </c>
      <c r="AN182">
        <v>250017</v>
      </c>
      <c r="AO182" s="29">
        <v>10</v>
      </c>
      <c r="AP182" t="s">
        <v>80</v>
      </c>
      <c r="AQ182" s="61">
        <v>4260</v>
      </c>
      <c r="BK182" s="27">
        <v>2021</v>
      </c>
      <c r="BL182" t="s">
        <v>50</v>
      </c>
      <c r="BM182" t="s">
        <v>31</v>
      </c>
      <c r="BN182">
        <v>511116</v>
      </c>
      <c r="BO182" s="29">
        <v>4</v>
      </c>
      <c r="BP182" t="s">
        <v>11</v>
      </c>
      <c r="BQ182" s="61">
        <v>4815</v>
      </c>
    </row>
    <row r="183" spans="1:69" x14ac:dyDescent="0.25">
      <c r="A183" s="27">
        <v>2021</v>
      </c>
      <c r="B183" t="s">
        <v>65</v>
      </c>
      <c r="C183" t="s">
        <v>71</v>
      </c>
      <c r="D183" t="s">
        <v>21</v>
      </c>
      <c r="E183" s="61"/>
      <c r="F183" s="61"/>
      <c r="G183" s="61"/>
      <c r="H183" s="61"/>
      <c r="I183" s="61">
        <v>2825</v>
      </c>
      <c r="J183" s="61"/>
      <c r="K183" s="61"/>
      <c r="L183" s="61"/>
      <c r="M183" s="61"/>
      <c r="N183" s="61"/>
      <c r="O183" s="61"/>
      <c r="P183" s="61"/>
      <c r="Q183" s="61">
        <v>2825</v>
      </c>
      <c r="S183" s="27">
        <v>2022</v>
      </c>
      <c r="T183" t="s">
        <v>65</v>
      </c>
      <c r="U183" t="s">
        <v>35</v>
      </c>
      <c r="V183">
        <v>250030</v>
      </c>
      <c r="W183" s="61"/>
      <c r="X183" s="61"/>
      <c r="Y183" s="61"/>
      <c r="Z183" s="61"/>
      <c r="AA183" s="61"/>
      <c r="AB183" s="61">
        <v>2806</v>
      </c>
      <c r="AC183" s="61"/>
      <c r="AD183" s="61"/>
      <c r="AE183" s="61"/>
      <c r="AF183" s="61"/>
      <c r="AG183" s="61"/>
      <c r="AH183" s="61"/>
      <c r="AI183" s="61">
        <v>2806</v>
      </c>
      <c r="AK183" s="27">
        <v>2021</v>
      </c>
      <c r="AL183" t="s">
        <v>50</v>
      </c>
      <c r="AM183" t="s">
        <v>37</v>
      </c>
      <c r="AN183">
        <v>250017</v>
      </c>
      <c r="AO183" s="29">
        <v>10</v>
      </c>
      <c r="AP183" t="s">
        <v>14</v>
      </c>
      <c r="AQ183" s="61">
        <v>2628</v>
      </c>
      <c r="BK183" s="27">
        <v>2021</v>
      </c>
      <c r="BL183" t="s">
        <v>50</v>
      </c>
      <c r="BM183" t="s">
        <v>31</v>
      </c>
      <c r="BN183">
        <v>511116</v>
      </c>
      <c r="BO183" s="29">
        <v>5</v>
      </c>
      <c r="BP183" t="s">
        <v>74</v>
      </c>
      <c r="BQ183" s="61">
        <v>466</v>
      </c>
    </row>
    <row r="184" spans="1:69" x14ac:dyDescent="0.25">
      <c r="A184" s="27">
        <v>2021</v>
      </c>
      <c r="B184" t="s">
        <v>65</v>
      </c>
      <c r="C184" t="s">
        <v>39</v>
      </c>
      <c r="D184" t="s">
        <v>73</v>
      </c>
      <c r="E184" s="61"/>
      <c r="F184" s="61"/>
      <c r="G184" s="61"/>
      <c r="H184" s="61"/>
      <c r="I184" s="61"/>
      <c r="J184" s="61"/>
      <c r="K184" s="61">
        <v>748</v>
      </c>
      <c r="L184" s="61"/>
      <c r="M184" s="61"/>
      <c r="N184" s="61"/>
      <c r="O184" s="61">
        <v>4047</v>
      </c>
      <c r="P184" s="61"/>
      <c r="Q184" s="61">
        <v>4795</v>
      </c>
      <c r="S184" s="27">
        <v>2022</v>
      </c>
      <c r="T184" t="s">
        <v>51</v>
      </c>
      <c r="U184" t="s">
        <v>34</v>
      </c>
      <c r="V184">
        <v>250021</v>
      </c>
      <c r="W184" s="61"/>
      <c r="X184" s="61">
        <v>924</v>
      </c>
      <c r="Y184" s="61"/>
      <c r="Z184" s="61">
        <v>451</v>
      </c>
      <c r="AA184" s="61"/>
      <c r="AB184" s="61">
        <v>3339</v>
      </c>
      <c r="AC184" s="61"/>
      <c r="AD184" s="61">
        <v>7906</v>
      </c>
      <c r="AE184" s="61">
        <v>5209</v>
      </c>
      <c r="AF184" s="61">
        <v>4826</v>
      </c>
      <c r="AG184" s="61"/>
      <c r="AH184" s="61">
        <v>6499</v>
      </c>
      <c r="AI184" s="61">
        <v>29154</v>
      </c>
      <c r="AK184" s="27">
        <v>2021</v>
      </c>
      <c r="AL184" t="s">
        <v>50</v>
      </c>
      <c r="AM184" t="s">
        <v>37</v>
      </c>
      <c r="AN184">
        <v>250018</v>
      </c>
      <c r="AO184" s="29">
        <v>2</v>
      </c>
      <c r="AP184" t="s">
        <v>76</v>
      </c>
      <c r="AQ184" s="61">
        <v>4394</v>
      </c>
      <c r="BK184" s="27">
        <v>2021</v>
      </c>
      <c r="BL184" t="s">
        <v>50</v>
      </c>
      <c r="BM184" t="s">
        <v>31</v>
      </c>
      <c r="BN184">
        <v>511116</v>
      </c>
      <c r="BO184" s="29">
        <v>5</v>
      </c>
      <c r="BP184" t="s">
        <v>76</v>
      </c>
      <c r="BQ184" s="61">
        <v>1064</v>
      </c>
    </row>
    <row r="185" spans="1:69" x14ac:dyDescent="0.25">
      <c r="A185" s="27">
        <v>2021</v>
      </c>
      <c r="B185" t="s">
        <v>65</v>
      </c>
      <c r="C185" t="s">
        <v>39</v>
      </c>
      <c r="D185" t="s">
        <v>74</v>
      </c>
      <c r="E185" s="61"/>
      <c r="F185" s="61">
        <v>774</v>
      </c>
      <c r="G185" s="61"/>
      <c r="H185" s="61">
        <v>3260</v>
      </c>
      <c r="I185" s="61"/>
      <c r="J185" s="61"/>
      <c r="K185" s="61">
        <v>630</v>
      </c>
      <c r="L185" s="61"/>
      <c r="M185" s="61">
        <v>2800</v>
      </c>
      <c r="N185" s="61"/>
      <c r="O185" s="61"/>
      <c r="P185" s="61">
        <v>5356</v>
      </c>
      <c r="Q185" s="61">
        <v>12820</v>
      </c>
      <c r="S185" s="27">
        <v>2022</v>
      </c>
      <c r="T185" t="s">
        <v>51</v>
      </c>
      <c r="U185" t="s">
        <v>34</v>
      </c>
      <c r="V185">
        <v>250022</v>
      </c>
      <c r="W185" s="61"/>
      <c r="X185" s="61"/>
      <c r="Y185" s="61"/>
      <c r="Z185" s="61">
        <v>4360</v>
      </c>
      <c r="AA185" s="61">
        <v>984</v>
      </c>
      <c r="AB185" s="61"/>
      <c r="AC185" s="61"/>
      <c r="AD185" s="61"/>
      <c r="AE185" s="61"/>
      <c r="AF185" s="61">
        <v>1013</v>
      </c>
      <c r="AG185" s="61">
        <v>7948</v>
      </c>
      <c r="AH185" s="61">
        <v>786</v>
      </c>
      <c r="AI185" s="61">
        <v>15091</v>
      </c>
      <c r="AK185" s="27">
        <v>2021</v>
      </c>
      <c r="AL185" t="s">
        <v>50</v>
      </c>
      <c r="AM185" t="s">
        <v>37</v>
      </c>
      <c r="AN185">
        <v>250018</v>
      </c>
      <c r="AO185" s="29">
        <v>2</v>
      </c>
      <c r="AP185" t="s">
        <v>20</v>
      </c>
      <c r="AQ185" s="61">
        <v>1742</v>
      </c>
      <c r="BK185" s="27">
        <v>2021</v>
      </c>
      <c r="BL185" t="s">
        <v>50</v>
      </c>
      <c r="BM185" t="s">
        <v>31</v>
      </c>
      <c r="BN185">
        <v>511116</v>
      </c>
      <c r="BO185" s="29">
        <v>5</v>
      </c>
      <c r="BP185" t="s">
        <v>80</v>
      </c>
      <c r="BQ185" s="61">
        <v>2422</v>
      </c>
    </row>
    <row r="186" spans="1:69" x14ac:dyDescent="0.25">
      <c r="A186" s="27">
        <v>2021</v>
      </c>
      <c r="B186" t="s">
        <v>65</v>
      </c>
      <c r="C186" t="s">
        <v>39</v>
      </c>
      <c r="D186" t="s">
        <v>75</v>
      </c>
      <c r="E186" s="61"/>
      <c r="F186" s="61"/>
      <c r="G186" s="61">
        <v>1533</v>
      </c>
      <c r="H186" s="61"/>
      <c r="I186" s="61"/>
      <c r="J186" s="61"/>
      <c r="K186" s="61"/>
      <c r="L186" s="61"/>
      <c r="M186" s="61"/>
      <c r="N186" s="61"/>
      <c r="O186" s="61"/>
      <c r="P186" s="61"/>
      <c r="Q186" s="61">
        <v>1533</v>
      </c>
      <c r="S186" s="27">
        <v>2022</v>
      </c>
      <c r="T186" t="s">
        <v>51</v>
      </c>
      <c r="U186" t="s">
        <v>34</v>
      </c>
      <c r="V186">
        <v>250023</v>
      </c>
      <c r="W186" s="61">
        <v>1180</v>
      </c>
      <c r="X186" s="61"/>
      <c r="Y186" s="61">
        <v>2400</v>
      </c>
      <c r="Z186" s="61"/>
      <c r="AA186" s="61"/>
      <c r="AB186" s="61"/>
      <c r="AC186" s="61"/>
      <c r="AD186" s="61"/>
      <c r="AE186" s="61"/>
      <c r="AF186" s="61"/>
      <c r="AG186" s="61"/>
      <c r="AH186" s="61">
        <v>383</v>
      </c>
      <c r="AI186" s="61">
        <v>3963</v>
      </c>
      <c r="AK186" s="27">
        <v>2021</v>
      </c>
      <c r="AL186" t="s">
        <v>50</v>
      </c>
      <c r="AM186" t="s">
        <v>37</v>
      </c>
      <c r="AN186">
        <v>250018</v>
      </c>
      <c r="AO186" s="29">
        <v>5</v>
      </c>
      <c r="AP186" t="s">
        <v>81</v>
      </c>
      <c r="AQ186" s="61">
        <v>5623</v>
      </c>
      <c r="BK186" s="27">
        <v>2021</v>
      </c>
      <c r="BL186" t="s">
        <v>50</v>
      </c>
      <c r="BM186" t="s">
        <v>31</v>
      </c>
      <c r="BN186">
        <v>511116</v>
      </c>
      <c r="BO186" s="29">
        <v>5</v>
      </c>
      <c r="BP186" t="s">
        <v>81</v>
      </c>
      <c r="BQ186" s="61">
        <v>5623</v>
      </c>
    </row>
    <row r="187" spans="1:69" x14ac:dyDescent="0.25">
      <c r="A187" s="27">
        <v>2021</v>
      </c>
      <c r="B187" t="s">
        <v>65</v>
      </c>
      <c r="C187" t="s">
        <v>39</v>
      </c>
      <c r="D187" t="s">
        <v>76</v>
      </c>
      <c r="E187" s="61"/>
      <c r="F187" s="61"/>
      <c r="G187" s="61"/>
      <c r="H187" s="61">
        <v>3978</v>
      </c>
      <c r="I187" s="61"/>
      <c r="J187" s="61"/>
      <c r="K187" s="61"/>
      <c r="L187" s="61"/>
      <c r="M187" s="61"/>
      <c r="N187" s="61">
        <v>1105</v>
      </c>
      <c r="O187" s="61"/>
      <c r="P187" s="61"/>
      <c r="Q187" s="61">
        <v>5083</v>
      </c>
      <c r="S187" s="27">
        <v>2022</v>
      </c>
      <c r="T187" t="s">
        <v>51</v>
      </c>
      <c r="U187" t="s">
        <v>34</v>
      </c>
      <c r="V187">
        <v>250024</v>
      </c>
      <c r="W187" s="61"/>
      <c r="X187" s="61">
        <v>2942</v>
      </c>
      <c r="Y187" s="61"/>
      <c r="Z187" s="61"/>
      <c r="AA187" s="61"/>
      <c r="AB187" s="61"/>
      <c r="AC187" s="61">
        <v>4037</v>
      </c>
      <c r="AD187" s="61"/>
      <c r="AE187" s="61">
        <v>12005</v>
      </c>
      <c r="AF187" s="61"/>
      <c r="AG187" s="61">
        <v>4573</v>
      </c>
      <c r="AH187" s="61">
        <v>4930</v>
      </c>
      <c r="AI187" s="61">
        <v>28487</v>
      </c>
      <c r="AK187" s="27">
        <v>2021</v>
      </c>
      <c r="AL187" t="s">
        <v>50</v>
      </c>
      <c r="AM187" t="s">
        <v>37</v>
      </c>
      <c r="AN187">
        <v>250018</v>
      </c>
      <c r="AO187" s="29">
        <v>5</v>
      </c>
      <c r="AP187" t="s">
        <v>12</v>
      </c>
      <c r="AQ187" s="61">
        <v>1561</v>
      </c>
      <c r="BK187" s="27">
        <v>2021</v>
      </c>
      <c r="BL187" t="s">
        <v>50</v>
      </c>
      <c r="BM187" t="s">
        <v>31</v>
      </c>
      <c r="BN187">
        <v>511116</v>
      </c>
      <c r="BO187" s="29">
        <v>5</v>
      </c>
      <c r="BP187" t="s">
        <v>11</v>
      </c>
      <c r="BQ187" s="61">
        <v>5298</v>
      </c>
    </row>
    <row r="188" spans="1:69" x14ac:dyDescent="0.25">
      <c r="A188" s="27">
        <v>2021</v>
      </c>
      <c r="B188" t="s">
        <v>65</v>
      </c>
      <c r="C188" t="s">
        <v>39</v>
      </c>
      <c r="D188" t="s">
        <v>77</v>
      </c>
      <c r="E188" s="61"/>
      <c r="F188" s="61"/>
      <c r="G188" s="61"/>
      <c r="H188" s="61"/>
      <c r="I188" s="61"/>
      <c r="J188" s="61"/>
      <c r="K188" s="61">
        <v>3013</v>
      </c>
      <c r="L188" s="61"/>
      <c r="M188" s="61"/>
      <c r="N188" s="61"/>
      <c r="O188" s="61">
        <v>4537</v>
      </c>
      <c r="P188" s="61"/>
      <c r="Q188" s="61">
        <v>7550</v>
      </c>
      <c r="S188" s="27">
        <v>2022</v>
      </c>
      <c r="T188" t="s">
        <v>51</v>
      </c>
      <c r="U188" t="s">
        <v>34</v>
      </c>
      <c r="V188">
        <v>250025</v>
      </c>
      <c r="W188" s="61"/>
      <c r="X188" s="61">
        <v>5465</v>
      </c>
      <c r="Y188" s="61">
        <v>6729</v>
      </c>
      <c r="Z188" s="61"/>
      <c r="AA188" s="61">
        <v>1965</v>
      </c>
      <c r="AB188" s="61"/>
      <c r="AC188" s="61"/>
      <c r="AD188" s="61">
        <v>8992</v>
      </c>
      <c r="AE188" s="61"/>
      <c r="AF188" s="61">
        <v>3029</v>
      </c>
      <c r="AG188" s="61"/>
      <c r="AH188" s="61"/>
      <c r="AI188" s="61">
        <v>26180</v>
      </c>
      <c r="AK188" s="27">
        <v>2021</v>
      </c>
      <c r="AL188" t="s">
        <v>50</v>
      </c>
      <c r="AM188" t="s">
        <v>37</v>
      </c>
      <c r="AN188">
        <v>250018</v>
      </c>
      <c r="AO188" s="29">
        <v>5</v>
      </c>
      <c r="AP188" t="s">
        <v>20</v>
      </c>
      <c r="AQ188" s="61">
        <v>1820</v>
      </c>
      <c r="BK188" s="27">
        <v>2021</v>
      </c>
      <c r="BL188" t="s">
        <v>50</v>
      </c>
      <c r="BM188" t="s">
        <v>31</v>
      </c>
      <c r="BN188">
        <v>511116</v>
      </c>
      <c r="BO188" s="29">
        <v>5</v>
      </c>
      <c r="BP188" t="s">
        <v>12</v>
      </c>
      <c r="BQ188" s="61">
        <v>422</v>
      </c>
    </row>
    <row r="189" spans="1:69" x14ac:dyDescent="0.25">
      <c r="A189" s="27">
        <v>2021</v>
      </c>
      <c r="B189" t="s">
        <v>65</v>
      </c>
      <c r="C189" t="s">
        <v>39</v>
      </c>
      <c r="D189" t="s">
        <v>78</v>
      </c>
      <c r="E189" s="61"/>
      <c r="F189" s="61"/>
      <c r="G189" s="61"/>
      <c r="H189" s="61"/>
      <c r="I189" s="61"/>
      <c r="J189" s="61"/>
      <c r="K189" s="61"/>
      <c r="L189" s="61">
        <v>1784</v>
      </c>
      <c r="M189" s="61"/>
      <c r="N189" s="61"/>
      <c r="O189" s="61">
        <v>2210</v>
      </c>
      <c r="P189" s="61">
        <v>5509</v>
      </c>
      <c r="Q189" s="61">
        <v>9503</v>
      </c>
      <c r="S189" s="27">
        <v>2022</v>
      </c>
      <c r="T189" t="s">
        <v>51</v>
      </c>
      <c r="U189" t="s">
        <v>36</v>
      </c>
      <c r="V189">
        <v>250001</v>
      </c>
      <c r="W189" s="61">
        <v>619</v>
      </c>
      <c r="X189" s="61"/>
      <c r="Y189" s="61"/>
      <c r="Z189" s="61">
        <v>5712</v>
      </c>
      <c r="AA189" s="61"/>
      <c r="AB189" s="61"/>
      <c r="AC189" s="61">
        <v>1762</v>
      </c>
      <c r="AD189" s="61"/>
      <c r="AE189" s="61"/>
      <c r="AF189" s="61"/>
      <c r="AG189" s="61"/>
      <c r="AH189" s="61">
        <v>1187</v>
      </c>
      <c r="AI189" s="61">
        <v>9280</v>
      </c>
      <c r="AK189" s="27">
        <v>2021</v>
      </c>
      <c r="AL189" t="s">
        <v>50</v>
      </c>
      <c r="AM189" t="s">
        <v>37</v>
      </c>
      <c r="AN189">
        <v>250018</v>
      </c>
      <c r="AO189" s="29">
        <v>6</v>
      </c>
      <c r="AP189" t="s">
        <v>75</v>
      </c>
      <c r="AQ189" s="61">
        <v>3490</v>
      </c>
      <c r="BK189" s="27">
        <v>2021</v>
      </c>
      <c r="BL189" t="s">
        <v>50</v>
      </c>
      <c r="BM189" t="s">
        <v>31</v>
      </c>
      <c r="BN189">
        <v>511116</v>
      </c>
      <c r="BO189" s="29">
        <v>5</v>
      </c>
      <c r="BP189" t="s">
        <v>21</v>
      </c>
      <c r="BQ189" s="61">
        <v>653</v>
      </c>
    </row>
    <row r="190" spans="1:69" x14ac:dyDescent="0.25">
      <c r="A190" s="27">
        <v>2021</v>
      </c>
      <c r="B190" t="s">
        <v>65</v>
      </c>
      <c r="C190" t="s">
        <v>39</v>
      </c>
      <c r="D190" t="s">
        <v>79</v>
      </c>
      <c r="E190" s="61"/>
      <c r="F190" s="61"/>
      <c r="G190" s="61"/>
      <c r="H190" s="61">
        <v>1168</v>
      </c>
      <c r="I190" s="61"/>
      <c r="J190" s="61"/>
      <c r="K190" s="61"/>
      <c r="L190" s="61"/>
      <c r="M190" s="61"/>
      <c r="N190" s="61"/>
      <c r="O190" s="61"/>
      <c r="P190" s="61"/>
      <c r="Q190" s="61">
        <v>1168</v>
      </c>
      <c r="S190" s="27">
        <v>2022</v>
      </c>
      <c r="T190" t="s">
        <v>51</v>
      </c>
      <c r="U190" t="s">
        <v>36</v>
      </c>
      <c r="V190">
        <v>250002</v>
      </c>
      <c r="W190" s="61"/>
      <c r="X190" s="61">
        <v>6372</v>
      </c>
      <c r="Y190" s="61"/>
      <c r="Z190" s="61"/>
      <c r="AA190" s="61"/>
      <c r="AB190" s="61"/>
      <c r="AC190" s="61">
        <v>1499</v>
      </c>
      <c r="AD190" s="61"/>
      <c r="AE190" s="61"/>
      <c r="AF190" s="61">
        <v>4142</v>
      </c>
      <c r="AG190" s="61"/>
      <c r="AH190" s="61">
        <v>6182</v>
      </c>
      <c r="AI190" s="61">
        <v>18195</v>
      </c>
      <c r="AK190" s="27">
        <v>2021</v>
      </c>
      <c r="AL190" t="s">
        <v>50</v>
      </c>
      <c r="AM190" t="s">
        <v>37</v>
      </c>
      <c r="AN190">
        <v>250018</v>
      </c>
      <c r="AO190" s="29">
        <v>6</v>
      </c>
      <c r="AP190" t="s">
        <v>18</v>
      </c>
      <c r="AQ190" s="61">
        <v>2131</v>
      </c>
      <c r="BK190" s="27">
        <v>2021</v>
      </c>
      <c r="BL190" t="s">
        <v>50</v>
      </c>
      <c r="BM190" t="s">
        <v>31</v>
      </c>
      <c r="BN190">
        <v>511116</v>
      </c>
      <c r="BO190" s="29">
        <v>6</v>
      </c>
      <c r="BP190" t="s">
        <v>73</v>
      </c>
      <c r="BQ190" s="61">
        <v>2302</v>
      </c>
    </row>
    <row r="191" spans="1:69" x14ac:dyDescent="0.25">
      <c r="A191" s="27">
        <v>2021</v>
      </c>
      <c r="B191" t="s">
        <v>65</v>
      </c>
      <c r="C191" t="s">
        <v>39</v>
      </c>
      <c r="D191" t="s">
        <v>80</v>
      </c>
      <c r="E191" s="61"/>
      <c r="F191" s="61">
        <v>704</v>
      </c>
      <c r="G191" s="61"/>
      <c r="H191" s="61"/>
      <c r="I191" s="61"/>
      <c r="J191" s="61"/>
      <c r="K191" s="61"/>
      <c r="L191" s="61"/>
      <c r="M191" s="61">
        <v>3935</v>
      </c>
      <c r="N191" s="61"/>
      <c r="O191" s="61"/>
      <c r="P191" s="61"/>
      <c r="Q191" s="61">
        <v>4639</v>
      </c>
      <c r="S191" s="27">
        <v>2022</v>
      </c>
      <c r="T191" t="s">
        <v>51</v>
      </c>
      <c r="U191" t="s">
        <v>36</v>
      </c>
      <c r="V191">
        <v>250003</v>
      </c>
      <c r="W191" s="61">
        <v>2331</v>
      </c>
      <c r="X191" s="61"/>
      <c r="Y191" s="61">
        <v>4570</v>
      </c>
      <c r="Z191" s="61">
        <v>4271</v>
      </c>
      <c r="AA191" s="61">
        <v>5410</v>
      </c>
      <c r="AB191" s="61"/>
      <c r="AC191" s="61">
        <v>3878</v>
      </c>
      <c r="AD191" s="61"/>
      <c r="AE191" s="61"/>
      <c r="AF191" s="61">
        <v>3020</v>
      </c>
      <c r="AG191" s="61">
        <v>8703</v>
      </c>
      <c r="AH191" s="61">
        <v>810</v>
      </c>
      <c r="AI191" s="61">
        <v>32993</v>
      </c>
      <c r="AK191" s="27">
        <v>2021</v>
      </c>
      <c r="AL191" t="s">
        <v>50</v>
      </c>
      <c r="AM191" t="s">
        <v>37</v>
      </c>
      <c r="AN191">
        <v>250018</v>
      </c>
      <c r="AO191" s="29">
        <v>7</v>
      </c>
      <c r="AP191" t="s">
        <v>16</v>
      </c>
      <c r="AQ191" s="61">
        <v>5447</v>
      </c>
      <c r="BK191" s="27">
        <v>2021</v>
      </c>
      <c r="BL191" t="s">
        <v>50</v>
      </c>
      <c r="BM191" t="s">
        <v>31</v>
      </c>
      <c r="BN191">
        <v>511116</v>
      </c>
      <c r="BO191" s="29">
        <v>7</v>
      </c>
      <c r="BP191" t="s">
        <v>79</v>
      </c>
      <c r="BQ191" s="61">
        <v>3889</v>
      </c>
    </row>
    <row r="192" spans="1:69" x14ac:dyDescent="0.25">
      <c r="A192" s="27">
        <v>2021</v>
      </c>
      <c r="B192" t="s">
        <v>65</v>
      </c>
      <c r="C192" t="s">
        <v>39</v>
      </c>
      <c r="D192" t="s">
        <v>81</v>
      </c>
      <c r="E192" s="61"/>
      <c r="F192" s="61"/>
      <c r="G192" s="61"/>
      <c r="H192" s="61"/>
      <c r="I192" s="61"/>
      <c r="J192" s="61">
        <v>5153</v>
      </c>
      <c r="K192" s="61">
        <v>2885</v>
      </c>
      <c r="L192" s="61"/>
      <c r="M192" s="61">
        <v>1141</v>
      </c>
      <c r="N192" s="61"/>
      <c r="O192" s="61"/>
      <c r="P192" s="61"/>
      <c r="Q192" s="61">
        <v>9179</v>
      </c>
      <c r="S192" s="27">
        <v>2022</v>
      </c>
      <c r="T192" t="s">
        <v>51</v>
      </c>
      <c r="U192" t="s">
        <v>36</v>
      </c>
      <c r="V192">
        <v>250004</v>
      </c>
      <c r="W192" s="61"/>
      <c r="X192" s="61">
        <v>1486</v>
      </c>
      <c r="Y192" s="61">
        <v>2588</v>
      </c>
      <c r="Z192" s="61">
        <v>1441</v>
      </c>
      <c r="AA192" s="61"/>
      <c r="AB192" s="61">
        <v>5895</v>
      </c>
      <c r="AC192" s="61">
        <v>921</v>
      </c>
      <c r="AD192" s="61">
        <v>9489</v>
      </c>
      <c r="AE192" s="61"/>
      <c r="AF192" s="61"/>
      <c r="AG192" s="61"/>
      <c r="AH192" s="61">
        <v>5984</v>
      </c>
      <c r="AI192" s="61">
        <v>27804</v>
      </c>
      <c r="AK192" s="27">
        <v>2021</v>
      </c>
      <c r="AL192" t="s">
        <v>50</v>
      </c>
      <c r="AM192" t="s">
        <v>37</v>
      </c>
      <c r="AN192">
        <v>250018</v>
      </c>
      <c r="AO192" s="29">
        <v>7</v>
      </c>
      <c r="AP192" t="s">
        <v>17</v>
      </c>
      <c r="AQ192" s="61">
        <v>3689</v>
      </c>
      <c r="BK192" s="27">
        <v>2021</v>
      </c>
      <c r="BL192" t="s">
        <v>50</v>
      </c>
      <c r="BM192" t="s">
        <v>31</v>
      </c>
      <c r="BN192">
        <v>511116</v>
      </c>
      <c r="BO192" s="29">
        <v>7</v>
      </c>
      <c r="BP192" t="s">
        <v>81</v>
      </c>
      <c r="BQ192" s="61">
        <v>2600</v>
      </c>
    </row>
    <row r="193" spans="1:69" x14ac:dyDescent="0.25">
      <c r="A193" s="27">
        <v>2021</v>
      </c>
      <c r="B193" t="s">
        <v>65</v>
      </c>
      <c r="C193" t="s">
        <v>39</v>
      </c>
      <c r="D193" t="s">
        <v>11</v>
      </c>
      <c r="E193" s="61"/>
      <c r="F193" s="61"/>
      <c r="G193" s="61"/>
      <c r="H193" s="61"/>
      <c r="I193" s="61"/>
      <c r="J193" s="61"/>
      <c r="K193" s="61">
        <v>3846</v>
      </c>
      <c r="L193" s="61">
        <v>3238</v>
      </c>
      <c r="M193" s="61"/>
      <c r="N193" s="61"/>
      <c r="O193" s="61"/>
      <c r="P193" s="61"/>
      <c r="Q193" s="61">
        <v>7084</v>
      </c>
      <c r="S193" s="27">
        <v>2022</v>
      </c>
      <c r="T193" t="s">
        <v>51</v>
      </c>
      <c r="U193" t="s">
        <v>36</v>
      </c>
      <c r="V193">
        <v>250005</v>
      </c>
      <c r="W193" s="61"/>
      <c r="X193" s="61"/>
      <c r="Y193" s="61"/>
      <c r="Z193" s="61">
        <v>5673</v>
      </c>
      <c r="AA193" s="61">
        <v>6522</v>
      </c>
      <c r="AB193" s="61"/>
      <c r="AC193" s="61">
        <v>3308</v>
      </c>
      <c r="AD193" s="61"/>
      <c r="AE193" s="61">
        <v>2900</v>
      </c>
      <c r="AF193" s="61"/>
      <c r="AG193" s="61"/>
      <c r="AH193" s="61"/>
      <c r="AI193" s="61">
        <v>18403</v>
      </c>
      <c r="AK193" s="27">
        <v>2021</v>
      </c>
      <c r="AL193" t="s">
        <v>50</v>
      </c>
      <c r="AM193" t="s">
        <v>37</v>
      </c>
      <c r="AN193">
        <v>250018</v>
      </c>
      <c r="AO193" s="29">
        <v>10</v>
      </c>
      <c r="AP193" t="s">
        <v>77</v>
      </c>
      <c r="AQ193" s="61">
        <v>4081</v>
      </c>
      <c r="BK193" s="27">
        <v>2021</v>
      </c>
      <c r="BL193" t="s">
        <v>50</v>
      </c>
      <c r="BM193" t="s">
        <v>31</v>
      </c>
      <c r="BN193">
        <v>511116</v>
      </c>
      <c r="BO193" s="29">
        <v>7</v>
      </c>
      <c r="BP193" t="s">
        <v>16</v>
      </c>
      <c r="BQ193" s="61">
        <v>6087</v>
      </c>
    </row>
    <row r="194" spans="1:69" x14ac:dyDescent="0.25">
      <c r="A194" s="27">
        <v>2021</v>
      </c>
      <c r="B194" t="s">
        <v>65</v>
      </c>
      <c r="C194" t="s">
        <v>39</v>
      </c>
      <c r="D194" t="s">
        <v>12</v>
      </c>
      <c r="E194" s="61"/>
      <c r="F194" s="61">
        <v>1865</v>
      </c>
      <c r="G194" s="61"/>
      <c r="H194" s="61"/>
      <c r="I194" s="61"/>
      <c r="J194" s="61">
        <v>554</v>
      </c>
      <c r="K194" s="61"/>
      <c r="L194" s="61"/>
      <c r="M194" s="61"/>
      <c r="N194" s="61"/>
      <c r="O194" s="61"/>
      <c r="P194" s="61"/>
      <c r="Q194" s="61">
        <v>2419</v>
      </c>
      <c r="S194" s="27">
        <v>2022</v>
      </c>
      <c r="T194" t="s">
        <v>51</v>
      </c>
      <c r="U194" t="s">
        <v>36</v>
      </c>
      <c r="V194">
        <v>250006</v>
      </c>
      <c r="W194" s="61"/>
      <c r="X194" s="61"/>
      <c r="Y194" s="61">
        <v>6456</v>
      </c>
      <c r="Z194" s="61"/>
      <c r="AA194" s="61"/>
      <c r="AB194" s="61">
        <v>4353</v>
      </c>
      <c r="AC194" s="61"/>
      <c r="AD194" s="61"/>
      <c r="AE194" s="61"/>
      <c r="AF194" s="61">
        <v>1115</v>
      </c>
      <c r="AG194" s="61"/>
      <c r="AH194" s="61"/>
      <c r="AI194" s="61">
        <v>11924</v>
      </c>
      <c r="AK194" s="27">
        <v>2021</v>
      </c>
      <c r="AL194" t="s">
        <v>50</v>
      </c>
      <c r="AM194" t="s">
        <v>37</v>
      </c>
      <c r="AN194">
        <v>250018</v>
      </c>
      <c r="AO194" s="29">
        <v>10</v>
      </c>
      <c r="AP194" t="s">
        <v>14</v>
      </c>
      <c r="AQ194" s="61">
        <v>398</v>
      </c>
      <c r="BK194" s="27">
        <v>2021</v>
      </c>
      <c r="BL194" t="s">
        <v>50</v>
      </c>
      <c r="BM194" t="s">
        <v>31</v>
      </c>
      <c r="BN194">
        <v>511116</v>
      </c>
      <c r="BO194" s="29">
        <v>8</v>
      </c>
      <c r="BP194" t="s">
        <v>75</v>
      </c>
      <c r="BQ194" s="61">
        <v>1712</v>
      </c>
    </row>
    <row r="195" spans="1:69" x14ac:dyDescent="0.25">
      <c r="A195" s="27">
        <v>2021</v>
      </c>
      <c r="B195" t="s">
        <v>65</v>
      </c>
      <c r="C195" t="s">
        <v>39</v>
      </c>
      <c r="D195" t="s">
        <v>13</v>
      </c>
      <c r="E195" s="61"/>
      <c r="F195" s="61"/>
      <c r="G195" s="61"/>
      <c r="H195" s="61"/>
      <c r="I195" s="61"/>
      <c r="J195" s="61"/>
      <c r="K195" s="61"/>
      <c r="L195" s="61">
        <v>2215</v>
      </c>
      <c r="M195" s="61"/>
      <c r="N195" s="61"/>
      <c r="O195" s="61"/>
      <c r="P195" s="61"/>
      <c r="Q195" s="61">
        <v>2215</v>
      </c>
      <c r="S195" s="27">
        <v>2022</v>
      </c>
      <c r="T195" t="s">
        <v>51</v>
      </c>
      <c r="U195" t="s">
        <v>36</v>
      </c>
      <c r="V195">
        <v>250007</v>
      </c>
      <c r="W195" s="61"/>
      <c r="X195" s="61">
        <v>10112</v>
      </c>
      <c r="Y195" s="61"/>
      <c r="Z195" s="61"/>
      <c r="AA195" s="61">
        <v>4886</v>
      </c>
      <c r="AB195" s="61"/>
      <c r="AC195" s="61"/>
      <c r="AD195" s="61">
        <v>2756</v>
      </c>
      <c r="AE195" s="61">
        <v>5821</v>
      </c>
      <c r="AF195" s="61">
        <v>3798</v>
      </c>
      <c r="AG195" s="61">
        <v>1398</v>
      </c>
      <c r="AH195" s="61"/>
      <c r="AI195" s="61">
        <v>28771</v>
      </c>
      <c r="AK195" s="27">
        <v>2021</v>
      </c>
      <c r="AL195" t="s">
        <v>50</v>
      </c>
      <c r="AM195" t="s">
        <v>37</v>
      </c>
      <c r="AN195">
        <v>250018</v>
      </c>
      <c r="AO195" s="29">
        <v>10</v>
      </c>
      <c r="AP195" t="s">
        <v>19</v>
      </c>
      <c r="AQ195" s="61">
        <v>391</v>
      </c>
      <c r="BK195" s="27">
        <v>2021</v>
      </c>
      <c r="BL195" t="s">
        <v>50</v>
      </c>
      <c r="BM195" t="s">
        <v>31</v>
      </c>
      <c r="BN195">
        <v>511116</v>
      </c>
      <c r="BO195" s="29">
        <v>8</v>
      </c>
      <c r="BP195" t="s">
        <v>79</v>
      </c>
      <c r="BQ195" s="61">
        <v>708</v>
      </c>
    </row>
    <row r="196" spans="1:69" x14ac:dyDescent="0.25">
      <c r="A196" s="27">
        <v>2021</v>
      </c>
      <c r="B196" t="s">
        <v>65</v>
      </c>
      <c r="C196" t="s">
        <v>39</v>
      </c>
      <c r="D196" t="s">
        <v>14</v>
      </c>
      <c r="E196" s="61"/>
      <c r="F196" s="61"/>
      <c r="G196" s="61"/>
      <c r="H196" s="61">
        <v>3459</v>
      </c>
      <c r="I196" s="61"/>
      <c r="J196" s="61"/>
      <c r="K196" s="61"/>
      <c r="L196" s="61"/>
      <c r="M196" s="61"/>
      <c r="N196" s="61"/>
      <c r="O196" s="61"/>
      <c r="P196" s="61"/>
      <c r="Q196" s="61">
        <v>3459</v>
      </c>
      <c r="S196" s="27">
        <v>2022</v>
      </c>
      <c r="T196" t="s">
        <v>51</v>
      </c>
      <c r="U196" t="s">
        <v>36</v>
      </c>
      <c r="V196">
        <v>250008</v>
      </c>
      <c r="W196" s="61"/>
      <c r="X196" s="61">
        <v>3508</v>
      </c>
      <c r="Y196" s="61">
        <v>4281</v>
      </c>
      <c r="Z196" s="61">
        <v>2439</v>
      </c>
      <c r="AA196" s="61">
        <v>3989</v>
      </c>
      <c r="AB196" s="61">
        <v>3961</v>
      </c>
      <c r="AC196" s="61">
        <v>904</v>
      </c>
      <c r="AD196" s="61"/>
      <c r="AE196" s="61"/>
      <c r="AF196" s="61"/>
      <c r="AG196" s="61"/>
      <c r="AH196" s="61"/>
      <c r="AI196" s="61">
        <v>19082</v>
      </c>
      <c r="AK196" s="27">
        <v>2021</v>
      </c>
      <c r="AL196" t="s">
        <v>50</v>
      </c>
      <c r="AM196" t="s">
        <v>37</v>
      </c>
      <c r="AN196">
        <v>250018</v>
      </c>
      <c r="AO196" s="29">
        <v>11</v>
      </c>
      <c r="AP196" t="s">
        <v>77</v>
      </c>
      <c r="AQ196" s="61">
        <v>4943</v>
      </c>
      <c r="BK196" s="27">
        <v>2021</v>
      </c>
      <c r="BL196" t="s">
        <v>50</v>
      </c>
      <c r="BM196" t="s">
        <v>31</v>
      </c>
      <c r="BN196">
        <v>511116</v>
      </c>
      <c r="BO196" s="29">
        <v>8</v>
      </c>
      <c r="BP196" t="s">
        <v>80</v>
      </c>
      <c r="BQ196" s="61">
        <v>3310</v>
      </c>
    </row>
    <row r="197" spans="1:69" x14ac:dyDescent="0.25">
      <c r="A197" s="27">
        <v>2021</v>
      </c>
      <c r="B197" t="s">
        <v>65</v>
      </c>
      <c r="C197" t="s">
        <v>39</v>
      </c>
      <c r="D197" t="s">
        <v>15</v>
      </c>
      <c r="E197" s="61"/>
      <c r="F197" s="61"/>
      <c r="G197" s="61"/>
      <c r="H197" s="61"/>
      <c r="I197" s="61"/>
      <c r="J197" s="61"/>
      <c r="K197" s="61">
        <v>1176</v>
      </c>
      <c r="L197" s="61"/>
      <c r="M197" s="61"/>
      <c r="N197" s="61"/>
      <c r="O197" s="61"/>
      <c r="P197" s="61"/>
      <c r="Q197" s="61">
        <v>1176</v>
      </c>
      <c r="S197" s="27">
        <v>2022</v>
      </c>
      <c r="T197" t="s">
        <v>51</v>
      </c>
      <c r="U197" t="s">
        <v>36</v>
      </c>
      <c r="V197">
        <v>250009</v>
      </c>
      <c r="W197" s="61"/>
      <c r="X197" s="61">
        <v>5162</v>
      </c>
      <c r="Y197" s="61"/>
      <c r="Z197" s="61">
        <v>3047</v>
      </c>
      <c r="AA197" s="61"/>
      <c r="AB197" s="61">
        <v>3443</v>
      </c>
      <c r="AC197" s="61"/>
      <c r="AD197" s="61"/>
      <c r="AE197" s="61">
        <v>4372</v>
      </c>
      <c r="AF197" s="61">
        <v>2940</v>
      </c>
      <c r="AG197" s="61"/>
      <c r="AH197" s="61">
        <v>2023</v>
      </c>
      <c r="AI197" s="61">
        <v>20987</v>
      </c>
      <c r="AK197" s="27">
        <v>2021</v>
      </c>
      <c r="AL197" t="s">
        <v>50</v>
      </c>
      <c r="AM197" t="s">
        <v>37</v>
      </c>
      <c r="AN197">
        <v>250018</v>
      </c>
      <c r="AO197" s="29">
        <v>11</v>
      </c>
      <c r="AP197" t="s">
        <v>13</v>
      </c>
      <c r="AQ197" s="61">
        <v>4867</v>
      </c>
      <c r="BK197" s="27">
        <v>2021</v>
      </c>
      <c r="BL197" t="s">
        <v>50</v>
      </c>
      <c r="BM197" t="s">
        <v>31</v>
      </c>
      <c r="BN197">
        <v>511116</v>
      </c>
      <c r="BO197" s="29">
        <v>8</v>
      </c>
      <c r="BP197" t="s">
        <v>19</v>
      </c>
      <c r="BQ197" s="61">
        <v>4069</v>
      </c>
    </row>
    <row r="198" spans="1:69" x14ac:dyDescent="0.25">
      <c r="A198" s="27">
        <v>2021</v>
      </c>
      <c r="B198" t="s">
        <v>65</v>
      </c>
      <c r="C198" t="s">
        <v>39</v>
      </c>
      <c r="D198" t="s">
        <v>17</v>
      </c>
      <c r="E198" s="61"/>
      <c r="F198" s="61"/>
      <c r="G198" s="61"/>
      <c r="H198" s="61"/>
      <c r="I198" s="61"/>
      <c r="J198" s="61"/>
      <c r="K198" s="61">
        <v>5497</v>
      </c>
      <c r="L198" s="61"/>
      <c r="M198" s="61"/>
      <c r="N198" s="61"/>
      <c r="O198" s="61">
        <v>1861</v>
      </c>
      <c r="P198" s="61">
        <v>732</v>
      </c>
      <c r="Q198" s="61">
        <v>8090</v>
      </c>
      <c r="S198" s="27">
        <v>2022</v>
      </c>
      <c r="T198" t="s">
        <v>51</v>
      </c>
      <c r="U198" t="s">
        <v>36</v>
      </c>
      <c r="V198">
        <v>250010</v>
      </c>
      <c r="W198" s="61"/>
      <c r="X198" s="61">
        <v>828</v>
      </c>
      <c r="Y198" s="61">
        <v>4421</v>
      </c>
      <c r="Z198" s="61">
        <v>3647</v>
      </c>
      <c r="AA198" s="61"/>
      <c r="AB198" s="61"/>
      <c r="AC198" s="61">
        <v>6661</v>
      </c>
      <c r="AD198" s="61">
        <v>1694</v>
      </c>
      <c r="AE198" s="61">
        <v>6181</v>
      </c>
      <c r="AF198" s="61"/>
      <c r="AG198" s="61">
        <v>544</v>
      </c>
      <c r="AH198" s="61">
        <v>7353</v>
      </c>
      <c r="AI198" s="61">
        <v>31329</v>
      </c>
      <c r="AK198" s="27">
        <v>2021</v>
      </c>
      <c r="AL198" t="s">
        <v>50</v>
      </c>
      <c r="AM198" t="s">
        <v>37</v>
      </c>
      <c r="AN198">
        <v>250018</v>
      </c>
      <c r="AO198" s="29">
        <v>11</v>
      </c>
      <c r="AP198" t="s">
        <v>21</v>
      </c>
      <c r="AQ198" s="61">
        <v>3820</v>
      </c>
      <c r="BK198" s="27">
        <v>2021</v>
      </c>
      <c r="BL198" t="s">
        <v>50</v>
      </c>
      <c r="BM198" t="s">
        <v>31</v>
      </c>
      <c r="BN198">
        <v>511116</v>
      </c>
      <c r="BO198" s="29">
        <v>9</v>
      </c>
      <c r="BP198" t="s">
        <v>74</v>
      </c>
      <c r="BQ198" s="61">
        <v>267</v>
      </c>
    </row>
    <row r="199" spans="1:69" x14ac:dyDescent="0.25">
      <c r="A199" s="27">
        <v>2021</v>
      </c>
      <c r="B199" t="s">
        <v>65</v>
      </c>
      <c r="C199" t="s">
        <v>39</v>
      </c>
      <c r="D199" t="s">
        <v>18</v>
      </c>
      <c r="E199" s="61"/>
      <c r="F199" s="61"/>
      <c r="G199" s="61"/>
      <c r="H199" s="61"/>
      <c r="I199" s="61"/>
      <c r="J199" s="61"/>
      <c r="K199" s="61"/>
      <c r="L199" s="61"/>
      <c r="M199" s="61"/>
      <c r="N199" s="61">
        <v>228</v>
      </c>
      <c r="O199" s="61"/>
      <c r="P199" s="61"/>
      <c r="Q199" s="61">
        <v>228</v>
      </c>
      <c r="S199" s="27">
        <v>2022</v>
      </c>
      <c r="T199" t="s">
        <v>51</v>
      </c>
      <c r="U199" t="s">
        <v>37</v>
      </c>
      <c r="V199">
        <v>250011</v>
      </c>
      <c r="W199" s="61">
        <v>2624</v>
      </c>
      <c r="X199" s="61">
        <v>2954</v>
      </c>
      <c r="Y199" s="61"/>
      <c r="Z199" s="61">
        <v>2390</v>
      </c>
      <c r="AA199" s="61">
        <v>3998</v>
      </c>
      <c r="AB199" s="61">
        <v>2406</v>
      </c>
      <c r="AC199" s="61">
        <v>8713</v>
      </c>
      <c r="AD199" s="61">
        <v>7216</v>
      </c>
      <c r="AE199" s="61"/>
      <c r="AF199" s="61">
        <v>5944</v>
      </c>
      <c r="AG199" s="61">
        <v>699</v>
      </c>
      <c r="AH199" s="61">
        <v>4943</v>
      </c>
      <c r="AI199" s="61">
        <v>41887</v>
      </c>
      <c r="AK199" s="27">
        <v>2021</v>
      </c>
      <c r="AL199" t="s">
        <v>50</v>
      </c>
      <c r="AM199" t="s">
        <v>37</v>
      </c>
      <c r="AN199">
        <v>250018</v>
      </c>
      <c r="AO199" s="29">
        <v>12</v>
      </c>
      <c r="AP199" t="s">
        <v>77</v>
      </c>
      <c r="AQ199" s="61">
        <v>3043</v>
      </c>
      <c r="BK199" s="27">
        <v>2021</v>
      </c>
      <c r="BL199" t="s">
        <v>50</v>
      </c>
      <c r="BM199" t="s">
        <v>31</v>
      </c>
      <c r="BN199">
        <v>511116</v>
      </c>
      <c r="BO199" s="29">
        <v>9</v>
      </c>
      <c r="BP199" t="s">
        <v>77</v>
      </c>
      <c r="BQ199" s="61">
        <v>1266</v>
      </c>
    </row>
    <row r="200" spans="1:69" x14ac:dyDescent="0.25">
      <c r="A200" s="27">
        <v>2021</v>
      </c>
      <c r="B200" t="s">
        <v>65</v>
      </c>
      <c r="C200" t="s">
        <v>39</v>
      </c>
      <c r="D200" t="s">
        <v>19</v>
      </c>
      <c r="E200" s="61">
        <v>1630</v>
      </c>
      <c r="F200" s="61">
        <v>253</v>
      </c>
      <c r="G200" s="61">
        <v>2719</v>
      </c>
      <c r="H200" s="61"/>
      <c r="I200" s="61"/>
      <c r="J200" s="61">
        <v>5716</v>
      </c>
      <c r="K200" s="61"/>
      <c r="L200" s="61"/>
      <c r="M200" s="61"/>
      <c r="N200" s="61"/>
      <c r="O200" s="61"/>
      <c r="P200" s="61"/>
      <c r="Q200" s="61">
        <v>10318</v>
      </c>
      <c r="S200" s="27">
        <v>2022</v>
      </c>
      <c r="T200" t="s">
        <v>51</v>
      </c>
      <c r="U200" t="s">
        <v>37</v>
      </c>
      <c r="V200">
        <v>250012</v>
      </c>
      <c r="W200" s="61">
        <v>2449</v>
      </c>
      <c r="X200" s="61"/>
      <c r="Y200" s="61"/>
      <c r="Z200" s="61"/>
      <c r="AA200" s="61">
        <v>6343</v>
      </c>
      <c r="AB200" s="61">
        <v>10096</v>
      </c>
      <c r="AC200" s="61">
        <v>2179</v>
      </c>
      <c r="AD200" s="61">
        <v>2043</v>
      </c>
      <c r="AE200" s="61">
        <v>5776</v>
      </c>
      <c r="AF200" s="61"/>
      <c r="AG200" s="61">
        <v>3609</v>
      </c>
      <c r="AH200" s="61"/>
      <c r="AI200" s="61">
        <v>32495</v>
      </c>
      <c r="AK200" s="27">
        <v>2021</v>
      </c>
      <c r="AL200" t="s">
        <v>50</v>
      </c>
      <c r="AM200" t="s">
        <v>37</v>
      </c>
      <c r="AN200">
        <v>250018</v>
      </c>
      <c r="AO200" s="29">
        <v>12</v>
      </c>
      <c r="AP200" t="s">
        <v>19</v>
      </c>
      <c r="AQ200" s="61">
        <v>5841</v>
      </c>
      <c r="BK200" s="27">
        <v>2021</v>
      </c>
      <c r="BL200" t="s">
        <v>50</v>
      </c>
      <c r="BM200" t="s">
        <v>31</v>
      </c>
      <c r="BN200">
        <v>511116</v>
      </c>
      <c r="BO200" s="29">
        <v>9</v>
      </c>
      <c r="BP200" t="s">
        <v>15</v>
      </c>
      <c r="BQ200" s="61">
        <v>2586</v>
      </c>
    </row>
    <row r="201" spans="1:69" x14ac:dyDescent="0.25">
      <c r="A201" s="27">
        <v>2021</v>
      </c>
      <c r="B201" t="s">
        <v>65</v>
      </c>
      <c r="C201" t="s">
        <v>39</v>
      </c>
      <c r="D201" t="s">
        <v>20</v>
      </c>
      <c r="E201" s="61"/>
      <c r="F201" s="61"/>
      <c r="G201" s="61"/>
      <c r="H201" s="61"/>
      <c r="I201" s="61"/>
      <c r="J201" s="61"/>
      <c r="K201" s="61">
        <v>5666</v>
      </c>
      <c r="L201" s="61"/>
      <c r="M201" s="61">
        <v>6066</v>
      </c>
      <c r="N201" s="61">
        <v>3229</v>
      </c>
      <c r="O201" s="61"/>
      <c r="P201" s="61"/>
      <c r="Q201" s="61">
        <v>14961</v>
      </c>
      <c r="S201" s="27">
        <v>2022</v>
      </c>
      <c r="T201" t="s">
        <v>51</v>
      </c>
      <c r="U201" t="s">
        <v>37</v>
      </c>
      <c r="V201">
        <v>250013</v>
      </c>
      <c r="W201" s="61">
        <v>5658</v>
      </c>
      <c r="X201" s="61">
        <v>2595</v>
      </c>
      <c r="Y201" s="61">
        <v>2099</v>
      </c>
      <c r="Z201" s="61">
        <v>2206</v>
      </c>
      <c r="AA201" s="61"/>
      <c r="AB201" s="61">
        <v>10778</v>
      </c>
      <c r="AC201" s="61">
        <v>4392</v>
      </c>
      <c r="AD201" s="61">
        <v>3368</v>
      </c>
      <c r="AE201" s="61"/>
      <c r="AF201" s="61">
        <v>4976</v>
      </c>
      <c r="AG201" s="61">
        <v>3638</v>
      </c>
      <c r="AH201" s="61"/>
      <c r="AI201" s="61">
        <v>39710</v>
      </c>
      <c r="AK201" s="27">
        <v>2021</v>
      </c>
      <c r="AL201" t="s">
        <v>50</v>
      </c>
      <c r="AM201" t="s">
        <v>37</v>
      </c>
      <c r="AN201">
        <v>250019</v>
      </c>
      <c r="AO201" s="29">
        <v>1</v>
      </c>
      <c r="AP201" t="s">
        <v>12</v>
      </c>
      <c r="AQ201" s="61">
        <v>260</v>
      </c>
      <c r="BK201" s="27">
        <v>2021</v>
      </c>
      <c r="BL201" t="s">
        <v>50</v>
      </c>
      <c r="BM201" t="s">
        <v>31</v>
      </c>
      <c r="BN201">
        <v>511116</v>
      </c>
      <c r="BO201" s="29">
        <v>9</v>
      </c>
      <c r="BP201" t="s">
        <v>16</v>
      </c>
      <c r="BQ201" s="61">
        <v>5090</v>
      </c>
    </row>
    <row r="202" spans="1:69" x14ac:dyDescent="0.25">
      <c r="A202" s="27">
        <v>2021</v>
      </c>
      <c r="B202" t="s">
        <v>65</v>
      </c>
      <c r="C202" t="s">
        <v>39</v>
      </c>
      <c r="D202" t="s">
        <v>21</v>
      </c>
      <c r="E202" s="61"/>
      <c r="F202" s="61">
        <v>5624</v>
      </c>
      <c r="G202" s="61"/>
      <c r="H202" s="61"/>
      <c r="I202" s="61">
        <v>5170</v>
      </c>
      <c r="J202" s="61"/>
      <c r="K202" s="61"/>
      <c r="L202" s="61"/>
      <c r="M202" s="61"/>
      <c r="N202" s="61">
        <v>819</v>
      </c>
      <c r="O202" s="61"/>
      <c r="P202" s="61"/>
      <c r="Q202" s="61">
        <v>11613</v>
      </c>
      <c r="S202" s="27">
        <v>2022</v>
      </c>
      <c r="T202" t="s">
        <v>51</v>
      </c>
      <c r="U202" t="s">
        <v>37</v>
      </c>
      <c r="V202">
        <v>250014</v>
      </c>
      <c r="W202" s="61"/>
      <c r="X202" s="61">
        <v>2954</v>
      </c>
      <c r="Y202" s="61">
        <v>686</v>
      </c>
      <c r="Z202" s="61"/>
      <c r="AA202" s="61"/>
      <c r="AB202" s="61">
        <v>7064</v>
      </c>
      <c r="AC202" s="61"/>
      <c r="AD202" s="61">
        <v>2184</v>
      </c>
      <c r="AE202" s="61"/>
      <c r="AF202" s="61"/>
      <c r="AG202" s="61">
        <v>4097</v>
      </c>
      <c r="AH202" s="61"/>
      <c r="AI202" s="61">
        <v>16985</v>
      </c>
      <c r="AK202" s="27">
        <v>2021</v>
      </c>
      <c r="AL202" t="s">
        <v>50</v>
      </c>
      <c r="AM202" t="s">
        <v>37</v>
      </c>
      <c r="AN202">
        <v>250019</v>
      </c>
      <c r="AO202" s="29">
        <v>3</v>
      </c>
      <c r="AP202" t="s">
        <v>77</v>
      </c>
      <c r="AQ202" s="61">
        <v>5314</v>
      </c>
      <c r="BK202" s="27">
        <v>2021</v>
      </c>
      <c r="BL202" t="s">
        <v>50</v>
      </c>
      <c r="BM202" t="s">
        <v>31</v>
      </c>
      <c r="BN202">
        <v>511116</v>
      </c>
      <c r="BO202" s="29">
        <v>9</v>
      </c>
      <c r="BP202" t="s">
        <v>18</v>
      </c>
      <c r="BQ202" s="61">
        <v>5158</v>
      </c>
    </row>
    <row r="203" spans="1:69" x14ac:dyDescent="0.25">
      <c r="A203" s="27">
        <v>2021</v>
      </c>
      <c r="B203" t="s">
        <v>65</v>
      </c>
      <c r="C203" t="s">
        <v>40</v>
      </c>
      <c r="D203" t="s">
        <v>73</v>
      </c>
      <c r="E203" s="61">
        <v>1956</v>
      </c>
      <c r="F203" s="61"/>
      <c r="G203" s="61"/>
      <c r="H203" s="61"/>
      <c r="I203" s="61">
        <v>4687</v>
      </c>
      <c r="J203" s="61">
        <v>2846</v>
      </c>
      <c r="K203" s="61">
        <v>4631</v>
      </c>
      <c r="L203" s="61">
        <v>3893</v>
      </c>
      <c r="M203" s="61"/>
      <c r="N203" s="61"/>
      <c r="O203" s="61"/>
      <c r="P203" s="61">
        <v>2633</v>
      </c>
      <c r="Q203" s="61">
        <v>20646</v>
      </c>
      <c r="S203" s="27">
        <v>2022</v>
      </c>
      <c r="T203" t="s">
        <v>51</v>
      </c>
      <c r="U203" t="s">
        <v>37</v>
      </c>
      <c r="V203">
        <v>250015</v>
      </c>
      <c r="W203" s="61">
        <v>6247</v>
      </c>
      <c r="X203" s="61">
        <v>446</v>
      </c>
      <c r="Y203" s="61"/>
      <c r="Z203" s="61">
        <v>3626</v>
      </c>
      <c r="AA203" s="61">
        <v>378</v>
      </c>
      <c r="AB203" s="61">
        <v>5473</v>
      </c>
      <c r="AC203" s="61">
        <v>6981</v>
      </c>
      <c r="AD203" s="61">
        <v>5836</v>
      </c>
      <c r="AE203" s="61"/>
      <c r="AF203" s="61"/>
      <c r="AG203" s="61">
        <v>3453</v>
      </c>
      <c r="AH203" s="61"/>
      <c r="AI203" s="61">
        <v>32440</v>
      </c>
      <c r="AK203" s="27">
        <v>2021</v>
      </c>
      <c r="AL203" t="s">
        <v>50</v>
      </c>
      <c r="AM203" t="s">
        <v>37</v>
      </c>
      <c r="AN203">
        <v>250019</v>
      </c>
      <c r="AO203" s="29">
        <v>3</v>
      </c>
      <c r="AP203" t="s">
        <v>21</v>
      </c>
      <c r="AQ203" s="61">
        <v>5450</v>
      </c>
      <c r="BK203" s="27">
        <v>2021</v>
      </c>
      <c r="BL203" t="s">
        <v>50</v>
      </c>
      <c r="BM203" t="s">
        <v>31</v>
      </c>
      <c r="BN203">
        <v>511116</v>
      </c>
      <c r="BO203" s="29">
        <v>9</v>
      </c>
      <c r="BP203" t="s">
        <v>21</v>
      </c>
      <c r="BQ203" s="61">
        <v>616</v>
      </c>
    </row>
    <row r="204" spans="1:69" x14ac:dyDescent="0.25">
      <c r="A204" s="27">
        <v>2021</v>
      </c>
      <c r="B204" t="s">
        <v>65</v>
      </c>
      <c r="C204" t="s">
        <v>40</v>
      </c>
      <c r="D204" t="s">
        <v>74</v>
      </c>
      <c r="E204" s="61">
        <v>996</v>
      </c>
      <c r="F204" s="61"/>
      <c r="G204" s="61"/>
      <c r="H204" s="61"/>
      <c r="I204" s="61"/>
      <c r="J204" s="61"/>
      <c r="K204" s="61">
        <v>1861</v>
      </c>
      <c r="L204" s="61">
        <v>2873</v>
      </c>
      <c r="M204" s="61"/>
      <c r="N204" s="61"/>
      <c r="O204" s="61"/>
      <c r="P204" s="61"/>
      <c r="Q204" s="61">
        <v>5730</v>
      </c>
      <c r="S204" s="27">
        <v>2022</v>
      </c>
      <c r="T204" t="s">
        <v>51</v>
      </c>
      <c r="U204" t="s">
        <v>37</v>
      </c>
      <c r="V204">
        <v>250016</v>
      </c>
      <c r="W204" s="61">
        <v>7844</v>
      </c>
      <c r="X204" s="61"/>
      <c r="Y204" s="61"/>
      <c r="Z204" s="61"/>
      <c r="AA204" s="61"/>
      <c r="AB204" s="61"/>
      <c r="AC204" s="61">
        <v>2656</v>
      </c>
      <c r="AD204" s="61">
        <v>2919</v>
      </c>
      <c r="AE204" s="61"/>
      <c r="AF204" s="61">
        <v>2136</v>
      </c>
      <c r="AG204" s="61">
        <v>4784</v>
      </c>
      <c r="AH204" s="61">
        <v>5778</v>
      </c>
      <c r="AI204" s="61">
        <v>26117</v>
      </c>
      <c r="AK204" s="27">
        <v>2021</v>
      </c>
      <c r="AL204" t="s">
        <v>50</v>
      </c>
      <c r="AM204" t="s">
        <v>37</v>
      </c>
      <c r="AN204">
        <v>250019</v>
      </c>
      <c r="AO204" s="29">
        <v>4</v>
      </c>
      <c r="AP204" t="s">
        <v>11</v>
      </c>
      <c r="AQ204" s="61">
        <v>4815</v>
      </c>
      <c r="BK204" s="27">
        <v>2021</v>
      </c>
      <c r="BL204" t="s">
        <v>50</v>
      </c>
      <c r="BM204" t="s">
        <v>31</v>
      </c>
      <c r="BN204">
        <v>511116</v>
      </c>
      <c r="BO204" s="29">
        <v>10</v>
      </c>
      <c r="BP204" t="s">
        <v>76</v>
      </c>
      <c r="BQ204" s="61">
        <v>10881</v>
      </c>
    </row>
    <row r="205" spans="1:69" x14ac:dyDescent="0.25">
      <c r="A205" s="27">
        <v>2021</v>
      </c>
      <c r="B205" t="s">
        <v>65</v>
      </c>
      <c r="C205" t="s">
        <v>40</v>
      </c>
      <c r="D205" t="s">
        <v>75</v>
      </c>
      <c r="E205" s="61">
        <v>5170</v>
      </c>
      <c r="F205" s="61">
        <v>1727</v>
      </c>
      <c r="G205" s="61"/>
      <c r="H205" s="61"/>
      <c r="I205" s="61"/>
      <c r="J205" s="61">
        <v>6381</v>
      </c>
      <c r="K205" s="61"/>
      <c r="L205" s="61">
        <v>4008</v>
      </c>
      <c r="M205" s="61"/>
      <c r="N205" s="61"/>
      <c r="O205" s="61"/>
      <c r="P205" s="61"/>
      <c r="Q205" s="61">
        <v>17286</v>
      </c>
      <c r="S205" s="27">
        <v>2022</v>
      </c>
      <c r="T205" t="s">
        <v>51</v>
      </c>
      <c r="U205" t="s">
        <v>37</v>
      </c>
      <c r="V205">
        <v>250017</v>
      </c>
      <c r="W205" s="61"/>
      <c r="X205" s="61">
        <v>358</v>
      </c>
      <c r="Y205" s="61"/>
      <c r="Z205" s="61"/>
      <c r="AA205" s="61">
        <v>3173</v>
      </c>
      <c r="AB205" s="61">
        <v>918</v>
      </c>
      <c r="AC205" s="61"/>
      <c r="AD205" s="61"/>
      <c r="AE205" s="61">
        <v>2690</v>
      </c>
      <c r="AF205" s="61">
        <v>6980</v>
      </c>
      <c r="AG205" s="61">
        <v>4302</v>
      </c>
      <c r="AH205" s="61">
        <v>4496</v>
      </c>
      <c r="AI205" s="61">
        <v>22917</v>
      </c>
      <c r="AK205" s="27">
        <v>2021</v>
      </c>
      <c r="AL205" t="s">
        <v>50</v>
      </c>
      <c r="AM205" t="s">
        <v>37</v>
      </c>
      <c r="AN205">
        <v>250019</v>
      </c>
      <c r="AO205" s="29">
        <v>5</v>
      </c>
      <c r="AP205" t="s">
        <v>74</v>
      </c>
      <c r="AQ205" s="61">
        <v>466</v>
      </c>
      <c r="BK205" s="27">
        <v>2021</v>
      </c>
      <c r="BL205" t="s">
        <v>50</v>
      </c>
      <c r="BM205" t="s">
        <v>31</v>
      </c>
      <c r="BN205">
        <v>511116</v>
      </c>
      <c r="BO205" s="29">
        <v>10</v>
      </c>
      <c r="BP205" t="s">
        <v>81</v>
      </c>
      <c r="BQ205" s="61">
        <v>5732</v>
      </c>
    </row>
    <row r="206" spans="1:69" x14ac:dyDescent="0.25">
      <c r="A206" s="27">
        <v>2021</v>
      </c>
      <c r="B206" t="s">
        <v>65</v>
      </c>
      <c r="C206" t="s">
        <v>40</v>
      </c>
      <c r="D206" t="s">
        <v>76</v>
      </c>
      <c r="E206" s="61">
        <v>4413</v>
      </c>
      <c r="F206" s="61"/>
      <c r="G206" s="61"/>
      <c r="H206" s="61">
        <v>267</v>
      </c>
      <c r="I206" s="61"/>
      <c r="J206" s="61">
        <v>2200</v>
      </c>
      <c r="K206" s="61">
        <v>2381</v>
      </c>
      <c r="L206" s="61"/>
      <c r="M206" s="61"/>
      <c r="N206" s="61"/>
      <c r="O206" s="61"/>
      <c r="P206" s="61"/>
      <c r="Q206" s="61">
        <v>9261</v>
      </c>
      <c r="S206" s="27">
        <v>2022</v>
      </c>
      <c r="T206" t="s">
        <v>51</v>
      </c>
      <c r="U206" t="s">
        <v>37</v>
      </c>
      <c r="V206">
        <v>250018</v>
      </c>
      <c r="W206" s="61"/>
      <c r="X206" s="61">
        <v>4956</v>
      </c>
      <c r="Y206" s="61"/>
      <c r="Z206" s="61"/>
      <c r="AA206" s="61">
        <v>5772</v>
      </c>
      <c r="AB206" s="61"/>
      <c r="AC206" s="61"/>
      <c r="AD206" s="61">
        <v>5223</v>
      </c>
      <c r="AE206" s="61">
        <v>3066</v>
      </c>
      <c r="AF206" s="61">
        <v>5852</v>
      </c>
      <c r="AG206" s="61">
        <v>4659</v>
      </c>
      <c r="AH206" s="61">
        <v>659</v>
      </c>
      <c r="AI206" s="61">
        <v>30187</v>
      </c>
      <c r="AK206" s="27">
        <v>2021</v>
      </c>
      <c r="AL206" t="s">
        <v>50</v>
      </c>
      <c r="AM206" t="s">
        <v>37</v>
      </c>
      <c r="AN206">
        <v>250019</v>
      </c>
      <c r="AO206" s="29">
        <v>6</v>
      </c>
      <c r="AP206" t="s">
        <v>79</v>
      </c>
      <c r="AQ206" s="61">
        <v>1079</v>
      </c>
      <c r="BK206" s="27">
        <v>2021</v>
      </c>
      <c r="BL206" t="s">
        <v>50</v>
      </c>
      <c r="BM206" t="s">
        <v>31</v>
      </c>
      <c r="BN206">
        <v>511116</v>
      </c>
      <c r="BO206" s="29">
        <v>10</v>
      </c>
      <c r="BP206" t="s">
        <v>19</v>
      </c>
      <c r="BQ206" s="61">
        <v>391</v>
      </c>
    </row>
    <row r="207" spans="1:69" x14ac:dyDescent="0.25">
      <c r="A207" s="27">
        <v>2021</v>
      </c>
      <c r="B207" t="s">
        <v>65</v>
      </c>
      <c r="C207" t="s">
        <v>40</v>
      </c>
      <c r="D207" t="s">
        <v>77</v>
      </c>
      <c r="E207" s="61"/>
      <c r="F207" s="61"/>
      <c r="G207" s="61">
        <v>4007</v>
      </c>
      <c r="H207" s="61"/>
      <c r="I207" s="61"/>
      <c r="J207" s="61"/>
      <c r="K207" s="61"/>
      <c r="L207" s="61"/>
      <c r="M207" s="61">
        <v>3829</v>
      </c>
      <c r="N207" s="61"/>
      <c r="O207" s="61"/>
      <c r="P207" s="61">
        <v>338</v>
      </c>
      <c r="Q207" s="61">
        <v>8174</v>
      </c>
      <c r="S207" s="27">
        <v>2022</v>
      </c>
      <c r="T207" t="s">
        <v>51</v>
      </c>
      <c r="U207" t="s">
        <v>37</v>
      </c>
      <c r="V207">
        <v>250019</v>
      </c>
      <c r="W207" s="61"/>
      <c r="X207" s="61">
        <v>1698</v>
      </c>
      <c r="Y207" s="61">
        <v>3836</v>
      </c>
      <c r="Z207" s="61"/>
      <c r="AA207" s="61">
        <v>5599</v>
      </c>
      <c r="AB207" s="61"/>
      <c r="AC207" s="61"/>
      <c r="AD207" s="61">
        <v>2230</v>
      </c>
      <c r="AE207" s="61">
        <v>5831</v>
      </c>
      <c r="AF207" s="61">
        <v>2256</v>
      </c>
      <c r="AG207" s="61"/>
      <c r="AH207" s="61">
        <v>8299</v>
      </c>
      <c r="AI207" s="61">
        <v>29749</v>
      </c>
      <c r="AK207" s="27">
        <v>2021</v>
      </c>
      <c r="AL207" t="s">
        <v>50</v>
      </c>
      <c r="AM207" t="s">
        <v>37</v>
      </c>
      <c r="AN207">
        <v>250019</v>
      </c>
      <c r="AO207" s="29">
        <v>8</v>
      </c>
      <c r="AP207" t="s">
        <v>11</v>
      </c>
      <c r="AQ207" s="61">
        <v>1796</v>
      </c>
      <c r="BK207" s="27">
        <v>2021</v>
      </c>
      <c r="BL207" t="s">
        <v>50</v>
      </c>
      <c r="BM207" t="s">
        <v>31</v>
      </c>
      <c r="BN207">
        <v>511116</v>
      </c>
      <c r="BO207" s="29">
        <v>11</v>
      </c>
      <c r="BP207" t="s">
        <v>78</v>
      </c>
      <c r="BQ207" s="61">
        <v>1890</v>
      </c>
    </row>
    <row r="208" spans="1:69" x14ac:dyDescent="0.25">
      <c r="A208" s="27">
        <v>2021</v>
      </c>
      <c r="B208" t="s">
        <v>65</v>
      </c>
      <c r="C208" t="s">
        <v>40</v>
      </c>
      <c r="D208" t="s">
        <v>78</v>
      </c>
      <c r="E208" s="61"/>
      <c r="F208" s="61"/>
      <c r="G208" s="61">
        <v>468</v>
      </c>
      <c r="H208" s="61"/>
      <c r="I208" s="61"/>
      <c r="J208" s="61"/>
      <c r="K208" s="61"/>
      <c r="L208" s="61"/>
      <c r="M208" s="61">
        <v>2235</v>
      </c>
      <c r="N208" s="61">
        <v>1243</v>
      </c>
      <c r="O208" s="61">
        <v>480</v>
      </c>
      <c r="P208" s="61">
        <v>3014</v>
      </c>
      <c r="Q208" s="61">
        <v>7440</v>
      </c>
      <c r="S208" s="27">
        <v>2022</v>
      </c>
      <c r="T208" t="s">
        <v>51</v>
      </c>
      <c r="U208" t="s">
        <v>37</v>
      </c>
      <c r="V208">
        <v>250020</v>
      </c>
      <c r="W208" s="61">
        <v>4669</v>
      </c>
      <c r="X208" s="61">
        <v>1902</v>
      </c>
      <c r="Y208" s="61"/>
      <c r="Z208" s="61">
        <v>1454</v>
      </c>
      <c r="AA208" s="61">
        <v>363</v>
      </c>
      <c r="AB208" s="61">
        <v>662</v>
      </c>
      <c r="AC208" s="61"/>
      <c r="AD208" s="61"/>
      <c r="AE208" s="61">
        <v>1815</v>
      </c>
      <c r="AF208" s="61">
        <v>3083</v>
      </c>
      <c r="AG208" s="61"/>
      <c r="AH208" s="61">
        <v>5678</v>
      </c>
      <c r="AI208" s="61">
        <v>19626</v>
      </c>
      <c r="AK208" s="27">
        <v>2021</v>
      </c>
      <c r="AL208" t="s">
        <v>50</v>
      </c>
      <c r="AM208" t="s">
        <v>37</v>
      </c>
      <c r="AN208">
        <v>250019</v>
      </c>
      <c r="AO208" s="29">
        <v>9</v>
      </c>
      <c r="AP208" t="s">
        <v>73</v>
      </c>
      <c r="AQ208" s="61">
        <v>1175</v>
      </c>
      <c r="BK208" s="27">
        <v>2021</v>
      </c>
      <c r="BL208" t="s">
        <v>50</v>
      </c>
      <c r="BM208" t="s">
        <v>31</v>
      </c>
      <c r="BN208">
        <v>511116</v>
      </c>
      <c r="BO208" s="29">
        <v>11</v>
      </c>
      <c r="BP208" t="s">
        <v>16</v>
      </c>
      <c r="BQ208" s="61">
        <v>4136</v>
      </c>
    </row>
    <row r="209" spans="1:69" x14ac:dyDescent="0.25">
      <c r="A209" s="27">
        <v>2021</v>
      </c>
      <c r="B209" t="s">
        <v>65</v>
      </c>
      <c r="C209" t="s">
        <v>40</v>
      </c>
      <c r="D209" t="s">
        <v>79</v>
      </c>
      <c r="E209" s="61"/>
      <c r="F209" s="61"/>
      <c r="G209" s="61"/>
      <c r="H209" s="61"/>
      <c r="I209" s="61"/>
      <c r="J209" s="61"/>
      <c r="K209" s="61">
        <v>4529</v>
      </c>
      <c r="L209" s="61"/>
      <c r="M209" s="61"/>
      <c r="N209" s="61"/>
      <c r="O209" s="61"/>
      <c r="P209" s="61"/>
      <c r="Q209" s="61">
        <v>4529</v>
      </c>
      <c r="S209" s="27">
        <v>2022</v>
      </c>
      <c r="T209" t="s">
        <v>51</v>
      </c>
      <c r="U209" t="s">
        <v>35</v>
      </c>
      <c r="V209">
        <v>250026</v>
      </c>
      <c r="W209" s="61">
        <v>5817</v>
      </c>
      <c r="X209" s="61">
        <v>3278</v>
      </c>
      <c r="Y209" s="61">
        <v>8624</v>
      </c>
      <c r="Z209" s="61">
        <v>3007</v>
      </c>
      <c r="AA209" s="61">
        <v>4096</v>
      </c>
      <c r="AB209" s="61"/>
      <c r="AC209" s="61">
        <v>782</v>
      </c>
      <c r="AD209" s="61"/>
      <c r="AE209" s="61">
        <v>3695</v>
      </c>
      <c r="AF209" s="61"/>
      <c r="AG209" s="61">
        <v>8049</v>
      </c>
      <c r="AH209" s="61">
        <v>387</v>
      </c>
      <c r="AI209" s="61">
        <v>37735</v>
      </c>
      <c r="AK209" s="27">
        <v>2021</v>
      </c>
      <c r="AL209" t="s">
        <v>50</v>
      </c>
      <c r="AM209" t="s">
        <v>37</v>
      </c>
      <c r="AN209">
        <v>250020</v>
      </c>
      <c r="AO209" s="29">
        <v>1</v>
      </c>
      <c r="AP209" t="s">
        <v>15</v>
      </c>
      <c r="AQ209" s="61">
        <v>5929</v>
      </c>
      <c r="BK209" s="27">
        <v>2021</v>
      </c>
      <c r="BL209" t="s">
        <v>50</v>
      </c>
      <c r="BM209" t="s">
        <v>31</v>
      </c>
      <c r="BN209">
        <v>511116</v>
      </c>
      <c r="BO209" s="29">
        <v>11</v>
      </c>
      <c r="BP209" t="s">
        <v>18</v>
      </c>
      <c r="BQ209" s="61">
        <v>1539</v>
      </c>
    </row>
    <row r="210" spans="1:69" x14ac:dyDescent="0.25">
      <c r="A210" s="27">
        <v>2021</v>
      </c>
      <c r="B210" t="s">
        <v>65</v>
      </c>
      <c r="C210" t="s">
        <v>40</v>
      </c>
      <c r="D210" t="s">
        <v>80</v>
      </c>
      <c r="E210" s="61"/>
      <c r="F210" s="61"/>
      <c r="G210" s="61"/>
      <c r="H210" s="61"/>
      <c r="I210" s="61">
        <v>2112</v>
      </c>
      <c r="J210" s="61"/>
      <c r="K210" s="61"/>
      <c r="L210" s="61"/>
      <c r="M210" s="61"/>
      <c r="N210" s="61"/>
      <c r="O210" s="61">
        <v>3204</v>
      </c>
      <c r="P210" s="61"/>
      <c r="Q210" s="61">
        <v>5316</v>
      </c>
      <c r="S210" s="27">
        <v>2022</v>
      </c>
      <c r="T210" t="s">
        <v>51</v>
      </c>
      <c r="U210" t="s">
        <v>35</v>
      </c>
      <c r="V210">
        <v>250027</v>
      </c>
      <c r="W210" s="61">
        <v>1380</v>
      </c>
      <c r="X210" s="61">
        <v>1497</v>
      </c>
      <c r="Y210" s="61"/>
      <c r="Z210" s="61"/>
      <c r="AA210" s="61">
        <v>439</v>
      </c>
      <c r="AB210" s="61"/>
      <c r="AC210" s="61"/>
      <c r="AD210" s="61"/>
      <c r="AE210" s="61"/>
      <c r="AF210" s="61"/>
      <c r="AG210" s="61"/>
      <c r="AH210" s="61"/>
      <c r="AI210" s="61">
        <v>3316</v>
      </c>
      <c r="AK210" s="27">
        <v>2021</v>
      </c>
      <c r="AL210" t="s">
        <v>50</v>
      </c>
      <c r="AM210" t="s">
        <v>37</v>
      </c>
      <c r="AN210">
        <v>250020</v>
      </c>
      <c r="AO210" s="29">
        <v>1</v>
      </c>
      <c r="AP210" t="s">
        <v>18</v>
      </c>
      <c r="AQ210" s="61">
        <v>4911</v>
      </c>
      <c r="BK210" s="27">
        <v>2021</v>
      </c>
      <c r="BL210" t="s">
        <v>50</v>
      </c>
      <c r="BM210" t="s">
        <v>31</v>
      </c>
      <c r="BN210">
        <v>511116</v>
      </c>
      <c r="BO210" s="29">
        <v>11</v>
      </c>
      <c r="BP210" t="s">
        <v>21</v>
      </c>
      <c r="BQ210" s="61">
        <v>2954</v>
      </c>
    </row>
    <row r="211" spans="1:69" x14ac:dyDescent="0.25">
      <c r="A211" s="27">
        <v>2021</v>
      </c>
      <c r="B211" t="s">
        <v>65</v>
      </c>
      <c r="C211" t="s">
        <v>40</v>
      </c>
      <c r="D211" t="s">
        <v>81</v>
      </c>
      <c r="E211" s="61"/>
      <c r="F211" s="61"/>
      <c r="G211" s="61">
        <v>279</v>
      </c>
      <c r="H211" s="61">
        <v>389</v>
      </c>
      <c r="I211" s="61"/>
      <c r="J211" s="61"/>
      <c r="K211" s="61"/>
      <c r="L211" s="61"/>
      <c r="M211" s="61"/>
      <c r="N211" s="61"/>
      <c r="O211" s="61"/>
      <c r="P211" s="61"/>
      <c r="Q211" s="61">
        <v>668</v>
      </c>
      <c r="S211" s="27">
        <v>2022</v>
      </c>
      <c r="T211" t="s">
        <v>51</v>
      </c>
      <c r="U211" t="s">
        <v>35</v>
      </c>
      <c r="V211">
        <v>250028</v>
      </c>
      <c r="W211" s="61">
        <v>5176</v>
      </c>
      <c r="X211" s="61">
        <v>6018</v>
      </c>
      <c r="Y211" s="61">
        <v>965</v>
      </c>
      <c r="Z211" s="61"/>
      <c r="AA211" s="61"/>
      <c r="AB211" s="61"/>
      <c r="AC211" s="61"/>
      <c r="AD211" s="61">
        <v>7559</v>
      </c>
      <c r="AE211" s="61">
        <v>3690</v>
      </c>
      <c r="AF211" s="61"/>
      <c r="AG211" s="61">
        <v>637</v>
      </c>
      <c r="AH211" s="61">
        <v>1250</v>
      </c>
      <c r="AI211" s="61">
        <v>25295</v>
      </c>
      <c r="AK211" s="27">
        <v>2021</v>
      </c>
      <c r="AL211" t="s">
        <v>50</v>
      </c>
      <c r="AM211" t="s">
        <v>37</v>
      </c>
      <c r="AN211">
        <v>250020</v>
      </c>
      <c r="AO211" s="29">
        <v>2</v>
      </c>
      <c r="AP211" t="s">
        <v>11</v>
      </c>
      <c r="AQ211" s="61">
        <v>2475</v>
      </c>
      <c r="BK211" s="27">
        <v>2021</v>
      </c>
      <c r="BL211" t="s">
        <v>50</v>
      </c>
      <c r="BM211" t="s">
        <v>31</v>
      </c>
      <c r="BN211">
        <v>511116</v>
      </c>
      <c r="BO211" s="29">
        <v>12</v>
      </c>
      <c r="BP211" t="s">
        <v>75</v>
      </c>
      <c r="BQ211" s="61">
        <v>901</v>
      </c>
    </row>
    <row r="212" spans="1:69" x14ac:dyDescent="0.25">
      <c r="A212" s="27">
        <v>2021</v>
      </c>
      <c r="B212" t="s">
        <v>65</v>
      </c>
      <c r="C212" t="s">
        <v>40</v>
      </c>
      <c r="D212" t="s">
        <v>11</v>
      </c>
      <c r="E212" s="61"/>
      <c r="F212" s="61">
        <v>4703</v>
      </c>
      <c r="G212" s="61"/>
      <c r="H212" s="61"/>
      <c r="I212" s="61"/>
      <c r="J212" s="61"/>
      <c r="K212" s="61">
        <v>2850</v>
      </c>
      <c r="L212" s="61"/>
      <c r="M212" s="61">
        <v>2729</v>
      </c>
      <c r="N212" s="61">
        <v>3367</v>
      </c>
      <c r="O212" s="61"/>
      <c r="P212" s="61"/>
      <c r="Q212" s="61">
        <v>13649</v>
      </c>
      <c r="S212" s="27">
        <v>2022</v>
      </c>
      <c r="T212" t="s">
        <v>51</v>
      </c>
      <c r="U212" t="s">
        <v>35</v>
      </c>
      <c r="V212">
        <v>250029</v>
      </c>
      <c r="W212" s="61"/>
      <c r="X212" s="61">
        <v>1371</v>
      </c>
      <c r="Y212" s="61">
        <v>3223</v>
      </c>
      <c r="Z212" s="61"/>
      <c r="AA212" s="61"/>
      <c r="AB212" s="61"/>
      <c r="AC212" s="61">
        <v>4311</v>
      </c>
      <c r="AD212" s="61"/>
      <c r="AE212" s="61">
        <v>2012</v>
      </c>
      <c r="AF212" s="61"/>
      <c r="AG212" s="61"/>
      <c r="AH212" s="61">
        <v>6550</v>
      </c>
      <c r="AI212" s="61">
        <v>17467</v>
      </c>
      <c r="AK212" s="27">
        <v>2021</v>
      </c>
      <c r="AL212" t="s">
        <v>50</v>
      </c>
      <c r="AM212" t="s">
        <v>37</v>
      </c>
      <c r="AN212">
        <v>250020</v>
      </c>
      <c r="AO212" s="29">
        <v>3</v>
      </c>
      <c r="AP212" t="s">
        <v>12</v>
      </c>
      <c r="AQ212" s="61">
        <v>1032</v>
      </c>
      <c r="BK212" s="27">
        <v>2021</v>
      </c>
      <c r="BL212" t="s">
        <v>50</v>
      </c>
      <c r="BM212" t="s">
        <v>31</v>
      </c>
      <c r="BN212">
        <v>511116</v>
      </c>
      <c r="BO212" s="29">
        <v>12</v>
      </c>
      <c r="BP212" t="s">
        <v>77</v>
      </c>
      <c r="BQ212" s="61">
        <v>3043</v>
      </c>
    </row>
    <row r="213" spans="1:69" x14ac:dyDescent="0.25">
      <c r="A213" s="27">
        <v>2021</v>
      </c>
      <c r="B213" t="s">
        <v>65</v>
      </c>
      <c r="C213" t="s">
        <v>40</v>
      </c>
      <c r="D213" t="s">
        <v>12</v>
      </c>
      <c r="E213" s="61"/>
      <c r="F213" s="61"/>
      <c r="G213" s="61"/>
      <c r="H213" s="61"/>
      <c r="I213" s="61"/>
      <c r="J213" s="61">
        <v>5770</v>
      </c>
      <c r="K213" s="61"/>
      <c r="L213" s="61"/>
      <c r="M213" s="61"/>
      <c r="N213" s="61"/>
      <c r="O213" s="61"/>
      <c r="P213" s="61"/>
      <c r="Q213" s="61">
        <v>5770</v>
      </c>
      <c r="S213" s="27">
        <v>2022</v>
      </c>
      <c r="T213" t="s">
        <v>51</v>
      </c>
      <c r="U213" t="s">
        <v>35</v>
      </c>
      <c r="V213">
        <v>250030</v>
      </c>
      <c r="W213" s="61">
        <v>3019</v>
      </c>
      <c r="X213" s="61"/>
      <c r="Y213" s="61">
        <v>4053</v>
      </c>
      <c r="Z213" s="61">
        <v>5014</v>
      </c>
      <c r="AA213" s="61"/>
      <c r="AB213" s="61">
        <v>1204</v>
      </c>
      <c r="AC213" s="61"/>
      <c r="AD213" s="61"/>
      <c r="AE213" s="61">
        <v>5642</v>
      </c>
      <c r="AF213" s="61"/>
      <c r="AG213" s="61"/>
      <c r="AH213" s="61">
        <v>1610</v>
      </c>
      <c r="AI213" s="61">
        <v>20542</v>
      </c>
      <c r="AK213" s="27">
        <v>2021</v>
      </c>
      <c r="AL213" t="s">
        <v>50</v>
      </c>
      <c r="AM213" t="s">
        <v>37</v>
      </c>
      <c r="AN213">
        <v>250020</v>
      </c>
      <c r="AO213" s="29">
        <v>5</v>
      </c>
      <c r="AP213" t="s">
        <v>79</v>
      </c>
      <c r="AQ213" s="61">
        <v>823</v>
      </c>
      <c r="BK213" s="27">
        <v>2021</v>
      </c>
      <c r="BL213" t="s">
        <v>50</v>
      </c>
      <c r="BM213" t="s">
        <v>31</v>
      </c>
      <c r="BN213">
        <v>511116</v>
      </c>
      <c r="BO213" s="29">
        <v>12</v>
      </c>
      <c r="BP213" t="s">
        <v>80</v>
      </c>
      <c r="BQ213" s="61">
        <v>5003</v>
      </c>
    </row>
    <row r="214" spans="1:69" x14ac:dyDescent="0.25">
      <c r="A214" s="27">
        <v>2021</v>
      </c>
      <c r="B214" t="s">
        <v>65</v>
      </c>
      <c r="C214" t="s">
        <v>40</v>
      </c>
      <c r="D214" t="s">
        <v>13</v>
      </c>
      <c r="E214" s="61"/>
      <c r="F214" s="61"/>
      <c r="G214" s="61"/>
      <c r="H214" s="61"/>
      <c r="I214" s="61"/>
      <c r="J214" s="61"/>
      <c r="K214" s="61">
        <v>260</v>
      </c>
      <c r="L214" s="61">
        <v>3845</v>
      </c>
      <c r="M214" s="61">
        <v>2264</v>
      </c>
      <c r="N214" s="61"/>
      <c r="O214" s="61">
        <v>3101</v>
      </c>
      <c r="P214" s="61"/>
      <c r="Q214" s="61">
        <v>9470</v>
      </c>
      <c r="S214" s="27">
        <v>2022</v>
      </c>
      <c r="T214" t="s">
        <v>64</v>
      </c>
      <c r="U214" t="s">
        <v>34</v>
      </c>
      <c r="V214">
        <v>250021</v>
      </c>
      <c r="W214" s="61">
        <v>313</v>
      </c>
      <c r="X214" s="61">
        <v>363</v>
      </c>
      <c r="Y214" s="61"/>
      <c r="Z214" s="61">
        <v>4697</v>
      </c>
      <c r="AA214" s="61">
        <v>4662</v>
      </c>
      <c r="AB214" s="61"/>
      <c r="AC214" s="61"/>
      <c r="AD214" s="61"/>
      <c r="AE214" s="61"/>
      <c r="AF214" s="61">
        <v>4373</v>
      </c>
      <c r="AG214" s="61"/>
      <c r="AH214" s="61"/>
      <c r="AI214" s="61">
        <v>14408</v>
      </c>
      <c r="AK214" s="27">
        <v>2021</v>
      </c>
      <c r="AL214" t="s">
        <v>50</v>
      </c>
      <c r="AM214" t="s">
        <v>37</v>
      </c>
      <c r="AN214">
        <v>250020</v>
      </c>
      <c r="AO214" s="29">
        <v>5</v>
      </c>
      <c r="AP214" t="s">
        <v>17</v>
      </c>
      <c r="AQ214" s="61">
        <v>4043</v>
      </c>
      <c r="BK214" s="27">
        <v>2021</v>
      </c>
      <c r="BL214" t="s">
        <v>50</v>
      </c>
      <c r="BM214" t="s">
        <v>31</v>
      </c>
      <c r="BN214">
        <v>511117</v>
      </c>
      <c r="BO214" s="29">
        <v>1</v>
      </c>
      <c r="BP214" t="s">
        <v>73</v>
      </c>
      <c r="BQ214" s="61">
        <v>1757</v>
      </c>
    </row>
    <row r="215" spans="1:69" x14ac:dyDescent="0.25">
      <c r="A215" s="27">
        <v>2021</v>
      </c>
      <c r="B215" t="s">
        <v>65</v>
      </c>
      <c r="C215" t="s">
        <v>40</v>
      </c>
      <c r="D215" t="s">
        <v>14</v>
      </c>
      <c r="E215" s="61"/>
      <c r="F215" s="61"/>
      <c r="G215" s="61"/>
      <c r="H215" s="61">
        <v>2672</v>
      </c>
      <c r="I215" s="61"/>
      <c r="J215" s="61"/>
      <c r="K215" s="61"/>
      <c r="L215" s="61"/>
      <c r="M215" s="61"/>
      <c r="N215" s="61"/>
      <c r="O215" s="61"/>
      <c r="P215" s="61"/>
      <c r="Q215" s="61">
        <v>2672</v>
      </c>
      <c r="S215" s="27">
        <v>2022</v>
      </c>
      <c r="T215" t="s">
        <v>64</v>
      </c>
      <c r="U215" t="s">
        <v>34</v>
      </c>
      <c r="V215">
        <v>250022</v>
      </c>
      <c r="W215" s="61"/>
      <c r="X215" s="61">
        <v>9583</v>
      </c>
      <c r="Y215" s="61"/>
      <c r="Z215" s="61"/>
      <c r="AA215" s="61"/>
      <c r="AB215" s="61">
        <v>1459</v>
      </c>
      <c r="AC215" s="61"/>
      <c r="AD215" s="61">
        <v>1000</v>
      </c>
      <c r="AE215" s="61">
        <v>5719</v>
      </c>
      <c r="AF215" s="61">
        <v>5958</v>
      </c>
      <c r="AG215" s="61"/>
      <c r="AH215" s="61">
        <v>2036</v>
      </c>
      <c r="AI215" s="61">
        <v>25755</v>
      </c>
      <c r="AK215" s="27">
        <v>2021</v>
      </c>
      <c r="AL215" t="s">
        <v>50</v>
      </c>
      <c r="AM215" t="s">
        <v>37</v>
      </c>
      <c r="AN215">
        <v>250020</v>
      </c>
      <c r="AO215" s="29">
        <v>6</v>
      </c>
      <c r="AP215" t="s">
        <v>17</v>
      </c>
      <c r="AQ215" s="61">
        <v>3470</v>
      </c>
      <c r="BK215" s="27">
        <v>2021</v>
      </c>
      <c r="BL215" t="s">
        <v>50</v>
      </c>
      <c r="BM215" t="s">
        <v>31</v>
      </c>
      <c r="BN215">
        <v>511117</v>
      </c>
      <c r="BO215" s="29">
        <v>1</v>
      </c>
      <c r="BP215" t="s">
        <v>77</v>
      </c>
      <c r="BQ215" s="61">
        <v>1008</v>
      </c>
    </row>
    <row r="216" spans="1:69" x14ac:dyDescent="0.25">
      <c r="A216" s="27">
        <v>2021</v>
      </c>
      <c r="B216" t="s">
        <v>65</v>
      </c>
      <c r="C216" t="s">
        <v>40</v>
      </c>
      <c r="D216" t="s">
        <v>15</v>
      </c>
      <c r="E216" s="61"/>
      <c r="F216" s="61"/>
      <c r="G216" s="61"/>
      <c r="H216" s="61"/>
      <c r="I216" s="61"/>
      <c r="J216" s="61">
        <v>5327</v>
      </c>
      <c r="K216" s="61"/>
      <c r="L216" s="61">
        <v>1102</v>
      </c>
      <c r="M216" s="61"/>
      <c r="N216" s="61"/>
      <c r="O216" s="61">
        <v>1337</v>
      </c>
      <c r="P216" s="61"/>
      <c r="Q216" s="61">
        <v>7766</v>
      </c>
      <c r="S216" s="27">
        <v>2022</v>
      </c>
      <c r="T216" t="s">
        <v>64</v>
      </c>
      <c r="U216" t="s">
        <v>34</v>
      </c>
      <c r="V216">
        <v>250023</v>
      </c>
      <c r="W216" s="61">
        <v>2159</v>
      </c>
      <c r="X216" s="61"/>
      <c r="Y216" s="61">
        <v>2042</v>
      </c>
      <c r="Z216" s="61">
        <v>1992</v>
      </c>
      <c r="AA216" s="61">
        <v>1200</v>
      </c>
      <c r="AB216" s="61">
        <v>9934</v>
      </c>
      <c r="AC216" s="61"/>
      <c r="AD216" s="61">
        <v>3918</v>
      </c>
      <c r="AE216" s="61">
        <v>341</v>
      </c>
      <c r="AF216" s="61">
        <v>5239</v>
      </c>
      <c r="AG216" s="61"/>
      <c r="AH216" s="61">
        <v>322</v>
      </c>
      <c r="AI216" s="61">
        <v>27147</v>
      </c>
      <c r="AK216" s="27">
        <v>2021</v>
      </c>
      <c r="AL216" t="s">
        <v>50</v>
      </c>
      <c r="AM216" t="s">
        <v>37</v>
      </c>
      <c r="AN216">
        <v>250020</v>
      </c>
      <c r="AO216" s="29">
        <v>6</v>
      </c>
      <c r="AP216" t="s">
        <v>21</v>
      </c>
      <c r="AQ216" s="61">
        <v>3954</v>
      </c>
      <c r="BK216" s="27">
        <v>2021</v>
      </c>
      <c r="BL216" t="s">
        <v>50</v>
      </c>
      <c r="BM216" t="s">
        <v>31</v>
      </c>
      <c r="BN216">
        <v>511117</v>
      </c>
      <c r="BO216" s="29">
        <v>1</v>
      </c>
      <c r="BP216" t="s">
        <v>80</v>
      </c>
      <c r="BQ216" s="61">
        <v>1361</v>
      </c>
    </row>
    <row r="217" spans="1:69" x14ac:dyDescent="0.25">
      <c r="A217" s="27">
        <v>2021</v>
      </c>
      <c r="B217" t="s">
        <v>65</v>
      </c>
      <c r="C217" t="s">
        <v>40</v>
      </c>
      <c r="D217" t="s">
        <v>17</v>
      </c>
      <c r="E217" s="61"/>
      <c r="F217" s="61"/>
      <c r="G217" s="61">
        <v>4187</v>
      </c>
      <c r="H217" s="61"/>
      <c r="I217" s="61">
        <v>3541</v>
      </c>
      <c r="J217" s="61"/>
      <c r="K217" s="61"/>
      <c r="L217" s="61"/>
      <c r="M217" s="61"/>
      <c r="N217" s="61"/>
      <c r="O217" s="61"/>
      <c r="P217" s="61"/>
      <c r="Q217" s="61">
        <v>7728</v>
      </c>
      <c r="S217" s="27">
        <v>2022</v>
      </c>
      <c r="T217" t="s">
        <v>64</v>
      </c>
      <c r="U217" t="s">
        <v>34</v>
      </c>
      <c r="V217">
        <v>250024</v>
      </c>
      <c r="W217" s="61">
        <v>2719</v>
      </c>
      <c r="X217" s="61">
        <v>3150</v>
      </c>
      <c r="Y217" s="61">
        <v>1855</v>
      </c>
      <c r="Z217" s="61">
        <v>7091</v>
      </c>
      <c r="AA217" s="61">
        <v>5162</v>
      </c>
      <c r="AB217" s="61"/>
      <c r="AC217" s="61"/>
      <c r="AD217" s="61"/>
      <c r="AE217" s="61">
        <v>2000</v>
      </c>
      <c r="AF217" s="61">
        <v>5262</v>
      </c>
      <c r="AG217" s="61">
        <v>461</v>
      </c>
      <c r="AH217" s="61"/>
      <c r="AI217" s="61">
        <v>27700</v>
      </c>
      <c r="AK217" s="27">
        <v>2021</v>
      </c>
      <c r="AL217" t="s">
        <v>50</v>
      </c>
      <c r="AM217" t="s">
        <v>37</v>
      </c>
      <c r="AN217">
        <v>250020</v>
      </c>
      <c r="AO217" s="29">
        <v>10</v>
      </c>
      <c r="AP217" t="s">
        <v>14</v>
      </c>
      <c r="AQ217" s="61">
        <v>5711</v>
      </c>
      <c r="BK217" s="27">
        <v>2021</v>
      </c>
      <c r="BL217" t="s">
        <v>50</v>
      </c>
      <c r="BM217" t="s">
        <v>31</v>
      </c>
      <c r="BN217">
        <v>511117</v>
      </c>
      <c r="BO217" s="29">
        <v>1</v>
      </c>
      <c r="BP217" t="s">
        <v>17</v>
      </c>
      <c r="BQ217" s="61">
        <v>1429</v>
      </c>
    </row>
    <row r="218" spans="1:69" x14ac:dyDescent="0.25">
      <c r="A218" s="27">
        <v>2021</v>
      </c>
      <c r="B218" t="s">
        <v>65</v>
      </c>
      <c r="C218" t="s">
        <v>40</v>
      </c>
      <c r="D218" t="s">
        <v>18</v>
      </c>
      <c r="E218" s="61"/>
      <c r="F218" s="61"/>
      <c r="G218" s="61"/>
      <c r="H218" s="61"/>
      <c r="I218" s="61">
        <v>4231</v>
      </c>
      <c r="J218" s="61"/>
      <c r="K218" s="61">
        <v>698</v>
      </c>
      <c r="L218" s="61"/>
      <c r="M218" s="61"/>
      <c r="N218" s="61"/>
      <c r="O218" s="61">
        <v>5963</v>
      </c>
      <c r="P218" s="61"/>
      <c r="Q218" s="61">
        <v>10892</v>
      </c>
      <c r="S218" s="27">
        <v>2022</v>
      </c>
      <c r="T218" t="s">
        <v>64</v>
      </c>
      <c r="U218" t="s">
        <v>34</v>
      </c>
      <c r="V218">
        <v>250025</v>
      </c>
      <c r="W218" s="61"/>
      <c r="X218" s="61">
        <v>847</v>
      </c>
      <c r="Y218" s="61"/>
      <c r="Z218" s="61">
        <v>2268</v>
      </c>
      <c r="AA218" s="61"/>
      <c r="AB218" s="61"/>
      <c r="AC218" s="61">
        <v>1989</v>
      </c>
      <c r="AD218" s="61">
        <v>1765</v>
      </c>
      <c r="AE218" s="61">
        <v>9270</v>
      </c>
      <c r="AF218" s="61">
        <v>529</v>
      </c>
      <c r="AG218" s="61">
        <v>10613</v>
      </c>
      <c r="AH218" s="61"/>
      <c r="AI218" s="61">
        <v>27281</v>
      </c>
      <c r="AK218" s="27">
        <v>2021</v>
      </c>
      <c r="AL218" t="s">
        <v>50</v>
      </c>
      <c r="AM218" t="s">
        <v>37</v>
      </c>
      <c r="AN218">
        <v>250020</v>
      </c>
      <c r="AO218" s="29">
        <v>10</v>
      </c>
      <c r="AP218" t="s">
        <v>15</v>
      </c>
      <c r="AQ218" s="61">
        <v>3624</v>
      </c>
      <c r="BK218" s="27">
        <v>2021</v>
      </c>
      <c r="BL218" t="s">
        <v>50</v>
      </c>
      <c r="BM218" t="s">
        <v>31</v>
      </c>
      <c r="BN218">
        <v>511117</v>
      </c>
      <c r="BO218" s="29">
        <v>2</v>
      </c>
      <c r="BP218" t="s">
        <v>81</v>
      </c>
      <c r="BQ218" s="61">
        <v>2862</v>
      </c>
    </row>
    <row r="219" spans="1:69" x14ac:dyDescent="0.25">
      <c r="A219" s="27">
        <v>2021</v>
      </c>
      <c r="B219" t="s">
        <v>65</v>
      </c>
      <c r="C219" t="s">
        <v>40</v>
      </c>
      <c r="D219" t="s">
        <v>19</v>
      </c>
      <c r="E219" s="61">
        <v>2958</v>
      </c>
      <c r="F219" s="61"/>
      <c r="G219" s="61"/>
      <c r="H219" s="61">
        <v>4760</v>
      </c>
      <c r="I219" s="61"/>
      <c r="J219" s="61"/>
      <c r="K219" s="61"/>
      <c r="L219" s="61"/>
      <c r="M219" s="61"/>
      <c r="N219" s="61">
        <v>3878</v>
      </c>
      <c r="O219" s="61"/>
      <c r="P219" s="61"/>
      <c r="Q219" s="61">
        <v>11596</v>
      </c>
      <c r="S219" s="27">
        <v>2022</v>
      </c>
      <c r="T219" t="s">
        <v>64</v>
      </c>
      <c r="U219" t="s">
        <v>36</v>
      </c>
      <c r="V219">
        <v>250001</v>
      </c>
      <c r="W219" s="61"/>
      <c r="X219" s="61">
        <v>4727</v>
      </c>
      <c r="Y219" s="61"/>
      <c r="Z219" s="61"/>
      <c r="AA219" s="61"/>
      <c r="AB219" s="61">
        <v>5036</v>
      </c>
      <c r="AC219" s="61"/>
      <c r="AD219" s="61"/>
      <c r="AE219" s="61">
        <v>3444</v>
      </c>
      <c r="AF219" s="61"/>
      <c r="AG219" s="61"/>
      <c r="AH219" s="61">
        <v>4562</v>
      </c>
      <c r="AI219" s="61">
        <v>17769</v>
      </c>
      <c r="AK219" s="27">
        <v>2021</v>
      </c>
      <c r="AL219" t="s">
        <v>50</v>
      </c>
      <c r="AM219" t="s">
        <v>35</v>
      </c>
      <c r="AN219">
        <v>250026</v>
      </c>
      <c r="AO219" s="29">
        <v>1</v>
      </c>
      <c r="AP219" t="s">
        <v>17</v>
      </c>
      <c r="AQ219" s="61">
        <v>1429</v>
      </c>
      <c r="BK219" s="27">
        <v>2021</v>
      </c>
      <c r="BL219" t="s">
        <v>50</v>
      </c>
      <c r="BM219" t="s">
        <v>31</v>
      </c>
      <c r="BN219">
        <v>511117</v>
      </c>
      <c r="BO219" s="29">
        <v>2</v>
      </c>
      <c r="BP219" t="s">
        <v>14</v>
      </c>
      <c r="BQ219" s="61">
        <v>3071</v>
      </c>
    </row>
    <row r="220" spans="1:69" x14ac:dyDescent="0.25">
      <c r="A220" s="27">
        <v>2021</v>
      </c>
      <c r="B220" t="s">
        <v>65</v>
      </c>
      <c r="C220" t="s">
        <v>40</v>
      </c>
      <c r="D220" t="s">
        <v>20</v>
      </c>
      <c r="E220" s="61"/>
      <c r="F220" s="61"/>
      <c r="G220" s="61"/>
      <c r="H220" s="61"/>
      <c r="I220" s="61"/>
      <c r="J220" s="61">
        <v>3121</v>
      </c>
      <c r="K220" s="61"/>
      <c r="L220" s="61"/>
      <c r="M220" s="61"/>
      <c r="N220" s="61">
        <v>723</v>
      </c>
      <c r="O220" s="61">
        <v>9143</v>
      </c>
      <c r="P220" s="61"/>
      <c r="Q220" s="61">
        <v>12987</v>
      </c>
      <c r="S220" s="27">
        <v>2022</v>
      </c>
      <c r="T220" t="s">
        <v>64</v>
      </c>
      <c r="U220" t="s">
        <v>36</v>
      </c>
      <c r="V220">
        <v>250002</v>
      </c>
      <c r="W220" s="61">
        <v>1866</v>
      </c>
      <c r="X220" s="61">
        <v>4123</v>
      </c>
      <c r="Y220" s="61"/>
      <c r="Z220" s="61">
        <v>5437</v>
      </c>
      <c r="AA220" s="61"/>
      <c r="AB220" s="61"/>
      <c r="AC220" s="61"/>
      <c r="AD220" s="61">
        <v>12669</v>
      </c>
      <c r="AE220" s="61"/>
      <c r="AF220" s="61"/>
      <c r="AG220" s="61"/>
      <c r="AH220" s="61"/>
      <c r="AI220" s="61">
        <v>24095</v>
      </c>
      <c r="AK220" s="27">
        <v>2021</v>
      </c>
      <c r="AL220" t="s">
        <v>50</v>
      </c>
      <c r="AM220" t="s">
        <v>35</v>
      </c>
      <c r="AN220">
        <v>250026</v>
      </c>
      <c r="AO220" s="29">
        <v>2</v>
      </c>
      <c r="AP220" t="s">
        <v>76</v>
      </c>
      <c r="AQ220" s="61">
        <v>1389</v>
      </c>
      <c r="BK220" s="27">
        <v>2021</v>
      </c>
      <c r="BL220" t="s">
        <v>50</v>
      </c>
      <c r="BM220" t="s">
        <v>31</v>
      </c>
      <c r="BN220">
        <v>511117</v>
      </c>
      <c r="BO220" s="29">
        <v>3</v>
      </c>
      <c r="BP220" t="s">
        <v>73</v>
      </c>
      <c r="BQ220" s="61">
        <v>4732</v>
      </c>
    </row>
    <row r="221" spans="1:69" x14ac:dyDescent="0.25">
      <c r="A221" s="27">
        <v>2021</v>
      </c>
      <c r="B221" t="s">
        <v>65</v>
      </c>
      <c r="C221" t="s">
        <v>40</v>
      </c>
      <c r="D221" t="s">
        <v>21</v>
      </c>
      <c r="E221" s="61"/>
      <c r="F221" s="61"/>
      <c r="G221" s="61"/>
      <c r="H221" s="61"/>
      <c r="I221" s="61"/>
      <c r="J221" s="61"/>
      <c r="K221" s="61"/>
      <c r="L221" s="61">
        <v>3108</v>
      </c>
      <c r="M221" s="61"/>
      <c r="N221" s="61">
        <v>1888</v>
      </c>
      <c r="O221" s="61"/>
      <c r="P221" s="61"/>
      <c r="Q221" s="61">
        <v>4996</v>
      </c>
      <c r="S221" s="27">
        <v>2022</v>
      </c>
      <c r="T221" t="s">
        <v>64</v>
      </c>
      <c r="U221" t="s">
        <v>36</v>
      </c>
      <c r="V221">
        <v>250003</v>
      </c>
      <c r="W221" s="61"/>
      <c r="X221" s="61"/>
      <c r="Y221" s="61"/>
      <c r="Z221" s="61"/>
      <c r="AA221" s="61"/>
      <c r="AB221" s="61">
        <v>1409</v>
      </c>
      <c r="AC221" s="61">
        <v>1570</v>
      </c>
      <c r="AD221" s="61">
        <v>2884</v>
      </c>
      <c r="AE221" s="61">
        <v>4014</v>
      </c>
      <c r="AF221" s="61">
        <v>8163</v>
      </c>
      <c r="AG221" s="61"/>
      <c r="AH221" s="61"/>
      <c r="AI221" s="61">
        <v>18040</v>
      </c>
      <c r="AK221" s="27">
        <v>2021</v>
      </c>
      <c r="AL221" t="s">
        <v>50</v>
      </c>
      <c r="AM221" t="s">
        <v>35</v>
      </c>
      <c r="AN221">
        <v>250026</v>
      </c>
      <c r="AO221" s="29">
        <v>3</v>
      </c>
      <c r="AP221" t="s">
        <v>73</v>
      </c>
      <c r="AQ221" s="61">
        <v>4732</v>
      </c>
      <c r="BK221" s="27">
        <v>2021</v>
      </c>
      <c r="BL221" t="s">
        <v>50</v>
      </c>
      <c r="BM221" t="s">
        <v>31</v>
      </c>
      <c r="BN221">
        <v>511117</v>
      </c>
      <c r="BO221" s="29">
        <v>3</v>
      </c>
      <c r="BP221" t="s">
        <v>15</v>
      </c>
      <c r="BQ221" s="61">
        <v>1724</v>
      </c>
    </row>
    <row r="222" spans="1:69" x14ac:dyDescent="0.25">
      <c r="A222" s="27">
        <v>2021</v>
      </c>
      <c r="B222" t="s">
        <v>65</v>
      </c>
      <c r="C222" t="s">
        <v>55</v>
      </c>
      <c r="D222" t="s">
        <v>73</v>
      </c>
      <c r="E222" s="61">
        <v>1723</v>
      </c>
      <c r="F222" s="61"/>
      <c r="G222" s="61"/>
      <c r="H222" s="61"/>
      <c r="I222" s="61"/>
      <c r="J222" s="61"/>
      <c r="K222" s="61"/>
      <c r="L222" s="61">
        <v>5979</v>
      </c>
      <c r="M222" s="61"/>
      <c r="N222" s="61"/>
      <c r="O222" s="61"/>
      <c r="P222" s="61"/>
      <c r="Q222" s="61">
        <v>7702</v>
      </c>
      <c r="S222" s="27">
        <v>2022</v>
      </c>
      <c r="T222" t="s">
        <v>64</v>
      </c>
      <c r="U222" t="s">
        <v>36</v>
      </c>
      <c r="V222">
        <v>250004</v>
      </c>
      <c r="W222" s="61"/>
      <c r="X222" s="61"/>
      <c r="Y222" s="61">
        <v>11099</v>
      </c>
      <c r="Z222" s="61">
        <v>5719</v>
      </c>
      <c r="AA222" s="61">
        <v>4204</v>
      </c>
      <c r="AB222" s="61"/>
      <c r="AC222" s="61"/>
      <c r="AD222" s="61"/>
      <c r="AE222" s="61"/>
      <c r="AF222" s="61"/>
      <c r="AG222" s="61">
        <v>1556</v>
      </c>
      <c r="AH222" s="61">
        <v>5827</v>
      </c>
      <c r="AI222" s="61">
        <v>28405</v>
      </c>
      <c r="AK222" s="27">
        <v>2021</v>
      </c>
      <c r="AL222" t="s">
        <v>50</v>
      </c>
      <c r="AM222" t="s">
        <v>35</v>
      </c>
      <c r="AN222">
        <v>250026</v>
      </c>
      <c r="AO222" s="29">
        <v>6</v>
      </c>
      <c r="AP222" t="s">
        <v>14</v>
      </c>
      <c r="AQ222" s="61">
        <v>9920</v>
      </c>
      <c r="BK222" s="27">
        <v>2021</v>
      </c>
      <c r="BL222" t="s">
        <v>50</v>
      </c>
      <c r="BM222" t="s">
        <v>31</v>
      </c>
      <c r="BN222">
        <v>511117</v>
      </c>
      <c r="BO222" s="29">
        <v>3</v>
      </c>
      <c r="BP222" t="s">
        <v>21</v>
      </c>
      <c r="BQ222" s="61">
        <v>4701</v>
      </c>
    </row>
    <row r="223" spans="1:69" x14ac:dyDescent="0.25">
      <c r="A223" s="27">
        <v>2021</v>
      </c>
      <c r="B223" t="s">
        <v>65</v>
      </c>
      <c r="C223" t="s">
        <v>55</v>
      </c>
      <c r="D223" t="s">
        <v>75</v>
      </c>
      <c r="E223" s="61">
        <v>5486</v>
      </c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>
        <v>5486</v>
      </c>
      <c r="S223" s="27">
        <v>2022</v>
      </c>
      <c r="T223" t="s">
        <v>64</v>
      </c>
      <c r="U223" t="s">
        <v>36</v>
      </c>
      <c r="V223">
        <v>250005</v>
      </c>
      <c r="W223" s="61"/>
      <c r="X223" s="61">
        <v>3726</v>
      </c>
      <c r="Y223" s="61"/>
      <c r="Z223" s="61">
        <v>3549</v>
      </c>
      <c r="AA223" s="61"/>
      <c r="AB223" s="61"/>
      <c r="AC223" s="61">
        <v>5073</v>
      </c>
      <c r="AD223" s="61"/>
      <c r="AE223" s="61"/>
      <c r="AF223" s="61">
        <v>3164</v>
      </c>
      <c r="AG223" s="61">
        <v>3371</v>
      </c>
      <c r="AH223" s="61">
        <v>3279</v>
      </c>
      <c r="AI223" s="61">
        <v>22162</v>
      </c>
      <c r="AK223" s="27">
        <v>2021</v>
      </c>
      <c r="AL223" t="s">
        <v>50</v>
      </c>
      <c r="AM223" t="s">
        <v>35</v>
      </c>
      <c r="AN223">
        <v>250026</v>
      </c>
      <c r="AO223" s="29">
        <v>6</v>
      </c>
      <c r="AP223" t="s">
        <v>21</v>
      </c>
      <c r="AQ223" s="61">
        <v>4034</v>
      </c>
      <c r="BK223" s="27">
        <v>2021</v>
      </c>
      <c r="BL223" t="s">
        <v>50</v>
      </c>
      <c r="BM223" t="s">
        <v>31</v>
      </c>
      <c r="BN223">
        <v>511117</v>
      </c>
      <c r="BO223" s="29">
        <v>4</v>
      </c>
      <c r="BP223" t="s">
        <v>81</v>
      </c>
      <c r="BQ223" s="61">
        <v>4340</v>
      </c>
    </row>
    <row r="224" spans="1:69" x14ac:dyDescent="0.25">
      <c r="A224" s="27">
        <v>2021</v>
      </c>
      <c r="B224" t="s">
        <v>65</v>
      </c>
      <c r="C224" t="s">
        <v>55</v>
      </c>
      <c r="D224" t="s">
        <v>76</v>
      </c>
      <c r="E224" s="61"/>
      <c r="F224" s="61"/>
      <c r="G224" s="61"/>
      <c r="H224" s="61"/>
      <c r="I224" s="61"/>
      <c r="J224" s="61"/>
      <c r="K224" s="61"/>
      <c r="L224" s="61">
        <v>249</v>
      </c>
      <c r="M224" s="61"/>
      <c r="N224" s="61"/>
      <c r="O224" s="61">
        <v>5965</v>
      </c>
      <c r="P224" s="61"/>
      <c r="Q224" s="61">
        <v>6214</v>
      </c>
      <c r="S224" s="27">
        <v>2022</v>
      </c>
      <c r="T224" t="s">
        <v>64</v>
      </c>
      <c r="U224" t="s">
        <v>36</v>
      </c>
      <c r="V224">
        <v>250006</v>
      </c>
      <c r="W224" s="61">
        <v>3582</v>
      </c>
      <c r="X224" s="61">
        <v>4672</v>
      </c>
      <c r="Y224" s="61"/>
      <c r="Z224" s="61"/>
      <c r="AA224" s="61">
        <v>9903</v>
      </c>
      <c r="AB224" s="61"/>
      <c r="AC224" s="61"/>
      <c r="AD224" s="61">
        <v>2240</v>
      </c>
      <c r="AE224" s="61"/>
      <c r="AF224" s="61">
        <v>738</v>
      </c>
      <c r="AG224" s="61"/>
      <c r="AH224" s="61"/>
      <c r="AI224" s="61">
        <v>21135</v>
      </c>
      <c r="AK224" s="27">
        <v>2021</v>
      </c>
      <c r="AL224" t="s">
        <v>50</v>
      </c>
      <c r="AM224" t="s">
        <v>35</v>
      </c>
      <c r="AN224">
        <v>250026</v>
      </c>
      <c r="AO224" s="29">
        <v>8</v>
      </c>
      <c r="AP224" t="s">
        <v>75</v>
      </c>
      <c r="AQ224" s="61">
        <v>2506</v>
      </c>
      <c r="BK224" s="27">
        <v>2021</v>
      </c>
      <c r="BL224" t="s">
        <v>50</v>
      </c>
      <c r="BM224" t="s">
        <v>31</v>
      </c>
      <c r="BN224">
        <v>511117</v>
      </c>
      <c r="BO224" s="29">
        <v>4</v>
      </c>
      <c r="BP224" t="s">
        <v>13</v>
      </c>
      <c r="BQ224" s="61">
        <v>219</v>
      </c>
    </row>
    <row r="225" spans="1:69" x14ac:dyDescent="0.25">
      <c r="A225" s="27">
        <v>2021</v>
      </c>
      <c r="B225" t="s">
        <v>65</v>
      </c>
      <c r="C225" t="s">
        <v>55</v>
      </c>
      <c r="D225" t="s">
        <v>77</v>
      </c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>
        <v>730</v>
      </c>
      <c r="Q225" s="61">
        <v>730</v>
      </c>
      <c r="S225" s="27">
        <v>2022</v>
      </c>
      <c r="T225" t="s">
        <v>64</v>
      </c>
      <c r="U225" t="s">
        <v>36</v>
      </c>
      <c r="V225">
        <v>250007</v>
      </c>
      <c r="W225" s="61">
        <v>4828</v>
      </c>
      <c r="X225" s="61">
        <v>5090</v>
      </c>
      <c r="Y225" s="61">
        <v>4832</v>
      </c>
      <c r="Z225" s="61"/>
      <c r="AA225" s="61"/>
      <c r="AB225" s="61">
        <v>2077</v>
      </c>
      <c r="AC225" s="61">
        <v>2016</v>
      </c>
      <c r="AD225" s="61">
        <v>1389</v>
      </c>
      <c r="AE225" s="61">
        <v>1928</v>
      </c>
      <c r="AF225" s="61"/>
      <c r="AG225" s="61">
        <v>516</v>
      </c>
      <c r="AH225" s="61"/>
      <c r="AI225" s="61">
        <v>22676</v>
      </c>
      <c r="AK225" s="27">
        <v>2021</v>
      </c>
      <c r="AL225" t="s">
        <v>50</v>
      </c>
      <c r="AM225" t="s">
        <v>35</v>
      </c>
      <c r="AN225">
        <v>250026</v>
      </c>
      <c r="AO225" s="29">
        <v>9</v>
      </c>
      <c r="AP225" t="s">
        <v>16</v>
      </c>
      <c r="AQ225" s="61">
        <v>811</v>
      </c>
      <c r="BK225" s="27">
        <v>2021</v>
      </c>
      <c r="BL225" t="s">
        <v>50</v>
      </c>
      <c r="BM225" t="s">
        <v>31</v>
      </c>
      <c r="BN225">
        <v>511117</v>
      </c>
      <c r="BO225" s="29">
        <v>4</v>
      </c>
      <c r="BP225" t="s">
        <v>20</v>
      </c>
      <c r="BQ225" s="61">
        <v>2106</v>
      </c>
    </row>
    <row r="226" spans="1:69" x14ac:dyDescent="0.25">
      <c r="A226" s="27">
        <v>2021</v>
      </c>
      <c r="B226" t="s">
        <v>65</v>
      </c>
      <c r="C226" t="s">
        <v>55</v>
      </c>
      <c r="D226" t="s">
        <v>78</v>
      </c>
      <c r="E226" s="61"/>
      <c r="F226" s="61">
        <v>4973</v>
      </c>
      <c r="G226" s="61"/>
      <c r="H226" s="61"/>
      <c r="I226" s="61"/>
      <c r="J226" s="61"/>
      <c r="K226" s="61"/>
      <c r="L226" s="61"/>
      <c r="M226" s="61"/>
      <c r="N226" s="61">
        <v>533</v>
      </c>
      <c r="O226" s="61"/>
      <c r="P226" s="61"/>
      <c r="Q226" s="61">
        <v>5506</v>
      </c>
      <c r="S226" s="27">
        <v>2022</v>
      </c>
      <c r="T226" t="s">
        <v>64</v>
      </c>
      <c r="U226" t="s">
        <v>36</v>
      </c>
      <c r="V226">
        <v>250008</v>
      </c>
      <c r="W226" s="61"/>
      <c r="X226" s="61"/>
      <c r="Y226" s="61">
        <v>2818</v>
      </c>
      <c r="Z226" s="61"/>
      <c r="AA226" s="61"/>
      <c r="AB226" s="61"/>
      <c r="AC226" s="61"/>
      <c r="AD226" s="61">
        <v>1448</v>
      </c>
      <c r="AE226" s="61">
        <v>5488</v>
      </c>
      <c r="AF226" s="61"/>
      <c r="AG226" s="61"/>
      <c r="AH226" s="61"/>
      <c r="AI226" s="61">
        <v>9754</v>
      </c>
      <c r="AK226" s="27">
        <v>2021</v>
      </c>
      <c r="AL226" t="s">
        <v>50</v>
      </c>
      <c r="AM226" t="s">
        <v>35</v>
      </c>
      <c r="AN226">
        <v>250026</v>
      </c>
      <c r="AO226" s="29">
        <v>10</v>
      </c>
      <c r="AP226" t="s">
        <v>76</v>
      </c>
      <c r="AQ226" s="61">
        <v>452</v>
      </c>
      <c r="BK226" s="27">
        <v>2021</v>
      </c>
      <c r="BL226" t="s">
        <v>50</v>
      </c>
      <c r="BM226" t="s">
        <v>31</v>
      </c>
      <c r="BN226">
        <v>511117</v>
      </c>
      <c r="BO226" s="29">
        <v>5</v>
      </c>
      <c r="BP226" t="s">
        <v>79</v>
      </c>
      <c r="BQ226" s="61">
        <v>823</v>
      </c>
    </row>
    <row r="227" spans="1:69" x14ac:dyDescent="0.25">
      <c r="A227" s="27">
        <v>2021</v>
      </c>
      <c r="B227" t="s">
        <v>65</v>
      </c>
      <c r="C227" t="s">
        <v>55</v>
      </c>
      <c r="D227" t="s">
        <v>80</v>
      </c>
      <c r="E227" s="61"/>
      <c r="F227" s="61">
        <v>1784</v>
      </c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>
        <v>1784</v>
      </c>
      <c r="S227" s="27">
        <v>2022</v>
      </c>
      <c r="T227" t="s">
        <v>64</v>
      </c>
      <c r="U227" t="s">
        <v>36</v>
      </c>
      <c r="V227">
        <v>250009</v>
      </c>
      <c r="W227" s="61">
        <v>2251</v>
      </c>
      <c r="X227" s="61"/>
      <c r="Y227" s="61"/>
      <c r="Z227" s="61"/>
      <c r="AA227" s="61">
        <v>5083</v>
      </c>
      <c r="AB227" s="61">
        <v>2217</v>
      </c>
      <c r="AC227" s="61">
        <v>3568</v>
      </c>
      <c r="AD227" s="61">
        <v>1977</v>
      </c>
      <c r="AE227" s="61"/>
      <c r="AF227" s="61">
        <v>938</v>
      </c>
      <c r="AG227" s="61">
        <v>5310</v>
      </c>
      <c r="AH227" s="61">
        <v>3126</v>
      </c>
      <c r="AI227" s="61">
        <v>24470</v>
      </c>
      <c r="AK227" s="27">
        <v>2021</v>
      </c>
      <c r="AL227" t="s">
        <v>50</v>
      </c>
      <c r="AM227" t="s">
        <v>35</v>
      </c>
      <c r="AN227">
        <v>250026</v>
      </c>
      <c r="AO227" s="29">
        <v>12</v>
      </c>
      <c r="AP227" t="s">
        <v>75</v>
      </c>
      <c r="AQ227" s="61">
        <v>4361</v>
      </c>
      <c r="BK227" s="27">
        <v>2021</v>
      </c>
      <c r="BL227" t="s">
        <v>50</v>
      </c>
      <c r="BM227" t="s">
        <v>31</v>
      </c>
      <c r="BN227">
        <v>511117</v>
      </c>
      <c r="BO227" s="29">
        <v>6</v>
      </c>
      <c r="BP227" t="s">
        <v>73</v>
      </c>
      <c r="BQ227" s="61">
        <v>3943</v>
      </c>
    </row>
    <row r="228" spans="1:69" x14ac:dyDescent="0.25">
      <c r="A228" s="27">
        <v>2021</v>
      </c>
      <c r="B228" t="s">
        <v>65</v>
      </c>
      <c r="C228" t="s">
        <v>55</v>
      </c>
      <c r="D228" t="s">
        <v>81</v>
      </c>
      <c r="E228" s="61"/>
      <c r="F228" s="61"/>
      <c r="G228" s="61">
        <v>3322</v>
      </c>
      <c r="H228" s="61"/>
      <c r="I228" s="61"/>
      <c r="J228" s="61">
        <v>1512</v>
      </c>
      <c r="K228" s="61"/>
      <c r="L228" s="61"/>
      <c r="M228" s="61"/>
      <c r="N228" s="61"/>
      <c r="O228" s="61"/>
      <c r="P228" s="61"/>
      <c r="Q228" s="61">
        <v>4834</v>
      </c>
      <c r="S228" s="27">
        <v>2022</v>
      </c>
      <c r="T228" t="s">
        <v>64</v>
      </c>
      <c r="U228" t="s">
        <v>36</v>
      </c>
      <c r="V228">
        <v>250010</v>
      </c>
      <c r="W228" s="61">
        <v>2278</v>
      </c>
      <c r="X228" s="61">
        <v>6360</v>
      </c>
      <c r="Y228" s="61">
        <v>4226</v>
      </c>
      <c r="Z228" s="61"/>
      <c r="AA228" s="61"/>
      <c r="AB228" s="61">
        <v>3104</v>
      </c>
      <c r="AC228" s="61"/>
      <c r="AD228" s="61"/>
      <c r="AE228" s="61"/>
      <c r="AF228" s="61"/>
      <c r="AG228" s="61">
        <v>928</v>
      </c>
      <c r="AH228" s="61"/>
      <c r="AI228" s="61">
        <v>16896</v>
      </c>
      <c r="AK228" s="27">
        <v>2021</v>
      </c>
      <c r="AL228" t="s">
        <v>50</v>
      </c>
      <c r="AM228" t="s">
        <v>35</v>
      </c>
      <c r="AN228">
        <v>250027</v>
      </c>
      <c r="AO228" s="29">
        <v>3</v>
      </c>
      <c r="AP228" t="s">
        <v>78</v>
      </c>
      <c r="AQ228" s="61">
        <v>1889</v>
      </c>
      <c r="BK228" s="27">
        <v>2021</v>
      </c>
      <c r="BL228" t="s">
        <v>50</v>
      </c>
      <c r="BM228" t="s">
        <v>31</v>
      </c>
      <c r="BN228">
        <v>511117</v>
      </c>
      <c r="BO228" s="29">
        <v>6</v>
      </c>
      <c r="BP228" t="s">
        <v>12</v>
      </c>
      <c r="BQ228" s="61">
        <v>1097</v>
      </c>
    </row>
    <row r="229" spans="1:69" x14ac:dyDescent="0.25">
      <c r="A229" s="27">
        <v>2021</v>
      </c>
      <c r="B229" t="s">
        <v>65</v>
      </c>
      <c r="C229" t="s">
        <v>55</v>
      </c>
      <c r="D229" t="s">
        <v>15</v>
      </c>
      <c r="E229" s="61"/>
      <c r="F229" s="61"/>
      <c r="G229" s="61"/>
      <c r="H229" s="61">
        <v>2624</v>
      </c>
      <c r="I229" s="61"/>
      <c r="J229" s="61"/>
      <c r="K229" s="61"/>
      <c r="L229" s="61"/>
      <c r="M229" s="61"/>
      <c r="N229" s="61">
        <v>2975</v>
      </c>
      <c r="O229" s="61"/>
      <c r="P229" s="61"/>
      <c r="Q229" s="61">
        <v>5599</v>
      </c>
      <c r="S229" s="27">
        <v>2022</v>
      </c>
      <c r="T229" t="s">
        <v>64</v>
      </c>
      <c r="U229" t="s">
        <v>37</v>
      </c>
      <c r="V229">
        <v>250011</v>
      </c>
      <c r="W229" s="61"/>
      <c r="X229" s="61"/>
      <c r="Y229" s="61">
        <v>2122</v>
      </c>
      <c r="Z229" s="61"/>
      <c r="AA229" s="61">
        <v>534</v>
      </c>
      <c r="AB229" s="61"/>
      <c r="AC229" s="61">
        <v>4335</v>
      </c>
      <c r="AD229" s="61"/>
      <c r="AE229" s="61">
        <v>6065</v>
      </c>
      <c r="AF229" s="61"/>
      <c r="AG229" s="61">
        <v>1559</v>
      </c>
      <c r="AH229" s="61">
        <v>2389</v>
      </c>
      <c r="AI229" s="61">
        <v>17004</v>
      </c>
      <c r="AK229" s="27">
        <v>2021</v>
      </c>
      <c r="AL229" t="s">
        <v>50</v>
      </c>
      <c r="AM229" t="s">
        <v>35</v>
      </c>
      <c r="AN229">
        <v>250027</v>
      </c>
      <c r="AO229" s="29">
        <v>3</v>
      </c>
      <c r="AP229" t="s">
        <v>14</v>
      </c>
      <c r="AQ229" s="61">
        <v>5935</v>
      </c>
      <c r="BK229" s="27">
        <v>2021</v>
      </c>
      <c r="BL229" t="s">
        <v>50</v>
      </c>
      <c r="BM229" t="s">
        <v>31</v>
      </c>
      <c r="BN229">
        <v>511117</v>
      </c>
      <c r="BO229" s="29">
        <v>6</v>
      </c>
      <c r="BP229" t="s">
        <v>14</v>
      </c>
      <c r="BQ229" s="61">
        <v>5112</v>
      </c>
    </row>
    <row r="230" spans="1:69" x14ac:dyDescent="0.25">
      <c r="A230" s="27">
        <v>2021</v>
      </c>
      <c r="B230" t="s">
        <v>65</v>
      </c>
      <c r="C230" t="s">
        <v>55</v>
      </c>
      <c r="D230" t="s">
        <v>16</v>
      </c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>
        <v>5862</v>
      </c>
      <c r="Q230" s="61">
        <v>5862</v>
      </c>
      <c r="S230" s="27">
        <v>2022</v>
      </c>
      <c r="T230" t="s">
        <v>64</v>
      </c>
      <c r="U230" t="s">
        <v>37</v>
      </c>
      <c r="V230">
        <v>250012</v>
      </c>
      <c r="W230" s="61"/>
      <c r="X230" s="61">
        <v>5948</v>
      </c>
      <c r="Y230" s="61">
        <v>5579</v>
      </c>
      <c r="Z230" s="61">
        <v>5973</v>
      </c>
      <c r="AA230" s="61"/>
      <c r="AB230" s="61">
        <v>1961</v>
      </c>
      <c r="AC230" s="61"/>
      <c r="AD230" s="61">
        <v>6677</v>
      </c>
      <c r="AE230" s="61">
        <v>5000</v>
      </c>
      <c r="AF230" s="61"/>
      <c r="AG230" s="61"/>
      <c r="AH230" s="61">
        <v>3862</v>
      </c>
      <c r="AI230" s="61">
        <v>35000</v>
      </c>
      <c r="AK230" s="27">
        <v>2021</v>
      </c>
      <c r="AL230" t="s">
        <v>50</v>
      </c>
      <c r="AM230" t="s">
        <v>35</v>
      </c>
      <c r="AN230">
        <v>250027</v>
      </c>
      <c r="AO230" s="29">
        <v>5</v>
      </c>
      <c r="AP230" t="s">
        <v>11</v>
      </c>
      <c r="AQ230" s="61">
        <v>4463</v>
      </c>
      <c r="BK230" s="27">
        <v>2021</v>
      </c>
      <c r="BL230" t="s">
        <v>50</v>
      </c>
      <c r="BM230" t="s">
        <v>31</v>
      </c>
      <c r="BN230">
        <v>511117</v>
      </c>
      <c r="BO230" s="29">
        <v>7</v>
      </c>
      <c r="BP230" t="s">
        <v>76</v>
      </c>
      <c r="BQ230" s="61">
        <v>5321</v>
      </c>
    </row>
    <row r="231" spans="1:69" x14ac:dyDescent="0.25">
      <c r="A231" s="27">
        <v>2021</v>
      </c>
      <c r="B231" t="s">
        <v>65</v>
      </c>
      <c r="C231" t="s">
        <v>55</v>
      </c>
      <c r="D231" t="s">
        <v>17</v>
      </c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>
        <v>4358</v>
      </c>
      <c r="P231" s="61"/>
      <c r="Q231" s="61">
        <v>4358</v>
      </c>
      <c r="S231" s="27">
        <v>2022</v>
      </c>
      <c r="T231" t="s">
        <v>64</v>
      </c>
      <c r="U231" t="s">
        <v>37</v>
      </c>
      <c r="V231">
        <v>250013</v>
      </c>
      <c r="W231" s="61">
        <v>2382</v>
      </c>
      <c r="X231" s="61"/>
      <c r="Y231" s="61">
        <v>6451</v>
      </c>
      <c r="Z231" s="61">
        <v>3002</v>
      </c>
      <c r="AA231" s="61">
        <v>4352</v>
      </c>
      <c r="AB231" s="61"/>
      <c r="AC231" s="61">
        <v>8904</v>
      </c>
      <c r="AD231" s="61">
        <v>318</v>
      </c>
      <c r="AE231" s="61"/>
      <c r="AF231" s="61">
        <v>2941</v>
      </c>
      <c r="AG231" s="61">
        <v>6811</v>
      </c>
      <c r="AH231" s="61"/>
      <c r="AI231" s="61">
        <v>35161</v>
      </c>
      <c r="AK231" s="27">
        <v>2021</v>
      </c>
      <c r="AL231" t="s">
        <v>50</v>
      </c>
      <c r="AM231" t="s">
        <v>35</v>
      </c>
      <c r="AN231">
        <v>250027</v>
      </c>
      <c r="AO231" s="29">
        <v>6</v>
      </c>
      <c r="AP231" t="s">
        <v>76</v>
      </c>
      <c r="AQ231" s="61">
        <v>3593</v>
      </c>
      <c r="BK231" s="27">
        <v>2021</v>
      </c>
      <c r="BL231" t="s">
        <v>50</v>
      </c>
      <c r="BM231" t="s">
        <v>31</v>
      </c>
      <c r="BN231">
        <v>511117</v>
      </c>
      <c r="BO231" s="29">
        <v>7</v>
      </c>
      <c r="BP231" t="s">
        <v>81</v>
      </c>
      <c r="BQ231" s="61">
        <v>3369</v>
      </c>
    </row>
    <row r="232" spans="1:69" x14ac:dyDescent="0.25">
      <c r="A232" s="27">
        <v>2021</v>
      </c>
      <c r="B232" t="s">
        <v>65</v>
      </c>
      <c r="C232" t="s">
        <v>55</v>
      </c>
      <c r="D232" t="s">
        <v>18</v>
      </c>
      <c r="E232" s="61"/>
      <c r="F232" s="61"/>
      <c r="G232" s="61"/>
      <c r="H232" s="61"/>
      <c r="I232" s="61"/>
      <c r="J232" s="61"/>
      <c r="K232" s="61"/>
      <c r="L232" s="61">
        <v>5138</v>
      </c>
      <c r="M232" s="61"/>
      <c r="N232" s="61"/>
      <c r="O232" s="61"/>
      <c r="P232" s="61"/>
      <c r="Q232" s="61">
        <v>5138</v>
      </c>
      <c r="S232" s="27">
        <v>2022</v>
      </c>
      <c r="T232" t="s">
        <v>64</v>
      </c>
      <c r="U232" t="s">
        <v>37</v>
      </c>
      <c r="V232">
        <v>250014</v>
      </c>
      <c r="W232" s="61">
        <v>4577</v>
      </c>
      <c r="X232" s="61"/>
      <c r="Y232" s="61">
        <v>1072</v>
      </c>
      <c r="Z232" s="61">
        <v>2734</v>
      </c>
      <c r="AA232" s="61">
        <v>5758</v>
      </c>
      <c r="AB232" s="61">
        <v>9312</v>
      </c>
      <c r="AC232" s="61"/>
      <c r="AD232" s="61"/>
      <c r="AE232" s="61">
        <v>1703</v>
      </c>
      <c r="AF232" s="61"/>
      <c r="AG232" s="61"/>
      <c r="AH232" s="61">
        <v>3271</v>
      </c>
      <c r="AI232" s="61">
        <v>28427</v>
      </c>
      <c r="AK232" s="27">
        <v>2021</v>
      </c>
      <c r="AL232" t="s">
        <v>50</v>
      </c>
      <c r="AM232" t="s">
        <v>35</v>
      </c>
      <c r="AN232">
        <v>250027</v>
      </c>
      <c r="AO232" s="29">
        <v>6</v>
      </c>
      <c r="AP232" t="s">
        <v>78</v>
      </c>
      <c r="AQ232" s="61">
        <v>3873</v>
      </c>
      <c r="BK232" s="27">
        <v>2021</v>
      </c>
      <c r="BL232" t="s">
        <v>50</v>
      </c>
      <c r="BM232" t="s">
        <v>31</v>
      </c>
      <c r="BN232">
        <v>511117</v>
      </c>
      <c r="BO232" s="29">
        <v>7</v>
      </c>
      <c r="BP232" t="s">
        <v>17</v>
      </c>
      <c r="BQ232" s="61">
        <v>3689</v>
      </c>
    </row>
    <row r="233" spans="1:69" x14ac:dyDescent="0.25">
      <c r="A233" s="27">
        <v>2021</v>
      </c>
      <c r="B233" t="s">
        <v>65</v>
      </c>
      <c r="C233" t="s">
        <v>55</v>
      </c>
      <c r="D233" t="s">
        <v>19</v>
      </c>
      <c r="E233" s="61"/>
      <c r="F233" s="61"/>
      <c r="G233" s="61">
        <v>4782</v>
      </c>
      <c r="H233" s="61"/>
      <c r="I233" s="61"/>
      <c r="J233" s="61"/>
      <c r="K233" s="61"/>
      <c r="L233" s="61"/>
      <c r="M233" s="61"/>
      <c r="N233" s="61"/>
      <c r="O233" s="61">
        <v>6551</v>
      </c>
      <c r="P233" s="61"/>
      <c r="Q233" s="61">
        <v>11333</v>
      </c>
      <c r="S233" s="27">
        <v>2022</v>
      </c>
      <c r="T233" t="s">
        <v>64</v>
      </c>
      <c r="U233" t="s">
        <v>37</v>
      </c>
      <c r="V233">
        <v>250015</v>
      </c>
      <c r="W233" s="61"/>
      <c r="X233" s="61">
        <v>1768</v>
      </c>
      <c r="Y233" s="61">
        <v>2600</v>
      </c>
      <c r="Z233" s="61">
        <v>5031</v>
      </c>
      <c r="AA233" s="61">
        <v>354</v>
      </c>
      <c r="AB233" s="61">
        <v>10276</v>
      </c>
      <c r="AC233" s="61">
        <v>10477</v>
      </c>
      <c r="AD233" s="61">
        <v>447</v>
      </c>
      <c r="AE233" s="61">
        <v>5120</v>
      </c>
      <c r="AF233" s="61"/>
      <c r="AG233" s="61"/>
      <c r="AH233" s="61">
        <v>9846</v>
      </c>
      <c r="AI233" s="61">
        <v>45919</v>
      </c>
      <c r="AK233" s="27">
        <v>2021</v>
      </c>
      <c r="AL233" t="s">
        <v>50</v>
      </c>
      <c r="AM233" t="s">
        <v>35</v>
      </c>
      <c r="AN233">
        <v>250027</v>
      </c>
      <c r="AO233" s="29">
        <v>7</v>
      </c>
      <c r="AP233" t="s">
        <v>79</v>
      </c>
      <c r="AQ233" s="61">
        <v>3889</v>
      </c>
      <c r="BK233" s="27">
        <v>2021</v>
      </c>
      <c r="BL233" t="s">
        <v>50</v>
      </c>
      <c r="BM233" t="s">
        <v>31</v>
      </c>
      <c r="BN233">
        <v>511117</v>
      </c>
      <c r="BO233" s="29">
        <v>7</v>
      </c>
      <c r="BP233" t="s">
        <v>18</v>
      </c>
      <c r="BQ233" s="61">
        <v>559</v>
      </c>
    </row>
    <row r="234" spans="1:69" x14ac:dyDescent="0.25">
      <c r="A234" s="27">
        <v>2021</v>
      </c>
      <c r="B234" t="s">
        <v>65</v>
      </c>
      <c r="C234" t="s">
        <v>55</v>
      </c>
      <c r="D234" t="s">
        <v>20</v>
      </c>
      <c r="E234" s="61"/>
      <c r="F234" s="61"/>
      <c r="G234" s="61"/>
      <c r="H234" s="61">
        <v>1977</v>
      </c>
      <c r="I234" s="61"/>
      <c r="J234" s="61"/>
      <c r="K234" s="61"/>
      <c r="L234" s="61"/>
      <c r="M234" s="61"/>
      <c r="N234" s="61"/>
      <c r="O234" s="61"/>
      <c r="P234" s="61"/>
      <c r="Q234" s="61">
        <v>1977</v>
      </c>
      <c r="S234" s="27">
        <v>2022</v>
      </c>
      <c r="T234" t="s">
        <v>64</v>
      </c>
      <c r="U234" t="s">
        <v>37</v>
      </c>
      <c r="V234">
        <v>250016</v>
      </c>
      <c r="W234" s="61">
        <v>5439</v>
      </c>
      <c r="X234" s="61">
        <v>4457</v>
      </c>
      <c r="Y234" s="61">
        <v>2093</v>
      </c>
      <c r="Z234" s="61"/>
      <c r="AA234" s="61"/>
      <c r="AB234" s="61">
        <v>10465</v>
      </c>
      <c r="AC234" s="61"/>
      <c r="AD234" s="61">
        <v>2310</v>
      </c>
      <c r="AE234" s="61"/>
      <c r="AF234" s="61">
        <v>2423</v>
      </c>
      <c r="AG234" s="61"/>
      <c r="AH234" s="61"/>
      <c r="AI234" s="61">
        <v>27187</v>
      </c>
      <c r="AK234" s="27">
        <v>2021</v>
      </c>
      <c r="AL234" t="s">
        <v>50</v>
      </c>
      <c r="AM234" t="s">
        <v>35</v>
      </c>
      <c r="AN234">
        <v>250027</v>
      </c>
      <c r="AO234" s="29">
        <v>8</v>
      </c>
      <c r="AP234" t="s">
        <v>16</v>
      </c>
      <c r="AQ234" s="61">
        <v>1423</v>
      </c>
      <c r="BK234" s="27">
        <v>2021</v>
      </c>
      <c r="BL234" t="s">
        <v>50</v>
      </c>
      <c r="BM234" t="s">
        <v>31</v>
      </c>
      <c r="BN234">
        <v>511117</v>
      </c>
      <c r="BO234" s="29">
        <v>7</v>
      </c>
      <c r="BP234" t="s">
        <v>20</v>
      </c>
      <c r="BQ234" s="61">
        <v>2853</v>
      </c>
    </row>
    <row r="235" spans="1:69" x14ac:dyDescent="0.25">
      <c r="A235" s="27">
        <v>2021</v>
      </c>
      <c r="B235" t="s">
        <v>51</v>
      </c>
      <c r="C235" t="s">
        <v>53</v>
      </c>
      <c r="D235" t="s">
        <v>74</v>
      </c>
      <c r="E235" s="61"/>
      <c r="F235" s="61">
        <v>4313</v>
      </c>
      <c r="G235" s="61"/>
      <c r="H235" s="61"/>
      <c r="I235" s="61">
        <v>2195</v>
      </c>
      <c r="J235" s="61"/>
      <c r="K235" s="61"/>
      <c r="L235" s="61"/>
      <c r="M235" s="61"/>
      <c r="N235" s="61"/>
      <c r="O235" s="61"/>
      <c r="P235" s="61">
        <v>3457</v>
      </c>
      <c r="Q235" s="61">
        <v>9965</v>
      </c>
      <c r="S235" s="27">
        <v>2022</v>
      </c>
      <c r="T235" t="s">
        <v>64</v>
      </c>
      <c r="U235" t="s">
        <v>37</v>
      </c>
      <c r="V235">
        <v>250017</v>
      </c>
      <c r="W235" s="61">
        <v>3138</v>
      </c>
      <c r="X235" s="61"/>
      <c r="Y235" s="61">
        <v>9960</v>
      </c>
      <c r="Z235" s="61">
        <v>6276</v>
      </c>
      <c r="AA235" s="61">
        <v>5220</v>
      </c>
      <c r="AB235" s="61"/>
      <c r="AC235" s="61"/>
      <c r="AD235" s="61">
        <v>1307</v>
      </c>
      <c r="AE235" s="61">
        <v>3211</v>
      </c>
      <c r="AF235" s="61"/>
      <c r="AG235" s="61"/>
      <c r="AH235" s="61"/>
      <c r="AI235" s="61">
        <v>29112</v>
      </c>
      <c r="AK235" s="27">
        <v>2021</v>
      </c>
      <c r="AL235" t="s">
        <v>50</v>
      </c>
      <c r="AM235" t="s">
        <v>35</v>
      </c>
      <c r="AN235">
        <v>250027</v>
      </c>
      <c r="AO235" s="29">
        <v>11</v>
      </c>
      <c r="AP235" t="s">
        <v>13</v>
      </c>
      <c r="AQ235" s="61">
        <v>5565</v>
      </c>
      <c r="BK235" s="27">
        <v>2021</v>
      </c>
      <c r="BL235" t="s">
        <v>50</v>
      </c>
      <c r="BM235" t="s">
        <v>31</v>
      </c>
      <c r="BN235">
        <v>511117</v>
      </c>
      <c r="BO235" s="29">
        <v>8</v>
      </c>
      <c r="BP235" t="s">
        <v>75</v>
      </c>
      <c r="BQ235" s="61">
        <v>2506</v>
      </c>
    </row>
    <row r="236" spans="1:69" x14ac:dyDescent="0.25">
      <c r="A236" s="27">
        <v>2021</v>
      </c>
      <c r="B236" t="s">
        <v>51</v>
      </c>
      <c r="C236" t="s">
        <v>53</v>
      </c>
      <c r="D236" t="s">
        <v>75</v>
      </c>
      <c r="E236" s="61"/>
      <c r="F236" s="61"/>
      <c r="G236" s="61"/>
      <c r="H236" s="61"/>
      <c r="I236" s="61"/>
      <c r="J236" s="61"/>
      <c r="K236" s="61"/>
      <c r="L236" s="61">
        <v>4611</v>
      </c>
      <c r="M236" s="61"/>
      <c r="N236" s="61"/>
      <c r="O236" s="61"/>
      <c r="P236" s="61"/>
      <c r="Q236" s="61">
        <v>4611</v>
      </c>
      <c r="S236" s="27">
        <v>2022</v>
      </c>
      <c r="T236" t="s">
        <v>64</v>
      </c>
      <c r="U236" t="s">
        <v>37</v>
      </c>
      <c r="V236">
        <v>250018</v>
      </c>
      <c r="W236" s="61"/>
      <c r="X236" s="61">
        <v>2089</v>
      </c>
      <c r="Y236" s="61"/>
      <c r="Z236" s="61">
        <v>4932</v>
      </c>
      <c r="AA236" s="61">
        <v>4869</v>
      </c>
      <c r="AB236" s="61"/>
      <c r="AC236" s="61"/>
      <c r="AD236" s="61"/>
      <c r="AE236" s="61"/>
      <c r="AF236" s="61"/>
      <c r="AG236" s="61"/>
      <c r="AH236" s="61">
        <v>3616</v>
      </c>
      <c r="AI236" s="61">
        <v>15506</v>
      </c>
      <c r="AK236" s="27">
        <v>2021</v>
      </c>
      <c r="AL236" t="s">
        <v>50</v>
      </c>
      <c r="AM236" t="s">
        <v>35</v>
      </c>
      <c r="AN236">
        <v>250027</v>
      </c>
      <c r="AO236" s="29">
        <v>11</v>
      </c>
      <c r="AP236" t="s">
        <v>17</v>
      </c>
      <c r="AQ236" s="61">
        <v>1863</v>
      </c>
      <c r="BK236" s="27">
        <v>2021</v>
      </c>
      <c r="BL236" t="s">
        <v>50</v>
      </c>
      <c r="BM236" t="s">
        <v>31</v>
      </c>
      <c r="BN236">
        <v>511117</v>
      </c>
      <c r="BO236" s="29">
        <v>8</v>
      </c>
      <c r="BP236" t="s">
        <v>79</v>
      </c>
      <c r="BQ236" s="61">
        <v>4517</v>
      </c>
    </row>
    <row r="237" spans="1:69" x14ac:dyDescent="0.25">
      <c r="A237" s="27">
        <v>2021</v>
      </c>
      <c r="B237" t="s">
        <v>51</v>
      </c>
      <c r="C237" t="s">
        <v>53</v>
      </c>
      <c r="D237" t="s">
        <v>77</v>
      </c>
      <c r="E237" s="61">
        <v>4581</v>
      </c>
      <c r="F237" s="61"/>
      <c r="G237" s="61"/>
      <c r="H237" s="61"/>
      <c r="I237" s="61"/>
      <c r="J237" s="61">
        <v>4125</v>
      </c>
      <c r="K237" s="61">
        <v>5244</v>
      </c>
      <c r="L237" s="61"/>
      <c r="M237" s="61"/>
      <c r="N237" s="61"/>
      <c r="O237" s="61"/>
      <c r="P237" s="61"/>
      <c r="Q237" s="61">
        <v>13950</v>
      </c>
      <c r="S237" s="27">
        <v>2022</v>
      </c>
      <c r="T237" t="s">
        <v>64</v>
      </c>
      <c r="U237" t="s">
        <v>37</v>
      </c>
      <c r="V237">
        <v>250019</v>
      </c>
      <c r="W237" s="61">
        <v>5920</v>
      </c>
      <c r="X237" s="61">
        <v>7041</v>
      </c>
      <c r="Y237" s="61"/>
      <c r="Z237" s="61">
        <v>5251</v>
      </c>
      <c r="AA237" s="61"/>
      <c r="AB237" s="61"/>
      <c r="AC237" s="61">
        <v>1286</v>
      </c>
      <c r="AD237" s="61"/>
      <c r="AE237" s="61"/>
      <c r="AF237" s="61"/>
      <c r="AG237" s="61"/>
      <c r="AH237" s="61">
        <v>5060</v>
      </c>
      <c r="AI237" s="61">
        <v>24558</v>
      </c>
      <c r="AK237" s="27">
        <v>2021</v>
      </c>
      <c r="AL237" t="s">
        <v>50</v>
      </c>
      <c r="AM237" t="s">
        <v>35</v>
      </c>
      <c r="AN237">
        <v>250027</v>
      </c>
      <c r="AO237" s="29">
        <v>11</v>
      </c>
      <c r="AP237" t="s">
        <v>19</v>
      </c>
      <c r="AQ237" s="61">
        <v>5883</v>
      </c>
      <c r="BK237" s="27">
        <v>2021</v>
      </c>
      <c r="BL237" t="s">
        <v>50</v>
      </c>
      <c r="BM237" t="s">
        <v>31</v>
      </c>
      <c r="BN237">
        <v>511117</v>
      </c>
      <c r="BO237" s="29">
        <v>8</v>
      </c>
      <c r="BP237" t="s">
        <v>11</v>
      </c>
      <c r="BQ237" s="61">
        <v>1796</v>
      </c>
    </row>
    <row r="238" spans="1:69" x14ac:dyDescent="0.25">
      <c r="A238" s="27">
        <v>2021</v>
      </c>
      <c r="B238" t="s">
        <v>51</v>
      </c>
      <c r="C238" t="s">
        <v>53</v>
      </c>
      <c r="D238" t="s">
        <v>78</v>
      </c>
      <c r="E238" s="61"/>
      <c r="F238" s="61"/>
      <c r="G238" s="61"/>
      <c r="H238" s="61"/>
      <c r="I238" s="61"/>
      <c r="J238" s="61"/>
      <c r="K238" s="61"/>
      <c r="L238" s="61"/>
      <c r="M238" s="61"/>
      <c r="N238" s="61">
        <v>6330</v>
      </c>
      <c r="O238" s="61"/>
      <c r="P238" s="61"/>
      <c r="Q238" s="61">
        <v>6330</v>
      </c>
      <c r="S238" s="27">
        <v>2022</v>
      </c>
      <c r="T238" t="s">
        <v>64</v>
      </c>
      <c r="U238" t="s">
        <v>37</v>
      </c>
      <c r="V238">
        <v>250020</v>
      </c>
      <c r="W238" s="61"/>
      <c r="X238" s="61"/>
      <c r="Y238" s="61">
        <v>263</v>
      </c>
      <c r="Z238" s="61">
        <v>2681</v>
      </c>
      <c r="AA238" s="61">
        <v>2119</v>
      </c>
      <c r="AB238" s="61">
        <v>1989</v>
      </c>
      <c r="AC238" s="61"/>
      <c r="AD238" s="61"/>
      <c r="AE238" s="61"/>
      <c r="AF238" s="61">
        <v>3167</v>
      </c>
      <c r="AG238" s="61"/>
      <c r="AH238" s="61"/>
      <c r="AI238" s="61">
        <v>10219</v>
      </c>
      <c r="AK238" s="27">
        <v>2021</v>
      </c>
      <c r="AL238" t="s">
        <v>50</v>
      </c>
      <c r="AM238" t="s">
        <v>35</v>
      </c>
      <c r="AN238">
        <v>250027</v>
      </c>
      <c r="AO238" s="29">
        <v>12</v>
      </c>
      <c r="AP238" t="s">
        <v>74</v>
      </c>
      <c r="AQ238" s="61">
        <v>1585</v>
      </c>
      <c r="BK238" s="27">
        <v>2021</v>
      </c>
      <c r="BL238" t="s">
        <v>50</v>
      </c>
      <c r="BM238" t="s">
        <v>31</v>
      </c>
      <c r="BN238">
        <v>511117</v>
      </c>
      <c r="BO238" s="29">
        <v>9</v>
      </c>
      <c r="BP238" t="s">
        <v>16</v>
      </c>
      <c r="BQ238" s="61">
        <v>3765</v>
      </c>
    </row>
    <row r="239" spans="1:69" x14ac:dyDescent="0.25">
      <c r="A239" s="27">
        <v>2021</v>
      </c>
      <c r="B239" t="s">
        <v>51</v>
      </c>
      <c r="C239" t="s">
        <v>53</v>
      </c>
      <c r="D239" t="s">
        <v>79</v>
      </c>
      <c r="E239" s="61"/>
      <c r="F239" s="61"/>
      <c r="G239" s="61"/>
      <c r="H239" s="61"/>
      <c r="I239" s="61"/>
      <c r="J239" s="61"/>
      <c r="K239" s="61">
        <v>4790</v>
      </c>
      <c r="L239" s="61"/>
      <c r="M239" s="61"/>
      <c r="N239" s="61"/>
      <c r="O239" s="61">
        <v>3091</v>
      </c>
      <c r="P239" s="61"/>
      <c r="Q239" s="61">
        <v>7881</v>
      </c>
      <c r="S239" s="27">
        <v>2022</v>
      </c>
      <c r="T239" t="s">
        <v>64</v>
      </c>
      <c r="U239" t="s">
        <v>35</v>
      </c>
      <c r="V239">
        <v>250026</v>
      </c>
      <c r="W239" s="61"/>
      <c r="X239" s="61">
        <v>7053</v>
      </c>
      <c r="Y239" s="61">
        <v>6622</v>
      </c>
      <c r="Z239" s="61"/>
      <c r="AA239" s="61">
        <v>5597</v>
      </c>
      <c r="AB239" s="61">
        <v>3939</v>
      </c>
      <c r="AC239" s="61"/>
      <c r="AD239" s="61">
        <v>6319</v>
      </c>
      <c r="AE239" s="61"/>
      <c r="AF239" s="61"/>
      <c r="AG239" s="61"/>
      <c r="AH239" s="61"/>
      <c r="AI239" s="61">
        <v>29530</v>
      </c>
      <c r="AK239" s="27">
        <v>2021</v>
      </c>
      <c r="AL239" t="s">
        <v>50</v>
      </c>
      <c r="AM239" t="s">
        <v>35</v>
      </c>
      <c r="AN239">
        <v>250028</v>
      </c>
      <c r="AO239" s="29">
        <v>1</v>
      </c>
      <c r="AP239" t="s">
        <v>78</v>
      </c>
      <c r="AQ239" s="61">
        <v>5752</v>
      </c>
      <c r="BK239" s="27">
        <v>2021</v>
      </c>
      <c r="BL239" t="s">
        <v>50</v>
      </c>
      <c r="BM239" t="s">
        <v>31</v>
      </c>
      <c r="BN239">
        <v>511117</v>
      </c>
      <c r="BO239" s="29">
        <v>10</v>
      </c>
      <c r="BP239" t="s">
        <v>73</v>
      </c>
      <c r="BQ239" s="61">
        <v>5155</v>
      </c>
    </row>
    <row r="240" spans="1:69" x14ac:dyDescent="0.25">
      <c r="A240" s="27">
        <v>2021</v>
      </c>
      <c r="B240" t="s">
        <v>51</v>
      </c>
      <c r="C240" t="s">
        <v>53</v>
      </c>
      <c r="D240" t="s">
        <v>80</v>
      </c>
      <c r="E240" s="61"/>
      <c r="F240" s="61"/>
      <c r="G240" s="61"/>
      <c r="H240" s="61"/>
      <c r="I240" s="61"/>
      <c r="J240" s="61"/>
      <c r="K240" s="61"/>
      <c r="L240" s="61"/>
      <c r="M240" s="61">
        <v>2802</v>
      </c>
      <c r="N240" s="61"/>
      <c r="O240" s="61"/>
      <c r="P240" s="61"/>
      <c r="Q240" s="61">
        <v>2802</v>
      </c>
      <c r="S240" s="27">
        <v>2022</v>
      </c>
      <c r="T240" t="s">
        <v>64</v>
      </c>
      <c r="U240" t="s">
        <v>35</v>
      </c>
      <c r="V240">
        <v>250027</v>
      </c>
      <c r="W240" s="61"/>
      <c r="X240" s="61"/>
      <c r="Y240" s="61"/>
      <c r="Z240" s="61"/>
      <c r="AA240" s="61">
        <v>7546</v>
      </c>
      <c r="AB240" s="61">
        <v>759</v>
      </c>
      <c r="AC240" s="61"/>
      <c r="AD240" s="61"/>
      <c r="AE240" s="61">
        <v>3506</v>
      </c>
      <c r="AF240" s="61">
        <v>8865</v>
      </c>
      <c r="AG240" s="61"/>
      <c r="AH240" s="61">
        <v>2746</v>
      </c>
      <c r="AI240" s="61">
        <v>23422</v>
      </c>
      <c r="AK240" s="27">
        <v>2021</v>
      </c>
      <c r="AL240" t="s">
        <v>50</v>
      </c>
      <c r="AM240" t="s">
        <v>35</v>
      </c>
      <c r="AN240">
        <v>250028</v>
      </c>
      <c r="AO240" s="29">
        <v>10</v>
      </c>
      <c r="AP240" t="s">
        <v>80</v>
      </c>
      <c r="AQ240" s="61">
        <v>5852</v>
      </c>
      <c r="BK240" s="27">
        <v>2021</v>
      </c>
      <c r="BL240" t="s">
        <v>50</v>
      </c>
      <c r="BM240" t="s">
        <v>31</v>
      </c>
      <c r="BN240">
        <v>511117</v>
      </c>
      <c r="BO240" s="29">
        <v>10</v>
      </c>
      <c r="BP240" t="s">
        <v>74</v>
      </c>
      <c r="BQ240" s="61">
        <v>2894</v>
      </c>
    </row>
    <row r="241" spans="1:69" x14ac:dyDescent="0.25">
      <c r="A241" s="27">
        <v>2021</v>
      </c>
      <c r="B241" t="s">
        <v>51</v>
      </c>
      <c r="C241" t="s">
        <v>53</v>
      </c>
      <c r="D241" t="s">
        <v>81</v>
      </c>
      <c r="E241" s="61"/>
      <c r="F241" s="61"/>
      <c r="G241" s="61"/>
      <c r="H241" s="61"/>
      <c r="I241" s="61"/>
      <c r="J241" s="61">
        <v>1436</v>
      </c>
      <c r="K241" s="61"/>
      <c r="L241" s="61"/>
      <c r="M241" s="61"/>
      <c r="N241" s="61"/>
      <c r="O241" s="61"/>
      <c r="P241" s="61"/>
      <c r="Q241" s="61">
        <v>1436</v>
      </c>
      <c r="S241" s="27">
        <v>2022</v>
      </c>
      <c r="T241" t="s">
        <v>64</v>
      </c>
      <c r="U241" t="s">
        <v>35</v>
      </c>
      <c r="V241">
        <v>250028</v>
      </c>
      <c r="W241" s="61"/>
      <c r="X241" s="61">
        <v>7147</v>
      </c>
      <c r="Y241" s="61">
        <v>5078</v>
      </c>
      <c r="Z241" s="61">
        <v>520</v>
      </c>
      <c r="AA241" s="61"/>
      <c r="AB241" s="61"/>
      <c r="AC241" s="61"/>
      <c r="AD241" s="61"/>
      <c r="AE241" s="61"/>
      <c r="AF241" s="61"/>
      <c r="AG241" s="61"/>
      <c r="AH241" s="61"/>
      <c r="AI241" s="61">
        <v>12745</v>
      </c>
      <c r="AK241" s="27">
        <v>2021</v>
      </c>
      <c r="AL241" t="s">
        <v>50</v>
      </c>
      <c r="AM241" t="s">
        <v>35</v>
      </c>
      <c r="AN241">
        <v>250028</v>
      </c>
      <c r="AO241" s="29">
        <v>10</v>
      </c>
      <c r="AP241" t="s">
        <v>16</v>
      </c>
      <c r="AQ241" s="61">
        <v>5715</v>
      </c>
      <c r="BK241" s="27">
        <v>2021</v>
      </c>
      <c r="BL241" t="s">
        <v>50</v>
      </c>
      <c r="BM241" t="s">
        <v>31</v>
      </c>
      <c r="BN241">
        <v>511117</v>
      </c>
      <c r="BO241" s="29">
        <v>10</v>
      </c>
      <c r="BP241" t="s">
        <v>78</v>
      </c>
      <c r="BQ241" s="61">
        <v>5604</v>
      </c>
    </row>
    <row r="242" spans="1:69" x14ac:dyDescent="0.25">
      <c r="A242" s="27">
        <v>2021</v>
      </c>
      <c r="B242" t="s">
        <v>51</v>
      </c>
      <c r="C242" t="s">
        <v>53</v>
      </c>
      <c r="D242" t="s">
        <v>11</v>
      </c>
      <c r="E242" s="61"/>
      <c r="F242" s="61"/>
      <c r="G242" s="61"/>
      <c r="H242" s="61"/>
      <c r="I242" s="61"/>
      <c r="J242" s="61"/>
      <c r="K242" s="61"/>
      <c r="L242" s="61"/>
      <c r="M242" s="61"/>
      <c r="N242" s="61">
        <v>1475</v>
      </c>
      <c r="O242" s="61"/>
      <c r="P242" s="61"/>
      <c r="Q242" s="61">
        <v>1475</v>
      </c>
      <c r="S242" s="27">
        <v>2022</v>
      </c>
      <c r="T242" t="s">
        <v>64</v>
      </c>
      <c r="U242" t="s">
        <v>35</v>
      </c>
      <c r="V242">
        <v>250029</v>
      </c>
      <c r="W242" s="61"/>
      <c r="X242" s="61">
        <v>7203</v>
      </c>
      <c r="Y242" s="61"/>
      <c r="Z242" s="61">
        <v>6505</v>
      </c>
      <c r="AA242" s="61"/>
      <c r="AB242" s="61">
        <v>827</v>
      </c>
      <c r="AC242" s="61">
        <v>4168</v>
      </c>
      <c r="AD242" s="61"/>
      <c r="AE242" s="61"/>
      <c r="AF242" s="61">
        <v>7808</v>
      </c>
      <c r="AG242" s="61">
        <v>4602</v>
      </c>
      <c r="AH242" s="61">
        <v>5450</v>
      </c>
      <c r="AI242" s="61">
        <v>36563</v>
      </c>
      <c r="AK242" s="27">
        <v>2021</v>
      </c>
      <c r="AL242" t="s">
        <v>50</v>
      </c>
      <c r="AM242" t="s">
        <v>35</v>
      </c>
      <c r="AN242">
        <v>250028</v>
      </c>
      <c r="AO242" s="29">
        <v>12</v>
      </c>
      <c r="AP242" t="s">
        <v>79</v>
      </c>
      <c r="AQ242" s="61">
        <v>2987</v>
      </c>
      <c r="BK242" s="27">
        <v>2021</v>
      </c>
      <c r="BL242" t="s">
        <v>50</v>
      </c>
      <c r="BM242" t="s">
        <v>31</v>
      </c>
      <c r="BN242">
        <v>511117</v>
      </c>
      <c r="BO242" s="29">
        <v>10</v>
      </c>
      <c r="BP242" t="s">
        <v>14</v>
      </c>
      <c r="BQ242" s="61">
        <v>6109</v>
      </c>
    </row>
    <row r="243" spans="1:69" x14ac:dyDescent="0.25">
      <c r="A243" s="27">
        <v>2021</v>
      </c>
      <c r="B243" t="s">
        <v>51</v>
      </c>
      <c r="C243" t="s">
        <v>53</v>
      </c>
      <c r="D243" t="s">
        <v>12</v>
      </c>
      <c r="E243" s="61"/>
      <c r="F243" s="61"/>
      <c r="G243" s="61"/>
      <c r="H243" s="61"/>
      <c r="I243" s="61"/>
      <c r="J243" s="61"/>
      <c r="K243" s="61">
        <v>2315</v>
      </c>
      <c r="L243" s="61"/>
      <c r="M243" s="61"/>
      <c r="N243" s="61"/>
      <c r="O243" s="61"/>
      <c r="P243" s="61"/>
      <c r="Q243" s="61">
        <v>2315</v>
      </c>
      <c r="S243" s="27">
        <v>2022</v>
      </c>
      <c r="T243" t="s">
        <v>64</v>
      </c>
      <c r="U243" t="s">
        <v>35</v>
      </c>
      <c r="V243">
        <v>250030</v>
      </c>
      <c r="W243" s="61"/>
      <c r="X243" s="61"/>
      <c r="Y243" s="61"/>
      <c r="Z243" s="61">
        <v>5698</v>
      </c>
      <c r="AA243" s="61">
        <v>5441</v>
      </c>
      <c r="AB243" s="61">
        <v>4560</v>
      </c>
      <c r="AC243" s="61">
        <v>4026</v>
      </c>
      <c r="AD243" s="61">
        <v>2778</v>
      </c>
      <c r="AE243" s="61"/>
      <c r="AF243" s="61"/>
      <c r="AG243" s="61"/>
      <c r="AH243" s="61"/>
      <c r="AI243" s="61">
        <v>22503</v>
      </c>
      <c r="AK243" s="27">
        <v>2021</v>
      </c>
      <c r="AL243" t="s">
        <v>50</v>
      </c>
      <c r="AM243" t="s">
        <v>35</v>
      </c>
      <c r="AN243">
        <v>250029</v>
      </c>
      <c r="AO243" s="29">
        <v>2</v>
      </c>
      <c r="AP243" t="s">
        <v>81</v>
      </c>
      <c r="AQ243" s="61">
        <v>2862</v>
      </c>
      <c r="BK243" s="27">
        <v>2021</v>
      </c>
      <c r="BL243" t="s">
        <v>50</v>
      </c>
      <c r="BM243" t="s">
        <v>31</v>
      </c>
      <c r="BN243">
        <v>511117</v>
      </c>
      <c r="BO243" s="29">
        <v>10</v>
      </c>
      <c r="BP243" t="s">
        <v>15</v>
      </c>
      <c r="BQ243" s="61">
        <v>3624</v>
      </c>
    </row>
    <row r="244" spans="1:69" x14ac:dyDescent="0.25">
      <c r="A244" s="27">
        <v>2021</v>
      </c>
      <c r="B244" t="s">
        <v>51</v>
      </c>
      <c r="C244" t="s">
        <v>53</v>
      </c>
      <c r="D244" t="s">
        <v>13</v>
      </c>
      <c r="E244" s="61"/>
      <c r="F244" s="61"/>
      <c r="G244" s="61">
        <v>3723</v>
      </c>
      <c r="H244" s="61"/>
      <c r="I244" s="61"/>
      <c r="J244" s="61"/>
      <c r="K244" s="61"/>
      <c r="L244" s="61"/>
      <c r="M244" s="61"/>
      <c r="N244" s="61"/>
      <c r="O244" s="61"/>
      <c r="P244" s="61"/>
      <c r="Q244" s="61">
        <v>3723</v>
      </c>
      <c r="S244" s="27">
        <v>2023</v>
      </c>
      <c r="T244" t="s">
        <v>50</v>
      </c>
      <c r="U244" t="s">
        <v>34</v>
      </c>
      <c r="V244">
        <v>250021</v>
      </c>
      <c r="W244" s="61">
        <v>1891</v>
      </c>
      <c r="X244" s="61">
        <v>2944</v>
      </c>
      <c r="Y244" s="61"/>
      <c r="Z244" s="61">
        <v>3183</v>
      </c>
      <c r="AA244" s="61"/>
      <c r="AB244" s="61"/>
      <c r="AC244" s="61"/>
      <c r="AD244" s="61">
        <v>13126</v>
      </c>
      <c r="AE244" s="61"/>
      <c r="AF244" s="61">
        <v>2085</v>
      </c>
      <c r="AG244" s="61"/>
      <c r="AH244" s="61"/>
      <c r="AI244" s="61">
        <v>23229</v>
      </c>
      <c r="AK244" s="27">
        <v>2021</v>
      </c>
      <c r="AL244" t="s">
        <v>50</v>
      </c>
      <c r="AM244" t="s">
        <v>35</v>
      </c>
      <c r="AN244">
        <v>250029</v>
      </c>
      <c r="AO244" s="29">
        <v>3</v>
      </c>
      <c r="AP244" t="s">
        <v>81</v>
      </c>
      <c r="AQ244" s="61">
        <v>5801</v>
      </c>
      <c r="BK244" s="27">
        <v>2021</v>
      </c>
      <c r="BL244" t="s">
        <v>50</v>
      </c>
      <c r="BM244" t="s">
        <v>31</v>
      </c>
      <c r="BN244">
        <v>511117</v>
      </c>
      <c r="BO244" s="29">
        <v>10</v>
      </c>
      <c r="BP244" t="s">
        <v>21</v>
      </c>
      <c r="BQ244" s="61">
        <v>2967</v>
      </c>
    </row>
    <row r="245" spans="1:69" x14ac:dyDescent="0.25">
      <c r="A245" s="27">
        <v>2021</v>
      </c>
      <c r="B245" t="s">
        <v>51</v>
      </c>
      <c r="C245" t="s">
        <v>53</v>
      </c>
      <c r="D245" t="s">
        <v>14</v>
      </c>
      <c r="E245" s="61"/>
      <c r="F245" s="61"/>
      <c r="G245" s="61"/>
      <c r="H245" s="61"/>
      <c r="I245" s="61">
        <v>1039</v>
      </c>
      <c r="J245" s="61"/>
      <c r="K245" s="61"/>
      <c r="L245" s="61">
        <v>1646</v>
      </c>
      <c r="M245" s="61"/>
      <c r="N245" s="61">
        <v>2715</v>
      </c>
      <c r="O245" s="61"/>
      <c r="P245" s="61"/>
      <c r="Q245" s="61">
        <v>5400</v>
      </c>
      <c r="S245" s="27">
        <v>2023</v>
      </c>
      <c r="T245" t="s">
        <v>50</v>
      </c>
      <c r="U245" t="s">
        <v>34</v>
      </c>
      <c r="V245">
        <v>250022</v>
      </c>
      <c r="W245" s="61">
        <v>680</v>
      </c>
      <c r="X245" s="61"/>
      <c r="Y245" s="61">
        <v>931</v>
      </c>
      <c r="Z245" s="61"/>
      <c r="AA245" s="61">
        <v>10954</v>
      </c>
      <c r="AB245" s="61">
        <v>6045</v>
      </c>
      <c r="AC245" s="61"/>
      <c r="AD245" s="61"/>
      <c r="AE245" s="61"/>
      <c r="AF245" s="61">
        <v>5699</v>
      </c>
      <c r="AG245" s="61"/>
      <c r="AH245" s="61"/>
      <c r="AI245" s="61">
        <v>24309</v>
      </c>
      <c r="AK245" s="27">
        <v>2021</v>
      </c>
      <c r="AL245" t="s">
        <v>50</v>
      </c>
      <c r="AM245" t="s">
        <v>35</v>
      </c>
      <c r="AN245">
        <v>250029</v>
      </c>
      <c r="AO245" s="29">
        <v>3</v>
      </c>
      <c r="AP245" t="s">
        <v>16</v>
      </c>
      <c r="AQ245" s="61">
        <v>2007</v>
      </c>
      <c r="BK245" s="27">
        <v>2021</v>
      </c>
      <c r="BL245" t="s">
        <v>50</v>
      </c>
      <c r="BM245" t="s">
        <v>31</v>
      </c>
      <c r="BN245">
        <v>511117</v>
      </c>
      <c r="BO245" s="29">
        <v>11</v>
      </c>
      <c r="BP245" t="s">
        <v>80</v>
      </c>
      <c r="BQ245" s="61">
        <v>5865</v>
      </c>
    </row>
    <row r="246" spans="1:69" x14ac:dyDescent="0.25">
      <c r="A246" s="27">
        <v>2021</v>
      </c>
      <c r="B246" t="s">
        <v>51</v>
      </c>
      <c r="C246" t="s">
        <v>53</v>
      </c>
      <c r="D246" t="s">
        <v>16</v>
      </c>
      <c r="E246" s="61"/>
      <c r="F246" s="61"/>
      <c r="G246" s="61"/>
      <c r="H246" s="61"/>
      <c r="I246" s="61"/>
      <c r="J246" s="61"/>
      <c r="K246" s="61"/>
      <c r="L246" s="61">
        <v>3311</v>
      </c>
      <c r="M246" s="61">
        <v>4684</v>
      </c>
      <c r="N246" s="61"/>
      <c r="O246" s="61"/>
      <c r="P246" s="61"/>
      <c r="Q246" s="61">
        <v>7995</v>
      </c>
      <c r="S246" s="27">
        <v>2023</v>
      </c>
      <c r="T246" t="s">
        <v>50</v>
      </c>
      <c r="U246" t="s">
        <v>34</v>
      </c>
      <c r="V246">
        <v>250023</v>
      </c>
      <c r="W246" s="61"/>
      <c r="X246" s="61"/>
      <c r="Y246" s="61"/>
      <c r="Z246" s="61"/>
      <c r="AA246" s="61"/>
      <c r="AB246" s="61"/>
      <c r="AC246" s="61">
        <v>4937</v>
      </c>
      <c r="AD246" s="61">
        <v>1042</v>
      </c>
      <c r="AE246" s="61">
        <v>3270</v>
      </c>
      <c r="AF246" s="61"/>
      <c r="AG246" s="61">
        <v>3320</v>
      </c>
      <c r="AH246" s="61"/>
      <c r="AI246" s="61">
        <v>12569</v>
      </c>
      <c r="AK246" s="27">
        <v>2021</v>
      </c>
      <c r="AL246" t="s">
        <v>50</v>
      </c>
      <c r="AM246" t="s">
        <v>35</v>
      </c>
      <c r="AN246">
        <v>250029</v>
      </c>
      <c r="AO246" s="29">
        <v>4</v>
      </c>
      <c r="AP246" t="s">
        <v>73</v>
      </c>
      <c r="AQ246" s="61">
        <v>2380</v>
      </c>
      <c r="BK246" s="27">
        <v>2021</v>
      </c>
      <c r="BL246" t="s">
        <v>50</v>
      </c>
      <c r="BM246" t="s">
        <v>31</v>
      </c>
      <c r="BN246">
        <v>511117</v>
      </c>
      <c r="BO246" s="29">
        <v>12</v>
      </c>
      <c r="BP246" t="s">
        <v>80</v>
      </c>
      <c r="BQ246" s="61">
        <v>6725</v>
      </c>
    </row>
    <row r="247" spans="1:69" x14ac:dyDescent="0.25">
      <c r="A247" s="27">
        <v>2021</v>
      </c>
      <c r="B247" t="s">
        <v>51</v>
      </c>
      <c r="C247" t="s">
        <v>53</v>
      </c>
      <c r="D247" t="s">
        <v>17</v>
      </c>
      <c r="E247" s="61"/>
      <c r="F247" s="61"/>
      <c r="G247" s="61"/>
      <c r="H247" s="61"/>
      <c r="I247" s="61"/>
      <c r="J247" s="61"/>
      <c r="K247" s="61"/>
      <c r="L247" s="61"/>
      <c r="M247" s="61"/>
      <c r="N247" s="61">
        <v>4898</v>
      </c>
      <c r="O247" s="61"/>
      <c r="P247" s="61"/>
      <c r="Q247" s="61">
        <v>4898</v>
      </c>
      <c r="S247" s="27">
        <v>2023</v>
      </c>
      <c r="T247" t="s">
        <v>50</v>
      </c>
      <c r="U247" t="s">
        <v>34</v>
      </c>
      <c r="V247">
        <v>250024</v>
      </c>
      <c r="W247" s="61">
        <v>5522</v>
      </c>
      <c r="X247" s="61">
        <v>1172</v>
      </c>
      <c r="Y247" s="61">
        <v>1783</v>
      </c>
      <c r="Z247" s="61"/>
      <c r="AA247" s="61"/>
      <c r="AB247" s="61"/>
      <c r="AC247" s="61"/>
      <c r="AD247" s="61"/>
      <c r="AE247" s="61"/>
      <c r="AF247" s="61"/>
      <c r="AG247" s="61">
        <v>5286</v>
      </c>
      <c r="AH247" s="61">
        <v>10119</v>
      </c>
      <c r="AI247" s="61">
        <v>23882</v>
      </c>
      <c r="AK247" s="27">
        <v>2021</v>
      </c>
      <c r="AL247" t="s">
        <v>50</v>
      </c>
      <c r="AM247" t="s">
        <v>35</v>
      </c>
      <c r="AN247">
        <v>250029</v>
      </c>
      <c r="AO247" s="29">
        <v>7</v>
      </c>
      <c r="AP247" t="s">
        <v>81</v>
      </c>
      <c r="AQ247" s="61">
        <v>3369</v>
      </c>
      <c r="BK247" s="27">
        <v>2021</v>
      </c>
      <c r="BL247" t="s">
        <v>50</v>
      </c>
      <c r="BM247" t="s">
        <v>31</v>
      </c>
      <c r="BN247">
        <v>511117</v>
      </c>
      <c r="BO247" s="29">
        <v>12</v>
      </c>
      <c r="BP247" t="s">
        <v>13</v>
      </c>
      <c r="BQ247" s="61">
        <v>5156</v>
      </c>
    </row>
    <row r="248" spans="1:69" x14ac:dyDescent="0.25">
      <c r="A248" s="27">
        <v>2021</v>
      </c>
      <c r="B248" t="s">
        <v>51</v>
      </c>
      <c r="C248" t="s">
        <v>53</v>
      </c>
      <c r="D248" t="s">
        <v>18</v>
      </c>
      <c r="E248" s="61">
        <v>3586</v>
      </c>
      <c r="F248" s="61"/>
      <c r="G248" s="61"/>
      <c r="H248" s="61">
        <v>3474</v>
      </c>
      <c r="I248" s="61"/>
      <c r="J248" s="61"/>
      <c r="K248" s="61"/>
      <c r="L248" s="61">
        <v>5079</v>
      </c>
      <c r="M248" s="61"/>
      <c r="N248" s="61"/>
      <c r="O248" s="61"/>
      <c r="P248" s="61"/>
      <c r="Q248" s="61">
        <v>12139</v>
      </c>
      <c r="S248" s="27">
        <v>2023</v>
      </c>
      <c r="T248" t="s">
        <v>50</v>
      </c>
      <c r="U248" t="s">
        <v>34</v>
      </c>
      <c r="V248">
        <v>250025</v>
      </c>
      <c r="W248" s="61"/>
      <c r="X248" s="61"/>
      <c r="Y248" s="61"/>
      <c r="Z248" s="61"/>
      <c r="AA248" s="61"/>
      <c r="AB248" s="61">
        <v>2551</v>
      </c>
      <c r="AC248" s="61">
        <v>12784</v>
      </c>
      <c r="AD248" s="61"/>
      <c r="AE248" s="61"/>
      <c r="AF248" s="61">
        <v>3055</v>
      </c>
      <c r="AG248" s="61">
        <v>2457</v>
      </c>
      <c r="AH248" s="61">
        <v>1079</v>
      </c>
      <c r="AI248" s="61">
        <v>21926</v>
      </c>
      <c r="AK248" s="27">
        <v>2021</v>
      </c>
      <c r="AL248" t="s">
        <v>50</v>
      </c>
      <c r="AM248" t="s">
        <v>35</v>
      </c>
      <c r="AN248">
        <v>250029</v>
      </c>
      <c r="AO248" s="29">
        <v>7</v>
      </c>
      <c r="AP248" t="s">
        <v>18</v>
      </c>
      <c r="AQ248" s="61">
        <v>559</v>
      </c>
      <c r="BK248" s="27">
        <v>2021</v>
      </c>
      <c r="BL248" t="s">
        <v>65</v>
      </c>
      <c r="BM248" t="s">
        <v>29</v>
      </c>
      <c r="BN248">
        <v>511111</v>
      </c>
      <c r="BO248" s="29">
        <v>1</v>
      </c>
      <c r="BP248" t="s">
        <v>78</v>
      </c>
      <c r="BQ248" s="61">
        <v>5085</v>
      </c>
    </row>
    <row r="249" spans="1:69" x14ac:dyDescent="0.25">
      <c r="A249" s="27">
        <v>2021</v>
      </c>
      <c r="B249" t="s">
        <v>51</v>
      </c>
      <c r="C249" t="s">
        <v>53</v>
      </c>
      <c r="D249" t="s">
        <v>19</v>
      </c>
      <c r="E249" s="61"/>
      <c r="F249" s="61">
        <v>3726</v>
      </c>
      <c r="G249" s="61"/>
      <c r="H249" s="61"/>
      <c r="I249" s="61"/>
      <c r="J249" s="61"/>
      <c r="K249" s="61"/>
      <c r="L249" s="61"/>
      <c r="M249" s="61">
        <v>5888</v>
      </c>
      <c r="N249" s="61"/>
      <c r="O249" s="61">
        <v>3656</v>
      </c>
      <c r="P249" s="61"/>
      <c r="Q249" s="61">
        <v>13270</v>
      </c>
      <c r="S249" s="27">
        <v>2023</v>
      </c>
      <c r="T249" t="s">
        <v>50</v>
      </c>
      <c r="U249" t="s">
        <v>36</v>
      </c>
      <c r="V249">
        <v>250001</v>
      </c>
      <c r="W249" s="61">
        <v>456</v>
      </c>
      <c r="X249" s="61"/>
      <c r="Y249" s="61">
        <v>5983</v>
      </c>
      <c r="Z249" s="61">
        <v>4052</v>
      </c>
      <c r="AA249" s="61">
        <v>3481</v>
      </c>
      <c r="AB249" s="61">
        <v>950</v>
      </c>
      <c r="AC249" s="61"/>
      <c r="AD249" s="61"/>
      <c r="AE249" s="61">
        <v>2053</v>
      </c>
      <c r="AF249" s="61">
        <v>3143</v>
      </c>
      <c r="AG249" s="61"/>
      <c r="AH249" s="61"/>
      <c r="AI249" s="61">
        <v>20118</v>
      </c>
      <c r="AK249" s="27">
        <v>2021</v>
      </c>
      <c r="AL249" t="s">
        <v>50</v>
      </c>
      <c r="AM249" t="s">
        <v>35</v>
      </c>
      <c r="AN249">
        <v>250029</v>
      </c>
      <c r="AO249" s="29">
        <v>8</v>
      </c>
      <c r="AP249" t="s">
        <v>19</v>
      </c>
      <c r="AQ249" s="61">
        <v>9042</v>
      </c>
      <c r="BK249" s="27">
        <v>2021</v>
      </c>
      <c r="BL249" t="s">
        <v>65</v>
      </c>
      <c r="BM249" t="s">
        <v>29</v>
      </c>
      <c r="BN249">
        <v>511111</v>
      </c>
      <c r="BO249" s="29">
        <v>2</v>
      </c>
      <c r="BP249" t="s">
        <v>75</v>
      </c>
      <c r="BQ249" s="61">
        <v>1727</v>
      </c>
    </row>
    <row r="250" spans="1:69" x14ac:dyDescent="0.25">
      <c r="A250" s="27">
        <v>2021</v>
      </c>
      <c r="B250" t="s">
        <v>51</v>
      </c>
      <c r="C250" t="s">
        <v>53</v>
      </c>
      <c r="D250" t="s">
        <v>20</v>
      </c>
      <c r="E250" s="61">
        <v>6644</v>
      </c>
      <c r="F250" s="61"/>
      <c r="G250" s="61">
        <v>5855</v>
      </c>
      <c r="H250" s="61"/>
      <c r="I250" s="61"/>
      <c r="J250" s="61"/>
      <c r="K250" s="61"/>
      <c r="L250" s="61">
        <v>4459</v>
      </c>
      <c r="M250" s="61">
        <v>3338</v>
      </c>
      <c r="N250" s="61"/>
      <c r="O250" s="61"/>
      <c r="P250" s="61"/>
      <c r="Q250" s="61">
        <v>20296</v>
      </c>
      <c r="S250" s="27">
        <v>2023</v>
      </c>
      <c r="T250" t="s">
        <v>50</v>
      </c>
      <c r="U250" t="s">
        <v>36</v>
      </c>
      <c r="V250">
        <v>250002</v>
      </c>
      <c r="W250" s="61">
        <v>2429</v>
      </c>
      <c r="X250" s="61">
        <v>5067</v>
      </c>
      <c r="Y250" s="61"/>
      <c r="Z250" s="61"/>
      <c r="AA250" s="61"/>
      <c r="AB250" s="61">
        <v>3507</v>
      </c>
      <c r="AC250" s="61">
        <v>5400</v>
      </c>
      <c r="AD250" s="61">
        <v>10739</v>
      </c>
      <c r="AE250" s="61"/>
      <c r="AF250" s="61">
        <v>4405</v>
      </c>
      <c r="AG250" s="61"/>
      <c r="AH250" s="61">
        <v>1166</v>
      </c>
      <c r="AI250" s="61">
        <v>32713</v>
      </c>
      <c r="AK250" s="27">
        <v>2021</v>
      </c>
      <c r="AL250" t="s">
        <v>50</v>
      </c>
      <c r="AM250" t="s">
        <v>35</v>
      </c>
      <c r="AN250">
        <v>250029</v>
      </c>
      <c r="AO250" s="29">
        <v>9</v>
      </c>
      <c r="AP250" t="s">
        <v>74</v>
      </c>
      <c r="AQ250" s="61">
        <v>267</v>
      </c>
      <c r="BK250" s="27">
        <v>2021</v>
      </c>
      <c r="BL250" t="s">
        <v>65</v>
      </c>
      <c r="BM250" t="s">
        <v>29</v>
      </c>
      <c r="BN250">
        <v>511111</v>
      </c>
      <c r="BO250" s="29">
        <v>2</v>
      </c>
      <c r="BP250" t="s">
        <v>80</v>
      </c>
      <c r="BQ250" s="61">
        <v>1784</v>
      </c>
    </row>
    <row r="251" spans="1:69" x14ac:dyDescent="0.25">
      <c r="A251" s="27">
        <v>2021</v>
      </c>
      <c r="B251" t="s">
        <v>51</v>
      </c>
      <c r="C251" t="s">
        <v>53</v>
      </c>
      <c r="D251" t="s">
        <v>21</v>
      </c>
      <c r="E251" s="61">
        <v>4200</v>
      </c>
      <c r="F251" s="61">
        <v>753</v>
      </c>
      <c r="G251" s="61"/>
      <c r="H251" s="61"/>
      <c r="I251" s="61"/>
      <c r="J251" s="61"/>
      <c r="K251" s="61"/>
      <c r="L251" s="61">
        <v>4429</v>
      </c>
      <c r="M251" s="61"/>
      <c r="N251" s="61"/>
      <c r="O251" s="61"/>
      <c r="P251" s="61"/>
      <c r="Q251" s="61">
        <v>9382</v>
      </c>
      <c r="S251" s="27">
        <v>2023</v>
      </c>
      <c r="T251" t="s">
        <v>50</v>
      </c>
      <c r="U251" t="s">
        <v>36</v>
      </c>
      <c r="V251">
        <v>250003</v>
      </c>
      <c r="W251" s="61">
        <v>3549</v>
      </c>
      <c r="X251" s="61">
        <v>5186</v>
      </c>
      <c r="Y251" s="61"/>
      <c r="Z251" s="61"/>
      <c r="AA251" s="61"/>
      <c r="AB251" s="61"/>
      <c r="AC251" s="61"/>
      <c r="AD251" s="61">
        <v>7684</v>
      </c>
      <c r="AE251" s="61"/>
      <c r="AF251" s="61"/>
      <c r="AG251" s="61">
        <v>971</v>
      </c>
      <c r="AH251" s="61"/>
      <c r="AI251" s="61">
        <v>17390</v>
      </c>
      <c r="AK251" s="27">
        <v>2021</v>
      </c>
      <c r="AL251" t="s">
        <v>50</v>
      </c>
      <c r="AM251" t="s">
        <v>35</v>
      </c>
      <c r="AN251">
        <v>250029</v>
      </c>
      <c r="AO251" s="29">
        <v>10</v>
      </c>
      <c r="AP251" t="s">
        <v>73</v>
      </c>
      <c r="AQ251" s="61">
        <v>5155</v>
      </c>
      <c r="BK251" s="27">
        <v>2021</v>
      </c>
      <c r="BL251" t="s">
        <v>65</v>
      </c>
      <c r="BM251" t="s">
        <v>29</v>
      </c>
      <c r="BN251">
        <v>511111</v>
      </c>
      <c r="BO251" s="29">
        <v>2</v>
      </c>
      <c r="BP251" t="s">
        <v>19</v>
      </c>
      <c r="BQ251" s="61">
        <v>253</v>
      </c>
    </row>
    <row r="252" spans="1:69" x14ac:dyDescent="0.25">
      <c r="A252" s="27">
        <v>2021</v>
      </c>
      <c r="B252" t="s">
        <v>51</v>
      </c>
      <c r="C252" t="s">
        <v>38</v>
      </c>
      <c r="D252" t="s">
        <v>74</v>
      </c>
      <c r="E252" s="61">
        <v>400</v>
      </c>
      <c r="F252" s="61"/>
      <c r="G252" s="61"/>
      <c r="H252" s="61"/>
      <c r="I252" s="61"/>
      <c r="J252" s="61"/>
      <c r="K252" s="61"/>
      <c r="L252" s="61"/>
      <c r="M252" s="61">
        <v>4075</v>
      </c>
      <c r="N252" s="61"/>
      <c r="O252" s="61"/>
      <c r="P252" s="61"/>
      <c r="Q252" s="61">
        <v>4475</v>
      </c>
      <c r="S252" s="27">
        <v>2023</v>
      </c>
      <c r="T252" t="s">
        <v>50</v>
      </c>
      <c r="U252" t="s">
        <v>36</v>
      </c>
      <c r="V252">
        <v>250004</v>
      </c>
      <c r="W252" s="61">
        <v>4794</v>
      </c>
      <c r="X252" s="61">
        <v>3608</v>
      </c>
      <c r="Y252" s="61"/>
      <c r="Z252" s="61"/>
      <c r="AA252" s="61"/>
      <c r="AB252" s="61"/>
      <c r="AC252" s="61">
        <v>4380</v>
      </c>
      <c r="AD252" s="61"/>
      <c r="AE252" s="61"/>
      <c r="AF252" s="61">
        <v>3065</v>
      </c>
      <c r="AG252" s="61">
        <v>8111</v>
      </c>
      <c r="AH252" s="61"/>
      <c r="AI252" s="61">
        <v>23958</v>
      </c>
      <c r="AK252" s="27">
        <v>2021</v>
      </c>
      <c r="AL252" t="s">
        <v>50</v>
      </c>
      <c r="AM252" t="s">
        <v>35</v>
      </c>
      <c r="AN252">
        <v>250029</v>
      </c>
      <c r="AO252" s="29">
        <v>11</v>
      </c>
      <c r="AP252" t="s">
        <v>73</v>
      </c>
      <c r="AQ252" s="61">
        <v>2669</v>
      </c>
      <c r="BK252" s="27">
        <v>2021</v>
      </c>
      <c r="BL252" t="s">
        <v>65</v>
      </c>
      <c r="BM252" t="s">
        <v>29</v>
      </c>
      <c r="BN252">
        <v>511111</v>
      </c>
      <c r="BO252" s="29">
        <v>2</v>
      </c>
      <c r="BP252" t="s">
        <v>21</v>
      </c>
      <c r="BQ252" s="61">
        <v>5624</v>
      </c>
    </row>
    <row r="253" spans="1:69" x14ac:dyDescent="0.25">
      <c r="A253" s="27">
        <v>2021</v>
      </c>
      <c r="B253" t="s">
        <v>51</v>
      </c>
      <c r="C253" t="s">
        <v>38</v>
      </c>
      <c r="D253" t="s">
        <v>75</v>
      </c>
      <c r="E253" s="61"/>
      <c r="F253" s="61"/>
      <c r="G253" s="61"/>
      <c r="H253" s="61"/>
      <c r="I253" s="61"/>
      <c r="J253" s="61"/>
      <c r="K253" s="61"/>
      <c r="L253" s="61">
        <v>4309</v>
      </c>
      <c r="M253" s="61"/>
      <c r="N253" s="61"/>
      <c r="O253" s="61"/>
      <c r="P253" s="61"/>
      <c r="Q253" s="61">
        <v>4309</v>
      </c>
      <c r="S253" s="27">
        <v>2023</v>
      </c>
      <c r="T253" t="s">
        <v>50</v>
      </c>
      <c r="U253" t="s">
        <v>36</v>
      </c>
      <c r="V253">
        <v>250005</v>
      </c>
      <c r="W253" s="61"/>
      <c r="X253" s="61">
        <v>7633</v>
      </c>
      <c r="Y253" s="61"/>
      <c r="Z253" s="61">
        <v>1996</v>
      </c>
      <c r="AA253" s="61">
        <v>14246</v>
      </c>
      <c r="AB253" s="61"/>
      <c r="AC253" s="61"/>
      <c r="AD253" s="61"/>
      <c r="AE253" s="61">
        <v>2647</v>
      </c>
      <c r="AF253" s="61"/>
      <c r="AG253" s="61"/>
      <c r="AH253" s="61">
        <v>5017</v>
      </c>
      <c r="AI253" s="61">
        <v>31539</v>
      </c>
      <c r="AK253" s="27">
        <v>2021</v>
      </c>
      <c r="AL253" t="s">
        <v>50</v>
      </c>
      <c r="AM253" t="s">
        <v>35</v>
      </c>
      <c r="AN253">
        <v>250029</v>
      </c>
      <c r="AO253" s="29">
        <v>12</v>
      </c>
      <c r="AP253" t="s">
        <v>75</v>
      </c>
      <c r="AQ253" s="61">
        <v>901</v>
      </c>
      <c r="BK253" s="27">
        <v>2021</v>
      </c>
      <c r="BL253" t="s">
        <v>65</v>
      </c>
      <c r="BM253" t="s">
        <v>29</v>
      </c>
      <c r="BN253">
        <v>511111</v>
      </c>
      <c r="BO253" s="29">
        <v>3</v>
      </c>
      <c r="BP253" t="s">
        <v>75</v>
      </c>
      <c r="BQ253" s="61">
        <v>1533</v>
      </c>
    </row>
    <row r="254" spans="1:69" x14ac:dyDescent="0.25">
      <c r="A254" s="27">
        <v>2021</v>
      </c>
      <c r="B254" t="s">
        <v>51</v>
      </c>
      <c r="C254" t="s">
        <v>38</v>
      </c>
      <c r="D254" t="s">
        <v>76</v>
      </c>
      <c r="E254" s="61"/>
      <c r="F254" s="61"/>
      <c r="G254" s="61"/>
      <c r="H254" s="61"/>
      <c r="I254" s="61"/>
      <c r="J254" s="61"/>
      <c r="K254" s="61"/>
      <c r="L254" s="61"/>
      <c r="M254" s="61">
        <v>5098</v>
      </c>
      <c r="N254" s="61"/>
      <c r="O254" s="61"/>
      <c r="P254" s="61">
        <v>14794</v>
      </c>
      <c r="Q254" s="61">
        <v>19892</v>
      </c>
      <c r="S254" s="27">
        <v>2023</v>
      </c>
      <c r="T254" t="s">
        <v>50</v>
      </c>
      <c r="U254" t="s">
        <v>36</v>
      </c>
      <c r="V254">
        <v>250006</v>
      </c>
      <c r="W254" s="61"/>
      <c r="X254" s="61">
        <v>886</v>
      </c>
      <c r="Y254" s="61">
        <v>270</v>
      </c>
      <c r="Z254" s="61"/>
      <c r="AA254" s="61"/>
      <c r="AB254" s="61"/>
      <c r="AC254" s="61"/>
      <c r="AD254" s="61"/>
      <c r="AE254" s="61">
        <v>3070</v>
      </c>
      <c r="AF254" s="61">
        <v>4668</v>
      </c>
      <c r="AG254" s="61"/>
      <c r="AH254" s="61"/>
      <c r="AI254" s="61">
        <v>8894</v>
      </c>
      <c r="AK254" s="27">
        <v>2021</v>
      </c>
      <c r="AL254" t="s">
        <v>50</v>
      </c>
      <c r="AM254" t="s">
        <v>35</v>
      </c>
      <c r="AN254">
        <v>250029</v>
      </c>
      <c r="AO254" s="29">
        <v>12</v>
      </c>
      <c r="AP254" t="s">
        <v>79</v>
      </c>
      <c r="AQ254" s="61">
        <v>1108</v>
      </c>
      <c r="BK254" s="27">
        <v>2021</v>
      </c>
      <c r="BL254" t="s">
        <v>65</v>
      </c>
      <c r="BM254" t="s">
        <v>29</v>
      </c>
      <c r="BN254">
        <v>511111</v>
      </c>
      <c r="BO254" s="29">
        <v>3</v>
      </c>
      <c r="BP254" t="s">
        <v>76</v>
      </c>
      <c r="BQ254" s="61">
        <v>1381</v>
      </c>
    </row>
    <row r="255" spans="1:69" x14ac:dyDescent="0.25">
      <c r="A255" s="27">
        <v>2021</v>
      </c>
      <c r="B255" t="s">
        <v>51</v>
      </c>
      <c r="C255" t="s">
        <v>38</v>
      </c>
      <c r="D255" t="s">
        <v>77</v>
      </c>
      <c r="E255" s="61"/>
      <c r="F255" s="61"/>
      <c r="G255" s="61"/>
      <c r="H255" s="61"/>
      <c r="I255" s="61"/>
      <c r="J255" s="61"/>
      <c r="K255" s="61">
        <v>1421</v>
      </c>
      <c r="L255" s="61"/>
      <c r="M255" s="61"/>
      <c r="N255" s="61"/>
      <c r="O255" s="61"/>
      <c r="P255" s="61">
        <v>5364</v>
      </c>
      <c r="Q255" s="61">
        <v>6785</v>
      </c>
      <c r="S255" s="27">
        <v>2023</v>
      </c>
      <c r="T255" t="s">
        <v>50</v>
      </c>
      <c r="U255" t="s">
        <v>36</v>
      </c>
      <c r="V255">
        <v>250007</v>
      </c>
      <c r="W255" s="61">
        <v>1529</v>
      </c>
      <c r="X255" s="61">
        <v>8190</v>
      </c>
      <c r="Y255" s="61"/>
      <c r="Z255" s="61">
        <v>8442</v>
      </c>
      <c r="AA255" s="61">
        <v>5073</v>
      </c>
      <c r="AB255" s="61">
        <v>4945</v>
      </c>
      <c r="AC255" s="61"/>
      <c r="AD255" s="61"/>
      <c r="AE255" s="61">
        <v>1369</v>
      </c>
      <c r="AF255" s="61"/>
      <c r="AG255" s="61"/>
      <c r="AH255" s="61">
        <v>4712</v>
      </c>
      <c r="AI255" s="61">
        <v>34260</v>
      </c>
      <c r="AK255" s="27">
        <v>2021</v>
      </c>
      <c r="AL255" t="s">
        <v>50</v>
      </c>
      <c r="AM255" t="s">
        <v>35</v>
      </c>
      <c r="AN255">
        <v>250029</v>
      </c>
      <c r="AO255" s="29">
        <v>12</v>
      </c>
      <c r="AP255" t="s">
        <v>80</v>
      </c>
      <c r="AQ255" s="61">
        <v>5003</v>
      </c>
      <c r="BK255" s="27">
        <v>2021</v>
      </c>
      <c r="BL255" t="s">
        <v>65</v>
      </c>
      <c r="BM255" t="s">
        <v>29</v>
      </c>
      <c r="BN255">
        <v>511111</v>
      </c>
      <c r="BO255" s="29">
        <v>3</v>
      </c>
      <c r="BP255" t="s">
        <v>81</v>
      </c>
      <c r="BQ255" s="61">
        <v>279</v>
      </c>
    </row>
    <row r="256" spans="1:69" x14ac:dyDescent="0.25">
      <c r="A256" s="27">
        <v>2021</v>
      </c>
      <c r="B256" t="s">
        <v>51</v>
      </c>
      <c r="C256" t="s">
        <v>38</v>
      </c>
      <c r="D256" t="s">
        <v>78</v>
      </c>
      <c r="E256" s="61"/>
      <c r="F256" s="61"/>
      <c r="G256" s="61"/>
      <c r="H256" s="61"/>
      <c r="I256" s="61"/>
      <c r="J256" s="61"/>
      <c r="K256" s="61"/>
      <c r="L256" s="61"/>
      <c r="M256" s="61">
        <v>3706</v>
      </c>
      <c r="N256" s="61"/>
      <c r="O256" s="61"/>
      <c r="P256" s="61">
        <v>2028</v>
      </c>
      <c r="Q256" s="61">
        <v>5734</v>
      </c>
      <c r="S256" s="27">
        <v>2023</v>
      </c>
      <c r="T256" t="s">
        <v>50</v>
      </c>
      <c r="U256" t="s">
        <v>36</v>
      </c>
      <c r="V256">
        <v>250008</v>
      </c>
      <c r="W256" s="61"/>
      <c r="X256" s="61">
        <v>2567</v>
      </c>
      <c r="Y256" s="61">
        <v>7526</v>
      </c>
      <c r="Z256" s="61">
        <v>6565</v>
      </c>
      <c r="AA256" s="61"/>
      <c r="AB256" s="61"/>
      <c r="AC256" s="61">
        <v>2039</v>
      </c>
      <c r="AD256" s="61">
        <v>3092</v>
      </c>
      <c r="AE256" s="61"/>
      <c r="AF256" s="61">
        <v>4273</v>
      </c>
      <c r="AG256" s="61">
        <v>462</v>
      </c>
      <c r="AH256" s="61"/>
      <c r="AI256" s="61">
        <v>26524</v>
      </c>
      <c r="AK256" s="27">
        <v>2021</v>
      </c>
      <c r="AL256" t="s">
        <v>50</v>
      </c>
      <c r="AM256" t="s">
        <v>35</v>
      </c>
      <c r="AN256">
        <v>250030</v>
      </c>
      <c r="AO256" s="29">
        <v>2</v>
      </c>
      <c r="AP256" t="s">
        <v>73</v>
      </c>
      <c r="AQ256" s="61">
        <v>772</v>
      </c>
      <c r="BK256" s="27">
        <v>2021</v>
      </c>
      <c r="BL256" t="s">
        <v>65</v>
      </c>
      <c r="BM256" t="s">
        <v>29</v>
      </c>
      <c r="BN256">
        <v>511111</v>
      </c>
      <c r="BO256" s="29">
        <v>3</v>
      </c>
      <c r="BP256" t="s">
        <v>19</v>
      </c>
      <c r="BQ256" s="61">
        <v>4782</v>
      </c>
    </row>
    <row r="257" spans="1:69" x14ac:dyDescent="0.25">
      <c r="A257" s="27">
        <v>2021</v>
      </c>
      <c r="B257" t="s">
        <v>51</v>
      </c>
      <c r="C257" t="s">
        <v>38</v>
      </c>
      <c r="D257" t="s">
        <v>79</v>
      </c>
      <c r="E257" s="61"/>
      <c r="F257" s="61"/>
      <c r="G257" s="61">
        <v>1923</v>
      </c>
      <c r="H257" s="61"/>
      <c r="I257" s="61"/>
      <c r="J257" s="61">
        <v>5600</v>
      </c>
      <c r="K257" s="61"/>
      <c r="L257" s="61"/>
      <c r="M257" s="61">
        <v>4734</v>
      </c>
      <c r="N257" s="61"/>
      <c r="O257" s="61"/>
      <c r="P257" s="61"/>
      <c r="Q257" s="61">
        <v>12257</v>
      </c>
      <c r="S257" s="27">
        <v>2023</v>
      </c>
      <c r="T257" t="s">
        <v>50</v>
      </c>
      <c r="U257" t="s">
        <v>36</v>
      </c>
      <c r="V257">
        <v>250009</v>
      </c>
      <c r="W257" s="61"/>
      <c r="X257" s="61"/>
      <c r="Y257" s="61">
        <v>2645</v>
      </c>
      <c r="Z257" s="61">
        <v>7705</v>
      </c>
      <c r="AA257" s="61">
        <v>1886</v>
      </c>
      <c r="AB257" s="61">
        <v>335</v>
      </c>
      <c r="AC257" s="61">
        <v>4787</v>
      </c>
      <c r="AD257" s="61">
        <v>4387</v>
      </c>
      <c r="AE257" s="61"/>
      <c r="AF257" s="61">
        <v>5188</v>
      </c>
      <c r="AG257" s="61">
        <v>3438</v>
      </c>
      <c r="AH257" s="61">
        <v>1906</v>
      </c>
      <c r="AI257" s="61">
        <v>32277</v>
      </c>
      <c r="AK257" s="27">
        <v>2021</v>
      </c>
      <c r="AL257" t="s">
        <v>50</v>
      </c>
      <c r="AM257" t="s">
        <v>35</v>
      </c>
      <c r="AN257">
        <v>250030</v>
      </c>
      <c r="AO257" s="29">
        <v>2</v>
      </c>
      <c r="AP257" t="s">
        <v>14</v>
      </c>
      <c r="AQ257" s="61">
        <v>739</v>
      </c>
      <c r="BK257" s="27">
        <v>2021</v>
      </c>
      <c r="BL257" t="s">
        <v>65</v>
      </c>
      <c r="BM257" t="s">
        <v>29</v>
      </c>
      <c r="BN257">
        <v>511111</v>
      </c>
      <c r="BO257" s="29">
        <v>4</v>
      </c>
      <c r="BP257" t="s">
        <v>11</v>
      </c>
      <c r="BQ257" s="61">
        <v>5499</v>
      </c>
    </row>
    <row r="258" spans="1:69" x14ac:dyDescent="0.25">
      <c r="A258" s="27">
        <v>2021</v>
      </c>
      <c r="B258" t="s">
        <v>51</v>
      </c>
      <c r="C258" t="s">
        <v>38</v>
      </c>
      <c r="D258" t="s">
        <v>80</v>
      </c>
      <c r="E258" s="61"/>
      <c r="F258" s="61"/>
      <c r="G258" s="61"/>
      <c r="H258" s="61">
        <v>2093</v>
      </c>
      <c r="I258" s="61"/>
      <c r="J258" s="61"/>
      <c r="K258" s="61"/>
      <c r="L258" s="61"/>
      <c r="M258" s="61"/>
      <c r="N258" s="61"/>
      <c r="O258" s="61"/>
      <c r="P258" s="61"/>
      <c r="Q258" s="61">
        <v>2093</v>
      </c>
      <c r="S258" s="27">
        <v>2023</v>
      </c>
      <c r="T258" t="s">
        <v>50</v>
      </c>
      <c r="U258" t="s">
        <v>36</v>
      </c>
      <c r="V258">
        <v>250010</v>
      </c>
      <c r="W258" s="61">
        <v>1240</v>
      </c>
      <c r="X258" s="61"/>
      <c r="Y258" s="61">
        <v>520</v>
      </c>
      <c r="Z258" s="61">
        <v>3104</v>
      </c>
      <c r="AA258" s="61"/>
      <c r="AB258" s="61">
        <v>2142</v>
      </c>
      <c r="AC258" s="61"/>
      <c r="AD258" s="61">
        <v>15222</v>
      </c>
      <c r="AE258" s="61"/>
      <c r="AF258" s="61"/>
      <c r="AG258" s="61"/>
      <c r="AH258" s="61"/>
      <c r="AI258" s="61">
        <v>22228</v>
      </c>
      <c r="AK258" s="27">
        <v>2021</v>
      </c>
      <c r="AL258" t="s">
        <v>50</v>
      </c>
      <c r="AM258" t="s">
        <v>35</v>
      </c>
      <c r="AN258">
        <v>250030</v>
      </c>
      <c r="AO258" s="29">
        <v>2</v>
      </c>
      <c r="AP258" t="s">
        <v>21</v>
      </c>
      <c r="AQ258" s="61">
        <v>466</v>
      </c>
      <c r="BK258" s="27">
        <v>2021</v>
      </c>
      <c r="BL258" t="s">
        <v>65</v>
      </c>
      <c r="BM258" t="s">
        <v>29</v>
      </c>
      <c r="BN258">
        <v>511111</v>
      </c>
      <c r="BO258" s="29">
        <v>4</v>
      </c>
      <c r="BP258" t="s">
        <v>14</v>
      </c>
      <c r="BQ258" s="61">
        <v>3176</v>
      </c>
    </row>
    <row r="259" spans="1:69" x14ac:dyDescent="0.25">
      <c r="A259" s="27">
        <v>2021</v>
      </c>
      <c r="B259" t="s">
        <v>51</v>
      </c>
      <c r="C259" t="s">
        <v>38</v>
      </c>
      <c r="D259" t="s">
        <v>81</v>
      </c>
      <c r="E259" s="61"/>
      <c r="F259" s="61"/>
      <c r="G259" s="61">
        <v>1747</v>
      </c>
      <c r="H259" s="61"/>
      <c r="I259" s="61"/>
      <c r="J259" s="61"/>
      <c r="K259" s="61"/>
      <c r="L259" s="61"/>
      <c r="M259" s="61"/>
      <c r="N259" s="61"/>
      <c r="O259" s="61"/>
      <c r="P259" s="61">
        <v>5095</v>
      </c>
      <c r="Q259" s="61">
        <v>6842</v>
      </c>
      <c r="S259" s="27">
        <v>2023</v>
      </c>
      <c r="T259" t="s">
        <v>50</v>
      </c>
      <c r="U259" t="s">
        <v>37</v>
      </c>
      <c r="V259">
        <v>250011</v>
      </c>
      <c r="W259" s="61">
        <v>4334</v>
      </c>
      <c r="X259" s="61"/>
      <c r="Y259" s="61">
        <v>15160</v>
      </c>
      <c r="Z259" s="61">
        <v>1114</v>
      </c>
      <c r="AA259" s="61"/>
      <c r="AB259" s="61"/>
      <c r="AC259" s="61"/>
      <c r="AD259" s="61">
        <v>5069</v>
      </c>
      <c r="AE259" s="61">
        <v>4933</v>
      </c>
      <c r="AF259" s="61">
        <v>4788</v>
      </c>
      <c r="AG259" s="61">
        <v>1662</v>
      </c>
      <c r="AH259" s="61">
        <v>5249</v>
      </c>
      <c r="AI259" s="61">
        <v>42309</v>
      </c>
      <c r="AK259" s="27">
        <v>2021</v>
      </c>
      <c r="AL259" t="s">
        <v>50</v>
      </c>
      <c r="AM259" t="s">
        <v>35</v>
      </c>
      <c r="AN259">
        <v>250030</v>
      </c>
      <c r="AO259" s="29">
        <v>5</v>
      </c>
      <c r="AP259" t="s">
        <v>75</v>
      </c>
      <c r="AQ259" s="61">
        <v>4146</v>
      </c>
      <c r="BK259" s="27">
        <v>2021</v>
      </c>
      <c r="BL259" t="s">
        <v>65</v>
      </c>
      <c r="BM259" t="s">
        <v>29</v>
      </c>
      <c r="BN259">
        <v>511111</v>
      </c>
      <c r="BO259" s="29">
        <v>5</v>
      </c>
      <c r="BP259" t="s">
        <v>75</v>
      </c>
      <c r="BQ259" s="61">
        <v>4108</v>
      </c>
    </row>
    <row r="260" spans="1:69" x14ac:dyDescent="0.25">
      <c r="A260" s="27">
        <v>2021</v>
      </c>
      <c r="B260" t="s">
        <v>51</v>
      </c>
      <c r="C260" t="s">
        <v>38</v>
      </c>
      <c r="D260" t="s">
        <v>11</v>
      </c>
      <c r="E260" s="61"/>
      <c r="F260" s="61"/>
      <c r="G260" s="61"/>
      <c r="H260" s="61"/>
      <c r="I260" s="61"/>
      <c r="J260" s="61">
        <v>3273</v>
      </c>
      <c r="K260" s="61"/>
      <c r="L260" s="61"/>
      <c r="M260" s="61">
        <v>8200</v>
      </c>
      <c r="N260" s="61"/>
      <c r="O260" s="61"/>
      <c r="P260" s="61"/>
      <c r="Q260" s="61">
        <v>11473</v>
      </c>
      <c r="S260" s="27">
        <v>2023</v>
      </c>
      <c r="T260" t="s">
        <v>50</v>
      </c>
      <c r="U260" t="s">
        <v>37</v>
      </c>
      <c r="V260">
        <v>250012</v>
      </c>
      <c r="W260" s="61"/>
      <c r="X260" s="61">
        <v>615</v>
      </c>
      <c r="Y260" s="61"/>
      <c r="Z260" s="61">
        <v>1804</v>
      </c>
      <c r="AA260" s="61"/>
      <c r="AB260" s="61"/>
      <c r="AC260" s="61">
        <v>3324</v>
      </c>
      <c r="AD260" s="61"/>
      <c r="AE260" s="61"/>
      <c r="AF260" s="61"/>
      <c r="AG260" s="61"/>
      <c r="AH260" s="61"/>
      <c r="AI260" s="61">
        <v>5743</v>
      </c>
      <c r="AK260" s="27">
        <v>2021</v>
      </c>
      <c r="AL260" t="s">
        <v>50</v>
      </c>
      <c r="AM260" t="s">
        <v>35</v>
      </c>
      <c r="AN260">
        <v>250030</v>
      </c>
      <c r="AO260" s="29">
        <v>5</v>
      </c>
      <c r="AP260" t="s">
        <v>13</v>
      </c>
      <c r="AQ260" s="61">
        <v>1459</v>
      </c>
      <c r="BK260" s="27">
        <v>2021</v>
      </c>
      <c r="BL260" t="s">
        <v>65</v>
      </c>
      <c r="BM260" t="s">
        <v>29</v>
      </c>
      <c r="BN260">
        <v>511111</v>
      </c>
      <c r="BO260" s="29">
        <v>5</v>
      </c>
      <c r="BP260" t="s">
        <v>80</v>
      </c>
      <c r="BQ260" s="61">
        <v>4485</v>
      </c>
    </row>
    <row r="261" spans="1:69" x14ac:dyDescent="0.25">
      <c r="A261" s="27">
        <v>2021</v>
      </c>
      <c r="B261" t="s">
        <v>51</v>
      </c>
      <c r="C261" t="s">
        <v>38</v>
      </c>
      <c r="D261" t="s">
        <v>12</v>
      </c>
      <c r="E261" s="61"/>
      <c r="F261" s="61"/>
      <c r="G261" s="61"/>
      <c r="H261" s="61"/>
      <c r="I261" s="61"/>
      <c r="J261" s="61"/>
      <c r="K261" s="61"/>
      <c r="L261" s="61"/>
      <c r="M261" s="61"/>
      <c r="N261" s="61">
        <v>1693</v>
      </c>
      <c r="O261" s="61"/>
      <c r="P261" s="61"/>
      <c r="Q261" s="61">
        <v>1693</v>
      </c>
      <c r="S261" s="27">
        <v>2023</v>
      </c>
      <c r="T261" t="s">
        <v>50</v>
      </c>
      <c r="U261" t="s">
        <v>37</v>
      </c>
      <c r="V261">
        <v>250013</v>
      </c>
      <c r="W261" s="61">
        <v>6280</v>
      </c>
      <c r="X261" s="61">
        <v>4370</v>
      </c>
      <c r="Y261" s="61"/>
      <c r="Z261" s="61"/>
      <c r="AA261" s="61"/>
      <c r="AB261" s="61">
        <v>918</v>
      </c>
      <c r="AC261" s="61"/>
      <c r="AD261" s="61"/>
      <c r="AE261" s="61"/>
      <c r="AF261" s="61">
        <v>5742</v>
      </c>
      <c r="AG261" s="61">
        <v>1881</v>
      </c>
      <c r="AH261" s="61"/>
      <c r="AI261" s="61">
        <v>19191</v>
      </c>
      <c r="AK261" s="27">
        <v>2021</v>
      </c>
      <c r="AL261" t="s">
        <v>50</v>
      </c>
      <c r="AM261" t="s">
        <v>35</v>
      </c>
      <c r="AN261">
        <v>250030</v>
      </c>
      <c r="AO261" s="29">
        <v>7</v>
      </c>
      <c r="AP261" t="s">
        <v>81</v>
      </c>
      <c r="AQ261" s="61">
        <v>3500</v>
      </c>
      <c r="BK261" s="27">
        <v>2021</v>
      </c>
      <c r="BL261" t="s">
        <v>65</v>
      </c>
      <c r="BM261" t="s">
        <v>29</v>
      </c>
      <c r="BN261">
        <v>511111</v>
      </c>
      <c r="BO261" s="29">
        <v>6</v>
      </c>
      <c r="BP261" t="s">
        <v>11</v>
      </c>
      <c r="BQ261" s="61">
        <v>2638</v>
      </c>
    </row>
    <row r="262" spans="1:69" x14ac:dyDescent="0.25">
      <c r="A262" s="27">
        <v>2021</v>
      </c>
      <c r="B262" t="s">
        <v>51</v>
      </c>
      <c r="C262" t="s">
        <v>38</v>
      </c>
      <c r="D262" t="s">
        <v>13</v>
      </c>
      <c r="E262" s="61"/>
      <c r="F262" s="61"/>
      <c r="G262" s="61"/>
      <c r="H262" s="61"/>
      <c r="I262" s="61"/>
      <c r="J262" s="61"/>
      <c r="K262" s="61"/>
      <c r="L262" s="61"/>
      <c r="M262" s="61"/>
      <c r="N262" s="61">
        <v>5443</v>
      </c>
      <c r="O262" s="61"/>
      <c r="P262" s="61">
        <v>1564</v>
      </c>
      <c r="Q262" s="61">
        <v>7007</v>
      </c>
      <c r="S262" s="27">
        <v>2023</v>
      </c>
      <c r="T262" t="s">
        <v>50</v>
      </c>
      <c r="U262" t="s">
        <v>37</v>
      </c>
      <c r="V262">
        <v>250014</v>
      </c>
      <c r="W262" s="61">
        <v>10586</v>
      </c>
      <c r="X262" s="61">
        <v>2948</v>
      </c>
      <c r="Y262" s="61">
        <v>843</v>
      </c>
      <c r="Z262" s="61">
        <v>2666</v>
      </c>
      <c r="AA262" s="61"/>
      <c r="AB262" s="61"/>
      <c r="AC262" s="61">
        <v>5381</v>
      </c>
      <c r="AD262" s="61"/>
      <c r="AE262" s="61">
        <v>4115</v>
      </c>
      <c r="AF262" s="61"/>
      <c r="AG262" s="61">
        <v>4324</v>
      </c>
      <c r="AH262" s="61"/>
      <c r="AI262" s="61">
        <v>30863</v>
      </c>
      <c r="AK262" s="27">
        <v>2021</v>
      </c>
      <c r="AL262" t="s">
        <v>50</v>
      </c>
      <c r="AM262" t="s">
        <v>35</v>
      </c>
      <c r="AN262">
        <v>250030</v>
      </c>
      <c r="AO262" s="29">
        <v>9</v>
      </c>
      <c r="AP262" t="s">
        <v>75</v>
      </c>
      <c r="AQ262" s="61">
        <v>5736</v>
      </c>
      <c r="BK262" s="27">
        <v>2021</v>
      </c>
      <c r="BL262" t="s">
        <v>65</v>
      </c>
      <c r="BM262" t="s">
        <v>29</v>
      </c>
      <c r="BN262">
        <v>511111</v>
      </c>
      <c r="BO262" s="29">
        <v>7</v>
      </c>
      <c r="BP262" t="s">
        <v>74</v>
      </c>
      <c r="BQ262" s="61">
        <v>6226</v>
      </c>
    </row>
    <row r="263" spans="1:69" x14ac:dyDescent="0.25">
      <c r="A263" s="27">
        <v>2021</v>
      </c>
      <c r="B263" t="s">
        <v>51</v>
      </c>
      <c r="C263" t="s">
        <v>38</v>
      </c>
      <c r="D263" t="s">
        <v>14</v>
      </c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>
        <v>2155</v>
      </c>
      <c r="P263" s="61"/>
      <c r="Q263" s="61">
        <v>2155</v>
      </c>
      <c r="S263" s="27">
        <v>2023</v>
      </c>
      <c r="T263" t="s">
        <v>50</v>
      </c>
      <c r="U263" t="s">
        <v>37</v>
      </c>
      <c r="V263">
        <v>250015</v>
      </c>
      <c r="W263" s="61">
        <v>5841</v>
      </c>
      <c r="X263" s="61">
        <v>2289</v>
      </c>
      <c r="Y263" s="61">
        <v>18582</v>
      </c>
      <c r="Z263" s="61"/>
      <c r="AA263" s="61">
        <v>9418</v>
      </c>
      <c r="AB263" s="61">
        <v>591</v>
      </c>
      <c r="AC263" s="61"/>
      <c r="AD263" s="61">
        <v>1275</v>
      </c>
      <c r="AE263" s="61">
        <v>7934</v>
      </c>
      <c r="AF263" s="61"/>
      <c r="AG263" s="61"/>
      <c r="AH263" s="61"/>
      <c r="AI263" s="61">
        <v>45930</v>
      </c>
      <c r="AK263" s="27">
        <v>2021</v>
      </c>
      <c r="AL263" t="s">
        <v>65</v>
      </c>
      <c r="AM263" t="s">
        <v>34</v>
      </c>
      <c r="AN263">
        <v>250021</v>
      </c>
      <c r="AO263" s="29">
        <v>1</v>
      </c>
      <c r="AP263" t="s">
        <v>74</v>
      </c>
      <c r="AQ263" s="61">
        <v>996</v>
      </c>
      <c r="BK263" s="27">
        <v>2021</v>
      </c>
      <c r="BL263" t="s">
        <v>65</v>
      </c>
      <c r="BM263" t="s">
        <v>29</v>
      </c>
      <c r="BN263">
        <v>511111</v>
      </c>
      <c r="BO263" s="29">
        <v>7</v>
      </c>
      <c r="BP263" t="s">
        <v>20</v>
      </c>
      <c r="BQ263" s="61">
        <v>5693</v>
      </c>
    </row>
    <row r="264" spans="1:69" x14ac:dyDescent="0.25">
      <c r="A264" s="27">
        <v>2021</v>
      </c>
      <c r="B264" t="s">
        <v>51</v>
      </c>
      <c r="C264" t="s">
        <v>38</v>
      </c>
      <c r="D264" t="s">
        <v>15</v>
      </c>
      <c r="E264" s="61">
        <v>6181</v>
      </c>
      <c r="F264" s="61">
        <v>4941</v>
      </c>
      <c r="G264" s="61"/>
      <c r="H264" s="61">
        <v>5721</v>
      </c>
      <c r="I264" s="61"/>
      <c r="J264" s="61"/>
      <c r="K264" s="61"/>
      <c r="L264" s="61"/>
      <c r="M264" s="61"/>
      <c r="N264" s="61"/>
      <c r="O264" s="61"/>
      <c r="P264" s="61"/>
      <c r="Q264" s="61">
        <v>16843</v>
      </c>
      <c r="S264" s="27">
        <v>2023</v>
      </c>
      <c r="T264" t="s">
        <v>50</v>
      </c>
      <c r="U264" t="s">
        <v>37</v>
      </c>
      <c r="V264">
        <v>250016</v>
      </c>
      <c r="W264" s="61">
        <v>4914</v>
      </c>
      <c r="X264" s="61"/>
      <c r="Y264" s="61"/>
      <c r="Z264" s="61"/>
      <c r="AA264" s="61"/>
      <c r="AB264" s="61">
        <v>2317</v>
      </c>
      <c r="AC264" s="61"/>
      <c r="AD264" s="61">
        <v>549</v>
      </c>
      <c r="AE264" s="61"/>
      <c r="AF264" s="61"/>
      <c r="AG264" s="61">
        <v>3517</v>
      </c>
      <c r="AH264" s="61">
        <v>3458</v>
      </c>
      <c r="AI264" s="61">
        <v>14755</v>
      </c>
      <c r="AK264" s="27">
        <v>2021</v>
      </c>
      <c r="AL264" t="s">
        <v>65</v>
      </c>
      <c r="AM264" t="s">
        <v>34</v>
      </c>
      <c r="AN264">
        <v>250021</v>
      </c>
      <c r="AO264" s="29">
        <v>5</v>
      </c>
      <c r="AP264" t="s">
        <v>73</v>
      </c>
      <c r="AQ264" s="61">
        <v>1033</v>
      </c>
      <c r="BK264" s="27">
        <v>2021</v>
      </c>
      <c r="BL264" t="s">
        <v>65</v>
      </c>
      <c r="BM264" t="s">
        <v>29</v>
      </c>
      <c r="BN264">
        <v>511111</v>
      </c>
      <c r="BO264" s="29">
        <v>8</v>
      </c>
      <c r="BP264" t="s">
        <v>79</v>
      </c>
      <c r="BQ264" s="61">
        <v>2686</v>
      </c>
    </row>
    <row r="265" spans="1:69" x14ac:dyDescent="0.25">
      <c r="A265" s="27">
        <v>2021</v>
      </c>
      <c r="B265" t="s">
        <v>51</v>
      </c>
      <c r="C265" t="s">
        <v>38</v>
      </c>
      <c r="D265" t="s">
        <v>16</v>
      </c>
      <c r="E265" s="61">
        <v>2934</v>
      </c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>
        <v>2934</v>
      </c>
      <c r="S265" s="27">
        <v>2023</v>
      </c>
      <c r="T265" t="s">
        <v>50</v>
      </c>
      <c r="U265" t="s">
        <v>37</v>
      </c>
      <c r="V265">
        <v>250017</v>
      </c>
      <c r="W265" s="61"/>
      <c r="X265" s="61"/>
      <c r="Y265" s="61">
        <v>5757</v>
      </c>
      <c r="Z265" s="61">
        <v>5639</v>
      </c>
      <c r="AA265" s="61">
        <v>4505</v>
      </c>
      <c r="AB265" s="61"/>
      <c r="AC265" s="61"/>
      <c r="AD265" s="61">
        <v>2526</v>
      </c>
      <c r="AE265" s="61">
        <v>7547</v>
      </c>
      <c r="AF265" s="61">
        <v>3400</v>
      </c>
      <c r="AG265" s="61"/>
      <c r="AH265" s="61"/>
      <c r="AI265" s="61">
        <v>29374</v>
      </c>
      <c r="AK265" s="27">
        <v>2021</v>
      </c>
      <c r="AL265" t="s">
        <v>65</v>
      </c>
      <c r="AM265" t="s">
        <v>34</v>
      </c>
      <c r="AN265">
        <v>250021</v>
      </c>
      <c r="AO265" s="29">
        <v>5</v>
      </c>
      <c r="AP265" t="s">
        <v>18</v>
      </c>
      <c r="AQ265" s="61">
        <v>4231</v>
      </c>
      <c r="BK265" s="27">
        <v>2021</v>
      </c>
      <c r="BL265" t="s">
        <v>65</v>
      </c>
      <c r="BM265" t="s">
        <v>29</v>
      </c>
      <c r="BN265">
        <v>511111</v>
      </c>
      <c r="BO265" s="29">
        <v>8</v>
      </c>
      <c r="BP265" t="s">
        <v>12</v>
      </c>
      <c r="BQ265" s="61">
        <v>1865</v>
      </c>
    </row>
    <row r="266" spans="1:69" x14ac:dyDescent="0.25">
      <c r="A266" s="27">
        <v>2021</v>
      </c>
      <c r="B266" t="s">
        <v>51</v>
      </c>
      <c r="C266" t="s">
        <v>38</v>
      </c>
      <c r="D266" t="s">
        <v>17</v>
      </c>
      <c r="E266" s="61"/>
      <c r="F266" s="61">
        <v>6707</v>
      </c>
      <c r="G266" s="61"/>
      <c r="H266" s="61"/>
      <c r="I266" s="61">
        <v>5878</v>
      </c>
      <c r="J266" s="61"/>
      <c r="K266" s="61"/>
      <c r="L266" s="61"/>
      <c r="M266" s="61"/>
      <c r="N266" s="61"/>
      <c r="O266" s="61"/>
      <c r="P266" s="61"/>
      <c r="Q266" s="61">
        <v>12585</v>
      </c>
      <c r="S266" s="27">
        <v>2023</v>
      </c>
      <c r="T266" t="s">
        <v>50</v>
      </c>
      <c r="U266" t="s">
        <v>37</v>
      </c>
      <c r="V266">
        <v>250018</v>
      </c>
      <c r="W266" s="61">
        <v>2517</v>
      </c>
      <c r="X266" s="61"/>
      <c r="Y266" s="61"/>
      <c r="Z266" s="61"/>
      <c r="AA266" s="61"/>
      <c r="AB266" s="61">
        <v>366</v>
      </c>
      <c r="AC266" s="61"/>
      <c r="AD266" s="61"/>
      <c r="AE266" s="61">
        <v>2966</v>
      </c>
      <c r="AF266" s="61">
        <v>4714</v>
      </c>
      <c r="AG266" s="61">
        <v>884</v>
      </c>
      <c r="AH266" s="61"/>
      <c r="AI266" s="61">
        <v>11447</v>
      </c>
      <c r="AK266" s="27">
        <v>2021</v>
      </c>
      <c r="AL266" t="s">
        <v>65</v>
      </c>
      <c r="AM266" t="s">
        <v>34</v>
      </c>
      <c r="AN266">
        <v>250021</v>
      </c>
      <c r="AO266" s="29">
        <v>7</v>
      </c>
      <c r="AP266" t="s">
        <v>74</v>
      </c>
      <c r="AQ266" s="61">
        <v>1861</v>
      </c>
      <c r="BK266" s="27">
        <v>2021</v>
      </c>
      <c r="BL266" t="s">
        <v>65</v>
      </c>
      <c r="BM266" t="s">
        <v>29</v>
      </c>
      <c r="BN266">
        <v>511111</v>
      </c>
      <c r="BO266" s="29">
        <v>8</v>
      </c>
      <c r="BP266" t="s">
        <v>15</v>
      </c>
      <c r="BQ266" s="61">
        <v>5457</v>
      </c>
    </row>
    <row r="267" spans="1:69" x14ac:dyDescent="0.25">
      <c r="A267" s="27">
        <v>2021</v>
      </c>
      <c r="B267" t="s">
        <v>51</v>
      </c>
      <c r="C267" t="s">
        <v>38</v>
      </c>
      <c r="D267" t="s">
        <v>18</v>
      </c>
      <c r="E267" s="61"/>
      <c r="F267" s="61"/>
      <c r="G267" s="61"/>
      <c r="H267" s="61">
        <v>4507</v>
      </c>
      <c r="I267" s="61">
        <v>1083</v>
      </c>
      <c r="J267" s="61"/>
      <c r="K267" s="61"/>
      <c r="L267" s="61"/>
      <c r="M267" s="61"/>
      <c r="N267" s="61"/>
      <c r="O267" s="61"/>
      <c r="P267" s="61"/>
      <c r="Q267" s="61">
        <v>5590</v>
      </c>
      <c r="S267" s="27">
        <v>2023</v>
      </c>
      <c r="T267" t="s">
        <v>50</v>
      </c>
      <c r="U267" t="s">
        <v>37</v>
      </c>
      <c r="V267">
        <v>250019</v>
      </c>
      <c r="W267" s="61">
        <v>4046</v>
      </c>
      <c r="X267" s="61"/>
      <c r="Y267" s="61"/>
      <c r="Z267" s="61">
        <v>1489</v>
      </c>
      <c r="AA267" s="61">
        <v>5566</v>
      </c>
      <c r="AB267" s="61">
        <v>4766</v>
      </c>
      <c r="AC267" s="61">
        <v>729</v>
      </c>
      <c r="AD267" s="61"/>
      <c r="AE267" s="61"/>
      <c r="AF267" s="61">
        <v>9334</v>
      </c>
      <c r="AG267" s="61">
        <v>5231</v>
      </c>
      <c r="AH267" s="61">
        <v>875</v>
      </c>
      <c r="AI267" s="61">
        <v>32036</v>
      </c>
      <c r="AK267" s="27">
        <v>2021</v>
      </c>
      <c r="AL267" t="s">
        <v>65</v>
      </c>
      <c r="AM267" t="s">
        <v>34</v>
      </c>
      <c r="AN267">
        <v>250021</v>
      </c>
      <c r="AO267" s="29">
        <v>7</v>
      </c>
      <c r="AP267" t="s">
        <v>18</v>
      </c>
      <c r="AQ267" s="61">
        <v>698</v>
      </c>
      <c r="BK267" s="27">
        <v>2021</v>
      </c>
      <c r="BL267" t="s">
        <v>65</v>
      </c>
      <c r="BM267" t="s">
        <v>29</v>
      </c>
      <c r="BN267">
        <v>511111</v>
      </c>
      <c r="BO267" s="29">
        <v>8</v>
      </c>
      <c r="BP267" t="s">
        <v>18</v>
      </c>
      <c r="BQ267" s="61">
        <v>5138</v>
      </c>
    </row>
    <row r="268" spans="1:69" x14ac:dyDescent="0.25">
      <c r="A268" s="27">
        <v>2021</v>
      </c>
      <c r="B268" t="s">
        <v>51</v>
      </c>
      <c r="C268" t="s">
        <v>38</v>
      </c>
      <c r="D268" t="s">
        <v>19</v>
      </c>
      <c r="E268" s="61"/>
      <c r="F268" s="61"/>
      <c r="G268" s="61"/>
      <c r="H268" s="61"/>
      <c r="I268" s="61"/>
      <c r="J268" s="61"/>
      <c r="K268" s="61">
        <v>7422</v>
      </c>
      <c r="L268" s="61"/>
      <c r="M268" s="61"/>
      <c r="N268" s="61"/>
      <c r="O268" s="61"/>
      <c r="P268" s="61"/>
      <c r="Q268" s="61">
        <v>7422</v>
      </c>
      <c r="S268" s="27">
        <v>2023</v>
      </c>
      <c r="T268" t="s">
        <v>50</v>
      </c>
      <c r="U268" t="s">
        <v>37</v>
      </c>
      <c r="V268">
        <v>250020</v>
      </c>
      <c r="W268" s="61">
        <v>255</v>
      </c>
      <c r="X268" s="61">
        <v>1323</v>
      </c>
      <c r="Y268" s="61"/>
      <c r="Z268" s="61">
        <v>4327</v>
      </c>
      <c r="AA268" s="61">
        <v>2536</v>
      </c>
      <c r="AB268" s="61">
        <v>4854</v>
      </c>
      <c r="AC268" s="61">
        <v>9055</v>
      </c>
      <c r="AD268" s="61"/>
      <c r="AE268" s="61"/>
      <c r="AF268" s="61"/>
      <c r="AG268" s="61"/>
      <c r="AH268" s="61">
        <v>4603</v>
      </c>
      <c r="AI268" s="61">
        <v>26953</v>
      </c>
      <c r="AK268" s="27">
        <v>2021</v>
      </c>
      <c r="AL268" t="s">
        <v>65</v>
      </c>
      <c r="AM268" t="s">
        <v>34</v>
      </c>
      <c r="AN268">
        <v>250021</v>
      </c>
      <c r="AO268" s="29">
        <v>8</v>
      </c>
      <c r="AP268" t="s">
        <v>73</v>
      </c>
      <c r="AQ268" s="61">
        <v>3893</v>
      </c>
      <c r="BK268" s="27">
        <v>2021</v>
      </c>
      <c r="BL268" t="s">
        <v>65</v>
      </c>
      <c r="BM268" t="s">
        <v>29</v>
      </c>
      <c r="BN268">
        <v>511111</v>
      </c>
      <c r="BO268" s="29">
        <v>9</v>
      </c>
      <c r="BP268" t="s">
        <v>76</v>
      </c>
      <c r="BQ268" s="61">
        <v>3198</v>
      </c>
    </row>
    <row r="269" spans="1:69" x14ac:dyDescent="0.25">
      <c r="A269" s="27">
        <v>2021</v>
      </c>
      <c r="B269" t="s">
        <v>51</v>
      </c>
      <c r="C269" t="s">
        <v>38</v>
      </c>
      <c r="D269" t="s">
        <v>20</v>
      </c>
      <c r="E269" s="61"/>
      <c r="F269" s="61"/>
      <c r="G269" s="61"/>
      <c r="H269" s="61"/>
      <c r="I269" s="61">
        <v>4146</v>
      </c>
      <c r="J269" s="61"/>
      <c r="K269" s="61"/>
      <c r="L269" s="61"/>
      <c r="M269" s="61"/>
      <c r="N269" s="61"/>
      <c r="O269" s="61"/>
      <c r="P269" s="61"/>
      <c r="Q269" s="61">
        <v>4146</v>
      </c>
      <c r="S269" s="27">
        <v>2023</v>
      </c>
      <c r="T269" t="s">
        <v>50</v>
      </c>
      <c r="U269" t="s">
        <v>35</v>
      </c>
      <c r="V269">
        <v>250026</v>
      </c>
      <c r="W269" s="61">
        <v>5173</v>
      </c>
      <c r="X269" s="61"/>
      <c r="Y269" s="61">
        <v>615</v>
      </c>
      <c r="Z269" s="61"/>
      <c r="AA269" s="61">
        <v>4439</v>
      </c>
      <c r="AB269" s="61">
        <v>2207</v>
      </c>
      <c r="AC269" s="61">
        <v>4267</v>
      </c>
      <c r="AD269" s="61"/>
      <c r="AE269" s="61">
        <v>3784</v>
      </c>
      <c r="AF269" s="61"/>
      <c r="AG269" s="61"/>
      <c r="AH269" s="61"/>
      <c r="AI269" s="61">
        <v>20485</v>
      </c>
      <c r="AK269" s="27">
        <v>2021</v>
      </c>
      <c r="AL269" t="s">
        <v>65</v>
      </c>
      <c r="AM269" t="s">
        <v>34</v>
      </c>
      <c r="AN269">
        <v>250021</v>
      </c>
      <c r="AO269" s="29">
        <v>8</v>
      </c>
      <c r="AP269" t="s">
        <v>15</v>
      </c>
      <c r="AQ269" s="61">
        <v>1102</v>
      </c>
      <c r="BK269" s="27">
        <v>2021</v>
      </c>
      <c r="BL269" t="s">
        <v>65</v>
      </c>
      <c r="BM269" t="s">
        <v>29</v>
      </c>
      <c r="BN269">
        <v>511111</v>
      </c>
      <c r="BO269" s="29">
        <v>9</v>
      </c>
      <c r="BP269" t="s">
        <v>14</v>
      </c>
      <c r="BQ269" s="61">
        <v>5999</v>
      </c>
    </row>
    <row r="270" spans="1:69" x14ac:dyDescent="0.25">
      <c r="A270" s="27">
        <v>2021</v>
      </c>
      <c r="B270" t="s">
        <v>51</v>
      </c>
      <c r="C270" t="s">
        <v>38</v>
      </c>
      <c r="D270" t="s">
        <v>21</v>
      </c>
      <c r="E270" s="61">
        <v>2921</v>
      </c>
      <c r="F270" s="61">
        <v>2686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>
        <v>5607</v>
      </c>
      <c r="S270" s="27">
        <v>2023</v>
      </c>
      <c r="T270" t="s">
        <v>50</v>
      </c>
      <c r="U270" t="s">
        <v>35</v>
      </c>
      <c r="V270">
        <v>250027</v>
      </c>
      <c r="W270" s="61"/>
      <c r="X270" s="61"/>
      <c r="Y270" s="61"/>
      <c r="Z270" s="61">
        <v>2693</v>
      </c>
      <c r="AA270" s="61">
        <v>2316</v>
      </c>
      <c r="AB270" s="61"/>
      <c r="AC270" s="61">
        <v>6062</v>
      </c>
      <c r="AD270" s="61">
        <v>3062</v>
      </c>
      <c r="AE270" s="61">
        <v>1671</v>
      </c>
      <c r="AF270" s="61"/>
      <c r="AG270" s="61">
        <v>698</v>
      </c>
      <c r="AH270" s="61">
        <v>7262</v>
      </c>
      <c r="AI270" s="61">
        <v>23764</v>
      </c>
      <c r="AK270" s="27">
        <v>2021</v>
      </c>
      <c r="AL270" t="s">
        <v>65</v>
      </c>
      <c r="AM270" t="s">
        <v>34</v>
      </c>
      <c r="AN270">
        <v>250021</v>
      </c>
      <c r="AO270" s="29">
        <v>8</v>
      </c>
      <c r="AP270" t="s">
        <v>21</v>
      </c>
      <c r="AQ270" s="61">
        <v>3108</v>
      </c>
      <c r="BK270" s="27">
        <v>2021</v>
      </c>
      <c r="BL270" t="s">
        <v>65</v>
      </c>
      <c r="BM270" t="s">
        <v>29</v>
      </c>
      <c r="BN270">
        <v>511111</v>
      </c>
      <c r="BO270" s="29">
        <v>9</v>
      </c>
      <c r="BP270" t="s">
        <v>20</v>
      </c>
      <c r="BQ270" s="61">
        <v>3282</v>
      </c>
    </row>
    <row r="271" spans="1:69" x14ac:dyDescent="0.25">
      <c r="A271" s="27">
        <v>2021</v>
      </c>
      <c r="B271" t="s">
        <v>51</v>
      </c>
      <c r="C271" t="s">
        <v>54</v>
      </c>
      <c r="D271" t="s">
        <v>73</v>
      </c>
      <c r="E271" s="61"/>
      <c r="F271" s="61"/>
      <c r="G271" s="61"/>
      <c r="H271" s="61"/>
      <c r="I271" s="61">
        <v>2669</v>
      </c>
      <c r="J271" s="61"/>
      <c r="K271" s="61"/>
      <c r="L271" s="61"/>
      <c r="M271" s="61"/>
      <c r="N271" s="61"/>
      <c r="O271" s="61"/>
      <c r="P271" s="61"/>
      <c r="Q271" s="61">
        <v>2669</v>
      </c>
      <c r="S271" s="27">
        <v>2023</v>
      </c>
      <c r="T271" t="s">
        <v>50</v>
      </c>
      <c r="U271" t="s">
        <v>35</v>
      </c>
      <c r="V271">
        <v>250028</v>
      </c>
      <c r="W271" s="61"/>
      <c r="X271" s="61">
        <v>4877</v>
      </c>
      <c r="Y271" s="61">
        <v>2830</v>
      </c>
      <c r="Z271" s="61">
        <v>6504</v>
      </c>
      <c r="AA271" s="61">
        <v>2639</v>
      </c>
      <c r="AB271" s="61"/>
      <c r="AC271" s="61"/>
      <c r="AD271" s="61">
        <v>4547</v>
      </c>
      <c r="AE271" s="61">
        <v>5350</v>
      </c>
      <c r="AF271" s="61"/>
      <c r="AG271" s="61">
        <v>4343</v>
      </c>
      <c r="AH271" s="61"/>
      <c r="AI271" s="61">
        <v>31090</v>
      </c>
      <c r="AK271" s="27">
        <v>2021</v>
      </c>
      <c r="AL271" t="s">
        <v>65</v>
      </c>
      <c r="AM271" t="s">
        <v>34</v>
      </c>
      <c r="AN271">
        <v>250021</v>
      </c>
      <c r="AO271" s="29">
        <v>9</v>
      </c>
      <c r="AP271" t="s">
        <v>77</v>
      </c>
      <c r="AQ271" s="61">
        <v>3829</v>
      </c>
      <c r="BK271" s="27">
        <v>2021</v>
      </c>
      <c r="BL271" t="s">
        <v>65</v>
      </c>
      <c r="BM271" t="s">
        <v>29</v>
      </c>
      <c r="BN271">
        <v>511111</v>
      </c>
      <c r="BO271" s="29">
        <v>10</v>
      </c>
      <c r="BP271" t="s">
        <v>75</v>
      </c>
      <c r="BQ271" s="61">
        <v>5402</v>
      </c>
    </row>
    <row r="272" spans="1:69" x14ac:dyDescent="0.25">
      <c r="A272" s="27">
        <v>2021</v>
      </c>
      <c r="B272" t="s">
        <v>51</v>
      </c>
      <c r="C272" t="s">
        <v>54</v>
      </c>
      <c r="D272" t="s">
        <v>74</v>
      </c>
      <c r="E272" s="61"/>
      <c r="F272" s="61"/>
      <c r="G272" s="61"/>
      <c r="H272" s="61"/>
      <c r="I272" s="61"/>
      <c r="J272" s="61"/>
      <c r="K272" s="61">
        <v>3392</v>
      </c>
      <c r="L272" s="61">
        <v>5566</v>
      </c>
      <c r="M272" s="61"/>
      <c r="N272" s="61"/>
      <c r="O272" s="61"/>
      <c r="P272" s="61"/>
      <c r="Q272" s="61">
        <v>8958</v>
      </c>
      <c r="S272" s="27">
        <v>2023</v>
      </c>
      <c r="T272" t="s">
        <v>50</v>
      </c>
      <c r="U272" t="s">
        <v>35</v>
      </c>
      <c r="V272">
        <v>250029</v>
      </c>
      <c r="W272" s="61">
        <v>346</v>
      </c>
      <c r="X272" s="61"/>
      <c r="Y272" s="61">
        <v>10264</v>
      </c>
      <c r="Z272" s="61">
        <v>4263</v>
      </c>
      <c r="AA272" s="61">
        <v>2489</v>
      </c>
      <c r="AB272" s="61"/>
      <c r="AC272" s="61">
        <v>4426</v>
      </c>
      <c r="AD272" s="61">
        <v>3378</v>
      </c>
      <c r="AE272" s="61">
        <v>4855</v>
      </c>
      <c r="AF272" s="61"/>
      <c r="AG272" s="61"/>
      <c r="AH272" s="61"/>
      <c r="AI272" s="61">
        <v>30021</v>
      </c>
      <c r="AK272" s="27">
        <v>2021</v>
      </c>
      <c r="AL272" t="s">
        <v>65</v>
      </c>
      <c r="AM272" t="s">
        <v>34</v>
      </c>
      <c r="AN272">
        <v>250021</v>
      </c>
      <c r="AO272" s="29">
        <v>10</v>
      </c>
      <c r="AP272" t="s">
        <v>19</v>
      </c>
      <c r="AQ272" s="61">
        <v>3878</v>
      </c>
      <c r="BK272" s="27">
        <v>2021</v>
      </c>
      <c r="BL272" t="s">
        <v>65</v>
      </c>
      <c r="BM272" t="s">
        <v>29</v>
      </c>
      <c r="BN272">
        <v>511111</v>
      </c>
      <c r="BO272" s="29">
        <v>10</v>
      </c>
      <c r="BP272" t="s">
        <v>78</v>
      </c>
      <c r="BQ272" s="61">
        <v>533</v>
      </c>
    </row>
    <row r="273" spans="1:69" x14ac:dyDescent="0.25">
      <c r="A273" s="27">
        <v>2021</v>
      </c>
      <c r="B273" t="s">
        <v>51</v>
      </c>
      <c r="C273" t="s">
        <v>54</v>
      </c>
      <c r="D273" t="s">
        <v>77</v>
      </c>
      <c r="E273" s="61"/>
      <c r="F273" s="61"/>
      <c r="G273" s="61">
        <v>4367</v>
      </c>
      <c r="H273" s="61"/>
      <c r="I273" s="61"/>
      <c r="J273" s="61"/>
      <c r="K273" s="61"/>
      <c r="L273" s="61"/>
      <c r="M273" s="61">
        <v>927</v>
      </c>
      <c r="N273" s="61"/>
      <c r="O273" s="61"/>
      <c r="P273" s="61"/>
      <c r="Q273" s="61">
        <v>5294</v>
      </c>
      <c r="S273" s="27">
        <v>2023</v>
      </c>
      <c r="T273" t="s">
        <v>50</v>
      </c>
      <c r="U273" t="s">
        <v>35</v>
      </c>
      <c r="V273">
        <v>250030</v>
      </c>
      <c r="W273" s="61">
        <v>3643</v>
      </c>
      <c r="X273" s="61">
        <v>3089</v>
      </c>
      <c r="Y273" s="61">
        <v>3849</v>
      </c>
      <c r="Z273" s="61"/>
      <c r="AA273" s="61">
        <v>5015</v>
      </c>
      <c r="AB273" s="61">
        <v>3397</v>
      </c>
      <c r="AC273" s="61">
        <v>7646</v>
      </c>
      <c r="AD273" s="61">
        <v>4652</v>
      </c>
      <c r="AE273" s="61">
        <v>882</v>
      </c>
      <c r="AF273" s="61">
        <v>3840</v>
      </c>
      <c r="AG273" s="61">
        <v>2729</v>
      </c>
      <c r="AH273" s="61">
        <v>3597</v>
      </c>
      <c r="AI273" s="61">
        <v>42339</v>
      </c>
      <c r="AK273" s="27">
        <v>2021</v>
      </c>
      <c r="AL273" t="s">
        <v>65</v>
      </c>
      <c r="AM273" t="s">
        <v>34</v>
      </c>
      <c r="AN273">
        <v>250021</v>
      </c>
      <c r="AO273" s="29">
        <v>11</v>
      </c>
      <c r="AP273" t="s">
        <v>80</v>
      </c>
      <c r="AQ273" s="61">
        <v>3204</v>
      </c>
      <c r="BK273" s="27">
        <v>2021</v>
      </c>
      <c r="BL273" t="s">
        <v>65</v>
      </c>
      <c r="BM273" t="s">
        <v>29</v>
      </c>
      <c r="BN273">
        <v>511111</v>
      </c>
      <c r="BO273" s="29">
        <v>10</v>
      </c>
      <c r="BP273" t="s">
        <v>15</v>
      </c>
      <c r="BQ273" s="61">
        <v>2975</v>
      </c>
    </row>
    <row r="274" spans="1:69" x14ac:dyDescent="0.25">
      <c r="A274" s="27">
        <v>2021</v>
      </c>
      <c r="B274" t="s">
        <v>51</v>
      </c>
      <c r="C274" t="s">
        <v>54</v>
      </c>
      <c r="D274" t="s">
        <v>78</v>
      </c>
      <c r="E274" s="61"/>
      <c r="F274" s="61"/>
      <c r="G274" s="61">
        <v>4652</v>
      </c>
      <c r="H274" s="61"/>
      <c r="I274" s="61"/>
      <c r="J274" s="61">
        <v>631</v>
      </c>
      <c r="K274" s="61"/>
      <c r="L274" s="61"/>
      <c r="M274" s="61"/>
      <c r="N274" s="61"/>
      <c r="O274" s="61"/>
      <c r="P274" s="61"/>
      <c r="Q274" s="61">
        <v>5283</v>
      </c>
      <c r="S274" s="27">
        <v>2023</v>
      </c>
      <c r="T274" t="s">
        <v>65</v>
      </c>
      <c r="U274" t="s">
        <v>34</v>
      </c>
      <c r="V274">
        <v>250021</v>
      </c>
      <c r="W274" s="61"/>
      <c r="X274" s="61"/>
      <c r="Y274" s="61">
        <v>1090</v>
      </c>
      <c r="Z274" s="61">
        <v>6662</v>
      </c>
      <c r="AA274" s="61"/>
      <c r="AB274" s="61">
        <v>3958</v>
      </c>
      <c r="AC274" s="61">
        <v>5018</v>
      </c>
      <c r="AD274" s="61"/>
      <c r="AE274" s="61">
        <v>5887</v>
      </c>
      <c r="AF274" s="61">
        <v>2623</v>
      </c>
      <c r="AG274" s="61">
        <v>5658</v>
      </c>
      <c r="AH274" s="61"/>
      <c r="AI274" s="61">
        <v>30896</v>
      </c>
      <c r="AK274" s="27">
        <v>2021</v>
      </c>
      <c r="AL274" t="s">
        <v>65</v>
      </c>
      <c r="AM274" t="s">
        <v>34</v>
      </c>
      <c r="AN274">
        <v>250022</v>
      </c>
      <c r="AO274" s="29">
        <v>1</v>
      </c>
      <c r="AP274" t="s">
        <v>19</v>
      </c>
      <c r="AQ274" s="61">
        <v>2958</v>
      </c>
      <c r="BK274" s="27">
        <v>2021</v>
      </c>
      <c r="BL274" t="s">
        <v>65</v>
      </c>
      <c r="BM274" t="s">
        <v>29</v>
      </c>
      <c r="BN274">
        <v>511111</v>
      </c>
      <c r="BO274" s="29">
        <v>10</v>
      </c>
      <c r="BP274" t="s">
        <v>18</v>
      </c>
      <c r="BQ274" s="61">
        <v>4628</v>
      </c>
    </row>
    <row r="275" spans="1:69" x14ac:dyDescent="0.25">
      <c r="A275" s="27">
        <v>2021</v>
      </c>
      <c r="B275" t="s">
        <v>51</v>
      </c>
      <c r="C275" t="s">
        <v>54</v>
      </c>
      <c r="D275" t="s">
        <v>80</v>
      </c>
      <c r="E275" s="61"/>
      <c r="F275" s="61"/>
      <c r="G275" s="61"/>
      <c r="H275" s="61">
        <v>5188</v>
      </c>
      <c r="I275" s="61"/>
      <c r="J275" s="61"/>
      <c r="K275" s="61"/>
      <c r="L275" s="61"/>
      <c r="M275" s="61"/>
      <c r="N275" s="61"/>
      <c r="O275" s="61"/>
      <c r="P275" s="61"/>
      <c r="Q275" s="61">
        <v>5188</v>
      </c>
      <c r="S275" s="27">
        <v>2023</v>
      </c>
      <c r="T275" t="s">
        <v>65</v>
      </c>
      <c r="U275" t="s">
        <v>34</v>
      </c>
      <c r="V275">
        <v>250022</v>
      </c>
      <c r="W275" s="61">
        <v>782</v>
      </c>
      <c r="X275" s="61"/>
      <c r="Y275" s="61">
        <v>17283</v>
      </c>
      <c r="Z275" s="61">
        <v>2903</v>
      </c>
      <c r="AA275" s="61"/>
      <c r="AB275" s="61">
        <v>2880</v>
      </c>
      <c r="AC275" s="61"/>
      <c r="AD275" s="61">
        <v>338</v>
      </c>
      <c r="AE275" s="61">
        <v>5481</v>
      </c>
      <c r="AF275" s="61"/>
      <c r="AG275" s="61">
        <v>2863</v>
      </c>
      <c r="AH275" s="61">
        <v>1469</v>
      </c>
      <c r="AI275" s="61">
        <v>33999</v>
      </c>
      <c r="AK275" s="27">
        <v>2021</v>
      </c>
      <c r="AL275" t="s">
        <v>65</v>
      </c>
      <c r="AM275" t="s">
        <v>34</v>
      </c>
      <c r="AN275">
        <v>250022</v>
      </c>
      <c r="AO275" s="29">
        <v>4</v>
      </c>
      <c r="AP275" t="s">
        <v>81</v>
      </c>
      <c r="AQ275" s="61">
        <v>389</v>
      </c>
      <c r="BK275" s="27">
        <v>2021</v>
      </c>
      <c r="BL275" t="s">
        <v>65</v>
      </c>
      <c r="BM275" t="s">
        <v>29</v>
      </c>
      <c r="BN275">
        <v>511111</v>
      </c>
      <c r="BO275" s="29">
        <v>10</v>
      </c>
      <c r="BP275" t="s">
        <v>20</v>
      </c>
      <c r="BQ275" s="61">
        <v>723</v>
      </c>
    </row>
    <row r="276" spans="1:69" x14ac:dyDescent="0.25">
      <c r="A276" s="27">
        <v>2021</v>
      </c>
      <c r="B276" t="s">
        <v>51</v>
      </c>
      <c r="C276" t="s">
        <v>54</v>
      </c>
      <c r="D276" t="s">
        <v>81</v>
      </c>
      <c r="E276" s="61"/>
      <c r="F276" s="61">
        <v>1852</v>
      </c>
      <c r="G276" s="61">
        <v>4450</v>
      </c>
      <c r="H276" s="61"/>
      <c r="I276" s="61"/>
      <c r="J276" s="61">
        <v>3111</v>
      </c>
      <c r="K276" s="61">
        <v>5047</v>
      </c>
      <c r="L276" s="61"/>
      <c r="M276" s="61"/>
      <c r="N276" s="61"/>
      <c r="O276" s="61">
        <v>3804</v>
      </c>
      <c r="P276" s="61"/>
      <c r="Q276" s="61">
        <v>18264</v>
      </c>
      <c r="S276" s="27">
        <v>2023</v>
      </c>
      <c r="T276" t="s">
        <v>65</v>
      </c>
      <c r="U276" t="s">
        <v>34</v>
      </c>
      <c r="V276">
        <v>250023</v>
      </c>
      <c r="W276" s="61"/>
      <c r="X276" s="61"/>
      <c r="Y276" s="61">
        <v>789</v>
      </c>
      <c r="Z276" s="61"/>
      <c r="AA276" s="61">
        <v>5391</v>
      </c>
      <c r="AB276" s="61"/>
      <c r="AC276" s="61"/>
      <c r="AD276" s="61"/>
      <c r="AE276" s="61"/>
      <c r="AF276" s="61"/>
      <c r="AG276" s="61"/>
      <c r="AH276" s="61"/>
      <c r="AI276" s="61">
        <v>6180</v>
      </c>
      <c r="AK276" s="27">
        <v>2021</v>
      </c>
      <c r="AL276" t="s">
        <v>65</v>
      </c>
      <c r="AM276" t="s">
        <v>34</v>
      </c>
      <c r="AN276">
        <v>250022</v>
      </c>
      <c r="AO276" s="29">
        <v>5</v>
      </c>
      <c r="AP276" t="s">
        <v>17</v>
      </c>
      <c r="AQ276" s="61">
        <v>3541</v>
      </c>
      <c r="BK276" s="27">
        <v>2021</v>
      </c>
      <c r="BL276" t="s">
        <v>65</v>
      </c>
      <c r="BM276" t="s">
        <v>29</v>
      </c>
      <c r="BN276">
        <v>511111</v>
      </c>
      <c r="BO276" s="29">
        <v>10</v>
      </c>
      <c r="BP276" t="s">
        <v>21</v>
      </c>
      <c r="BQ276" s="61">
        <v>819</v>
      </c>
    </row>
    <row r="277" spans="1:69" x14ac:dyDescent="0.25">
      <c r="A277" s="27">
        <v>2021</v>
      </c>
      <c r="B277" t="s">
        <v>51</v>
      </c>
      <c r="C277" t="s">
        <v>54</v>
      </c>
      <c r="D277" t="s">
        <v>12</v>
      </c>
      <c r="E277" s="61"/>
      <c r="F277" s="61"/>
      <c r="G277" s="61"/>
      <c r="H277" s="61"/>
      <c r="I277" s="61"/>
      <c r="J277" s="61"/>
      <c r="K277" s="61">
        <v>1117</v>
      </c>
      <c r="L277" s="61"/>
      <c r="M277" s="61"/>
      <c r="N277" s="61"/>
      <c r="O277" s="61"/>
      <c r="P277" s="61"/>
      <c r="Q277" s="61">
        <v>1117</v>
      </c>
      <c r="S277" s="27">
        <v>2023</v>
      </c>
      <c r="T277" t="s">
        <v>65</v>
      </c>
      <c r="U277" t="s">
        <v>34</v>
      </c>
      <c r="V277">
        <v>250024</v>
      </c>
      <c r="W277" s="61">
        <v>3578</v>
      </c>
      <c r="X277" s="61">
        <v>1506</v>
      </c>
      <c r="Y277" s="61">
        <v>1495</v>
      </c>
      <c r="Z277" s="61">
        <v>3684</v>
      </c>
      <c r="AA277" s="61"/>
      <c r="AB277" s="61">
        <v>5655</v>
      </c>
      <c r="AC277" s="61">
        <v>6341</v>
      </c>
      <c r="AD277" s="61">
        <v>3346</v>
      </c>
      <c r="AE277" s="61"/>
      <c r="AF277" s="61">
        <v>4325</v>
      </c>
      <c r="AG277" s="61"/>
      <c r="AH277" s="61">
        <v>6633</v>
      </c>
      <c r="AI277" s="61">
        <v>36563</v>
      </c>
      <c r="AK277" s="27">
        <v>2021</v>
      </c>
      <c r="AL277" t="s">
        <v>65</v>
      </c>
      <c r="AM277" t="s">
        <v>34</v>
      </c>
      <c r="AN277">
        <v>250022</v>
      </c>
      <c r="AO277" s="29">
        <v>6</v>
      </c>
      <c r="AP277" t="s">
        <v>75</v>
      </c>
      <c r="AQ277" s="61">
        <v>1829</v>
      </c>
      <c r="BK277" s="27">
        <v>2021</v>
      </c>
      <c r="BL277" t="s">
        <v>65</v>
      </c>
      <c r="BM277" t="s">
        <v>29</v>
      </c>
      <c r="BN277">
        <v>511111</v>
      </c>
      <c r="BO277" s="29">
        <v>11</v>
      </c>
      <c r="BP277" t="s">
        <v>73</v>
      </c>
      <c r="BQ277" s="61">
        <v>1993</v>
      </c>
    </row>
    <row r="278" spans="1:69" x14ac:dyDescent="0.25">
      <c r="A278" s="27">
        <v>2021</v>
      </c>
      <c r="B278" t="s">
        <v>51</v>
      </c>
      <c r="C278" t="s">
        <v>54</v>
      </c>
      <c r="D278" t="s">
        <v>13</v>
      </c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>
        <v>2647</v>
      </c>
      <c r="P278" s="61"/>
      <c r="Q278" s="61">
        <v>2647</v>
      </c>
      <c r="S278" s="27">
        <v>2023</v>
      </c>
      <c r="T278" t="s">
        <v>65</v>
      </c>
      <c r="U278" t="s">
        <v>34</v>
      </c>
      <c r="V278">
        <v>250025</v>
      </c>
      <c r="W278" s="61"/>
      <c r="X278" s="61">
        <v>3682</v>
      </c>
      <c r="Y278" s="61"/>
      <c r="Z278" s="61">
        <v>3978</v>
      </c>
      <c r="AA278" s="61"/>
      <c r="AB278" s="61">
        <v>11336</v>
      </c>
      <c r="AC278" s="61">
        <v>3322</v>
      </c>
      <c r="AD278" s="61"/>
      <c r="AE278" s="61">
        <v>1719</v>
      </c>
      <c r="AF278" s="61">
        <v>6653</v>
      </c>
      <c r="AG278" s="61">
        <v>6080</v>
      </c>
      <c r="AH278" s="61"/>
      <c r="AI278" s="61">
        <v>36770</v>
      </c>
      <c r="AK278" s="27">
        <v>2021</v>
      </c>
      <c r="AL278" t="s">
        <v>65</v>
      </c>
      <c r="AM278" t="s">
        <v>34</v>
      </c>
      <c r="AN278">
        <v>250022</v>
      </c>
      <c r="AO278" s="29">
        <v>6</v>
      </c>
      <c r="AP278" t="s">
        <v>20</v>
      </c>
      <c r="AQ278" s="61">
        <v>3121</v>
      </c>
      <c r="BK278" s="27">
        <v>2021</v>
      </c>
      <c r="BL278" t="s">
        <v>65</v>
      </c>
      <c r="BM278" t="s">
        <v>29</v>
      </c>
      <c r="BN278">
        <v>511111</v>
      </c>
      <c r="BO278" s="29">
        <v>11</v>
      </c>
      <c r="BP278" t="s">
        <v>74</v>
      </c>
      <c r="BQ278" s="61">
        <v>2637</v>
      </c>
    </row>
    <row r="279" spans="1:69" x14ac:dyDescent="0.25">
      <c r="A279" s="27">
        <v>2021</v>
      </c>
      <c r="B279" t="s">
        <v>51</v>
      </c>
      <c r="C279" t="s">
        <v>54</v>
      </c>
      <c r="D279" t="s">
        <v>14</v>
      </c>
      <c r="E279" s="61"/>
      <c r="F279" s="61"/>
      <c r="G279" s="61"/>
      <c r="H279" s="61"/>
      <c r="I279" s="61"/>
      <c r="J279" s="61"/>
      <c r="K279" s="61"/>
      <c r="L279" s="61"/>
      <c r="M279" s="61">
        <v>4730</v>
      </c>
      <c r="N279" s="61"/>
      <c r="O279" s="61"/>
      <c r="P279" s="61"/>
      <c r="Q279" s="61">
        <v>4730</v>
      </c>
      <c r="S279" s="27">
        <v>2023</v>
      </c>
      <c r="T279" t="s">
        <v>65</v>
      </c>
      <c r="U279" t="s">
        <v>36</v>
      </c>
      <c r="V279">
        <v>250001</v>
      </c>
      <c r="W279" s="61">
        <v>1150</v>
      </c>
      <c r="X279" s="61">
        <v>7026</v>
      </c>
      <c r="Y279" s="61"/>
      <c r="Z279" s="61"/>
      <c r="AA279" s="61">
        <v>530</v>
      </c>
      <c r="AB279" s="61"/>
      <c r="AC279" s="61"/>
      <c r="AD279" s="61">
        <v>10539</v>
      </c>
      <c r="AE279" s="61"/>
      <c r="AF279" s="61"/>
      <c r="AG279" s="61">
        <v>6946</v>
      </c>
      <c r="AH279" s="61">
        <v>4438</v>
      </c>
      <c r="AI279" s="61">
        <v>30629</v>
      </c>
      <c r="AK279" s="27">
        <v>2021</v>
      </c>
      <c r="AL279" t="s">
        <v>65</v>
      </c>
      <c r="AM279" t="s">
        <v>34</v>
      </c>
      <c r="AN279">
        <v>250022</v>
      </c>
      <c r="AO279" s="29">
        <v>7</v>
      </c>
      <c r="AP279" t="s">
        <v>11</v>
      </c>
      <c r="AQ279" s="61">
        <v>2850</v>
      </c>
      <c r="BK279" s="27">
        <v>2021</v>
      </c>
      <c r="BL279" t="s">
        <v>65</v>
      </c>
      <c r="BM279" t="s">
        <v>29</v>
      </c>
      <c r="BN279">
        <v>511111</v>
      </c>
      <c r="BO279" s="29">
        <v>11</v>
      </c>
      <c r="BP279" t="s">
        <v>77</v>
      </c>
      <c r="BQ279" s="61">
        <v>1919</v>
      </c>
    </row>
    <row r="280" spans="1:69" x14ac:dyDescent="0.25">
      <c r="A280" s="27">
        <v>2021</v>
      </c>
      <c r="B280" t="s">
        <v>51</v>
      </c>
      <c r="C280" t="s">
        <v>54</v>
      </c>
      <c r="D280" t="s">
        <v>16</v>
      </c>
      <c r="E280" s="61">
        <v>2267</v>
      </c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>
        <v>2267</v>
      </c>
      <c r="S280" s="27">
        <v>2023</v>
      </c>
      <c r="T280" t="s">
        <v>65</v>
      </c>
      <c r="U280" t="s">
        <v>36</v>
      </c>
      <c r="V280">
        <v>250002</v>
      </c>
      <c r="W280" s="61">
        <v>2857</v>
      </c>
      <c r="X280" s="61">
        <v>7778</v>
      </c>
      <c r="Y280" s="61">
        <v>5344</v>
      </c>
      <c r="Z280" s="61"/>
      <c r="AA280" s="61">
        <v>3625</v>
      </c>
      <c r="AB280" s="61">
        <v>5407</v>
      </c>
      <c r="AC280" s="61">
        <v>8050</v>
      </c>
      <c r="AD280" s="61">
        <v>5392</v>
      </c>
      <c r="AE280" s="61"/>
      <c r="AF280" s="61"/>
      <c r="AG280" s="61">
        <v>3445</v>
      </c>
      <c r="AH280" s="61"/>
      <c r="AI280" s="61">
        <v>41898</v>
      </c>
      <c r="AK280" s="27">
        <v>2021</v>
      </c>
      <c r="AL280" t="s">
        <v>65</v>
      </c>
      <c r="AM280" t="s">
        <v>34</v>
      </c>
      <c r="AN280">
        <v>250022</v>
      </c>
      <c r="AO280" s="29">
        <v>8</v>
      </c>
      <c r="AP280" t="s">
        <v>74</v>
      </c>
      <c r="AQ280" s="61">
        <v>2873</v>
      </c>
      <c r="BK280" s="27">
        <v>2021</v>
      </c>
      <c r="BL280" t="s">
        <v>65</v>
      </c>
      <c r="BM280" t="s">
        <v>29</v>
      </c>
      <c r="BN280">
        <v>511111</v>
      </c>
      <c r="BO280" s="29">
        <v>11</v>
      </c>
      <c r="BP280" t="s">
        <v>79</v>
      </c>
      <c r="BQ280" s="61">
        <v>499</v>
      </c>
    </row>
    <row r="281" spans="1:69" x14ac:dyDescent="0.25">
      <c r="A281" s="27">
        <v>2021</v>
      </c>
      <c r="B281" t="s">
        <v>51</v>
      </c>
      <c r="C281" t="s">
        <v>54</v>
      </c>
      <c r="D281" t="s">
        <v>17</v>
      </c>
      <c r="E281" s="61"/>
      <c r="F281" s="61"/>
      <c r="G281" s="61"/>
      <c r="H281" s="61"/>
      <c r="I281" s="61"/>
      <c r="J281" s="61"/>
      <c r="K281" s="61">
        <v>5378</v>
      </c>
      <c r="L281" s="61">
        <v>5809</v>
      </c>
      <c r="M281" s="61"/>
      <c r="N281" s="61"/>
      <c r="O281" s="61"/>
      <c r="P281" s="61"/>
      <c r="Q281" s="61">
        <v>11187</v>
      </c>
      <c r="S281" s="27">
        <v>2023</v>
      </c>
      <c r="T281" t="s">
        <v>65</v>
      </c>
      <c r="U281" t="s">
        <v>36</v>
      </c>
      <c r="V281">
        <v>250003</v>
      </c>
      <c r="W281" s="61">
        <v>1789</v>
      </c>
      <c r="X281" s="61">
        <v>3551</v>
      </c>
      <c r="Y281" s="61">
        <v>3108</v>
      </c>
      <c r="Z281" s="61"/>
      <c r="AA281" s="61">
        <v>3000</v>
      </c>
      <c r="AB281" s="61"/>
      <c r="AC281" s="61">
        <v>1832</v>
      </c>
      <c r="AD281" s="61"/>
      <c r="AE281" s="61">
        <v>9765</v>
      </c>
      <c r="AF281" s="61"/>
      <c r="AG281" s="61"/>
      <c r="AH281" s="61">
        <v>4801</v>
      </c>
      <c r="AI281" s="61">
        <v>27846</v>
      </c>
      <c r="AK281" s="27">
        <v>2021</v>
      </c>
      <c r="AL281" t="s">
        <v>65</v>
      </c>
      <c r="AM281" t="s">
        <v>34</v>
      </c>
      <c r="AN281">
        <v>250022</v>
      </c>
      <c r="AO281" s="29">
        <v>9</v>
      </c>
      <c r="AP281" t="s">
        <v>11</v>
      </c>
      <c r="AQ281" s="61">
        <v>2729</v>
      </c>
      <c r="BK281" s="27">
        <v>2021</v>
      </c>
      <c r="BL281" t="s">
        <v>65</v>
      </c>
      <c r="BM281" t="s">
        <v>29</v>
      </c>
      <c r="BN281">
        <v>511111</v>
      </c>
      <c r="BO281" s="29">
        <v>11</v>
      </c>
      <c r="BP281" t="s">
        <v>12</v>
      </c>
      <c r="BQ281" s="61">
        <v>3923</v>
      </c>
    </row>
    <row r="282" spans="1:69" x14ac:dyDescent="0.25">
      <c r="A282" s="27">
        <v>2021</v>
      </c>
      <c r="B282" t="s">
        <v>51</v>
      </c>
      <c r="C282" t="s">
        <v>54</v>
      </c>
      <c r="D282" t="s">
        <v>18</v>
      </c>
      <c r="E282" s="61"/>
      <c r="F282" s="61"/>
      <c r="G282" s="61"/>
      <c r="H282" s="61"/>
      <c r="I282" s="61"/>
      <c r="J282" s="61">
        <v>4738</v>
      </c>
      <c r="K282" s="61"/>
      <c r="L282" s="61"/>
      <c r="M282" s="61"/>
      <c r="N282" s="61"/>
      <c r="O282" s="61"/>
      <c r="P282" s="61"/>
      <c r="Q282" s="61">
        <v>4738</v>
      </c>
      <c r="S282" s="27">
        <v>2023</v>
      </c>
      <c r="T282" t="s">
        <v>65</v>
      </c>
      <c r="U282" t="s">
        <v>36</v>
      </c>
      <c r="V282">
        <v>250004</v>
      </c>
      <c r="W282" s="61">
        <v>5163</v>
      </c>
      <c r="X282" s="61">
        <v>3012</v>
      </c>
      <c r="Y282" s="61"/>
      <c r="Z282" s="61">
        <v>9490</v>
      </c>
      <c r="AA282" s="61">
        <v>8442</v>
      </c>
      <c r="AB282" s="61">
        <v>5534</v>
      </c>
      <c r="AC282" s="61"/>
      <c r="AD282" s="61"/>
      <c r="AE282" s="61">
        <v>661</v>
      </c>
      <c r="AF282" s="61">
        <v>5109</v>
      </c>
      <c r="AG282" s="61"/>
      <c r="AH282" s="61"/>
      <c r="AI282" s="61">
        <v>37411</v>
      </c>
      <c r="AK282" s="27">
        <v>2021</v>
      </c>
      <c r="AL282" t="s">
        <v>65</v>
      </c>
      <c r="AM282" t="s">
        <v>34</v>
      </c>
      <c r="AN282">
        <v>250022</v>
      </c>
      <c r="AO282" s="29">
        <v>10</v>
      </c>
      <c r="AP282" t="s">
        <v>20</v>
      </c>
      <c r="AQ282" s="61">
        <v>723</v>
      </c>
      <c r="BK282" s="27">
        <v>2021</v>
      </c>
      <c r="BL282" t="s">
        <v>65</v>
      </c>
      <c r="BM282" t="s">
        <v>29</v>
      </c>
      <c r="BN282">
        <v>511111</v>
      </c>
      <c r="BO282" s="29">
        <v>11</v>
      </c>
      <c r="BP282" t="s">
        <v>13</v>
      </c>
      <c r="BQ282" s="61">
        <v>3101</v>
      </c>
    </row>
    <row r="283" spans="1:69" x14ac:dyDescent="0.25">
      <c r="A283" s="27">
        <v>2021</v>
      </c>
      <c r="B283" t="s">
        <v>51</v>
      </c>
      <c r="C283" t="s">
        <v>54</v>
      </c>
      <c r="D283" t="s">
        <v>19</v>
      </c>
      <c r="E283" s="61"/>
      <c r="F283" s="61">
        <v>1010</v>
      </c>
      <c r="G283" s="61">
        <v>6062</v>
      </c>
      <c r="H283" s="61"/>
      <c r="I283" s="61"/>
      <c r="J283" s="61"/>
      <c r="K283" s="61"/>
      <c r="L283" s="61"/>
      <c r="M283" s="61"/>
      <c r="N283" s="61"/>
      <c r="O283" s="61"/>
      <c r="P283" s="61"/>
      <c r="Q283" s="61">
        <v>7072</v>
      </c>
      <c r="S283" s="27">
        <v>2023</v>
      </c>
      <c r="T283" t="s">
        <v>65</v>
      </c>
      <c r="U283" t="s">
        <v>36</v>
      </c>
      <c r="V283">
        <v>250005</v>
      </c>
      <c r="W283" s="61">
        <v>636</v>
      </c>
      <c r="X283" s="61"/>
      <c r="Y283" s="61"/>
      <c r="Z283" s="61">
        <v>2306</v>
      </c>
      <c r="AA283" s="61">
        <v>825</v>
      </c>
      <c r="AB283" s="61">
        <v>5845</v>
      </c>
      <c r="AC283" s="61">
        <v>3471</v>
      </c>
      <c r="AD283" s="61">
        <v>4290</v>
      </c>
      <c r="AE283" s="61">
        <v>2143</v>
      </c>
      <c r="AF283" s="61"/>
      <c r="AG283" s="61"/>
      <c r="AH283" s="61">
        <v>2776</v>
      </c>
      <c r="AI283" s="61">
        <v>22292</v>
      </c>
      <c r="AK283" s="27">
        <v>2021</v>
      </c>
      <c r="AL283" t="s">
        <v>65</v>
      </c>
      <c r="AM283" t="s">
        <v>34</v>
      </c>
      <c r="AN283">
        <v>250022</v>
      </c>
      <c r="AO283" s="29">
        <v>11</v>
      </c>
      <c r="AP283" t="s">
        <v>78</v>
      </c>
      <c r="AQ283" s="61">
        <v>480</v>
      </c>
      <c r="BK283" s="27">
        <v>2021</v>
      </c>
      <c r="BL283" t="s">
        <v>65</v>
      </c>
      <c r="BM283" t="s">
        <v>29</v>
      </c>
      <c r="BN283">
        <v>511111</v>
      </c>
      <c r="BO283" s="29">
        <v>11</v>
      </c>
      <c r="BP283" t="s">
        <v>17</v>
      </c>
      <c r="BQ283" s="61">
        <v>4358</v>
      </c>
    </row>
    <row r="284" spans="1:69" x14ac:dyDescent="0.25">
      <c r="A284" s="27">
        <v>2021</v>
      </c>
      <c r="B284" t="s">
        <v>51</v>
      </c>
      <c r="C284" t="s">
        <v>54</v>
      </c>
      <c r="D284" t="s">
        <v>20</v>
      </c>
      <c r="E284" s="61"/>
      <c r="F284" s="61"/>
      <c r="G284" s="61"/>
      <c r="H284" s="61"/>
      <c r="I284" s="61">
        <v>1693</v>
      </c>
      <c r="J284" s="61">
        <v>2702</v>
      </c>
      <c r="K284" s="61"/>
      <c r="L284" s="61">
        <v>6519</v>
      </c>
      <c r="M284" s="61"/>
      <c r="N284" s="61">
        <v>4488</v>
      </c>
      <c r="O284" s="61"/>
      <c r="P284" s="61"/>
      <c r="Q284" s="61">
        <v>15402</v>
      </c>
      <c r="S284" s="27">
        <v>2023</v>
      </c>
      <c r="T284" t="s">
        <v>65</v>
      </c>
      <c r="U284" t="s">
        <v>36</v>
      </c>
      <c r="V284">
        <v>250006</v>
      </c>
      <c r="W284" s="61"/>
      <c r="X284" s="61">
        <v>3862</v>
      </c>
      <c r="Y284" s="61">
        <v>5116</v>
      </c>
      <c r="Z284" s="61"/>
      <c r="AA284" s="61"/>
      <c r="AB284" s="61">
        <v>762</v>
      </c>
      <c r="AC284" s="61"/>
      <c r="AD284" s="61">
        <v>1978</v>
      </c>
      <c r="AE284" s="61"/>
      <c r="AF284" s="61">
        <v>5658</v>
      </c>
      <c r="AG284" s="61">
        <v>8737</v>
      </c>
      <c r="AH284" s="61">
        <v>5961</v>
      </c>
      <c r="AI284" s="61">
        <v>32074</v>
      </c>
      <c r="AK284" s="27">
        <v>2021</v>
      </c>
      <c r="AL284" t="s">
        <v>65</v>
      </c>
      <c r="AM284" t="s">
        <v>34</v>
      </c>
      <c r="AN284">
        <v>250022</v>
      </c>
      <c r="AO284" s="29">
        <v>11</v>
      </c>
      <c r="AP284" t="s">
        <v>18</v>
      </c>
      <c r="AQ284" s="61">
        <v>5963</v>
      </c>
      <c r="BK284" s="27">
        <v>2021</v>
      </c>
      <c r="BL284" t="s">
        <v>65</v>
      </c>
      <c r="BM284" t="s">
        <v>29</v>
      </c>
      <c r="BN284">
        <v>511111</v>
      </c>
      <c r="BO284" s="29">
        <v>11</v>
      </c>
      <c r="BP284" t="s">
        <v>19</v>
      </c>
      <c r="BQ284" s="61">
        <v>2616</v>
      </c>
    </row>
    <row r="285" spans="1:69" x14ac:dyDescent="0.25">
      <c r="A285" s="27">
        <v>2021</v>
      </c>
      <c r="B285" t="s">
        <v>51</v>
      </c>
      <c r="C285" t="s">
        <v>54</v>
      </c>
      <c r="D285" t="s">
        <v>21</v>
      </c>
      <c r="E285" s="61"/>
      <c r="F285" s="61">
        <v>2541</v>
      </c>
      <c r="G285" s="61"/>
      <c r="H285" s="61"/>
      <c r="I285" s="61"/>
      <c r="J285" s="61"/>
      <c r="K285" s="61"/>
      <c r="L285" s="61">
        <v>1138</v>
      </c>
      <c r="M285" s="61"/>
      <c r="N285" s="61"/>
      <c r="O285" s="61">
        <v>2655</v>
      </c>
      <c r="P285" s="61"/>
      <c r="Q285" s="61">
        <v>6334</v>
      </c>
      <c r="S285" s="27">
        <v>2023</v>
      </c>
      <c r="T285" t="s">
        <v>65</v>
      </c>
      <c r="U285" t="s">
        <v>36</v>
      </c>
      <c r="V285">
        <v>250007</v>
      </c>
      <c r="W285" s="61"/>
      <c r="X285" s="61">
        <v>1268</v>
      </c>
      <c r="Y285" s="61"/>
      <c r="Z285" s="61"/>
      <c r="AA285" s="61">
        <v>1543</v>
      </c>
      <c r="AB285" s="61">
        <v>7078</v>
      </c>
      <c r="AC285" s="61"/>
      <c r="AD285" s="61"/>
      <c r="AE285" s="61"/>
      <c r="AF285" s="61">
        <v>5384</v>
      </c>
      <c r="AG285" s="61"/>
      <c r="AH285" s="61"/>
      <c r="AI285" s="61">
        <v>15273</v>
      </c>
      <c r="AK285" s="27">
        <v>2021</v>
      </c>
      <c r="AL285" t="s">
        <v>65</v>
      </c>
      <c r="AM285" t="s">
        <v>34</v>
      </c>
      <c r="AN285">
        <v>250022</v>
      </c>
      <c r="AO285" s="29">
        <v>12</v>
      </c>
      <c r="AP285" t="s">
        <v>77</v>
      </c>
      <c r="AQ285" s="61">
        <v>338</v>
      </c>
      <c r="BK285" s="27">
        <v>2021</v>
      </c>
      <c r="BL285" t="s">
        <v>65</v>
      </c>
      <c r="BM285" t="s">
        <v>29</v>
      </c>
      <c r="BN285">
        <v>511111</v>
      </c>
      <c r="BO285" s="29">
        <v>11</v>
      </c>
      <c r="BP285" t="s">
        <v>20</v>
      </c>
      <c r="BQ285" s="61">
        <v>3241</v>
      </c>
    </row>
    <row r="286" spans="1:69" x14ac:dyDescent="0.25">
      <c r="A286" s="27">
        <v>2021</v>
      </c>
      <c r="B286" t="s">
        <v>51</v>
      </c>
      <c r="C286" t="s">
        <v>71</v>
      </c>
      <c r="D286" t="s">
        <v>73</v>
      </c>
      <c r="E286" s="61"/>
      <c r="F286" s="61"/>
      <c r="G286" s="61">
        <v>5315</v>
      </c>
      <c r="H286" s="61"/>
      <c r="I286" s="61"/>
      <c r="J286" s="61"/>
      <c r="K286" s="61"/>
      <c r="L286" s="61"/>
      <c r="M286" s="61"/>
      <c r="N286" s="61"/>
      <c r="O286" s="61"/>
      <c r="P286" s="61"/>
      <c r="Q286" s="61">
        <v>5315</v>
      </c>
      <c r="S286" s="27">
        <v>2023</v>
      </c>
      <c r="T286" t="s">
        <v>65</v>
      </c>
      <c r="U286" t="s">
        <v>36</v>
      </c>
      <c r="V286">
        <v>250008</v>
      </c>
      <c r="W286" s="61"/>
      <c r="X286" s="61"/>
      <c r="Y286" s="61">
        <v>3973</v>
      </c>
      <c r="Z286" s="61">
        <v>5414</v>
      </c>
      <c r="AA286" s="61"/>
      <c r="AB286" s="61"/>
      <c r="AC286" s="61">
        <v>2830</v>
      </c>
      <c r="AD286" s="61"/>
      <c r="AE286" s="61"/>
      <c r="AF286" s="61"/>
      <c r="AG286" s="61">
        <v>9973</v>
      </c>
      <c r="AH286" s="61">
        <v>4219</v>
      </c>
      <c r="AI286" s="61">
        <v>26409</v>
      </c>
      <c r="AK286" s="27">
        <v>2021</v>
      </c>
      <c r="AL286" t="s">
        <v>65</v>
      </c>
      <c r="AM286" t="s">
        <v>34</v>
      </c>
      <c r="AN286">
        <v>250022</v>
      </c>
      <c r="AO286" s="29">
        <v>12</v>
      </c>
      <c r="AP286" t="s">
        <v>78</v>
      </c>
      <c r="AQ286" s="61">
        <v>3014</v>
      </c>
      <c r="BK286" s="27">
        <v>2021</v>
      </c>
      <c r="BL286" t="s">
        <v>65</v>
      </c>
      <c r="BM286" t="s">
        <v>29</v>
      </c>
      <c r="BN286">
        <v>511111</v>
      </c>
      <c r="BO286" s="29">
        <v>12</v>
      </c>
      <c r="BP286" t="s">
        <v>73</v>
      </c>
      <c r="BQ286" s="61">
        <v>3310</v>
      </c>
    </row>
    <row r="287" spans="1:69" x14ac:dyDescent="0.25">
      <c r="A287" s="27">
        <v>2021</v>
      </c>
      <c r="B287" t="s">
        <v>51</v>
      </c>
      <c r="C287" t="s">
        <v>71</v>
      </c>
      <c r="D287" t="s">
        <v>74</v>
      </c>
      <c r="E287" s="61"/>
      <c r="F287" s="61"/>
      <c r="G287" s="61"/>
      <c r="H287" s="61">
        <v>937</v>
      </c>
      <c r="I287" s="61"/>
      <c r="J287" s="61"/>
      <c r="K287" s="61"/>
      <c r="L287" s="61"/>
      <c r="M287" s="61"/>
      <c r="N287" s="61"/>
      <c r="O287" s="61"/>
      <c r="P287" s="61"/>
      <c r="Q287" s="61">
        <v>937</v>
      </c>
      <c r="S287" s="27">
        <v>2023</v>
      </c>
      <c r="T287" t="s">
        <v>65</v>
      </c>
      <c r="U287" t="s">
        <v>36</v>
      </c>
      <c r="V287">
        <v>250009</v>
      </c>
      <c r="W287" s="61">
        <v>1990</v>
      </c>
      <c r="X287" s="61">
        <v>1825</v>
      </c>
      <c r="Y287" s="61">
        <v>1475</v>
      </c>
      <c r="Z287" s="61">
        <v>5294</v>
      </c>
      <c r="AA287" s="61"/>
      <c r="AB287" s="61">
        <v>2268</v>
      </c>
      <c r="AC287" s="61">
        <v>3935</v>
      </c>
      <c r="AD287" s="61"/>
      <c r="AE287" s="61"/>
      <c r="AF287" s="61">
        <v>5434</v>
      </c>
      <c r="AG287" s="61">
        <v>277</v>
      </c>
      <c r="AH287" s="61"/>
      <c r="AI287" s="61">
        <v>22498</v>
      </c>
      <c r="AK287" s="27">
        <v>2021</v>
      </c>
      <c r="AL287" t="s">
        <v>65</v>
      </c>
      <c r="AM287" t="s">
        <v>34</v>
      </c>
      <c r="AN287">
        <v>250023</v>
      </c>
      <c r="AO287" s="29">
        <v>1</v>
      </c>
      <c r="AP287" t="s">
        <v>73</v>
      </c>
      <c r="AQ287" s="61">
        <v>1956</v>
      </c>
      <c r="BK287" s="27">
        <v>2021</v>
      </c>
      <c r="BL287" t="s">
        <v>65</v>
      </c>
      <c r="BM287" t="s">
        <v>29</v>
      </c>
      <c r="BN287">
        <v>511111</v>
      </c>
      <c r="BO287" s="29">
        <v>12</v>
      </c>
      <c r="BP287" t="s">
        <v>74</v>
      </c>
      <c r="BQ287" s="61">
        <v>5356</v>
      </c>
    </row>
    <row r="288" spans="1:69" x14ac:dyDescent="0.25">
      <c r="A288" s="27">
        <v>2021</v>
      </c>
      <c r="B288" t="s">
        <v>51</v>
      </c>
      <c r="C288" t="s">
        <v>71</v>
      </c>
      <c r="D288" t="s">
        <v>76</v>
      </c>
      <c r="E288" s="61"/>
      <c r="F288" s="61"/>
      <c r="G288" s="61"/>
      <c r="H288" s="61"/>
      <c r="I288" s="61"/>
      <c r="J288" s="61"/>
      <c r="K288" s="61"/>
      <c r="L288" s="61"/>
      <c r="M288" s="61">
        <v>10127</v>
      </c>
      <c r="N288" s="61"/>
      <c r="O288" s="61"/>
      <c r="P288" s="61"/>
      <c r="Q288" s="61">
        <v>10127</v>
      </c>
      <c r="S288" s="27">
        <v>2023</v>
      </c>
      <c r="T288" t="s">
        <v>65</v>
      </c>
      <c r="U288" t="s">
        <v>36</v>
      </c>
      <c r="V288">
        <v>250010</v>
      </c>
      <c r="W288" s="61"/>
      <c r="X288" s="61"/>
      <c r="Y288" s="61">
        <v>6593</v>
      </c>
      <c r="Z288" s="61"/>
      <c r="AA288" s="61"/>
      <c r="AB288" s="61"/>
      <c r="AC288" s="61">
        <v>2883</v>
      </c>
      <c r="AD288" s="61">
        <v>5264</v>
      </c>
      <c r="AE288" s="61"/>
      <c r="AF288" s="61"/>
      <c r="AG288" s="61"/>
      <c r="AH288" s="61">
        <v>1510</v>
      </c>
      <c r="AI288" s="61">
        <v>16250</v>
      </c>
      <c r="AK288" s="27">
        <v>2021</v>
      </c>
      <c r="AL288" t="s">
        <v>65</v>
      </c>
      <c r="AM288" t="s">
        <v>34</v>
      </c>
      <c r="AN288">
        <v>250023</v>
      </c>
      <c r="AO288" s="29">
        <v>3</v>
      </c>
      <c r="AP288" t="s">
        <v>77</v>
      </c>
      <c r="AQ288" s="61">
        <v>4007</v>
      </c>
      <c r="BK288" s="27">
        <v>2021</v>
      </c>
      <c r="BL288" t="s">
        <v>65</v>
      </c>
      <c r="BM288" t="s">
        <v>29</v>
      </c>
      <c r="BN288">
        <v>511111</v>
      </c>
      <c r="BO288" s="29">
        <v>12</v>
      </c>
      <c r="BP288" t="s">
        <v>79</v>
      </c>
      <c r="BQ288" s="61">
        <v>3166</v>
      </c>
    </row>
    <row r="289" spans="1:69" x14ac:dyDescent="0.25">
      <c r="A289" s="27">
        <v>2021</v>
      </c>
      <c r="B289" t="s">
        <v>51</v>
      </c>
      <c r="C289" t="s">
        <v>71</v>
      </c>
      <c r="D289" t="s">
        <v>77</v>
      </c>
      <c r="E289" s="61"/>
      <c r="F289" s="61"/>
      <c r="G289" s="61"/>
      <c r="H289" s="61"/>
      <c r="I289" s="61"/>
      <c r="J289" s="61">
        <v>5115</v>
      </c>
      <c r="K289" s="61"/>
      <c r="L289" s="61">
        <v>282</v>
      </c>
      <c r="M289" s="61"/>
      <c r="N289" s="61"/>
      <c r="O289" s="61"/>
      <c r="P289" s="61"/>
      <c r="Q289" s="61">
        <v>5397</v>
      </c>
      <c r="S289" s="27">
        <v>2023</v>
      </c>
      <c r="T289" t="s">
        <v>65</v>
      </c>
      <c r="U289" t="s">
        <v>37</v>
      </c>
      <c r="V289">
        <v>250011</v>
      </c>
      <c r="W289" s="61">
        <v>3266</v>
      </c>
      <c r="X289" s="61">
        <v>5599</v>
      </c>
      <c r="Y289" s="61">
        <v>8665</v>
      </c>
      <c r="Z289" s="61">
        <v>13102</v>
      </c>
      <c r="AA289" s="61">
        <v>2429</v>
      </c>
      <c r="AB289" s="61"/>
      <c r="AC289" s="61">
        <v>5120</v>
      </c>
      <c r="AD289" s="61"/>
      <c r="AE289" s="61">
        <v>4210</v>
      </c>
      <c r="AF289" s="61"/>
      <c r="AG289" s="61"/>
      <c r="AH289" s="61">
        <v>4275</v>
      </c>
      <c r="AI289" s="61">
        <v>46666</v>
      </c>
      <c r="AK289" s="27">
        <v>2021</v>
      </c>
      <c r="AL289" t="s">
        <v>65</v>
      </c>
      <c r="AM289" t="s">
        <v>34</v>
      </c>
      <c r="AN289">
        <v>250023</v>
      </c>
      <c r="AO289" s="29">
        <v>4</v>
      </c>
      <c r="AP289" t="s">
        <v>76</v>
      </c>
      <c r="AQ289" s="61">
        <v>267</v>
      </c>
      <c r="BK289" s="27">
        <v>2021</v>
      </c>
      <c r="BL289" t="s">
        <v>65</v>
      </c>
      <c r="BM289" t="s">
        <v>29</v>
      </c>
      <c r="BN289">
        <v>511112</v>
      </c>
      <c r="BO289" s="29">
        <v>1</v>
      </c>
      <c r="BP289" t="s">
        <v>73</v>
      </c>
      <c r="BQ289" s="61">
        <v>1956</v>
      </c>
    </row>
    <row r="290" spans="1:69" x14ac:dyDescent="0.25">
      <c r="A290" s="27">
        <v>2021</v>
      </c>
      <c r="B290" t="s">
        <v>51</v>
      </c>
      <c r="C290" t="s">
        <v>71</v>
      </c>
      <c r="D290" t="s">
        <v>78</v>
      </c>
      <c r="E290" s="61">
        <v>1930</v>
      </c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>
        <v>1930</v>
      </c>
      <c r="S290" s="27">
        <v>2023</v>
      </c>
      <c r="T290" t="s">
        <v>65</v>
      </c>
      <c r="U290" t="s">
        <v>37</v>
      </c>
      <c r="V290">
        <v>250012</v>
      </c>
      <c r="W290" s="61">
        <v>1108</v>
      </c>
      <c r="X290" s="61"/>
      <c r="Y290" s="61"/>
      <c r="Z290" s="61"/>
      <c r="AA290" s="61"/>
      <c r="AB290" s="61">
        <v>4250</v>
      </c>
      <c r="AC290" s="61">
        <v>5790</v>
      </c>
      <c r="AD290" s="61">
        <v>2275</v>
      </c>
      <c r="AE290" s="61"/>
      <c r="AF290" s="61"/>
      <c r="AG290" s="61"/>
      <c r="AH290" s="61"/>
      <c r="AI290" s="61">
        <v>13423</v>
      </c>
      <c r="AK290" s="27">
        <v>2021</v>
      </c>
      <c r="AL290" t="s">
        <v>65</v>
      </c>
      <c r="AM290" t="s">
        <v>34</v>
      </c>
      <c r="AN290">
        <v>250023</v>
      </c>
      <c r="AO290" s="29">
        <v>5</v>
      </c>
      <c r="AP290" t="s">
        <v>80</v>
      </c>
      <c r="AQ290" s="61">
        <v>2112</v>
      </c>
      <c r="BK290" s="27">
        <v>2021</v>
      </c>
      <c r="BL290" t="s">
        <v>65</v>
      </c>
      <c r="BM290" t="s">
        <v>29</v>
      </c>
      <c r="BN290">
        <v>511112</v>
      </c>
      <c r="BO290" s="29">
        <v>1</v>
      </c>
      <c r="BP290" t="s">
        <v>75</v>
      </c>
      <c r="BQ290" s="61">
        <v>5170</v>
      </c>
    </row>
    <row r="291" spans="1:69" x14ac:dyDescent="0.25">
      <c r="A291" s="27">
        <v>2021</v>
      </c>
      <c r="B291" t="s">
        <v>51</v>
      </c>
      <c r="C291" t="s">
        <v>71</v>
      </c>
      <c r="D291" t="s">
        <v>79</v>
      </c>
      <c r="E291" s="61"/>
      <c r="F291" s="61"/>
      <c r="G291" s="61"/>
      <c r="H291" s="61"/>
      <c r="I291" s="61">
        <v>2678</v>
      </c>
      <c r="J291" s="61"/>
      <c r="K291" s="61"/>
      <c r="L291" s="61"/>
      <c r="M291" s="61"/>
      <c r="N291" s="61">
        <v>3139</v>
      </c>
      <c r="O291" s="61"/>
      <c r="P291" s="61"/>
      <c r="Q291" s="61">
        <v>5817</v>
      </c>
      <c r="S291" s="27">
        <v>2023</v>
      </c>
      <c r="T291" t="s">
        <v>65</v>
      </c>
      <c r="U291" t="s">
        <v>37</v>
      </c>
      <c r="V291">
        <v>250013</v>
      </c>
      <c r="W291" s="61">
        <v>2879</v>
      </c>
      <c r="X291" s="61"/>
      <c r="Y291" s="61">
        <v>2231</v>
      </c>
      <c r="Z291" s="61"/>
      <c r="AA291" s="61">
        <v>1450</v>
      </c>
      <c r="AB291" s="61"/>
      <c r="AC291" s="61">
        <v>1600</v>
      </c>
      <c r="AD291" s="61"/>
      <c r="AE291" s="61">
        <v>1608</v>
      </c>
      <c r="AF291" s="61">
        <v>4662</v>
      </c>
      <c r="AG291" s="61"/>
      <c r="AH291" s="61"/>
      <c r="AI291" s="61">
        <v>14430</v>
      </c>
      <c r="AK291" s="27">
        <v>2021</v>
      </c>
      <c r="AL291" t="s">
        <v>65</v>
      </c>
      <c r="AM291" t="s">
        <v>34</v>
      </c>
      <c r="AN291">
        <v>250023</v>
      </c>
      <c r="AO291" s="29">
        <v>6</v>
      </c>
      <c r="AP291" t="s">
        <v>73</v>
      </c>
      <c r="AQ291" s="61">
        <v>2846</v>
      </c>
      <c r="BK291" s="27">
        <v>2021</v>
      </c>
      <c r="BL291" t="s">
        <v>65</v>
      </c>
      <c r="BM291" t="s">
        <v>29</v>
      </c>
      <c r="BN291">
        <v>511112</v>
      </c>
      <c r="BO291" s="29">
        <v>1</v>
      </c>
      <c r="BP291" t="s">
        <v>76</v>
      </c>
      <c r="BQ291" s="61">
        <v>4413</v>
      </c>
    </row>
    <row r="292" spans="1:69" x14ac:dyDescent="0.25">
      <c r="A292" s="27">
        <v>2021</v>
      </c>
      <c r="B292" t="s">
        <v>51</v>
      </c>
      <c r="C292" t="s">
        <v>71</v>
      </c>
      <c r="D292" t="s">
        <v>11</v>
      </c>
      <c r="E292" s="61"/>
      <c r="F292" s="61"/>
      <c r="G292" s="61"/>
      <c r="H292" s="61"/>
      <c r="I292" s="61"/>
      <c r="J292" s="61"/>
      <c r="K292" s="61"/>
      <c r="L292" s="61">
        <v>468</v>
      </c>
      <c r="M292" s="61">
        <v>5835</v>
      </c>
      <c r="N292" s="61"/>
      <c r="O292" s="61"/>
      <c r="P292" s="61"/>
      <c r="Q292" s="61">
        <v>6303</v>
      </c>
      <c r="S292" s="27">
        <v>2023</v>
      </c>
      <c r="T292" t="s">
        <v>65</v>
      </c>
      <c r="U292" t="s">
        <v>37</v>
      </c>
      <c r="V292">
        <v>250014</v>
      </c>
      <c r="W292" s="61"/>
      <c r="X292" s="61">
        <v>3866</v>
      </c>
      <c r="Y292" s="61"/>
      <c r="Z292" s="61">
        <v>1024</v>
      </c>
      <c r="AA292" s="61"/>
      <c r="AB292" s="61">
        <v>1391</v>
      </c>
      <c r="AC292" s="61">
        <v>3986</v>
      </c>
      <c r="AD292" s="61"/>
      <c r="AE292" s="61">
        <v>1480</v>
      </c>
      <c r="AF292" s="61"/>
      <c r="AG292" s="61">
        <v>4550</v>
      </c>
      <c r="AH292" s="61"/>
      <c r="AI292" s="61">
        <v>16297</v>
      </c>
      <c r="AK292" s="27">
        <v>2021</v>
      </c>
      <c r="AL292" t="s">
        <v>65</v>
      </c>
      <c r="AM292" t="s">
        <v>34</v>
      </c>
      <c r="AN292">
        <v>250023</v>
      </c>
      <c r="AO292" s="29">
        <v>6</v>
      </c>
      <c r="AP292" t="s">
        <v>12</v>
      </c>
      <c r="AQ292" s="61">
        <v>5770</v>
      </c>
      <c r="BK292" s="27">
        <v>2021</v>
      </c>
      <c r="BL292" t="s">
        <v>65</v>
      </c>
      <c r="BM292" t="s">
        <v>29</v>
      </c>
      <c r="BN292">
        <v>511112</v>
      </c>
      <c r="BO292" s="29">
        <v>2</v>
      </c>
      <c r="BP292" t="s">
        <v>74</v>
      </c>
      <c r="BQ292" s="61">
        <v>1655</v>
      </c>
    </row>
    <row r="293" spans="1:69" x14ac:dyDescent="0.25">
      <c r="A293" s="27">
        <v>2021</v>
      </c>
      <c r="B293" t="s">
        <v>51</v>
      </c>
      <c r="C293" t="s">
        <v>71</v>
      </c>
      <c r="D293" t="s">
        <v>12</v>
      </c>
      <c r="E293" s="61">
        <v>2281</v>
      </c>
      <c r="F293" s="61"/>
      <c r="G293" s="61">
        <v>1775</v>
      </c>
      <c r="H293" s="61"/>
      <c r="I293" s="61"/>
      <c r="J293" s="61"/>
      <c r="K293" s="61">
        <v>3494</v>
      </c>
      <c r="L293" s="61"/>
      <c r="M293" s="61"/>
      <c r="N293" s="61"/>
      <c r="O293" s="61"/>
      <c r="P293" s="61"/>
      <c r="Q293" s="61">
        <v>7550</v>
      </c>
      <c r="S293" s="27">
        <v>2023</v>
      </c>
      <c r="T293" t="s">
        <v>65</v>
      </c>
      <c r="U293" t="s">
        <v>37</v>
      </c>
      <c r="V293">
        <v>250015</v>
      </c>
      <c r="W293" s="61">
        <v>9483</v>
      </c>
      <c r="X293" s="61">
        <v>1461</v>
      </c>
      <c r="Y293" s="61">
        <v>511</v>
      </c>
      <c r="Z293" s="61">
        <v>2922</v>
      </c>
      <c r="AA293" s="61">
        <v>9216</v>
      </c>
      <c r="AB293" s="61"/>
      <c r="AC293" s="61"/>
      <c r="AD293" s="61"/>
      <c r="AE293" s="61"/>
      <c r="AF293" s="61"/>
      <c r="AG293" s="61">
        <v>4106</v>
      </c>
      <c r="AH293" s="61">
        <v>8621</v>
      </c>
      <c r="AI293" s="61">
        <v>36320</v>
      </c>
      <c r="AK293" s="27">
        <v>2021</v>
      </c>
      <c r="AL293" t="s">
        <v>65</v>
      </c>
      <c r="AM293" t="s">
        <v>34</v>
      </c>
      <c r="AN293">
        <v>250023</v>
      </c>
      <c r="AO293" s="29">
        <v>7</v>
      </c>
      <c r="AP293" t="s">
        <v>73</v>
      </c>
      <c r="AQ293" s="61">
        <v>4631</v>
      </c>
      <c r="BK293" s="27">
        <v>2021</v>
      </c>
      <c r="BL293" t="s">
        <v>65</v>
      </c>
      <c r="BM293" t="s">
        <v>29</v>
      </c>
      <c r="BN293">
        <v>511112</v>
      </c>
      <c r="BO293" s="29">
        <v>2</v>
      </c>
      <c r="BP293" t="s">
        <v>11</v>
      </c>
      <c r="BQ293" s="61">
        <v>4703</v>
      </c>
    </row>
    <row r="294" spans="1:69" x14ac:dyDescent="0.25">
      <c r="A294" s="27">
        <v>2021</v>
      </c>
      <c r="B294" t="s">
        <v>51</v>
      </c>
      <c r="C294" t="s">
        <v>71</v>
      </c>
      <c r="D294" t="s">
        <v>15</v>
      </c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>
        <v>1373</v>
      </c>
      <c r="Q294" s="61">
        <v>1373</v>
      </c>
      <c r="S294" s="27">
        <v>2023</v>
      </c>
      <c r="T294" t="s">
        <v>65</v>
      </c>
      <c r="U294" t="s">
        <v>37</v>
      </c>
      <c r="V294">
        <v>250016</v>
      </c>
      <c r="W294" s="61">
        <v>5342</v>
      </c>
      <c r="X294" s="61">
        <v>3602</v>
      </c>
      <c r="Y294" s="61"/>
      <c r="Z294" s="61"/>
      <c r="AA294" s="61"/>
      <c r="AB294" s="61"/>
      <c r="AC294" s="61"/>
      <c r="AD294" s="61"/>
      <c r="AE294" s="61"/>
      <c r="AF294" s="61"/>
      <c r="AG294" s="61">
        <v>8675</v>
      </c>
      <c r="AH294" s="61">
        <v>4100</v>
      </c>
      <c r="AI294" s="61">
        <v>21719</v>
      </c>
      <c r="AK294" s="27">
        <v>2021</v>
      </c>
      <c r="AL294" t="s">
        <v>65</v>
      </c>
      <c r="AM294" t="s">
        <v>34</v>
      </c>
      <c r="AN294">
        <v>250023</v>
      </c>
      <c r="AO294" s="29">
        <v>7</v>
      </c>
      <c r="AP294" t="s">
        <v>13</v>
      </c>
      <c r="AQ294" s="61">
        <v>260</v>
      </c>
      <c r="BK294" s="27">
        <v>2021</v>
      </c>
      <c r="BL294" t="s">
        <v>65</v>
      </c>
      <c r="BM294" t="s">
        <v>29</v>
      </c>
      <c r="BN294">
        <v>511112</v>
      </c>
      <c r="BO294" s="29">
        <v>2</v>
      </c>
      <c r="BP294" t="s">
        <v>12</v>
      </c>
      <c r="BQ294" s="61">
        <v>1335</v>
      </c>
    </row>
    <row r="295" spans="1:69" x14ac:dyDescent="0.25">
      <c r="A295" s="27">
        <v>2021</v>
      </c>
      <c r="B295" t="s">
        <v>51</v>
      </c>
      <c r="C295" t="s">
        <v>71</v>
      </c>
      <c r="D295" t="s">
        <v>19</v>
      </c>
      <c r="E295" s="61"/>
      <c r="F295" s="61"/>
      <c r="G295" s="61">
        <v>2333</v>
      </c>
      <c r="H295" s="61"/>
      <c r="I295" s="61">
        <v>1637</v>
      </c>
      <c r="J295" s="61"/>
      <c r="K295" s="61"/>
      <c r="L295" s="61"/>
      <c r="M295" s="61"/>
      <c r="N295" s="61"/>
      <c r="O295" s="61"/>
      <c r="P295" s="61">
        <v>2533</v>
      </c>
      <c r="Q295" s="61">
        <v>6503</v>
      </c>
      <c r="S295" s="27">
        <v>2023</v>
      </c>
      <c r="T295" t="s">
        <v>65</v>
      </c>
      <c r="U295" t="s">
        <v>37</v>
      </c>
      <c r="V295">
        <v>250017</v>
      </c>
      <c r="W295" s="61"/>
      <c r="X295" s="61">
        <v>764</v>
      </c>
      <c r="Y295" s="61">
        <v>2788</v>
      </c>
      <c r="Z295" s="61"/>
      <c r="AA295" s="61"/>
      <c r="AB295" s="61"/>
      <c r="AC295" s="61"/>
      <c r="AD295" s="61"/>
      <c r="AE295" s="61"/>
      <c r="AF295" s="61">
        <v>1653</v>
      </c>
      <c r="AG295" s="61">
        <v>5102</v>
      </c>
      <c r="AH295" s="61"/>
      <c r="AI295" s="61">
        <v>10307</v>
      </c>
      <c r="AK295" s="27">
        <v>2021</v>
      </c>
      <c r="AL295" t="s">
        <v>65</v>
      </c>
      <c r="AM295" t="s">
        <v>34</v>
      </c>
      <c r="AN295">
        <v>250023</v>
      </c>
      <c r="AO295" s="29">
        <v>8</v>
      </c>
      <c r="AP295" t="s">
        <v>75</v>
      </c>
      <c r="AQ295" s="61">
        <v>4008</v>
      </c>
      <c r="BK295" s="27">
        <v>2021</v>
      </c>
      <c r="BL295" t="s">
        <v>65</v>
      </c>
      <c r="BM295" t="s">
        <v>29</v>
      </c>
      <c r="BN295">
        <v>511112</v>
      </c>
      <c r="BO295" s="29">
        <v>2</v>
      </c>
      <c r="BP295" t="s">
        <v>17</v>
      </c>
      <c r="BQ295" s="61">
        <v>1694</v>
      </c>
    </row>
    <row r="296" spans="1:69" x14ac:dyDescent="0.25">
      <c r="A296" s="27">
        <v>2021</v>
      </c>
      <c r="B296" t="s">
        <v>51</v>
      </c>
      <c r="C296" t="s">
        <v>71</v>
      </c>
      <c r="D296" t="s">
        <v>20</v>
      </c>
      <c r="E296" s="61"/>
      <c r="F296" s="61">
        <v>2052</v>
      </c>
      <c r="G296" s="61">
        <v>4911</v>
      </c>
      <c r="H296" s="61">
        <v>2182</v>
      </c>
      <c r="I296" s="61"/>
      <c r="J296" s="61"/>
      <c r="K296" s="61">
        <v>3287</v>
      </c>
      <c r="L296" s="61"/>
      <c r="M296" s="61"/>
      <c r="N296" s="61"/>
      <c r="O296" s="61"/>
      <c r="P296" s="61"/>
      <c r="Q296" s="61">
        <v>12432</v>
      </c>
      <c r="S296" s="27">
        <v>2023</v>
      </c>
      <c r="T296" t="s">
        <v>65</v>
      </c>
      <c r="U296" t="s">
        <v>37</v>
      </c>
      <c r="V296">
        <v>250018</v>
      </c>
      <c r="W296" s="61">
        <v>3626</v>
      </c>
      <c r="X296" s="61">
        <v>5381</v>
      </c>
      <c r="Y296" s="61">
        <v>736</v>
      </c>
      <c r="Z296" s="61">
        <v>2006</v>
      </c>
      <c r="AA296" s="61">
        <v>3560</v>
      </c>
      <c r="AB296" s="61">
        <v>11285</v>
      </c>
      <c r="AC296" s="61"/>
      <c r="AD296" s="61">
        <v>713</v>
      </c>
      <c r="AE296" s="61"/>
      <c r="AF296" s="61"/>
      <c r="AG296" s="61">
        <v>8397</v>
      </c>
      <c r="AH296" s="61">
        <v>5209</v>
      </c>
      <c r="AI296" s="61">
        <v>40913</v>
      </c>
      <c r="AK296" s="27">
        <v>2021</v>
      </c>
      <c r="AL296" t="s">
        <v>65</v>
      </c>
      <c r="AM296" t="s">
        <v>34</v>
      </c>
      <c r="AN296">
        <v>250023</v>
      </c>
      <c r="AO296" s="29">
        <v>11</v>
      </c>
      <c r="AP296" t="s">
        <v>20</v>
      </c>
      <c r="AQ296" s="61">
        <v>5902</v>
      </c>
      <c r="BK296" s="27">
        <v>2021</v>
      </c>
      <c r="BL296" t="s">
        <v>65</v>
      </c>
      <c r="BM296" t="s">
        <v>29</v>
      </c>
      <c r="BN296">
        <v>511112</v>
      </c>
      <c r="BO296" s="29">
        <v>2</v>
      </c>
      <c r="BP296" t="s">
        <v>21</v>
      </c>
      <c r="BQ296" s="61">
        <v>1026</v>
      </c>
    </row>
    <row r="297" spans="1:69" x14ac:dyDescent="0.25">
      <c r="A297" s="27">
        <v>2021</v>
      </c>
      <c r="B297" t="s">
        <v>51</v>
      </c>
      <c r="C297" t="s">
        <v>71</v>
      </c>
      <c r="D297" t="s">
        <v>21</v>
      </c>
      <c r="E297" s="61"/>
      <c r="F297" s="61"/>
      <c r="G297" s="61">
        <v>2776</v>
      </c>
      <c r="H297" s="61"/>
      <c r="I297" s="61"/>
      <c r="J297" s="61">
        <v>3047</v>
      </c>
      <c r="K297" s="61"/>
      <c r="L297" s="61"/>
      <c r="M297" s="61"/>
      <c r="N297" s="61"/>
      <c r="O297" s="61"/>
      <c r="P297" s="61"/>
      <c r="Q297" s="61">
        <v>5823</v>
      </c>
      <c r="S297" s="27">
        <v>2023</v>
      </c>
      <c r="T297" t="s">
        <v>65</v>
      </c>
      <c r="U297" t="s">
        <v>37</v>
      </c>
      <c r="V297">
        <v>250019</v>
      </c>
      <c r="W297" s="61">
        <v>3377</v>
      </c>
      <c r="X297" s="61">
        <v>1632</v>
      </c>
      <c r="Y297" s="61">
        <v>5562</v>
      </c>
      <c r="Z297" s="61"/>
      <c r="AA297" s="61">
        <v>1229</v>
      </c>
      <c r="AB297" s="61">
        <v>4724</v>
      </c>
      <c r="AC297" s="61">
        <v>1878</v>
      </c>
      <c r="AD297" s="61">
        <v>3975</v>
      </c>
      <c r="AE297" s="61">
        <v>4764</v>
      </c>
      <c r="AF297" s="61">
        <v>1567</v>
      </c>
      <c r="AG297" s="61"/>
      <c r="AH297" s="61"/>
      <c r="AI297" s="61">
        <v>28708</v>
      </c>
      <c r="AK297" s="27">
        <v>2021</v>
      </c>
      <c r="AL297" t="s">
        <v>65</v>
      </c>
      <c r="AM297" t="s">
        <v>34</v>
      </c>
      <c r="AN297">
        <v>250024</v>
      </c>
      <c r="AO297" s="29">
        <v>2</v>
      </c>
      <c r="AP297" t="s">
        <v>75</v>
      </c>
      <c r="AQ297" s="61">
        <v>1727</v>
      </c>
      <c r="BK297" s="27">
        <v>2021</v>
      </c>
      <c r="BL297" t="s">
        <v>65</v>
      </c>
      <c r="BM297" t="s">
        <v>29</v>
      </c>
      <c r="BN297">
        <v>511112</v>
      </c>
      <c r="BO297" s="29">
        <v>3</v>
      </c>
      <c r="BP297" t="s">
        <v>78</v>
      </c>
      <c r="BQ297" s="61">
        <v>5455</v>
      </c>
    </row>
    <row r="298" spans="1:69" x14ac:dyDescent="0.25">
      <c r="A298" s="27">
        <v>2021</v>
      </c>
      <c r="B298" t="s">
        <v>51</v>
      </c>
      <c r="C298" t="s">
        <v>39</v>
      </c>
      <c r="D298" t="s">
        <v>73</v>
      </c>
      <c r="E298" s="61"/>
      <c r="F298" s="61"/>
      <c r="G298" s="61"/>
      <c r="H298" s="61"/>
      <c r="I298" s="61"/>
      <c r="J298" s="61">
        <v>5818</v>
      </c>
      <c r="K298" s="61"/>
      <c r="L298" s="61"/>
      <c r="M298" s="61">
        <v>3192</v>
      </c>
      <c r="N298" s="61"/>
      <c r="O298" s="61"/>
      <c r="P298" s="61"/>
      <c r="Q298" s="61">
        <v>9010</v>
      </c>
      <c r="S298" s="27">
        <v>2023</v>
      </c>
      <c r="T298" t="s">
        <v>65</v>
      </c>
      <c r="U298" t="s">
        <v>37</v>
      </c>
      <c r="V298">
        <v>250020</v>
      </c>
      <c r="W298" s="61"/>
      <c r="X298" s="61">
        <v>5043</v>
      </c>
      <c r="Y298" s="61"/>
      <c r="Z298" s="61"/>
      <c r="AA298" s="61"/>
      <c r="AB298" s="61">
        <v>3163</v>
      </c>
      <c r="AC298" s="61"/>
      <c r="AD298" s="61"/>
      <c r="AE298" s="61"/>
      <c r="AF298" s="61">
        <v>427</v>
      </c>
      <c r="AG298" s="61">
        <v>4920</v>
      </c>
      <c r="AH298" s="61"/>
      <c r="AI298" s="61">
        <v>13553</v>
      </c>
      <c r="AK298" s="27">
        <v>2021</v>
      </c>
      <c r="AL298" t="s">
        <v>65</v>
      </c>
      <c r="AM298" t="s">
        <v>34</v>
      </c>
      <c r="AN298">
        <v>250024</v>
      </c>
      <c r="AO298" s="29">
        <v>3</v>
      </c>
      <c r="AP298" t="s">
        <v>78</v>
      </c>
      <c r="AQ298" s="61">
        <v>468</v>
      </c>
      <c r="BK298" s="27">
        <v>2021</v>
      </c>
      <c r="BL298" t="s">
        <v>65</v>
      </c>
      <c r="BM298" t="s">
        <v>29</v>
      </c>
      <c r="BN298">
        <v>511112</v>
      </c>
      <c r="BO298" s="29">
        <v>3</v>
      </c>
      <c r="BP298" t="s">
        <v>80</v>
      </c>
      <c r="BQ298" s="61">
        <v>5950</v>
      </c>
    </row>
    <row r="299" spans="1:69" x14ac:dyDescent="0.25">
      <c r="A299" s="27">
        <v>2021</v>
      </c>
      <c r="B299" t="s">
        <v>51</v>
      </c>
      <c r="C299" t="s">
        <v>39</v>
      </c>
      <c r="D299" t="s">
        <v>74</v>
      </c>
      <c r="E299" s="61"/>
      <c r="F299" s="61"/>
      <c r="G299" s="61">
        <v>1808</v>
      </c>
      <c r="H299" s="61"/>
      <c r="I299" s="61">
        <v>2805</v>
      </c>
      <c r="J299" s="61"/>
      <c r="K299" s="61"/>
      <c r="L299" s="61"/>
      <c r="M299" s="61"/>
      <c r="N299" s="61"/>
      <c r="O299" s="61"/>
      <c r="P299" s="61"/>
      <c r="Q299" s="61">
        <v>4613</v>
      </c>
      <c r="S299" s="27">
        <v>2023</v>
      </c>
      <c r="T299" t="s">
        <v>65</v>
      </c>
      <c r="U299" t="s">
        <v>35</v>
      </c>
      <c r="V299">
        <v>250026</v>
      </c>
      <c r="W299" s="61"/>
      <c r="X299" s="61"/>
      <c r="Y299" s="61"/>
      <c r="Z299" s="61">
        <v>1600</v>
      </c>
      <c r="AA299" s="61">
        <v>3864</v>
      </c>
      <c r="AB299" s="61">
        <v>2281</v>
      </c>
      <c r="AC299" s="61">
        <v>4577</v>
      </c>
      <c r="AD299" s="61"/>
      <c r="AE299" s="61"/>
      <c r="AF299" s="61">
        <v>2811</v>
      </c>
      <c r="AG299" s="61"/>
      <c r="AH299" s="61">
        <v>5718</v>
      </c>
      <c r="AI299" s="61">
        <v>20851</v>
      </c>
      <c r="AK299" s="27">
        <v>2021</v>
      </c>
      <c r="AL299" t="s">
        <v>65</v>
      </c>
      <c r="AM299" t="s">
        <v>34</v>
      </c>
      <c r="AN299">
        <v>250024</v>
      </c>
      <c r="AO299" s="29">
        <v>5</v>
      </c>
      <c r="AP299" t="s">
        <v>73</v>
      </c>
      <c r="AQ299" s="61">
        <v>3654</v>
      </c>
      <c r="BK299" s="27">
        <v>2021</v>
      </c>
      <c r="BL299" t="s">
        <v>65</v>
      </c>
      <c r="BM299" t="s">
        <v>29</v>
      </c>
      <c r="BN299">
        <v>511112</v>
      </c>
      <c r="BO299" s="29">
        <v>4</v>
      </c>
      <c r="BP299" t="s">
        <v>76</v>
      </c>
      <c r="BQ299" s="61">
        <v>267</v>
      </c>
    </row>
    <row r="300" spans="1:69" x14ac:dyDescent="0.25">
      <c r="A300" s="27">
        <v>2021</v>
      </c>
      <c r="B300" t="s">
        <v>51</v>
      </c>
      <c r="C300" t="s">
        <v>39</v>
      </c>
      <c r="D300" t="s">
        <v>75</v>
      </c>
      <c r="E300" s="61"/>
      <c r="F300" s="61">
        <v>1572</v>
      </c>
      <c r="G300" s="61"/>
      <c r="H300" s="61"/>
      <c r="I300" s="61"/>
      <c r="J300" s="61"/>
      <c r="K300" s="61">
        <v>1341</v>
      </c>
      <c r="L300" s="61"/>
      <c r="M300" s="61"/>
      <c r="N300" s="61"/>
      <c r="O300" s="61"/>
      <c r="P300" s="61"/>
      <c r="Q300" s="61">
        <v>2913</v>
      </c>
      <c r="S300" s="27">
        <v>2023</v>
      </c>
      <c r="T300" t="s">
        <v>65</v>
      </c>
      <c r="U300" t="s">
        <v>35</v>
      </c>
      <c r="V300">
        <v>250027</v>
      </c>
      <c r="W300" s="61">
        <v>796</v>
      </c>
      <c r="X300" s="61"/>
      <c r="Y300" s="61"/>
      <c r="Z300" s="61">
        <v>2936</v>
      </c>
      <c r="AA300" s="61"/>
      <c r="AB300" s="61">
        <v>5675</v>
      </c>
      <c r="AC300" s="61"/>
      <c r="AD300" s="61"/>
      <c r="AE300" s="61">
        <v>4275</v>
      </c>
      <c r="AF300" s="61">
        <v>5889</v>
      </c>
      <c r="AG300" s="61">
        <v>2321</v>
      </c>
      <c r="AH300" s="61">
        <v>2091</v>
      </c>
      <c r="AI300" s="61">
        <v>23983</v>
      </c>
      <c r="AK300" s="27">
        <v>2021</v>
      </c>
      <c r="AL300" t="s">
        <v>65</v>
      </c>
      <c r="AM300" t="s">
        <v>34</v>
      </c>
      <c r="AN300">
        <v>250024</v>
      </c>
      <c r="AO300" s="29">
        <v>6</v>
      </c>
      <c r="AP300" t="s">
        <v>15</v>
      </c>
      <c r="AQ300" s="61">
        <v>5327</v>
      </c>
      <c r="BK300" s="27">
        <v>2021</v>
      </c>
      <c r="BL300" t="s">
        <v>65</v>
      </c>
      <c r="BM300" t="s">
        <v>29</v>
      </c>
      <c r="BN300">
        <v>511112</v>
      </c>
      <c r="BO300" s="29">
        <v>4</v>
      </c>
      <c r="BP300" t="s">
        <v>14</v>
      </c>
      <c r="BQ300" s="61">
        <v>2209</v>
      </c>
    </row>
    <row r="301" spans="1:69" x14ac:dyDescent="0.25">
      <c r="A301" s="27">
        <v>2021</v>
      </c>
      <c r="B301" t="s">
        <v>51</v>
      </c>
      <c r="C301" t="s">
        <v>39</v>
      </c>
      <c r="D301" t="s">
        <v>76</v>
      </c>
      <c r="E301" s="61"/>
      <c r="F301" s="61">
        <v>7343</v>
      </c>
      <c r="G301" s="61"/>
      <c r="H301" s="61"/>
      <c r="I301" s="61"/>
      <c r="J301" s="61"/>
      <c r="K301" s="61"/>
      <c r="L301" s="61">
        <v>5661</v>
      </c>
      <c r="M301" s="61">
        <v>897</v>
      </c>
      <c r="N301" s="61"/>
      <c r="O301" s="61"/>
      <c r="P301" s="61"/>
      <c r="Q301" s="61">
        <v>13901</v>
      </c>
      <c r="S301" s="27">
        <v>2023</v>
      </c>
      <c r="T301" t="s">
        <v>65</v>
      </c>
      <c r="U301" t="s">
        <v>35</v>
      </c>
      <c r="V301">
        <v>250028</v>
      </c>
      <c r="W301" s="61">
        <v>3156</v>
      </c>
      <c r="X301" s="61"/>
      <c r="Y301" s="61">
        <v>4404</v>
      </c>
      <c r="Z301" s="61">
        <v>2436</v>
      </c>
      <c r="AA301" s="61">
        <v>2973</v>
      </c>
      <c r="AB301" s="61">
        <v>1037</v>
      </c>
      <c r="AC301" s="61"/>
      <c r="AD301" s="61">
        <v>5747</v>
      </c>
      <c r="AE301" s="61">
        <v>2046</v>
      </c>
      <c r="AF301" s="61">
        <v>6799</v>
      </c>
      <c r="AG301" s="61"/>
      <c r="AH301" s="61">
        <v>3485</v>
      </c>
      <c r="AI301" s="61">
        <v>32083</v>
      </c>
      <c r="AK301" s="27">
        <v>2021</v>
      </c>
      <c r="AL301" t="s">
        <v>65</v>
      </c>
      <c r="AM301" t="s">
        <v>34</v>
      </c>
      <c r="AN301">
        <v>250024</v>
      </c>
      <c r="AO301" s="29">
        <v>7</v>
      </c>
      <c r="AP301" t="s">
        <v>76</v>
      </c>
      <c r="AQ301" s="61">
        <v>2381</v>
      </c>
      <c r="BK301" s="27">
        <v>2021</v>
      </c>
      <c r="BL301" t="s">
        <v>65</v>
      </c>
      <c r="BM301" t="s">
        <v>29</v>
      </c>
      <c r="BN301">
        <v>511112</v>
      </c>
      <c r="BO301" s="29">
        <v>5</v>
      </c>
      <c r="BP301" t="s">
        <v>73</v>
      </c>
      <c r="BQ301" s="61">
        <v>1033</v>
      </c>
    </row>
    <row r="302" spans="1:69" x14ac:dyDescent="0.25">
      <c r="A302" s="27">
        <v>2021</v>
      </c>
      <c r="B302" t="s">
        <v>51</v>
      </c>
      <c r="C302" t="s">
        <v>39</v>
      </c>
      <c r="D302" t="s">
        <v>77</v>
      </c>
      <c r="E302" s="61"/>
      <c r="F302" s="61"/>
      <c r="G302" s="61"/>
      <c r="H302" s="61"/>
      <c r="I302" s="61">
        <v>4447</v>
      </c>
      <c r="J302" s="61"/>
      <c r="K302" s="61"/>
      <c r="L302" s="61"/>
      <c r="M302" s="61"/>
      <c r="N302" s="61"/>
      <c r="O302" s="61"/>
      <c r="P302" s="61"/>
      <c r="Q302" s="61">
        <v>4447</v>
      </c>
      <c r="S302" s="27">
        <v>2023</v>
      </c>
      <c r="T302" t="s">
        <v>65</v>
      </c>
      <c r="U302" t="s">
        <v>35</v>
      </c>
      <c r="V302">
        <v>250029</v>
      </c>
      <c r="W302" s="61"/>
      <c r="X302" s="61">
        <v>5547</v>
      </c>
      <c r="Y302" s="61">
        <v>1782</v>
      </c>
      <c r="Z302" s="61">
        <v>5640</v>
      </c>
      <c r="AA302" s="61">
        <v>3879</v>
      </c>
      <c r="AB302" s="61"/>
      <c r="AC302" s="61"/>
      <c r="AD302" s="61"/>
      <c r="AE302" s="61">
        <v>7767</v>
      </c>
      <c r="AF302" s="61"/>
      <c r="AG302" s="61">
        <v>2792</v>
      </c>
      <c r="AH302" s="61"/>
      <c r="AI302" s="61">
        <v>27407</v>
      </c>
      <c r="AK302" s="27">
        <v>2021</v>
      </c>
      <c r="AL302" t="s">
        <v>65</v>
      </c>
      <c r="AM302" t="s">
        <v>34</v>
      </c>
      <c r="AN302">
        <v>250024</v>
      </c>
      <c r="AO302" s="29">
        <v>7</v>
      </c>
      <c r="AP302" t="s">
        <v>79</v>
      </c>
      <c r="AQ302" s="61">
        <v>4529</v>
      </c>
      <c r="BK302" s="27">
        <v>2021</v>
      </c>
      <c r="BL302" t="s">
        <v>65</v>
      </c>
      <c r="BM302" t="s">
        <v>29</v>
      </c>
      <c r="BN302">
        <v>511112</v>
      </c>
      <c r="BO302" s="29">
        <v>5</v>
      </c>
      <c r="BP302" t="s">
        <v>15</v>
      </c>
      <c r="BQ302" s="61">
        <v>1464</v>
      </c>
    </row>
    <row r="303" spans="1:69" x14ac:dyDescent="0.25">
      <c r="A303" s="27">
        <v>2021</v>
      </c>
      <c r="B303" t="s">
        <v>51</v>
      </c>
      <c r="C303" t="s">
        <v>39</v>
      </c>
      <c r="D303" t="s">
        <v>78</v>
      </c>
      <c r="E303" s="61">
        <v>1162</v>
      </c>
      <c r="F303" s="61"/>
      <c r="G303" s="61"/>
      <c r="H303" s="61"/>
      <c r="I303" s="61"/>
      <c r="J303" s="61">
        <v>733</v>
      </c>
      <c r="K303" s="61"/>
      <c r="L303" s="61"/>
      <c r="M303" s="61"/>
      <c r="N303" s="61">
        <v>1517</v>
      </c>
      <c r="O303" s="61">
        <v>3838</v>
      </c>
      <c r="P303" s="61"/>
      <c r="Q303" s="61">
        <v>7250</v>
      </c>
      <c r="S303" s="27">
        <v>2023</v>
      </c>
      <c r="T303" t="s">
        <v>65</v>
      </c>
      <c r="U303" t="s">
        <v>35</v>
      </c>
      <c r="V303">
        <v>250030</v>
      </c>
      <c r="W303" s="61"/>
      <c r="X303" s="61">
        <v>6998</v>
      </c>
      <c r="Y303" s="61"/>
      <c r="Z303" s="61">
        <v>2059</v>
      </c>
      <c r="AA303" s="61"/>
      <c r="AB303" s="61"/>
      <c r="AC303" s="61"/>
      <c r="AD303" s="61"/>
      <c r="AE303" s="61"/>
      <c r="AF303" s="61">
        <v>4508</v>
      </c>
      <c r="AG303" s="61"/>
      <c r="AH303" s="61"/>
      <c r="AI303" s="61">
        <v>13565</v>
      </c>
      <c r="AK303" s="27">
        <v>2021</v>
      </c>
      <c r="AL303" t="s">
        <v>65</v>
      </c>
      <c r="AM303" t="s">
        <v>34</v>
      </c>
      <c r="AN303">
        <v>250024</v>
      </c>
      <c r="AO303" s="29">
        <v>8</v>
      </c>
      <c r="AP303" t="s">
        <v>13</v>
      </c>
      <c r="AQ303" s="61">
        <v>3845</v>
      </c>
      <c r="BK303" s="27">
        <v>2021</v>
      </c>
      <c r="BL303" t="s">
        <v>65</v>
      </c>
      <c r="BM303" t="s">
        <v>29</v>
      </c>
      <c r="BN303">
        <v>511112</v>
      </c>
      <c r="BO303" s="29">
        <v>5</v>
      </c>
      <c r="BP303" t="s">
        <v>21</v>
      </c>
      <c r="BQ303" s="61">
        <v>2825</v>
      </c>
    </row>
    <row r="304" spans="1:69" x14ac:dyDescent="0.25">
      <c r="A304" s="27">
        <v>2021</v>
      </c>
      <c r="B304" t="s">
        <v>51</v>
      </c>
      <c r="C304" t="s">
        <v>39</v>
      </c>
      <c r="D304" t="s">
        <v>79</v>
      </c>
      <c r="E304" s="61"/>
      <c r="F304" s="61"/>
      <c r="G304" s="61">
        <v>3876</v>
      </c>
      <c r="H304" s="61">
        <v>1592</v>
      </c>
      <c r="I304" s="61"/>
      <c r="J304" s="61"/>
      <c r="K304" s="61"/>
      <c r="L304" s="61">
        <v>2876</v>
      </c>
      <c r="M304" s="61">
        <v>4431</v>
      </c>
      <c r="N304" s="61"/>
      <c r="O304" s="61"/>
      <c r="P304" s="61"/>
      <c r="Q304" s="61">
        <v>12775</v>
      </c>
      <c r="S304" s="27">
        <v>2023</v>
      </c>
      <c r="T304" t="s">
        <v>51</v>
      </c>
      <c r="U304" t="s">
        <v>34</v>
      </c>
      <c r="V304">
        <v>250021</v>
      </c>
      <c r="W304" s="61"/>
      <c r="X304" s="61"/>
      <c r="Y304" s="61">
        <v>4614</v>
      </c>
      <c r="Z304" s="61">
        <v>5829</v>
      </c>
      <c r="AA304" s="61">
        <v>10116</v>
      </c>
      <c r="AB304" s="61">
        <v>3834</v>
      </c>
      <c r="AC304" s="61">
        <v>2977</v>
      </c>
      <c r="AD304" s="61">
        <v>5372</v>
      </c>
      <c r="AE304" s="61">
        <v>485</v>
      </c>
      <c r="AF304" s="61">
        <v>11687</v>
      </c>
      <c r="AG304" s="61"/>
      <c r="AH304" s="61">
        <v>427</v>
      </c>
      <c r="AI304" s="61">
        <v>45341</v>
      </c>
      <c r="AK304" s="27">
        <v>2021</v>
      </c>
      <c r="AL304" t="s">
        <v>65</v>
      </c>
      <c r="AM304" t="s">
        <v>34</v>
      </c>
      <c r="AN304">
        <v>250024</v>
      </c>
      <c r="AO304" s="29">
        <v>9</v>
      </c>
      <c r="AP304" t="s">
        <v>13</v>
      </c>
      <c r="AQ304" s="61">
        <v>2264</v>
      </c>
      <c r="BK304" s="27">
        <v>2021</v>
      </c>
      <c r="BL304" t="s">
        <v>65</v>
      </c>
      <c r="BM304" t="s">
        <v>29</v>
      </c>
      <c r="BN304">
        <v>511112</v>
      </c>
      <c r="BO304" s="29">
        <v>6</v>
      </c>
      <c r="BP304" t="s">
        <v>75</v>
      </c>
      <c r="BQ304" s="61">
        <v>4552</v>
      </c>
    </row>
    <row r="305" spans="1:69" x14ac:dyDescent="0.25">
      <c r="A305" s="27">
        <v>2021</v>
      </c>
      <c r="B305" t="s">
        <v>51</v>
      </c>
      <c r="C305" t="s">
        <v>39</v>
      </c>
      <c r="D305" t="s">
        <v>80</v>
      </c>
      <c r="E305" s="61"/>
      <c r="F305" s="61"/>
      <c r="G305" s="61"/>
      <c r="H305" s="61"/>
      <c r="I305" s="61"/>
      <c r="J305" s="61"/>
      <c r="K305" s="61"/>
      <c r="L305" s="61"/>
      <c r="M305" s="61">
        <v>2828</v>
      </c>
      <c r="N305" s="61"/>
      <c r="O305" s="61"/>
      <c r="P305" s="61"/>
      <c r="Q305" s="61">
        <v>2828</v>
      </c>
      <c r="S305" s="27">
        <v>2023</v>
      </c>
      <c r="T305" t="s">
        <v>51</v>
      </c>
      <c r="U305" t="s">
        <v>34</v>
      </c>
      <c r="V305">
        <v>250022</v>
      </c>
      <c r="W305" s="61">
        <v>812</v>
      </c>
      <c r="X305" s="61">
        <v>5903</v>
      </c>
      <c r="Y305" s="61">
        <v>1927</v>
      </c>
      <c r="Z305" s="61">
        <v>4639</v>
      </c>
      <c r="AA305" s="61">
        <v>5468</v>
      </c>
      <c r="AB305" s="61">
        <v>1578</v>
      </c>
      <c r="AC305" s="61">
        <v>8968</v>
      </c>
      <c r="AD305" s="61"/>
      <c r="AE305" s="61">
        <v>5870</v>
      </c>
      <c r="AF305" s="61">
        <v>10622</v>
      </c>
      <c r="AG305" s="61"/>
      <c r="AH305" s="61"/>
      <c r="AI305" s="61">
        <v>45787</v>
      </c>
      <c r="AK305" s="27">
        <v>2021</v>
      </c>
      <c r="AL305" t="s">
        <v>65</v>
      </c>
      <c r="AM305" t="s">
        <v>34</v>
      </c>
      <c r="AN305">
        <v>250024</v>
      </c>
      <c r="AO305" s="29">
        <v>10</v>
      </c>
      <c r="AP305" t="s">
        <v>11</v>
      </c>
      <c r="AQ305" s="61">
        <v>3367</v>
      </c>
      <c r="BK305" s="27">
        <v>2021</v>
      </c>
      <c r="BL305" t="s">
        <v>65</v>
      </c>
      <c r="BM305" t="s">
        <v>29</v>
      </c>
      <c r="BN305">
        <v>511112</v>
      </c>
      <c r="BO305" s="29">
        <v>6</v>
      </c>
      <c r="BP305" t="s">
        <v>11</v>
      </c>
      <c r="BQ305" s="61">
        <v>2793</v>
      </c>
    </row>
    <row r="306" spans="1:69" x14ac:dyDescent="0.25">
      <c r="A306" s="27">
        <v>2021</v>
      </c>
      <c r="B306" t="s">
        <v>51</v>
      </c>
      <c r="C306" t="s">
        <v>39</v>
      </c>
      <c r="D306" t="s">
        <v>81</v>
      </c>
      <c r="E306" s="61">
        <v>2181</v>
      </c>
      <c r="F306" s="61">
        <v>1746</v>
      </c>
      <c r="G306" s="61"/>
      <c r="H306" s="61"/>
      <c r="I306" s="61">
        <v>4315</v>
      </c>
      <c r="J306" s="61"/>
      <c r="K306" s="61"/>
      <c r="L306" s="61"/>
      <c r="M306" s="61"/>
      <c r="N306" s="61"/>
      <c r="O306" s="61"/>
      <c r="P306" s="61">
        <v>899</v>
      </c>
      <c r="Q306" s="61">
        <v>9141</v>
      </c>
      <c r="S306" s="27">
        <v>2023</v>
      </c>
      <c r="T306" t="s">
        <v>51</v>
      </c>
      <c r="U306" t="s">
        <v>34</v>
      </c>
      <c r="V306">
        <v>250023</v>
      </c>
      <c r="W306" s="61">
        <v>3706</v>
      </c>
      <c r="X306" s="61"/>
      <c r="Y306" s="61"/>
      <c r="Z306" s="61"/>
      <c r="AA306" s="61">
        <v>2418</v>
      </c>
      <c r="AB306" s="61">
        <v>2937</v>
      </c>
      <c r="AC306" s="61">
        <v>10974</v>
      </c>
      <c r="AD306" s="61">
        <v>3733</v>
      </c>
      <c r="AE306" s="61">
        <v>3010</v>
      </c>
      <c r="AF306" s="61">
        <v>5858</v>
      </c>
      <c r="AG306" s="61"/>
      <c r="AH306" s="61">
        <v>2314</v>
      </c>
      <c r="AI306" s="61">
        <v>34950</v>
      </c>
      <c r="AK306" s="27">
        <v>2021</v>
      </c>
      <c r="AL306" t="s">
        <v>65</v>
      </c>
      <c r="AM306" t="s">
        <v>34</v>
      </c>
      <c r="AN306">
        <v>250024</v>
      </c>
      <c r="AO306" s="29">
        <v>10</v>
      </c>
      <c r="AP306" t="s">
        <v>21</v>
      </c>
      <c r="AQ306" s="61">
        <v>1888</v>
      </c>
      <c r="BK306" s="27">
        <v>2021</v>
      </c>
      <c r="BL306" t="s">
        <v>65</v>
      </c>
      <c r="BM306" t="s">
        <v>29</v>
      </c>
      <c r="BN306">
        <v>511112</v>
      </c>
      <c r="BO306" s="29">
        <v>6</v>
      </c>
      <c r="BP306" t="s">
        <v>18</v>
      </c>
      <c r="BQ306" s="61">
        <v>5914</v>
      </c>
    </row>
    <row r="307" spans="1:69" x14ac:dyDescent="0.25">
      <c r="A307" s="27">
        <v>2021</v>
      </c>
      <c r="B307" t="s">
        <v>51</v>
      </c>
      <c r="C307" t="s">
        <v>39</v>
      </c>
      <c r="D307" t="s">
        <v>11</v>
      </c>
      <c r="E307" s="61"/>
      <c r="F307" s="61"/>
      <c r="G307" s="61">
        <v>3734</v>
      </c>
      <c r="H307" s="61"/>
      <c r="I307" s="61"/>
      <c r="J307" s="61"/>
      <c r="K307" s="61"/>
      <c r="L307" s="61"/>
      <c r="M307" s="61"/>
      <c r="N307" s="61"/>
      <c r="O307" s="61"/>
      <c r="P307" s="61"/>
      <c r="Q307" s="61">
        <v>3734</v>
      </c>
      <c r="S307" s="27">
        <v>2023</v>
      </c>
      <c r="T307" t="s">
        <v>51</v>
      </c>
      <c r="U307" t="s">
        <v>34</v>
      </c>
      <c r="V307">
        <v>250024</v>
      </c>
      <c r="W307" s="61"/>
      <c r="X307" s="61"/>
      <c r="Y307" s="61"/>
      <c r="Z307" s="61">
        <v>4744</v>
      </c>
      <c r="AA307" s="61"/>
      <c r="AB307" s="61"/>
      <c r="AC307" s="61"/>
      <c r="AD307" s="61">
        <v>1089</v>
      </c>
      <c r="AE307" s="61">
        <v>2559</v>
      </c>
      <c r="AF307" s="61">
        <v>8466</v>
      </c>
      <c r="AG307" s="61">
        <v>3659</v>
      </c>
      <c r="AH307" s="61">
        <v>3731</v>
      </c>
      <c r="AI307" s="61">
        <v>24248</v>
      </c>
      <c r="AK307" s="27">
        <v>2021</v>
      </c>
      <c r="AL307" t="s">
        <v>65</v>
      </c>
      <c r="AM307" t="s">
        <v>34</v>
      </c>
      <c r="AN307">
        <v>250024</v>
      </c>
      <c r="AO307" s="29">
        <v>11</v>
      </c>
      <c r="AP307" t="s">
        <v>13</v>
      </c>
      <c r="AQ307" s="61">
        <v>3101</v>
      </c>
      <c r="BK307" s="27">
        <v>2021</v>
      </c>
      <c r="BL307" t="s">
        <v>65</v>
      </c>
      <c r="BM307" t="s">
        <v>29</v>
      </c>
      <c r="BN307">
        <v>511112</v>
      </c>
      <c r="BO307" s="29">
        <v>7</v>
      </c>
      <c r="BP307" t="s">
        <v>73</v>
      </c>
      <c r="BQ307" s="61">
        <v>748</v>
      </c>
    </row>
    <row r="308" spans="1:69" x14ac:dyDescent="0.25">
      <c r="A308" s="27">
        <v>2021</v>
      </c>
      <c r="B308" t="s">
        <v>51</v>
      </c>
      <c r="C308" t="s">
        <v>39</v>
      </c>
      <c r="D308" t="s">
        <v>12</v>
      </c>
      <c r="E308" s="61"/>
      <c r="F308" s="61"/>
      <c r="G308" s="61"/>
      <c r="H308" s="61"/>
      <c r="I308" s="61"/>
      <c r="J308" s="61">
        <v>5878</v>
      </c>
      <c r="K308" s="61">
        <v>5752</v>
      </c>
      <c r="L308" s="61"/>
      <c r="M308" s="61">
        <v>5709</v>
      </c>
      <c r="N308" s="61"/>
      <c r="O308" s="61"/>
      <c r="P308" s="61"/>
      <c r="Q308" s="61">
        <v>17339</v>
      </c>
      <c r="S308" s="27">
        <v>2023</v>
      </c>
      <c r="T308" t="s">
        <v>51</v>
      </c>
      <c r="U308" t="s">
        <v>34</v>
      </c>
      <c r="V308">
        <v>250025</v>
      </c>
      <c r="W308" s="61"/>
      <c r="X308" s="61"/>
      <c r="Y308" s="61">
        <v>7855</v>
      </c>
      <c r="Z308" s="61">
        <v>1130</v>
      </c>
      <c r="AA308" s="61">
        <v>244</v>
      </c>
      <c r="AB308" s="61">
        <v>2321</v>
      </c>
      <c r="AC308" s="61"/>
      <c r="AD308" s="61"/>
      <c r="AE308" s="61"/>
      <c r="AF308" s="61"/>
      <c r="AG308" s="61"/>
      <c r="AH308" s="61">
        <v>4799</v>
      </c>
      <c r="AI308" s="61">
        <v>16349</v>
      </c>
      <c r="AK308" s="27">
        <v>2021</v>
      </c>
      <c r="AL308" t="s">
        <v>65</v>
      </c>
      <c r="AM308" t="s">
        <v>34</v>
      </c>
      <c r="AN308">
        <v>250024</v>
      </c>
      <c r="AO308" s="29">
        <v>11</v>
      </c>
      <c r="AP308" t="s">
        <v>20</v>
      </c>
      <c r="AQ308" s="61">
        <v>3241</v>
      </c>
      <c r="BK308" s="27">
        <v>2021</v>
      </c>
      <c r="BL308" t="s">
        <v>65</v>
      </c>
      <c r="BM308" t="s">
        <v>29</v>
      </c>
      <c r="BN308">
        <v>511112</v>
      </c>
      <c r="BO308" s="29">
        <v>7</v>
      </c>
      <c r="BP308" t="s">
        <v>74</v>
      </c>
      <c r="BQ308" s="61">
        <v>1990</v>
      </c>
    </row>
    <row r="309" spans="1:69" x14ac:dyDescent="0.25">
      <c r="A309" s="27">
        <v>2021</v>
      </c>
      <c r="B309" t="s">
        <v>51</v>
      </c>
      <c r="C309" t="s">
        <v>39</v>
      </c>
      <c r="D309" t="s">
        <v>13</v>
      </c>
      <c r="E309" s="61"/>
      <c r="F309" s="61"/>
      <c r="G309" s="61"/>
      <c r="H309" s="61"/>
      <c r="I309" s="61"/>
      <c r="J309" s="61"/>
      <c r="K309" s="61"/>
      <c r="L309" s="61">
        <v>5816</v>
      </c>
      <c r="M309" s="61"/>
      <c r="N309" s="61"/>
      <c r="O309" s="61">
        <v>3430</v>
      </c>
      <c r="P309" s="61">
        <v>3539</v>
      </c>
      <c r="Q309" s="61">
        <v>12785</v>
      </c>
      <c r="S309" s="27">
        <v>2023</v>
      </c>
      <c r="T309" t="s">
        <v>51</v>
      </c>
      <c r="U309" t="s">
        <v>36</v>
      </c>
      <c r="V309">
        <v>250001</v>
      </c>
      <c r="W309" s="61"/>
      <c r="X309" s="61">
        <v>2498</v>
      </c>
      <c r="Y309" s="61">
        <v>4009</v>
      </c>
      <c r="Z309" s="61"/>
      <c r="AA309" s="61">
        <v>4707</v>
      </c>
      <c r="AB309" s="61"/>
      <c r="AC309" s="61"/>
      <c r="AD309" s="61"/>
      <c r="AE309" s="61"/>
      <c r="AF309" s="61">
        <v>4274</v>
      </c>
      <c r="AG309" s="61">
        <v>7619</v>
      </c>
      <c r="AH309" s="61">
        <v>2953</v>
      </c>
      <c r="AI309" s="61">
        <v>26060</v>
      </c>
      <c r="AK309" s="27">
        <v>2021</v>
      </c>
      <c r="AL309" t="s">
        <v>65</v>
      </c>
      <c r="AM309" t="s">
        <v>34</v>
      </c>
      <c r="AN309">
        <v>250025</v>
      </c>
      <c r="AO309" s="29">
        <v>1</v>
      </c>
      <c r="AP309" t="s">
        <v>75</v>
      </c>
      <c r="AQ309" s="61">
        <v>5170</v>
      </c>
      <c r="BK309" s="27">
        <v>2021</v>
      </c>
      <c r="BL309" t="s">
        <v>65</v>
      </c>
      <c r="BM309" t="s">
        <v>29</v>
      </c>
      <c r="BN309">
        <v>511112</v>
      </c>
      <c r="BO309" s="29">
        <v>7</v>
      </c>
      <c r="BP309" t="s">
        <v>12</v>
      </c>
      <c r="BQ309" s="61">
        <v>3277</v>
      </c>
    </row>
    <row r="310" spans="1:69" x14ac:dyDescent="0.25">
      <c r="A310" s="27">
        <v>2021</v>
      </c>
      <c r="B310" t="s">
        <v>51</v>
      </c>
      <c r="C310" t="s">
        <v>39</v>
      </c>
      <c r="D310" t="s">
        <v>14</v>
      </c>
      <c r="E310" s="61"/>
      <c r="F310" s="61"/>
      <c r="G310" s="61"/>
      <c r="H310" s="61">
        <v>3984</v>
      </c>
      <c r="I310" s="61"/>
      <c r="J310" s="61"/>
      <c r="K310" s="61"/>
      <c r="L310" s="61"/>
      <c r="M310" s="61"/>
      <c r="N310" s="61">
        <v>2524</v>
      </c>
      <c r="O310" s="61">
        <v>1356</v>
      </c>
      <c r="P310" s="61">
        <v>5185</v>
      </c>
      <c r="Q310" s="61">
        <v>13049</v>
      </c>
      <c r="S310" s="27">
        <v>2023</v>
      </c>
      <c r="T310" t="s">
        <v>51</v>
      </c>
      <c r="U310" t="s">
        <v>36</v>
      </c>
      <c r="V310">
        <v>250002</v>
      </c>
      <c r="W310" s="61">
        <v>5747</v>
      </c>
      <c r="X310" s="61"/>
      <c r="Y310" s="61"/>
      <c r="Z310" s="61"/>
      <c r="AA310" s="61"/>
      <c r="AB310" s="61"/>
      <c r="AC310" s="61">
        <v>3047</v>
      </c>
      <c r="AD310" s="61"/>
      <c r="AE310" s="61">
        <v>5100</v>
      </c>
      <c r="AF310" s="61">
        <v>3886</v>
      </c>
      <c r="AG310" s="61"/>
      <c r="AH310" s="61">
        <v>5050</v>
      </c>
      <c r="AI310" s="61">
        <v>22830</v>
      </c>
      <c r="AK310" s="27">
        <v>2021</v>
      </c>
      <c r="AL310" t="s">
        <v>65</v>
      </c>
      <c r="AM310" t="s">
        <v>34</v>
      </c>
      <c r="AN310">
        <v>250025</v>
      </c>
      <c r="AO310" s="29">
        <v>1</v>
      </c>
      <c r="AP310" t="s">
        <v>76</v>
      </c>
      <c r="AQ310" s="61">
        <v>4413</v>
      </c>
      <c r="BK310" s="27">
        <v>2021</v>
      </c>
      <c r="BL310" t="s">
        <v>65</v>
      </c>
      <c r="BM310" t="s">
        <v>29</v>
      </c>
      <c r="BN310">
        <v>511112</v>
      </c>
      <c r="BO310" s="29">
        <v>7</v>
      </c>
      <c r="BP310" t="s">
        <v>17</v>
      </c>
      <c r="BQ310" s="61">
        <v>2193</v>
      </c>
    </row>
    <row r="311" spans="1:69" x14ac:dyDescent="0.25">
      <c r="A311" s="27">
        <v>2021</v>
      </c>
      <c r="B311" t="s">
        <v>51</v>
      </c>
      <c r="C311" t="s">
        <v>39</v>
      </c>
      <c r="D311" t="s">
        <v>15</v>
      </c>
      <c r="E311" s="61">
        <v>959</v>
      </c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>
        <v>959</v>
      </c>
      <c r="S311" s="27">
        <v>2023</v>
      </c>
      <c r="T311" t="s">
        <v>51</v>
      </c>
      <c r="U311" t="s">
        <v>36</v>
      </c>
      <c r="V311">
        <v>250003</v>
      </c>
      <c r="W311" s="61"/>
      <c r="X311" s="61">
        <v>3442</v>
      </c>
      <c r="Y311" s="61">
        <v>3198</v>
      </c>
      <c r="Z311" s="61">
        <v>3283</v>
      </c>
      <c r="AA311" s="61">
        <v>944</v>
      </c>
      <c r="AB311" s="61"/>
      <c r="AC311" s="61">
        <v>1441</v>
      </c>
      <c r="AD311" s="61"/>
      <c r="AE311" s="61">
        <v>4189</v>
      </c>
      <c r="AF311" s="61">
        <v>615</v>
      </c>
      <c r="AG311" s="61">
        <v>3678</v>
      </c>
      <c r="AH311" s="61">
        <v>3674</v>
      </c>
      <c r="AI311" s="61">
        <v>24464</v>
      </c>
      <c r="AK311" s="27">
        <v>2021</v>
      </c>
      <c r="AL311" t="s">
        <v>65</v>
      </c>
      <c r="AM311" t="s">
        <v>34</v>
      </c>
      <c r="AN311">
        <v>250025</v>
      </c>
      <c r="AO311" s="29">
        <v>2</v>
      </c>
      <c r="AP311" t="s">
        <v>11</v>
      </c>
      <c r="AQ311" s="61">
        <v>4703</v>
      </c>
      <c r="BK311" s="27">
        <v>2021</v>
      </c>
      <c r="BL311" t="s">
        <v>65</v>
      </c>
      <c r="BM311" t="s">
        <v>29</v>
      </c>
      <c r="BN311">
        <v>511112</v>
      </c>
      <c r="BO311" s="29">
        <v>8</v>
      </c>
      <c r="BP311" t="s">
        <v>73</v>
      </c>
      <c r="BQ311" s="61">
        <v>4720</v>
      </c>
    </row>
    <row r="312" spans="1:69" x14ac:dyDescent="0.25">
      <c r="A312" s="27">
        <v>2021</v>
      </c>
      <c r="B312" t="s">
        <v>51</v>
      </c>
      <c r="C312" t="s">
        <v>39</v>
      </c>
      <c r="D312" t="s">
        <v>16</v>
      </c>
      <c r="E312" s="61"/>
      <c r="F312" s="61">
        <v>5338</v>
      </c>
      <c r="G312" s="61"/>
      <c r="H312" s="61">
        <v>4697</v>
      </c>
      <c r="I312" s="61"/>
      <c r="J312" s="61"/>
      <c r="K312" s="61"/>
      <c r="L312" s="61"/>
      <c r="M312" s="61"/>
      <c r="N312" s="61">
        <v>4722</v>
      </c>
      <c r="O312" s="61"/>
      <c r="P312" s="61">
        <v>4403</v>
      </c>
      <c r="Q312" s="61">
        <v>19160</v>
      </c>
      <c r="S312" s="27">
        <v>2023</v>
      </c>
      <c r="T312" t="s">
        <v>51</v>
      </c>
      <c r="U312" t="s">
        <v>36</v>
      </c>
      <c r="V312">
        <v>250004</v>
      </c>
      <c r="W312" s="61">
        <v>5408</v>
      </c>
      <c r="X312" s="61">
        <v>304</v>
      </c>
      <c r="Y312" s="61"/>
      <c r="Z312" s="61">
        <v>3102</v>
      </c>
      <c r="AA312" s="61"/>
      <c r="AB312" s="61">
        <v>3256</v>
      </c>
      <c r="AC312" s="61">
        <v>2951</v>
      </c>
      <c r="AD312" s="61"/>
      <c r="AE312" s="61">
        <v>488</v>
      </c>
      <c r="AF312" s="61">
        <v>331</v>
      </c>
      <c r="AG312" s="61"/>
      <c r="AH312" s="61"/>
      <c r="AI312" s="61">
        <v>15840</v>
      </c>
      <c r="AK312" s="27">
        <v>2021</v>
      </c>
      <c r="AL312" t="s">
        <v>65</v>
      </c>
      <c r="AM312" t="s">
        <v>34</v>
      </c>
      <c r="AN312">
        <v>250025</v>
      </c>
      <c r="AO312" s="29">
        <v>3</v>
      </c>
      <c r="AP312" t="s">
        <v>81</v>
      </c>
      <c r="AQ312" s="61">
        <v>279</v>
      </c>
      <c r="BK312" s="27">
        <v>2021</v>
      </c>
      <c r="BL312" t="s">
        <v>65</v>
      </c>
      <c r="BM312" t="s">
        <v>29</v>
      </c>
      <c r="BN312">
        <v>511112</v>
      </c>
      <c r="BO312" s="29">
        <v>9</v>
      </c>
      <c r="BP312" t="s">
        <v>80</v>
      </c>
      <c r="BQ312" s="61">
        <v>1881</v>
      </c>
    </row>
    <row r="313" spans="1:69" x14ac:dyDescent="0.25">
      <c r="A313" s="27">
        <v>2021</v>
      </c>
      <c r="B313" t="s">
        <v>51</v>
      </c>
      <c r="C313" t="s">
        <v>39</v>
      </c>
      <c r="D313" t="s">
        <v>17</v>
      </c>
      <c r="E313" s="61"/>
      <c r="F313" s="61"/>
      <c r="G313" s="61"/>
      <c r="H313" s="61"/>
      <c r="I313" s="61"/>
      <c r="J313" s="61"/>
      <c r="K313" s="61"/>
      <c r="L313" s="61">
        <v>7217</v>
      </c>
      <c r="M313" s="61">
        <v>804</v>
      </c>
      <c r="N313" s="61"/>
      <c r="O313" s="61"/>
      <c r="P313" s="61">
        <v>1043</v>
      </c>
      <c r="Q313" s="61">
        <v>9064</v>
      </c>
      <c r="S313" s="27">
        <v>2023</v>
      </c>
      <c r="T313" t="s">
        <v>51</v>
      </c>
      <c r="U313" t="s">
        <v>36</v>
      </c>
      <c r="V313">
        <v>250005</v>
      </c>
      <c r="W313" s="61"/>
      <c r="X313" s="61"/>
      <c r="Y313" s="61"/>
      <c r="Z313" s="61">
        <v>7572</v>
      </c>
      <c r="AA313" s="61"/>
      <c r="AB313" s="61">
        <v>5130</v>
      </c>
      <c r="AC313" s="61">
        <v>4317</v>
      </c>
      <c r="AD313" s="61"/>
      <c r="AE313" s="61"/>
      <c r="AF313" s="61"/>
      <c r="AG313" s="61">
        <v>3966</v>
      </c>
      <c r="AH313" s="61"/>
      <c r="AI313" s="61">
        <v>20985</v>
      </c>
      <c r="AK313" s="27">
        <v>2021</v>
      </c>
      <c r="AL313" t="s">
        <v>65</v>
      </c>
      <c r="AM313" t="s">
        <v>34</v>
      </c>
      <c r="AN313">
        <v>250025</v>
      </c>
      <c r="AO313" s="29">
        <v>3</v>
      </c>
      <c r="AP313" t="s">
        <v>17</v>
      </c>
      <c r="AQ313" s="61">
        <v>4187</v>
      </c>
      <c r="BK313" s="27">
        <v>2021</v>
      </c>
      <c r="BL313" t="s">
        <v>65</v>
      </c>
      <c r="BM313" t="s">
        <v>29</v>
      </c>
      <c r="BN313">
        <v>511112</v>
      </c>
      <c r="BO313" s="29">
        <v>9</v>
      </c>
      <c r="BP313" t="s">
        <v>13</v>
      </c>
      <c r="BQ313" s="61">
        <v>3787</v>
      </c>
    </row>
    <row r="314" spans="1:69" x14ac:dyDescent="0.25">
      <c r="A314" s="27">
        <v>2021</v>
      </c>
      <c r="B314" t="s">
        <v>51</v>
      </c>
      <c r="C314" t="s">
        <v>39</v>
      </c>
      <c r="D314" t="s">
        <v>18</v>
      </c>
      <c r="E314" s="61">
        <v>4534</v>
      </c>
      <c r="F314" s="61"/>
      <c r="G314" s="61"/>
      <c r="H314" s="61"/>
      <c r="I314" s="61"/>
      <c r="J314" s="61"/>
      <c r="K314" s="61"/>
      <c r="L314" s="61">
        <v>4493</v>
      </c>
      <c r="M314" s="61">
        <v>4778</v>
      </c>
      <c r="N314" s="61">
        <v>847</v>
      </c>
      <c r="O314" s="61">
        <v>4773</v>
      </c>
      <c r="P314" s="61"/>
      <c r="Q314" s="61">
        <v>19425</v>
      </c>
      <c r="S314" s="27">
        <v>2023</v>
      </c>
      <c r="T314" t="s">
        <v>51</v>
      </c>
      <c r="U314" t="s">
        <v>36</v>
      </c>
      <c r="V314">
        <v>250006</v>
      </c>
      <c r="W314" s="61"/>
      <c r="X314" s="61"/>
      <c r="Y314" s="61">
        <v>1923</v>
      </c>
      <c r="Z314" s="61">
        <v>3783</v>
      </c>
      <c r="AA314" s="61"/>
      <c r="AB314" s="61"/>
      <c r="AC314" s="61"/>
      <c r="AD314" s="61">
        <v>7461</v>
      </c>
      <c r="AE314" s="61"/>
      <c r="AF314" s="61">
        <v>6254</v>
      </c>
      <c r="AG314" s="61"/>
      <c r="AH314" s="61"/>
      <c r="AI314" s="61">
        <v>19421</v>
      </c>
      <c r="AK314" s="27">
        <v>2021</v>
      </c>
      <c r="AL314" t="s">
        <v>65</v>
      </c>
      <c r="AM314" t="s">
        <v>34</v>
      </c>
      <c r="AN314">
        <v>250025</v>
      </c>
      <c r="AO314" s="29">
        <v>4</v>
      </c>
      <c r="AP314" t="s">
        <v>14</v>
      </c>
      <c r="AQ314" s="61">
        <v>2672</v>
      </c>
      <c r="BK314" s="27">
        <v>2021</v>
      </c>
      <c r="BL314" t="s">
        <v>65</v>
      </c>
      <c r="BM314" t="s">
        <v>29</v>
      </c>
      <c r="BN314">
        <v>511112</v>
      </c>
      <c r="BO314" s="29">
        <v>10</v>
      </c>
      <c r="BP314" t="s">
        <v>74</v>
      </c>
      <c r="BQ314" s="61">
        <v>4384</v>
      </c>
    </row>
    <row r="315" spans="1:69" x14ac:dyDescent="0.25">
      <c r="A315" s="27">
        <v>2021</v>
      </c>
      <c r="B315" t="s">
        <v>51</v>
      </c>
      <c r="C315" t="s">
        <v>39</v>
      </c>
      <c r="D315" t="s">
        <v>19</v>
      </c>
      <c r="E315" s="61"/>
      <c r="F315" s="61"/>
      <c r="G315" s="61"/>
      <c r="H315" s="61"/>
      <c r="I315" s="61"/>
      <c r="J315" s="61">
        <v>5578</v>
      </c>
      <c r="K315" s="61">
        <v>2679</v>
      </c>
      <c r="L315" s="61"/>
      <c r="M315" s="61">
        <v>2078</v>
      </c>
      <c r="N315" s="61">
        <v>4284</v>
      </c>
      <c r="O315" s="61">
        <v>5353</v>
      </c>
      <c r="P315" s="61"/>
      <c r="Q315" s="61">
        <v>19972</v>
      </c>
      <c r="S315" s="27">
        <v>2023</v>
      </c>
      <c r="T315" t="s">
        <v>51</v>
      </c>
      <c r="U315" t="s">
        <v>36</v>
      </c>
      <c r="V315">
        <v>250007</v>
      </c>
      <c r="W315" s="61"/>
      <c r="X315" s="61">
        <v>4169</v>
      </c>
      <c r="Y315" s="61">
        <v>5689</v>
      </c>
      <c r="Z315" s="61">
        <v>228</v>
      </c>
      <c r="AA315" s="61">
        <v>989</v>
      </c>
      <c r="AB315" s="61"/>
      <c r="AC315" s="61"/>
      <c r="AD315" s="61"/>
      <c r="AE315" s="61"/>
      <c r="AF315" s="61"/>
      <c r="AG315" s="61"/>
      <c r="AH315" s="61"/>
      <c r="AI315" s="61">
        <v>11075</v>
      </c>
      <c r="AK315" s="27">
        <v>2021</v>
      </c>
      <c r="AL315" t="s">
        <v>65</v>
      </c>
      <c r="AM315" t="s">
        <v>34</v>
      </c>
      <c r="AN315">
        <v>250025</v>
      </c>
      <c r="AO315" s="29">
        <v>4</v>
      </c>
      <c r="AP315" t="s">
        <v>19</v>
      </c>
      <c r="AQ315" s="61">
        <v>4760</v>
      </c>
      <c r="BK315" s="27">
        <v>2021</v>
      </c>
      <c r="BL315" t="s">
        <v>65</v>
      </c>
      <c r="BM315" t="s">
        <v>29</v>
      </c>
      <c r="BN315">
        <v>511112</v>
      </c>
      <c r="BO315" s="29">
        <v>10</v>
      </c>
      <c r="BP315" t="s">
        <v>11</v>
      </c>
      <c r="BQ315" s="61">
        <v>3367</v>
      </c>
    </row>
    <row r="316" spans="1:69" x14ac:dyDescent="0.25">
      <c r="A316" s="27">
        <v>2021</v>
      </c>
      <c r="B316" t="s">
        <v>51</v>
      </c>
      <c r="C316" t="s">
        <v>39</v>
      </c>
      <c r="D316" t="s">
        <v>20</v>
      </c>
      <c r="E316" s="61"/>
      <c r="F316" s="61"/>
      <c r="G316" s="61"/>
      <c r="H316" s="61"/>
      <c r="I316" s="61"/>
      <c r="J316" s="61"/>
      <c r="K316" s="61"/>
      <c r="L316" s="61">
        <v>4607</v>
      </c>
      <c r="M316" s="61"/>
      <c r="N316" s="61"/>
      <c r="O316" s="61"/>
      <c r="P316" s="61">
        <v>1950</v>
      </c>
      <c r="Q316" s="61">
        <v>6557</v>
      </c>
      <c r="S316" s="27">
        <v>2023</v>
      </c>
      <c r="T316" t="s">
        <v>51</v>
      </c>
      <c r="U316" t="s">
        <v>36</v>
      </c>
      <c r="V316">
        <v>250008</v>
      </c>
      <c r="W316" s="61"/>
      <c r="X316" s="61">
        <v>284</v>
      </c>
      <c r="Y316" s="61"/>
      <c r="Z316" s="61">
        <v>4508</v>
      </c>
      <c r="AA316" s="61">
        <v>2359</v>
      </c>
      <c r="AB316" s="61">
        <v>596</v>
      </c>
      <c r="AC316" s="61">
        <v>2523</v>
      </c>
      <c r="AD316" s="61"/>
      <c r="AE316" s="61"/>
      <c r="AF316" s="61"/>
      <c r="AG316" s="61">
        <v>5642</v>
      </c>
      <c r="AH316" s="61"/>
      <c r="AI316" s="61">
        <v>15912</v>
      </c>
      <c r="AK316" s="27">
        <v>2021</v>
      </c>
      <c r="AL316" t="s">
        <v>65</v>
      </c>
      <c r="AM316" t="s">
        <v>34</v>
      </c>
      <c r="AN316">
        <v>250025</v>
      </c>
      <c r="AO316" s="29">
        <v>6</v>
      </c>
      <c r="AP316" t="s">
        <v>75</v>
      </c>
      <c r="AQ316" s="61">
        <v>4552</v>
      </c>
      <c r="BK316" s="27">
        <v>2021</v>
      </c>
      <c r="BL316" t="s">
        <v>65</v>
      </c>
      <c r="BM316" t="s">
        <v>29</v>
      </c>
      <c r="BN316">
        <v>511112</v>
      </c>
      <c r="BO316" s="29">
        <v>10</v>
      </c>
      <c r="BP316" t="s">
        <v>18</v>
      </c>
      <c r="BQ316" s="61">
        <v>228</v>
      </c>
    </row>
    <row r="317" spans="1:69" x14ac:dyDescent="0.25">
      <c r="A317" s="27">
        <v>2021</v>
      </c>
      <c r="B317" t="s">
        <v>51</v>
      </c>
      <c r="C317" t="s">
        <v>39</v>
      </c>
      <c r="D317" t="s">
        <v>21</v>
      </c>
      <c r="E317" s="61">
        <v>2254</v>
      </c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>
        <v>2254</v>
      </c>
      <c r="S317" s="27">
        <v>2023</v>
      </c>
      <c r="T317" t="s">
        <v>51</v>
      </c>
      <c r="U317" t="s">
        <v>36</v>
      </c>
      <c r="V317">
        <v>250009</v>
      </c>
      <c r="W317" s="61"/>
      <c r="X317" s="61"/>
      <c r="Y317" s="61"/>
      <c r="Z317" s="61">
        <v>2084</v>
      </c>
      <c r="AA317" s="61"/>
      <c r="AB317" s="61">
        <v>10498</v>
      </c>
      <c r="AC317" s="61">
        <v>2610</v>
      </c>
      <c r="AD317" s="61"/>
      <c r="AE317" s="61">
        <v>1282</v>
      </c>
      <c r="AF317" s="61"/>
      <c r="AG317" s="61">
        <v>495</v>
      </c>
      <c r="AH317" s="61">
        <v>16333</v>
      </c>
      <c r="AI317" s="61">
        <v>33302</v>
      </c>
      <c r="AK317" s="27">
        <v>2021</v>
      </c>
      <c r="AL317" t="s">
        <v>65</v>
      </c>
      <c r="AM317" t="s">
        <v>34</v>
      </c>
      <c r="AN317">
        <v>250025</v>
      </c>
      <c r="AO317" s="29">
        <v>6</v>
      </c>
      <c r="AP317" t="s">
        <v>76</v>
      </c>
      <c r="AQ317" s="61">
        <v>2200</v>
      </c>
      <c r="BK317" s="27">
        <v>2021</v>
      </c>
      <c r="BL317" t="s">
        <v>65</v>
      </c>
      <c r="BM317" t="s">
        <v>29</v>
      </c>
      <c r="BN317">
        <v>511112</v>
      </c>
      <c r="BO317" s="29">
        <v>11</v>
      </c>
      <c r="BP317" t="s">
        <v>73</v>
      </c>
      <c r="BQ317" s="61">
        <v>4047</v>
      </c>
    </row>
    <row r="318" spans="1:69" x14ac:dyDescent="0.25">
      <c r="A318" s="27">
        <v>2021</v>
      </c>
      <c r="B318" t="s">
        <v>51</v>
      </c>
      <c r="C318" t="s">
        <v>40</v>
      </c>
      <c r="D318" t="s">
        <v>73</v>
      </c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>
        <v>5120</v>
      </c>
      <c r="P318" s="61"/>
      <c r="Q318" s="61">
        <v>5120</v>
      </c>
      <c r="S318" s="27">
        <v>2023</v>
      </c>
      <c r="T318" t="s">
        <v>51</v>
      </c>
      <c r="U318" t="s">
        <v>36</v>
      </c>
      <c r="V318">
        <v>250010</v>
      </c>
      <c r="W318" s="61">
        <v>2331</v>
      </c>
      <c r="X318" s="61">
        <v>3461</v>
      </c>
      <c r="Y318" s="61">
        <v>5915</v>
      </c>
      <c r="Z318" s="61">
        <v>6616</v>
      </c>
      <c r="AA318" s="61">
        <v>11065</v>
      </c>
      <c r="AB318" s="61">
        <v>3878</v>
      </c>
      <c r="AC318" s="61"/>
      <c r="AD318" s="61"/>
      <c r="AE318" s="61"/>
      <c r="AF318" s="61">
        <v>1924</v>
      </c>
      <c r="AG318" s="61">
        <v>5535</v>
      </c>
      <c r="AH318" s="61">
        <v>10292</v>
      </c>
      <c r="AI318" s="61">
        <v>51017</v>
      </c>
      <c r="AK318" s="27">
        <v>2021</v>
      </c>
      <c r="AL318" t="s">
        <v>65</v>
      </c>
      <c r="AM318" t="s">
        <v>34</v>
      </c>
      <c r="AN318">
        <v>250025</v>
      </c>
      <c r="AO318" s="29">
        <v>9</v>
      </c>
      <c r="AP318" t="s">
        <v>78</v>
      </c>
      <c r="AQ318" s="61">
        <v>2235</v>
      </c>
      <c r="BK318" s="27">
        <v>2021</v>
      </c>
      <c r="BL318" t="s">
        <v>65</v>
      </c>
      <c r="BM318" t="s">
        <v>29</v>
      </c>
      <c r="BN318">
        <v>511112</v>
      </c>
      <c r="BO318" s="29">
        <v>11</v>
      </c>
      <c r="BP318" t="s">
        <v>78</v>
      </c>
      <c r="BQ318" s="61">
        <v>2210</v>
      </c>
    </row>
    <row r="319" spans="1:69" x14ac:dyDescent="0.25">
      <c r="A319" s="27">
        <v>2021</v>
      </c>
      <c r="B319" t="s">
        <v>51</v>
      </c>
      <c r="C319" t="s">
        <v>40</v>
      </c>
      <c r="D319" t="s">
        <v>74</v>
      </c>
      <c r="E319" s="61"/>
      <c r="F319" s="61"/>
      <c r="G319" s="61"/>
      <c r="H319" s="61"/>
      <c r="I319" s="61"/>
      <c r="J319" s="61"/>
      <c r="K319" s="61"/>
      <c r="L319" s="61"/>
      <c r="M319" s="61">
        <v>5868</v>
      </c>
      <c r="N319" s="61">
        <v>387</v>
      </c>
      <c r="O319" s="61"/>
      <c r="P319" s="61">
        <v>5490</v>
      </c>
      <c r="Q319" s="61">
        <v>11745</v>
      </c>
      <c r="S319" s="27">
        <v>2023</v>
      </c>
      <c r="T319" t="s">
        <v>51</v>
      </c>
      <c r="U319" t="s">
        <v>37</v>
      </c>
      <c r="V319">
        <v>250011</v>
      </c>
      <c r="W319" s="61">
        <v>13585</v>
      </c>
      <c r="X319" s="61">
        <v>8232</v>
      </c>
      <c r="Y319" s="61"/>
      <c r="Z319" s="61">
        <v>2440</v>
      </c>
      <c r="AA319" s="61"/>
      <c r="AB319" s="61"/>
      <c r="AC319" s="61"/>
      <c r="AD319" s="61">
        <v>10636</v>
      </c>
      <c r="AE319" s="61"/>
      <c r="AF319" s="61">
        <v>3133</v>
      </c>
      <c r="AG319" s="61">
        <v>329</v>
      </c>
      <c r="AH319" s="61">
        <v>2808</v>
      </c>
      <c r="AI319" s="61">
        <v>41163</v>
      </c>
      <c r="AK319" s="27">
        <v>2021</v>
      </c>
      <c r="AL319" t="s">
        <v>65</v>
      </c>
      <c r="AM319" t="s">
        <v>34</v>
      </c>
      <c r="AN319">
        <v>250025</v>
      </c>
      <c r="AO319" s="29">
        <v>10</v>
      </c>
      <c r="AP319" t="s">
        <v>78</v>
      </c>
      <c r="AQ319" s="61">
        <v>1243</v>
      </c>
      <c r="BK319" s="27">
        <v>2021</v>
      </c>
      <c r="BL319" t="s">
        <v>65</v>
      </c>
      <c r="BM319" t="s">
        <v>29</v>
      </c>
      <c r="BN319">
        <v>511112</v>
      </c>
      <c r="BO319" s="29">
        <v>11</v>
      </c>
      <c r="BP319" t="s">
        <v>20</v>
      </c>
      <c r="BQ319" s="61">
        <v>5902</v>
      </c>
    </row>
    <row r="320" spans="1:69" x14ac:dyDescent="0.25">
      <c r="A320" s="27">
        <v>2021</v>
      </c>
      <c r="B320" t="s">
        <v>51</v>
      </c>
      <c r="C320" t="s">
        <v>40</v>
      </c>
      <c r="D320" t="s">
        <v>75</v>
      </c>
      <c r="E320" s="61"/>
      <c r="F320" s="61"/>
      <c r="G320" s="61"/>
      <c r="H320" s="61"/>
      <c r="I320" s="61"/>
      <c r="J320" s="61"/>
      <c r="K320" s="61"/>
      <c r="L320" s="61"/>
      <c r="M320" s="61"/>
      <c r="N320" s="61">
        <v>6012</v>
      </c>
      <c r="O320" s="61"/>
      <c r="P320" s="61"/>
      <c r="Q320" s="61">
        <v>6012</v>
      </c>
      <c r="S320" s="27">
        <v>2023</v>
      </c>
      <c r="T320" t="s">
        <v>51</v>
      </c>
      <c r="U320" t="s">
        <v>37</v>
      </c>
      <c r="V320">
        <v>250012</v>
      </c>
      <c r="W320" s="61"/>
      <c r="X320" s="61"/>
      <c r="Y320" s="61">
        <v>1258</v>
      </c>
      <c r="Z320" s="61"/>
      <c r="AA320" s="61"/>
      <c r="AB320" s="61">
        <v>4896</v>
      </c>
      <c r="AC320" s="61">
        <v>5140</v>
      </c>
      <c r="AD320" s="61"/>
      <c r="AE320" s="61"/>
      <c r="AF320" s="61">
        <v>6804</v>
      </c>
      <c r="AG320" s="61">
        <v>4796</v>
      </c>
      <c r="AH320" s="61">
        <v>2417</v>
      </c>
      <c r="AI320" s="61">
        <v>25311</v>
      </c>
      <c r="AK320" s="27">
        <v>2021</v>
      </c>
      <c r="AL320" t="s">
        <v>65</v>
      </c>
      <c r="AM320" t="s">
        <v>34</v>
      </c>
      <c r="AN320">
        <v>250025</v>
      </c>
      <c r="AO320" s="29">
        <v>11</v>
      </c>
      <c r="AP320" t="s">
        <v>15</v>
      </c>
      <c r="AQ320" s="61">
        <v>1337</v>
      </c>
      <c r="BK320" s="27">
        <v>2021</v>
      </c>
      <c r="BL320" t="s">
        <v>65</v>
      </c>
      <c r="BM320" t="s">
        <v>29</v>
      </c>
      <c r="BN320">
        <v>511112</v>
      </c>
      <c r="BO320" s="29">
        <v>12</v>
      </c>
      <c r="BP320" t="s">
        <v>77</v>
      </c>
      <c r="BQ320" s="61">
        <v>3011</v>
      </c>
    </row>
    <row r="321" spans="1:69" x14ac:dyDescent="0.25">
      <c r="A321" s="27">
        <v>2021</v>
      </c>
      <c r="B321" t="s">
        <v>51</v>
      </c>
      <c r="C321" t="s">
        <v>40</v>
      </c>
      <c r="D321" t="s">
        <v>77</v>
      </c>
      <c r="E321" s="61"/>
      <c r="F321" s="61"/>
      <c r="G321" s="61"/>
      <c r="H321" s="61"/>
      <c r="I321" s="61"/>
      <c r="J321" s="61"/>
      <c r="K321" s="61"/>
      <c r="L321" s="61">
        <v>6916</v>
      </c>
      <c r="M321" s="61"/>
      <c r="N321" s="61"/>
      <c r="O321" s="61">
        <v>3554</v>
      </c>
      <c r="P321" s="61">
        <v>3382</v>
      </c>
      <c r="Q321" s="61">
        <v>13852</v>
      </c>
      <c r="S321" s="27">
        <v>2023</v>
      </c>
      <c r="T321" t="s">
        <v>51</v>
      </c>
      <c r="U321" t="s">
        <v>37</v>
      </c>
      <c r="V321">
        <v>250013</v>
      </c>
      <c r="W321" s="61">
        <v>4765</v>
      </c>
      <c r="X321" s="61"/>
      <c r="Y321" s="61">
        <v>3146</v>
      </c>
      <c r="Z321" s="61"/>
      <c r="AA321" s="61">
        <v>5609</v>
      </c>
      <c r="AB321" s="61">
        <v>2972</v>
      </c>
      <c r="AC321" s="61">
        <v>5267</v>
      </c>
      <c r="AD321" s="61"/>
      <c r="AE321" s="61"/>
      <c r="AF321" s="61"/>
      <c r="AG321" s="61"/>
      <c r="AH321" s="61"/>
      <c r="AI321" s="61">
        <v>21759</v>
      </c>
      <c r="AK321" s="27">
        <v>2021</v>
      </c>
      <c r="AL321" t="s">
        <v>65</v>
      </c>
      <c r="AM321" t="s">
        <v>34</v>
      </c>
      <c r="AN321">
        <v>250025</v>
      </c>
      <c r="AO321" s="29">
        <v>12</v>
      </c>
      <c r="AP321" t="s">
        <v>73</v>
      </c>
      <c r="AQ321" s="61">
        <v>2633</v>
      </c>
      <c r="BK321" s="27">
        <v>2021</v>
      </c>
      <c r="BL321" t="s">
        <v>65</v>
      </c>
      <c r="BM321" t="s">
        <v>29</v>
      </c>
      <c r="BN321">
        <v>511112</v>
      </c>
      <c r="BO321" s="29">
        <v>12</v>
      </c>
      <c r="BP321" t="s">
        <v>78</v>
      </c>
      <c r="BQ321" s="61">
        <v>5509</v>
      </c>
    </row>
    <row r="322" spans="1:69" x14ac:dyDescent="0.25">
      <c r="A322" s="27">
        <v>2021</v>
      </c>
      <c r="B322" t="s">
        <v>51</v>
      </c>
      <c r="C322" t="s">
        <v>40</v>
      </c>
      <c r="D322" t="s">
        <v>78</v>
      </c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>
        <v>5185</v>
      </c>
      <c r="P322" s="61"/>
      <c r="Q322" s="61">
        <v>5185</v>
      </c>
      <c r="S322" s="27">
        <v>2023</v>
      </c>
      <c r="T322" t="s">
        <v>51</v>
      </c>
      <c r="U322" t="s">
        <v>37</v>
      </c>
      <c r="V322">
        <v>250014</v>
      </c>
      <c r="W322" s="61"/>
      <c r="X322" s="61"/>
      <c r="Y322" s="61">
        <v>4440</v>
      </c>
      <c r="Z322" s="61"/>
      <c r="AA322" s="61"/>
      <c r="AB322" s="61">
        <v>3873</v>
      </c>
      <c r="AC322" s="61"/>
      <c r="AD322" s="61">
        <v>2004</v>
      </c>
      <c r="AE322" s="61">
        <v>711</v>
      </c>
      <c r="AF322" s="61">
        <v>793</v>
      </c>
      <c r="AG322" s="61">
        <v>582</v>
      </c>
      <c r="AH322" s="61">
        <v>12091</v>
      </c>
      <c r="AI322" s="61">
        <v>24494</v>
      </c>
      <c r="AK322" s="27">
        <v>2021</v>
      </c>
      <c r="AL322" t="s">
        <v>65</v>
      </c>
      <c r="AM322" t="s">
        <v>36</v>
      </c>
      <c r="AN322">
        <v>250001</v>
      </c>
      <c r="AO322" s="29">
        <v>2</v>
      </c>
      <c r="AP322" t="s">
        <v>21</v>
      </c>
      <c r="AQ322" s="61">
        <v>1026</v>
      </c>
      <c r="BK322" s="27">
        <v>2021</v>
      </c>
      <c r="BL322" t="s">
        <v>65</v>
      </c>
      <c r="BM322" t="s">
        <v>29</v>
      </c>
      <c r="BN322">
        <v>511112</v>
      </c>
      <c r="BO322" s="29">
        <v>12</v>
      </c>
      <c r="BP322" t="s">
        <v>16</v>
      </c>
      <c r="BQ322" s="61">
        <v>5775</v>
      </c>
    </row>
    <row r="323" spans="1:69" x14ac:dyDescent="0.25">
      <c r="A323" s="27">
        <v>2021</v>
      </c>
      <c r="B323" t="s">
        <v>51</v>
      </c>
      <c r="C323" t="s">
        <v>40</v>
      </c>
      <c r="D323" t="s">
        <v>79</v>
      </c>
      <c r="E323" s="61"/>
      <c r="F323" s="61"/>
      <c r="G323" s="61">
        <v>1720</v>
      </c>
      <c r="H323" s="61"/>
      <c r="I323" s="61">
        <v>5265</v>
      </c>
      <c r="J323" s="61"/>
      <c r="K323" s="61">
        <v>5671</v>
      </c>
      <c r="L323" s="61"/>
      <c r="M323" s="61"/>
      <c r="N323" s="61"/>
      <c r="O323" s="61"/>
      <c r="P323" s="61"/>
      <c r="Q323" s="61">
        <v>12656</v>
      </c>
      <c r="S323" s="27">
        <v>2023</v>
      </c>
      <c r="T323" t="s">
        <v>51</v>
      </c>
      <c r="U323" t="s">
        <v>37</v>
      </c>
      <c r="V323">
        <v>250015</v>
      </c>
      <c r="W323" s="61"/>
      <c r="X323" s="61"/>
      <c r="Y323" s="61"/>
      <c r="Z323" s="61">
        <v>5150</v>
      </c>
      <c r="AA323" s="61"/>
      <c r="AB323" s="61">
        <v>4065</v>
      </c>
      <c r="AC323" s="61"/>
      <c r="AD323" s="61">
        <v>13063</v>
      </c>
      <c r="AE323" s="61">
        <v>1580</v>
      </c>
      <c r="AF323" s="61">
        <v>2860</v>
      </c>
      <c r="AG323" s="61"/>
      <c r="AH323" s="61">
        <v>376</v>
      </c>
      <c r="AI323" s="61">
        <v>27094</v>
      </c>
      <c r="AK323" s="27">
        <v>2021</v>
      </c>
      <c r="AL323" t="s">
        <v>65</v>
      </c>
      <c r="AM323" t="s">
        <v>36</v>
      </c>
      <c r="AN323">
        <v>250001</v>
      </c>
      <c r="AO323" s="29">
        <v>5</v>
      </c>
      <c r="AP323" t="s">
        <v>15</v>
      </c>
      <c r="AQ323" s="61">
        <v>1464</v>
      </c>
      <c r="BK323" s="27">
        <v>2021</v>
      </c>
      <c r="BL323" t="s">
        <v>65</v>
      </c>
      <c r="BM323" t="s">
        <v>30</v>
      </c>
      <c r="BN323">
        <v>511113</v>
      </c>
      <c r="BO323" s="29">
        <v>1</v>
      </c>
      <c r="BP323" t="s">
        <v>80</v>
      </c>
      <c r="BQ323" s="61">
        <v>5544</v>
      </c>
    </row>
    <row r="324" spans="1:69" x14ac:dyDescent="0.25">
      <c r="A324" s="27">
        <v>2021</v>
      </c>
      <c r="B324" t="s">
        <v>51</v>
      </c>
      <c r="C324" t="s">
        <v>40</v>
      </c>
      <c r="D324" t="s">
        <v>80</v>
      </c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>
        <v>4893</v>
      </c>
      <c r="P324" s="61"/>
      <c r="Q324" s="61">
        <v>4893</v>
      </c>
      <c r="S324" s="27">
        <v>2023</v>
      </c>
      <c r="T324" t="s">
        <v>51</v>
      </c>
      <c r="U324" t="s">
        <v>37</v>
      </c>
      <c r="V324">
        <v>250016</v>
      </c>
      <c r="W324" s="61">
        <v>4573</v>
      </c>
      <c r="X324" s="61">
        <v>3648</v>
      </c>
      <c r="Y324" s="61">
        <v>1125</v>
      </c>
      <c r="Z324" s="61">
        <v>4677</v>
      </c>
      <c r="AA324" s="61"/>
      <c r="AB324" s="61"/>
      <c r="AC324" s="61"/>
      <c r="AD324" s="61"/>
      <c r="AE324" s="61">
        <v>5716</v>
      </c>
      <c r="AF324" s="61">
        <v>4292</v>
      </c>
      <c r="AG324" s="61"/>
      <c r="AH324" s="61">
        <v>4269</v>
      </c>
      <c r="AI324" s="61">
        <v>28300</v>
      </c>
      <c r="AK324" s="27">
        <v>2021</v>
      </c>
      <c r="AL324" t="s">
        <v>65</v>
      </c>
      <c r="AM324" t="s">
        <v>36</v>
      </c>
      <c r="AN324">
        <v>250001</v>
      </c>
      <c r="AO324" s="29">
        <v>7</v>
      </c>
      <c r="AP324" t="s">
        <v>12</v>
      </c>
      <c r="AQ324" s="61">
        <v>3277</v>
      </c>
      <c r="BK324" s="27">
        <v>2021</v>
      </c>
      <c r="BL324" t="s">
        <v>65</v>
      </c>
      <c r="BM324" t="s">
        <v>30</v>
      </c>
      <c r="BN324">
        <v>511113</v>
      </c>
      <c r="BO324" s="29">
        <v>1</v>
      </c>
      <c r="BP324" t="s">
        <v>12</v>
      </c>
      <c r="BQ324" s="61">
        <v>2127</v>
      </c>
    </row>
    <row r="325" spans="1:69" x14ac:dyDescent="0.25">
      <c r="A325" s="27">
        <v>2021</v>
      </c>
      <c r="B325" t="s">
        <v>51</v>
      </c>
      <c r="C325" t="s">
        <v>40</v>
      </c>
      <c r="D325" t="s">
        <v>81</v>
      </c>
      <c r="E325" s="61"/>
      <c r="F325" s="61"/>
      <c r="G325" s="61"/>
      <c r="H325" s="61"/>
      <c r="I325" s="61"/>
      <c r="J325" s="61"/>
      <c r="K325" s="61"/>
      <c r="L325" s="61"/>
      <c r="M325" s="61"/>
      <c r="N325" s="61">
        <v>3134</v>
      </c>
      <c r="O325" s="61"/>
      <c r="P325" s="61"/>
      <c r="Q325" s="61">
        <v>3134</v>
      </c>
      <c r="S325" s="27">
        <v>2023</v>
      </c>
      <c r="T325" t="s">
        <v>51</v>
      </c>
      <c r="U325" t="s">
        <v>37</v>
      </c>
      <c r="V325">
        <v>250017</v>
      </c>
      <c r="W325" s="61"/>
      <c r="X325" s="61">
        <v>4961</v>
      </c>
      <c r="Y325" s="61">
        <v>3810</v>
      </c>
      <c r="Z325" s="61">
        <v>3194</v>
      </c>
      <c r="AA325" s="61">
        <v>2178</v>
      </c>
      <c r="AB325" s="61">
        <v>9686</v>
      </c>
      <c r="AC325" s="61">
        <v>672</v>
      </c>
      <c r="AD325" s="61">
        <v>4159</v>
      </c>
      <c r="AE325" s="61">
        <v>3645</v>
      </c>
      <c r="AF325" s="61"/>
      <c r="AG325" s="61">
        <v>8004</v>
      </c>
      <c r="AH325" s="61">
        <v>1553</v>
      </c>
      <c r="AI325" s="61">
        <v>41862</v>
      </c>
      <c r="AK325" s="27">
        <v>2021</v>
      </c>
      <c r="AL325" t="s">
        <v>65</v>
      </c>
      <c r="AM325" t="s">
        <v>36</v>
      </c>
      <c r="AN325">
        <v>250001</v>
      </c>
      <c r="AO325" s="29">
        <v>8</v>
      </c>
      <c r="AP325" t="s">
        <v>15</v>
      </c>
      <c r="AQ325" s="61">
        <v>2825</v>
      </c>
      <c r="BK325" s="27">
        <v>2021</v>
      </c>
      <c r="BL325" t="s">
        <v>65</v>
      </c>
      <c r="BM325" t="s">
        <v>30</v>
      </c>
      <c r="BN325">
        <v>511113</v>
      </c>
      <c r="BO325" s="29">
        <v>1</v>
      </c>
      <c r="BP325" t="s">
        <v>19</v>
      </c>
      <c r="BQ325" s="61">
        <v>2958</v>
      </c>
    </row>
    <row r="326" spans="1:69" x14ac:dyDescent="0.25">
      <c r="A326" s="27">
        <v>2021</v>
      </c>
      <c r="B326" t="s">
        <v>51</v>
      </c>
      <c r="C326" t="s">
        <v>40</v>
      </c>
      <c r="D326" t="s">
        <v>11</v>
      </c>
      <c r="E326" s="61"/>
      <c r="F326" s="61"/>
      <c r="G326" s="61">
        <v>840</v>
      </c>
      <c r="H326" s="61">
        <v>7545</v>
      </c>
      <c r="I326" s="61">
        <v>5808</v>
      </c>
      <c r="J326" s="61"/>
      <c r="K326" s="61"/>
      <c r="L326" s="61"/>
      <c r="M326" s="61"/>
      <c r="N326" s="61"/>
      <c r="O326" s="61"/>
      <c r="P326" s="61"/>
      <c r="Q326" s="61">
        <v>14193</v>
      </c>
      <c r="S326" s="27">
        <v>2023</v>
      </c>
      <c r="T326" t="s">
        <v>51</v>
      </c>
      <c r="U326" t="s">
        <v>37</v>
      </c>
      <c r="V326">
        <v>250018</v>
      </c>
      <c r="W326" s="61"/>
      <c r="X326" s="61">
        <v>4054</v>
      </c>
      <c r="Y326" s="61"/>
      <c r="Z326" s="61">
        <v>13242</v>
      </c>
      <c r="AA326" s="61">
        <v>9664</v>
      </c>
      <c r="AB326" s="61">
        <v>3972</v>
      </c>
      <c r="AC326" s="61">
        <v>4597</v>
      </c>
      <c r="AD326" s="61"/>
      <c r="AE326" s="61">
        <v>3959</v>
      </c>
      <c r="AF326" s="61"/>
      <c r="AG326" s="61">
        <v>5823</v>
      </c>
      <c r="AH326" s="61"/>
      <c r="AI326" s="61">
        <v>45311</v>
      </c>
      <c r="AK326" s="27">
        <v>2021</v>
      </c>
      <c r="AL326" t="s">
        <v>65</v>
      </c>
      <c r="AM326" t="s">
        <v>36</v>
      </c>
      <c r="AN326">
        <v>250001</v>
      </c>
      <c r="AO326" s="29">
        <v>10</v>
      </c>
      <c r="AP326" t="s">
        <v>12</v>
      </c>
      <c r="AQ326" s="61">
        <v>4733</v>
      </c>
      <c r="BK326" s="27">
        <v>2021</v>
      </c>
      <c r="BL326" t="s">
        <v>65</v>
      </c>
      <c r="BM326" t="s">
        <v>30</v>
      </c>
      <c r="BN326">
        <v>511113</v>
      </c>
      <c r="BO326" s="29">
        <v>2</v>
      </c>
      <c r="BP326" t="s">
        <v>13</v>
      </c>
      <c r="BQ326" s="61">
        <v>5169</v>
      </c>
    </row>
    <row r="327" spans="1:69" x14ac:dyDescent="0.25">
      <c r="A327" s="27">
        <v>2021</v>
      </c>
      <c r="B327" t="s">
        <v>51</v>
      </c>
      <c r="C327" t="s">
        <v>40</v>
      </c>
      <c r="D327" t="s">
        <v>12</v>
      </c>
      <c r="E327" s="61"/>
      <c r="F327" s="61"/>
      <c r="G327" s="61">
        <v>5560</v>
      </c>
      <c r="H327" s="61"/>
      <c r="I327" s="61"/>
      <c r="J327" s="61">
        <v>2413</v>
      </c>
      <c r="K327" s="61">
        <v>5660</v>
      </c>
      <c r="L327" s="61"/>
      <c r="M327" s="61">
        <v>7935</v>
      </c>
      <c r="N327" s="61"/>
      <c r="O327" s="61"/>
      <c r="P327" s="61"/>
      <c r="Q327" s="61">
        <v>21568</v>
      </c>
      <c r="S327" s="27">
        <v>2023</v>
      </c>
      <c r="T327" t="s">
        <v>51</v>
      </c>
      <c r="U327" t="s">
        <v>37</v>
      </c>
      <c r="V327">
        <v>250019</v>
      </c>
      <c r="W327" s="61"/>
      <c r="X327" s="61">
        <v>5655</v>
      </c>
      <c r="Y327" s="61">
        <v>1033</v>
      </c>
      <c r="Z327" s="61">
        <v>2338</v>
      </c>
      <c r="AA327" s="61"/>
      <c r="AB327" s="61"/>
      <c r="AC327" s="61"/>
      <c r="AD327" s="61">
        <v>4958</v>
      </c>
      <c r="AE327" s="61">
        <v>1428</v>
      </c>
      <c r="AF327" s="61">
        <v>18598</v>
      </c>
      <c r="AG327" s="61"/>
      <c r="AH327" s="61">
        <v>4740</v>
      </c>
      <c r="AI327" s="61">
        <v>38750</v>
      </c>
      <c r="AK327" s="27">
        <v>2021</v>
      </c>
      <c r="AL327" t="s">
        <v>65</v>
      </c>
      <c r="AM327" t="s">
        <v>36</v>
      </c>
      <c r="AN327">
        <v>250001</v>
      </c>
      <c r="AO327" s="29">
        <v>11</v>
      </c>
      <c r="AP327" t="s">
        <v>73</v>
      </c>
      <c r="AQ327" s="61">
        <v>3434</v>
      </c>
      <c r="BK327" s="27">
        <v>2021</v>
      </c>
      <c r="BL327" t="s">
        <v>65</v>
      </c>
      <c r="BM327" t="s">
        <v>30</v>
      </c>
      <c r="BN327">
        <v>511113</v>
      </c>
      <c r="BO327" s="29">
        <v>3</v>
      </c>
      <c r="BP327" t="s">
        <v>74</v>
      </c>
      <c r="BQ327" s="61">
        <v>1309</v>
      </c>
    </row>
    <row r="328" spans="1:69" x14ac:dyDescent="0.25">
      <c r="A328" s="27">
        <v>2021</v>
      </c>
      <c r="B328" t="s">
        <v>51</v>
      </c>
      <c r="C328" t="s">
        <v>40</v>
      </c>
      <c r="D328" t="s">
        <v>13</v>
      </c>
      <c r="E328" s="61">
        <v>3708</v>
      </c>
      <c r="F328" s="61"/>
      <c r="G328" s="61"/>
      <c r="H328" s="61"/>
      <c r="I328" s="61"/>
      <c r="J328" s="61"/>
      <c r="K328" s="61"/>
      <c r="L328" s="61"/>
      <c r="M328" s="61"/>
      <c r="N328" s="61">
        <v>4457</v>
      </c>
      <c r="O328" s="61"/>
      <c r="P328" s="61"/>
      <c r="Q328" s="61">
        <v>8165</v>
      </c>
      <c r="S328" s="27">
        <v>2023</v>
      </c>
      <c r="T328" t="s">
        <v>51</v>
      </c>
      <c r="U328" t="s">
        <v>37</v>
      </c>
      <c r="V328">
        <v>250020</v>
      </c>
      <c r="W328" s="61">
        <v>1904</v>
      </c>
      <c r="X328" s="61"/>
      <c r="Y328" s="61"/>
      <c r="Z328" s="61"/>
      <c r="AA328" s="61">
        <v>4282</v>
      </c>
      <c r="AB328" s="61"/>
      <c r="AC328" s="61"/>
      <c r="AD328" s="61"/>
      <c r="AE328" s="61"/>
      <c r="AF328" s="61"/>
      <c r="AG328" s="61">
        <v>400</v>
      </c>
      <c r="AH328" s="61">
        <v>7996</v>
      </c>
      <c r="AI328" s="61">
        <v>14582</v>
      </c>
      <c r="AK328" s="27">
        <v>2021</v>
      </c>
      <c r="AL328" t="s">
        <v>65</v>
      </c>
      <c r="AM328" t="s">
        <v>36</v>
      </c>
      <c r="AN328">
        <v>250002</v>
      </c>
      <c r="AO328" s="29">
        <v>1</v>
      </c>
      <c r="AP328" t="s">
        <v>17</v>
      </c>
      <c r="AQ328" s="61">
        <v>2348</v>
      </c>
      <c r="BK328" s="27">
        <v>2021</v>
      </c>
      <c r="BL328" t="s">
        <v>65</v>
      </c>
      <c r="BM328" t="s">
        <v>30</v>
      </c>
      <c r="BN328">
        <v>511113</v>
      </c>
      <c r="BO328" s="29">
        <v>4</v>
      </c>
      <c r="BP328" t="s">
        <v>74</v>
      </c>
      <c r="BQ328" s="61">
        <v>3260</v>
      </c>
    </row>
    <row r="329" spans="1:69" x14ac:dyDescent="0.25">
      <c r="A329" s="27">
        <v>2021</v>
      </c>
      <c r="B329" t="s">
        <v>51</v>
      </c>
      <c r="C329" t="s">
        <v>40</v>
      </c>
      <c r="D329" t="s">
        <v>14</v>
      </c>
      <c r="E329" s="61">
        <v>4888</v>
      </c>
      <c r="F329" s="61"/>
      <c r="G329" s="61"/>
      <c r="H329" s="61">
        <v>2947</v>
      </c>
      <c r="I329" s="61"/>
      <c r="J329" s="61"/>
      <c r="K329" s="61"/>
      <c r="L329" s="61"/>
      <c r="M329" s="61"/>
      <c r="N329" s="61"/>
      <c r="O329" s="61"/>
      <c r="P329" s="61">
        <v>1508</v>
      </c>
      <c r="Q329" s="61">
        <v>9343</v>
      </c>
      <c r="S329" s="27">
        <v>2023</v>
      </c>
      <c r="T329" t="s">
        <v>51</v>
      </c>
      <c r="U329" t="s">
        <v>35</v>
      </c>
      <c r="V329">
        <v>250026</v>
      </c>
      <c r="W329" s="61"/>
      <c r="X329" s="61">
        <v>9330</v>
      </c>
      <c r="Y329" s="61"/>
      <c r="Z329" s="61">
        <v>5886</v>
      </c>
      <c r="AA329" s="61"/>
      <c r="AB329" s="61"/>
      <c r="AC329" s="61">
        <v>633</v>
      </c>
      <c r="AD329" s="61"/>
      <c r="AE329" s="61">
        <v>3376</v>
      </c>
      <c r="AF329" s="61"/>
      <c r="AG329" s="61">
        <v>656</v>
      </c>
      <c r="AH329" s="61"/>
      <c r="AI329" s="61">
        <v>19881</v>
      </c>
      <c r="AK329" s="27">
        <v>2021</v>
      </c>
      <c r="AL329" t="s">
        <v>65</v>
      </c>
      <c r="AM329" t="s">
        <v>36</v>
      </c>
      <c r="AN329">
        <v>250002</v>
      </c>
      <c r="AO329" s="29">
        <v>4</v>
      </c>
      <c r="AP329" t="s">
        <v>12</v>
      </c>
      <c r="AQ329" s="61">
        <v>5069</v>
      </c>
      <c r="BK329" s="27">
        <v>2021</v>
      </c>
      <c r="BL329" t="s">
        <v>65</v>
      </c>
      <c r="BM329" t="s">
        <v>30</v>
      </c>
      <c r="BN329">
        <v>511113</v>
      </c>
      <c r="BO329" s="29">
        <v>4</v>
      </c>
      <c r="BP329" t="s">
        <v>14</v>
      </c>
      <c r="BQ329" s="61">
        <v>1250</v>
      </c>
    </row>
    <row r="330" spans="1:69" x14ac:dyDescent="0.25">
      <c r="A330" s="27">
        <v>2021</v>
      </c>
      <c r="B330" t="s">
        <v>51</v>
      </c>
      <c r="C330" t="s">
        <v>40</v>
      </c>
      <c r="D330" t="s">
        <v>15</v>
      </c>
      <c r="E330" s="61"/>
      <c r="F330" s="61"/>
      <c r="G330" s="61"/>
      <c r="H330" s="61"/>
      <c r="I330" s="61"/>
      <c r="J330" s="61"/>
      <c r="K330" s="61"/>
      <c r="L330" s="61"/>
      <c r="M330" s="61"/>
      <c r="N330" s="61">
        <v>1428</v>
      </c>
      <c r="O330" s="61"/>
      <c r="P330" s="61"/>
      <c r="Q330" s="61">
        <v>1428</v>
      </c>
      <c r="S330" s="27">
        <v>2023</v>
      </c>
      <c r="T330" t="s">
        <v>51</v>
      </c>
      <c r="U330" t="s">
        <v>35</v>
      </c>
      <c r="V330">
        <v>250027</v>
      </c>
      <c r="W330" s="61">
        <v>4778</v>
      </c>
      <c r="X330" s="61"/>
      <c r="Y330" s="61">
        <v>244</v>
      </c>
      <c r="Z330" s="61">
        <v>2109</v>
      </c>
      <c r="AA330" s="61"/>
      <c r="AB330" s="61">
        <v>10079</v>
      </c>
      <c r="AC330" s="61"/>
      <c r="AD330" s="61">
        <v>449</v>
      </c>
      <c r="AE330" s="61"/>
      <c r="AF330" s="61">
        <v>10030</v>
      </c>
      <c r="AG330" s="61"/>
      <c r="AH330" s="61">
        <v>932</v>
      </c>
      <c r="AI330" s="61">
        <v>28621</v>
      </c>
      <c r="AK330" s="27">
        <v>2021</v>
      </c>
      <c r="AL330" t="s">
        <v>65</v>
      </c>
      <c r="AM330" t="s">
        <v>36</v>
      </c>
      <c r="AN330">
        <v>250002</v>
      </c>
      <c r="AO330" s="29">
        <v>5</v>
      </c>
      <c r="AP330" t="s">
        <v>19</v>
      </c>
      <c r="AQ330" s="61">
        <v>757</v>
      </c>
      <c r="BK330" s="27">
        <v>2021</v>
      </c>
      <c r="BL330" t="s">
        <v>65</v>
      </c>
      <c r="BM330" t="s">
        <v>30</v>
      </c>
      <c r="BN330">
        <v>511113</v>
      </c>
      <c r="BO330" s="29">
        <v>5</v>
      </c>
      <c r="BP330" t="s">
        <v>80</v>
      </c>
      <c r="BQ330" s="61">
        <v>2112</v>
      </c>
    </row>
    <row r="331" spans="1:69" x14ac:dyDescent="0.25">
      <c r="A331" s="27">
        <v>2021</v>
      </c>
      <c r="B331" t="s">
        <v>51</v>
      </c>
      <c r="C331" t="s">
        <v>40</v>
      </c>
      <c r="D331" t="s">
        <v>16</v>
      </c>
      <c r="E331" s="61"/>
      <c r="F331" s="61"/>
      <c r="G331" s="61"/>
      <c r="H331" s="61">
        <v>986</v>
      </c>
      <c r="I331" s="61">
        <v>3195</v>
      </c>
      <c r="J331" s="61"/>
      <c r="K331" s="61"/>
      <c r="L331" s="61">
        <v>5810</v>
      </c>
      <c r="M331" s="61"/>
      <c r="N331" s="61"/>
      <c r="O331" s="61">
        <v>4513</v>
      </c>
      <c r="P331" s="61"/>
      <c r="Q331" s="61">
        <v>14504</v>
      </c>
      <c r="S331" s="27">
        <v>2023</v>
      </c>
      <c r="T331" t="s">
        <v>51</v>
      </c>
      <c r="U331" t="s">
        <v>35</v>
      </c>
      <c r="V331">
        <v>250028</v>
      </c>
      <c r="W331" s="61">
        <v>876</v>
      </c>
      <c r="X331" s="61"/>
      <c r="Y331" s="61"/>
      <c r="Z331" s="61"/>
      <c r="AA331" s="61">
        <v>4244</v>
      </c>
      <c r="AB331" s="61">
        <v>8134</v>
      </c>
      <c r="AC331" s="61"/>
      <c r="AD331" s="61"/>
      <c r="AE331" s="61">
        <v>1787</v>
      </c>
      <c r="AF331" s="61"/>
      <c r="AG331" s="61"/>
      <c r="AH331" s="61">
        <v>377</v>
      </c>
      <c r="AI331" s="61">
        <v>15418</v>
      </c>
      <c r="AK331" s="27">
        <v>2021</v>
      </c>
      <c r="AL331" t="s">
        <v>65</v>
      </c>
      <c r="AM331" t="s">
        <v>36</v>
      </c>
      <c r="AN331">
        <v>250002</v>
      </c>
      <c r="AO331" s="29">
        <v>8</v>
      </c>
      <c r="AP331" t="s">
        <v>76</v>
      </c>
      <c r="AQ331" s="61">
        <v>4411</v>
      </c>
      <c r="BK331" s="27">
        <v>2021</v>
      </c>
      <c r="BL331" t="s">
        <v>65</v>
      </c>
      <c r="BM331" t="s">
        <v>30</v>
      </c>
      <c r="BN331">
        <v>511113</v>
      </c>
      <c r="BO331" s="29">
        <v>5</v>
      </c>
      <c r="BP331" t="s">
        <v>18</v>
      </c>
      <c r="BQ331" s="61">
        <v>4231</v>
      </c>
    </row>
    <row r="332" spans="1:69" x14ac:dyDescent="0.25">
      <c r="A332" s="27">
        <v>2021</v>
      </c>
      <c r="B332" t="s">
        <v>51</v>
      </c>
      <c r="C332" t="s">
        <v>40</v>
      </c>
      <c r="D332" t="s">
        <v>17</v>
      </c>
      <c r="E332" s="61"/>
      <c r="F332" s="61"/>
      <c r="G332" s="61"/>
      <c r="H332" s="61"/>
      <c r="I332" s="61"/>
      <c r="J332" s="61">
        <v>1301</v>
      </c>
      <c r="K332" s="61"/>
      <c r="L332" s="61"/>
      <c r="M332" s="61"/>
      <c r="N332" s="61"/>
      <c r="O332" s="61"/>
      <c r="P332" s="61"/>
      <c r="Q332" s="61">
        <v>1301</v>
      </c>
      <c r="S332" s="27">
        <v>2023</v>
      </c>
      <c r="T332" t="s">
        <v>51</v>
      </c>
      <c r="U332" t="s">
        <v>35</v>
      </c>
      <c r="V332">
        <v>250029</v>
      </c>
      <c r="W332" s="61"/>
      <c r="X332" s="61"/>
      <c r="Y332" s="61">
        <v>2065</v>
      </c>
      <c r="Z332" s="61"/>
      <c r="AA332" s="61">
        <v>3769</v>
      </c>
      <c r="AB332" s="61">
        <v>8848</v>
      </c>
      <c r="AC332" s="61"/>
      <c r="AD332" s="61">
        <v>1623</v>
      </c>
      <c r="AE332" s="61"/>
      <c r="AF332" s="61">
        <v>9767</v>
      </c>
      <c r="AG332" s="61">
        <v>771</v>
      </c>
      <c r="AH332" s="61"/>
      <c r="AI332" s="61">
        <v>26843</v>
      </c>
      <c r="AK332" s="27">
        <v>2021</v>
      </c>
      <c r="AL332" t="s">
        <v>65</v>
      </c>
      <c r="AM332" t="s">
        <v>36</v>
      </c>
      <c r="AN332">
        <v>250002</v>
      </c>
      <c r="AO332" s="29">
        <v>8</v>
      </c>
      <c r="AP332" t="s">
        <v>15</v>
      </c>
      <c r="AQ332" s="61">
        <v>5457</v>
      </c>
      <c r="BK332" s="27">
        <v>2021</v>
      </c>
      <c r="BL332" t="s">
        <v>65</v>
      </c>
      <c r="BM332" t="s">
        <v>30</v>
      </c>
      <c r="BN332">
        <v>511113</v>
      </c>
      <c r="BO332" s="29">
        <v>6</v>
      </c>
      <c r="BP332" t="s">
        <v>12</v>
      </c>
      <c r="BQ332" s="61">
        <v>554</v>
      </c>
    </row>
    <row r="333" spans="1:69" x14ac:dyDescent="0.25">
      <c r="A333" s="27">
        <v>2021</v>
      </c>
      <c r="B333" t="s">
        <v>51</v>
      </c>
      <c r="C333" t="s">
        <v>40</v>
      </c>
      <c r="D333" t="s">
        <v>18</v>
      </c>
      <c r="E333" s="61">
        <v>5116</v>
      </c>
      <c r="F333" s="61"/>
      <c r="G333" s="61"/>
      <c r="H333" s="61"/>
      <c r="I333" s="61"/>
      <c r="J333" s="61">
        <v>1137</v>
      </c>
      <c r="K333" s="61"/>
      <c r="L333" s="61"/>
      <c r="M333" s="61"/>
      <c r="N333" s="61"/>
      <c r="O333" s="61"/>
      <c r="P333" s="61"/>
      <c r="Q333" s="61">
        <v>6253</v>
      </c>
      <c r="S333" s="27">
        <v>2023</v>
      </c>
      <c r="T333" t="s">
        <v>51</v>
      </c>
      <c r="U333" t="s">
        <v>35</v>
      </c>
      <c r="V333">
        <v>250030</v>
      </c>
      <c r="W333" s="61"/>
      <c r="X333" s="61"/>
      <c r="Y333" s="61">
        <v>12309</v>
      </c>
      <c r="Z333" s="61">
        <v>4808</v>
      </c>
      <c r="AA333" s="61"/>
      <c r="AB333" s="61"/>
      <c r="AC333" s="61"/>
      <c r="AD333" s="61">
        <v>8250</v>
      </c>
      <c r="AE333" s="61">
        <v>2113</v>
      </c>
      <c r="AF333" s="61">
        <v>3938</v>
      </c>
      <c r="AG333" s="61">
        <v>1615</v>
      </c>
      <c r="AH333" s="61"/>
      <c r="AI333" s="61">
        <v>33033</v>
      </c>
      <c r="AK333" s="27">
        <v>2021</v>
      </c>
      <c r="AL333" t="s">
        <v>65</v>
      </c>
      <c r="AM333" t="s">
        <v>36</v>
      </c>
      <c r="AN333">
        <v>250002</v>
      </c>
      <c r="AO333" s="29">
        <v>9</v>
      </c>
      <c r="AP333" t="s">
        <v>73</v>
      </c>
      <c r="AQ333" s="61">
        <v>5871</v>
      </c>
      <c r="BK333" s="27">
        <v>2021</v>
      </c>
      <c r="BL333" t="s">
        <v>65</v>
      </c>
      <c r="BM333" t="s">
        <v>30</v>
      </c>
      <c r="BN333">
        <v>511113</v>
      </c>
      <c r="BO333" s="29">
        <v>6</v>
      </c>
      <c r="BP333" t="s">
        <v>19</v>
      </c>
      <c r="BQ333" s="61">
        <v>5716</v>
      </c>
    </row>
    <row r="334" spans="1:69" x14ac:dyDescent="0.25">
      <c r="A334" s="27">
        <v>2021</v>
      </c>
      <c r="B334" t="s">
        <v>51</v>
      </c>
      <c r="C334" t="s">
        <v>40</v>
      </c>
      <c r="D334" t="s">
        <v>19</v>
      </c>
      <c r="E334" s="61"/>
      <c r="F334" s="61">
        <v>4946</v>
      </c>
      <c r="G334" s="61"/>
      <c r="H334" s="61"/>
      <c r="I334" s="61"/>
      <c r="J334" s="61"/>
      <c r="K334" s="61">
        <v>711</v>
      </c>
      <c r="L334" s="61"/>
      <c r="M334" s="61"/>
      <c r="N334" s="61"/>
      <c r="O334" s="61">
        <v>4722</v>
      </c>
      <c r="P334" s="61"/>
      <c r="Q334" s="61">
        <v>10379</v>
      </c>
      <c r="S334" s="27">
        <v>2023</v>
      </c>
      <c r="T334" t="s">
        <v>64</v>
      </c>
      <c r="U334" t="s">
        <v>34</v>
      </c>
      <c r="V334">
        <v>250021</v>
      </c>
      <c r="W334" s="61">
        <v>4204</v>
      </c>
      <c r="X334" s="61">
        <v>5388</v>
      </c>
      <c r="Y334" s="61"/>
      <c r="Z334" s="61">
        <v>13913</v>
      </c>
      <c r="AA334" s="61">
        <v>4170</v>
      </c>
      <c r="AB334" s="61"/>
      <c r="AC334" s="61"/>
      <c r="AD334" s="61"/>
      <c r="AE334" s="61"/>
      <c r="AF334" s="61"/>
      <c r="AG334" s="61"/>
      <c r="AH334" s="61"/>
      <c r="AI334" s="61">
        <v>27675</v>
      </c>
      <c r="AK334" s="27">
        <v>2021</v>
      </c>
      <c r="AL334" t="s">
        <v>65</v>
      </c>
      <c r="AM334" t="s">
        <v>36</v>
      </c>
      <c r="AN334">
        <v>250002</v>
      </c>
      <c r="AO334" s="29">
        <v>9</v>
      </c>
      <c r="AP334" t="s">
        <v>20</v>
      </c>
      <c r="AQ334" s="61">
        <v>1407</v>
      </c>
      <c r="BK334" s="27">
        <v>2021</v>
      </c>
      <c r="BL334" t="s">
        <v>65</v>
      </c>
      <c r="BM334" t="s">
        <v>30</v>
      </c>
      <c r="BN334">
        <v>511113</v>
      </c>
      <c r="BO334" s="29">
        <v>6</v>
      </c>
      <c r="BP334" t="s">
        <v>20</v>
      </c>
      <c r="BQ334" s="61">
        <v>3121</v>
      </c>
    </row>
    <row r="335" spans="1:69" x14ac:dyDescent="0.25">
      <c r="A335" s="27">
        <v>2021</v>
      </c>
      <c r="B335" t="s">
        <v>51</v>
      </c>
      <c r="C335" t="s">
        <v>40</v>
      </c>
      <c r="D335" t="s">
        <v>20</v>
      </c>
      <c r="E335" s="61"/>
      <c r="F335" s="61"/>
      <c r="G335" s="61"/>
      <c r="H335" s="61"/>
      <c r="I335" s="61"/>
      <c r="J335" s="61"/>
      <c r="K335" s="61"/>
      <c r="L335" s="61"/>
      <c r="M335" s="61">
        <v>6666</v>
      </c>
      <c r="N335" s="61">
        <v>2045</v>
      </c>
      <c r="O335" s="61"/>
      <c r="P335" s="61"/>
      <c r="Q335" s="61">
        <v>8711</v>
      </c>
      <c r="S335" s="27">
        <v>2023</v>
      </c>
      <c r="T335" t="s">
        <v>64</v>
      </c>
      <c r="U335" t="s">
        <v>34</v>
      </c>
      <c r="V335">
        <v>250022</v>
      </c>
      <c r="W335" s="61"/>
      <c r="X335" s="61">
        <v>2291</v>
      </c>
      <c r="Y335" s="61">
        <v>10769</v>
      </c>
      <c r="Z335" s="61">
        <v>2305</v>
      </c>
      <c r="AA335" s="61"/>
      <c r="AB335" s="61">
        <v>4159</v>
      </c>
      <c r="AC335" s="61">
        <v>1835</v>
      </c>
      <c r="AD335" s="61">
        <v>1885</v>
      </c>
      <c r="AE335" s="61"/>
      <c r="AF335" s="61"/>
      <c r="AG335" s="61"/>
      <c r="AH335" s="61">
        <v>3776</v>
      </c>
      <c r="AI335" s="61">
        <v>27020</v>
      </c>
      <c r="AK335" s="27">
        <v>2021</v>
      </c>
      <c r="AL335" t="s">
        <v>65</v>
      </c>
      <c r="AM335" t="s">
        <v>36</v>
      </c>
      <c r="AN335">
        <v>250002</v>
      </c>
      <c r="AO335" s="29">
        <v>10</v>
      </c>
      <c r="AP335" t="s">
        <v>15</v>
      </c>
      <c r="AQ335" s="61">
        <v>3094</v>
      </c>
      <c r="BK335" s="27">
        <v>2021</v>
      </c>
      <c r="BL335" t="s">
        <v>65</v>
      </c>
      <c r="BM335" t="s">
        <v>30</v>
      </c>
      <c r="BN335">
        <v>511113</v>
      </c>
      <c r="BO335" s="29">
        <v>7</v>
      </c>
      <c r="BP335" t="s">
        <v>81</v>
      </c>
      <c r="BQ335" s="61">
        <v>2885</v>
      </c>
    </row>
    <row r="336" spans="1:69" x14ac:dyDescent="0.25">
      <c r="A336" s="27">
        <v>2021</v>
      </c>
      <c r="B336" t="s">
        <v>51</v>
      </c>
      <c r="C336" t="s">
        <v>40</v>
      </c>
      <c r="D336" t="s">
        <v>21</v>
      </c>
      <c r="E336" s="61"/>
      <c r="F336" s="61"/>
      <c r="G336" s="61">
        <v>5728</v>
      </c>
      <c r="H336" s="61"/>
      <c r="I336" s="61"/>
      <c r="J336" s="61"/>
      <c r="K336" s="61"/>
      <c r="L336" s="61"/>
      <c r="M336" s="61"/>
      <c r="N336" s="61"/>
      <c r="O336" s="61"/>
      <c r="P336" s="61"/>
      <c r="Q336" s="61">
        <v>5728</v>
      </c>
      <c r="S336" s="27">
        <v>2023</v>
      </c>
      <c r="T336" t="s">
        <v>64</v>
      </c>
      <c r="U336" t="s">
        <v>34</v>
      </c>
      <c r="V336">
        <v>250023</v>
      </c>
      <c r="W336" s="61">
        <v>1734</v>
      </c>
      <c r="X336" s="61"/>
      <c r="Y336" s="61">
        <v>1668</v>
      </c>
      <c r="Z336" s="61">
        <v>11807</v>
      </c>
      <c r="AA336" s="61"/>
      <c r="AB336" s="61"/>
      <c r="AC336" s="61">
        <v>5979</v>
      </c>
      <c r="AD336" s="61">
        <v>5880</v>
      </c>
      <c r="AE336" s="61">
        <v>4783</v>
      </c>
      <c r="AF336" s="61"/>
      <c r="AG336" s="61">
        <v>2948</v>
      </c>
      <c r="AH336" s="61">
        <v>3405</v>
      </c>
      <c r="AI336" s="61">
        <v>38204</v>
      </c>
      <c r="AK336" s="27">
        <v>2021</v>
      </c>
      <c r="AL336" t="s">
        <v>65</v>
      </c>
      <c r="AM336" t="s">
        <v>36</v>
      </c>
      <c r="AN336">
        <v>250003</v>
      </c>
      <c r="AO336" s="29">
        <v>2</v>
      </c>
      <c r="AP336" t="s">
        <v>11</v>
      </c>
      <c r="AQ336" s="61">
        <v>5677</v>
      </c>
      <c r="BK336" s="27">
        <v>2021</v>
      </c>
      <c r="BL336" t="s">
        <v>65</v>
      </c>
      <c r="BM336" t="s">
        <v>30</v>
      </c>
      <c r="BN336">
        <v>511113</v>
      </c>
      <c r="BO336" s="29">
        <v>7</v>
      </c>
      <c r="BP336" t="s">
        <v>14</v>
      </c>
      <c r="BQ336" s="61">
        <v>5322</v>
      </c>
    </row>
    <row r="337" spans="1:69" x14ac:dyDescent="0.25">
      <c r="A337" s="27">
        <v>2021</v>
      </c>
      <c r="B337" t="s">
        <v>51</v>
      </c>
      <c r="C337" t="s">
        <v>55</v>
      </c>
      <c r="D337" t="s">
        <v>73</v>
      </c>
      <c r="E337" s="61"/>
      <c r="F337" s="61"/>
      <c r="G337" s="61"/>
      <c r="H337" s="61"/>
      <c r="I337" s="61"/>
      <c r="J337" s="61">
        <v>1191</v>
      </c>
      <c r="K337" s="61"/>
      <c r="L337" s="61"/>
      <c r="M337" s="61"/>
      <c r="N337" s="61"/>
      <c r="O337" s="61"/>
      <c r="P337" s="61"/>
      <c r="Q337" s="61">
        <v>1191</v>
      </c>
      <c r="S337" s="27">
        <v>2023</v>
      </c>
      <c r="T337" t="s">
        <v>64</v>
      </c>
      <c r="U337" t="s">
        <v>34</v>
      </c>
      <c r="V337">
        <v>250024</v>
      </c>
      <c r="W337" s="61">
        <v>1787</v>
      </c>
      <c r="X337" s="61">
        <v>1401</v>
      </c>
      <c r="Y337" s="61">
        <v>4293</v>
      </c>
      <c r="Z337" s="61"/>
      <c r="AA337" s="61"/>
      <c r="AB337" s="61"/>
      <c r="AC337" s="61">
        <v>2355</v>
      </c>
      <c r="AD337" s="61">
        <v>4613</v>
      </c>
      <c r="AE337" s="61">
        <v>8809</v>
      </c>
      <c r="AF337" s="61"/>
      <c r="AG337" s="61">
        <v>5620</v>
      </c>
      <c r="AH337" s="61"/>
      <c r="AI337" s="61">
        <v>28878</v>
      </c>
      <c r="AK337" s="27">
        <v>2021</v>
      </c>
      <c r="AL337" t="s">
        <v>65</v>
      </c>
      <c r="AM337" t="s">
        <v>36</v>
      </c>
      <c r="AN337">
        <v>250003</v>
      </c>
      <c r="AO337" s="29">
        <v>3</v>
      </c>
      <c r="AP337" t="s">
        <v>80</v>
      </c>
      <c r="AQ337" s="61">
        <v>5950</v>
      </c>
      <c r="BK337" s="27">
        <v>2021</v>
      </c>
      <c r="BL337" t="s">
        <v>65</v>
      </c>
      <c r="BM337" t="s">
        <v>30</v>
      </c>
      <c r="BN337">
        <v>511113</v>
      </c>
      <c r="BO337" s="29">
        <v>8</v>
      </c>
      <c r="BP337" t="s">
        <v>75</v>
      </c>
      <c r="BQ337" s="61">
        <v>210</v>
      </c>
    </row>
    <row r="338" spans="1:69" x14ac:dyDescent="0.25">
      <c r="A338" s="27">
        <v>2021</v>
      </c>
      <c r="B338" t="s">
        <v>51</v>
      </c>
      <c r="C338" t="s">
        <v>55</v>
      </c>
      <c r="D338" t="s">
        <v>74</v>
      </c>
      <c r="E338" s="61"/>
      <c r="F338" s="61"/>
      <c r="G338" s="61"/>
      <c r="H338" s="61"/>
      <c r="I338" s="61"/>
      <c r="J338" s="61"/>
      <c r="K338" s="61"/>
      <c r="L338" s="61"/>
      <c r="M338" s="61">
        <v>5527</v>
      </c>
      <c r="N338" s="61"/>
      <c r="O338" s="61"/>
      <c r="P338" s="61"/>
      <c r="Q338" s="61">
        <v>5527</v>
      </c>
      <c r="S338" s="27">
        <v>2023</v>
      </c>
      <c r="T338" t="s">
        <v>64</v>
      </c>
      <c r="U338" t="s">
        <v>34</v>
      </c>
      <c r="V338">
        <v>250025</v>
      </c>
      <c r="W338" s="61">
        <v>3823</v>
      </c>
      <c r="X338" s="61">
        <v>3860</v>
      </c>
      <c r="Y338" s="61">
        <v>7383</v>
      </c>
      <c r="Z338" s="61"/>
      <c r="AA338" s="61"/>
      <c r="AB338" s="61">
        <v>8766</v>
      </c>
      <c r="AC338" s="61"/>
      <c r="AD338" s="61"/>
      <c r="AE338" s="61">
        <v>3119</v>
      </c>
      <c r="AF338" s="61">
        <v>2190</v>
      </c>
      <c r="AG338" s="61">
        <v>3751</v>
      </c>
      <c r="AH338" s="61">
        <v>3003</v>
      </c>
      <c r="AI338" s="61">
        <v>35895</v>
      </c>
      <c r="AK338" s="27">
        <v>2021</v>
      </c>
      <c r="AL338" t="s">
        <v>65</v>
      </c>
      <c r="AM338" t="s">
        <v>36</v>
      </c>
      <c r="AN338">
        <v>250003</v>
      </c>
      <c r="AO338" s="29">
        <v>3</v>
      </c>
      <c r="AP338" t="s">
        <v>11</v>
      </c>
      <c r="AQ338" s="61">
        <v>374</v>
      </c>
      <c r="BK338" s="27">
        <v>2021</v>
      </c>
      <c r="BL338" t="s">
        <v>65</v>
      </c>
      <c r="BM338" t="s">
        <v>30</v>
      </c>
      <c r="BN338">
        <v>511113</v>
      </c>
      <c r="BO338" s="29">
        <v>8</v>
      </c>
      <c r="BP338" t="s">
        <v>76</v>
      </c>
      <c r="BQ338" s="61">
        <v>249</v>
      </c>
    </row>
    <row r="339" spans="1:69" x14ac:dyDescent="0.25">
      <c r="A339" s="27">
        <v>2021</v>
      </c>
      <c r="B339" t="s">
        <v>51</v>
      </c>
      <c r="C339" t="s">
        <v>55</v>
      </c>
      <c r="D339" t="s">
        <v>76</v>
      </c>
      <c r="E339" s="61"/>
      <c r="F339" s="61"/>
      <c r="G339" s="61">
        <v>1498</v>
      </c>
      <c r="H339" s="61"/>
      <c r="I339" s="61"/>
      <c r="J339" s="61"/>
      <c r="K339" s="61"/>
      <c r="L339" s="61">
        <v>1623</v>
      </c>
      <c r="M339" s="61"/>
      <c r="N339" s="61"/>
      <c r="O339" s="61"/>
      <c r="P339" s="61"/>
      <c r="Q339" s="61">
        <v>3121</v>
      </c>
      <c r="S339" s="27">
        <v>2023</v>
      </c>
      <c r="T339" t="s">
        <v>64</v>
      </c>
      <c r="U339" t="s">
        <v>36</v>
      </c>
      <c r="V339">
        <v>250001</v>
      </c>
      <c r="W339" s="61">
        <v>3053</v>
      </c>
      <c r="X339" s="61"/>
      <c r="Y339" s="61"/>
      <c r="Z339" s="61"/>
      <c r="AA339" s="61">
        <v>11726</v>
      </c>
      <c r="AB339" s="61"/>
      <c r="AC339" s="61"/>
      <c r="AD339" s="61">
        <v>1226</v>
      </c>
      <c r="AE339" s="61">
        <v>10918</v>
      </c>
      <c r="AF339" s="61">
        <v>3435</v>
      </c>
      <c r="AG339" s="61"/>
      <c r="AH339" s="61"/>
      <c r="AI339" s="61">
        <v>30358</v>
      </c>
      <c r="AK339" s="27">
        <v>2021</v>
      </c>
      <c r="AL339" t="s">
        <v>65</v>
      </c>
      <c r="AM339" t="s">
        <v>36</v>
      </c>
      <c r="AN339">
        <v>250003</v>
      </c>
      <c r="AO339" s="29">
        <v>6</v>
      </c>
      <c r="AP339" t="s">
        <v>11</v>
      </c>
      <c r="AQ339" s="61">
        <v>4194</v>
      </c>
      <c r="BK339" s="27">
        <v>2021</v>
      </c>
      <c r="BL339" t="s">
        <v>65</v>
      </c>
      <c r="BM339" t="s">
        <v>30</v>
      </c>
      <c r="BN339">
        <v>511113</v>
      </c>
      <c r="BO339" s="29">
        <v>9</v>
      </c>
      <c r="BP339" t="s">
        <v>78</v>
      </c>
      <c r="BQ339" s="61">
        <v>2235</v>
      </c>
    </row>
    <row r="340" spans="1:69" x14ac:dyDescent="0.25">
      <c r="A340" s="27">
        <v>2021</v>
      </c>
      <c r="B340" t="s">
        <v>51</v>
      </c>
      <c r="C340" t="s">
        <v>55</v>
      </c>
      <c r="D340" t="s">
        <v>77</v>
      </c>
      <c r="E340" s="61"/>
      <c r="F340" s="61"/>
      <c r="G340" s="61"/>
      <c r="H340" s="61">
        <v>4765</v>
      </c>
      <c r="I340" s="61"/>
      <c r="J340" s="61"/>
      <c r="K340" s="61">
        <v>2168</v>
      </c>
      <c r="L340" s="61"/>
      <c r="M340" s="61">
        <v>4632</v>
      </c>
      <c r="N340" s="61"/>
      <c r="O340" s="61"/>
      <c r="P340" s="61"/>
      <c r="Q340" s="61">
        <v>11565</v>
      </c>
      <c r="S340" s="27">
        <v>2023</v>
      </c>
      <c r="T340" t="s">
        <v>64</v>
      </c>
      <c r="U340" t="s">
        <v>36</v>
      </c>
      <c r="V340">
        <v>250002</v>
      </c>
      <c r="W340" s="61">
        <v>5836</v>
      </c>
      <c r="X340" s="61"/>
      <c r="Y340" s="61">
        <v>3979</v>
      </c>
      <c r="Z340" s="61">
        <v>5289</v>
      </c>
      <c r="AA340" s="61"/>
      <c r="AB340" s="61"/>
      <c r="AC340" s="61"/>
      <c r="AD340" s="61">
        <v>1348</v>
      </c>
      <c r="AE340" s="61"/>
      <c r="AF340" s="61"/>
      <c r="AG340" s="61">
        <v>1087</v>
      </c>
      <c r="AH340" s="61"/>
      <c r="AI340" s="61">
        <v>17539</v>
      </c>
      <c r="AK340" s="27">
        <v>2021</v>
      </c>
      <c r="AL340" t="s">
        <v>65</v>
      </c>
      <c r="AM340" t="s">
        <v>36</v>
      </c>
      <c r="AN340">
        <v>250003</v>
      </c>
      <c r="AO340" s="29">
        <v>7</v>
      </c>
      <c r="AP340" t="s">
        <v>73</v>
      </c>
      <c r="AQ340" s="61">
        <v>2079</v>
      </c>
      <c r="BK340" s="27">
        <v>2021</v>
      </c>
      <c r="BL340" t="s">
        <v>65</v>
      </c>
      <c r="BM340" t="s">
        <v>30</v>
      </c>
      <c r="BN340">
        <v>511113</v>
      </c>
      <c r="BO340" s="29">
        <v>9</v>
      </c>
      <c r="BP340" t="s">
        <v>80</v>
      </c>
      <c r="BQ340" s="61">
        <v>3935</v>
      </c>
    </row>
    <row r="341" spans="1:69" x14ac:dyDescent="0.25">
      <c r="A341" s="27">
        <v>2021</v>
      </c>
      <c r="B341" t="s">
        <v>51</v>
      </c>
      <c r="C341" t="s">
        <v>55</v>
      </c>
      <c r="D341" t="s">
        <v>78</v>
      </c>
      <c r="E341" s="61">
        <v>2525</v>
      </c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>
        <v>2525</v>
      </c>
      <c r="S341" s="27">
        <v>2023</v>
      </c>
      <c r="T341" t="s">
        <v>64</v>
      </c>
      <c r="U341" t="s">
        <v>36</v>
      </c>
      <c r="V341">
        <v>250003</v>
      </c>
      <c r="W341" s="61">
        <v>5121</v>
      </c>
      <c r="X341" s="61">
        <v>913</v>
      </c>
      <c r="Y341" s="61"/>
      <c r="Z341" s="61"/>
      <c r="AA341" s="61">
        <v>1429</v>
      </c>
      <c r="AB341" s="61"/>
      <c r="AC341" s="61"/>
      <c r="AD341" s="61"/>
      <c r="AE341" s="61">
        <v>6368</v>
      </c>
      <c r="AF341" s="61">
        <v>15081</v>
      </c>
      <c r="AG341" s="61"/>
      <c r="AH341" s="61"/>
      <c r="AI341" s="61">
        <v>28912</v>
      </c>
      <c r="AK341" s="27">
        <v>2021</v>
      </c>
      <c r="AL341" t="s">
        <v>65</v>
      </c>
      <c r="AM341" t="s">
        <v>36</v>
      </c>
      <c r="AN341">
        <v>250003</v>
      </c>
      <c r="AO341" s="29">
        <v>7</v>
      </c>
      <c r="AP341" t="s">
        <v>75</v>
      </c>
      <c r="AQ341" s="61">
        <v>1202</v>
      </c>
      <c r="BK341" s="27">
        <v>2021</v>
      </c>
      <c r="BL341" t="s">
        <v>65</v>
      </c>
      <c r="BM341" t="s">
        <v>30</v>
      </c>
      <c r="BN341">
        <v>511113</v>
      </c>
      <c r="BO341" s="29">
        <v>10</v>
      </c>
      <c r="BP341" t="s">
        <v>75</v>
      </c>
      <c r="BQ341" s="61">
        <v>4374</v>
      </c>
    </row>
    <row r="342" spans="1:69" x14ac:dyDescent="0.25">
      <c r="A342" s="27">
        <v>2021</v>
      </c>
      <c r="B342" t="s">
        <v>51</v>
      </c>
      <c r="C342" t="s">
        <v>55</v>
      </c>
      <c r="D342" t="s">
        <v>80</v>
      </c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>
        <v>4921</v>
      </c>
      <c r="P342" s="61">
        <v>1212</v>
      </c>
      <c r="Q342" s="61">
        <v>6133</v>
      </c>
      <c r="S342" s="27">
        <v>2023</v>
      </c>
      <c r="T342" t="s">
        <v>64</v>
      </c>
      <c r="U342" t="s">
        <v>36</v>
      </c>
      <c r="V342">
        <v>250004</v>
      </c>
      <c r="W342" s="61"/>
      <c r="X342" s="61"/>
      <c r="Y342" s="61"/>
      <c r="Z342" s="61"/>
      <c r="AA342" s="61">
        <v>10696</v>
      </c>
      <c r="AB342" s="61"/>
      <c r="AC342" s="61">
        <v>4061</v>
      </c>
      <c r="AD342" s="61">
        <v>3268</v>
      </c>
      <c r="AE342" s="61"/>
      <c r="AF342" s="61">
        <v>1309</v>
      </c>
      <c r="AG342" s="61"/>
      <c r="AH342" s="61">
        <v>744</v>
      </c>
      <c r="AI342" s="61">
        <v>20078</v>
      </c>
      <c r="AK342" s="27">
        <v>2021</v>
      </c>
      <c r="AL342" t="s">
        <v>65</v>
      </c>
      <c r="AM342" t="s">
        <v>36</v>
      </c>
      <c r="AN342">
        <v>250003</v>
      </c>
      <c r="AO342" s="29">
        <v>9</v>
      </c>
      <c r="AP342" t="s">
        <v>21</v>
      </c>
      <c r="AQ342" s="61">
        <v>1912</v>
      </c>
      <c r="BK342" s="27">
        <v>2021</v>
      </c>
      <c r="BL342" t="s">
        <v>65</v>
      </c>
      <c r="BM342" t="s">
        <v>30</v>
      </c>
      <c r="BN342">
        <v>511113</v>
      </c>
      <c r="BO342" s="29">
        <v>10</v>
      </c>
      <c r="BP342" t="s">
        <v>78</v>
      </c>
      <c r="BQ342" s="61">
        <v>1243</v>
      </c>
    </row>
    <row r="343" spans="1:69" x14ac:dyDescent="0.25">
      <c r="A343" s="27">
        <v>2021</v>
      </c>
      <c r="B343" t="s">
        <v>51</v>
      </c>
      <c r="C343" t="s">
        <v>55</v>
      </c>
      <c r="D343" t="s">
        <v>81</v>
      </c>
      <c r="E343" s="61"/>
      <c r="F343" s="61"/>
      <c r="G343" s="61"/>
      <c r="H343" s="61"/>
      <c r="I343" s="61"/>
      <c r="J343" s="61"/>
      <c r="K343" s="61"/>
      <c r="L343" s="61"/>
      <c r="M343" s="61"/>
      <c r="N343" s="61">
        <v>3722</v>
      </c>
      <c r="O343" s="61"/>
      <c r="P343" s="61"/>
      <c r="Q343" s="61">
        <v>3722</v>
      </c>
      <c r="S343" s="27">
        <v>2023</v>
      </c>
      <c r="T343" t="s">
        <v>64</v>
      </c>
      <c r="U343" t="s">
        <v>36</v>
      </c>
      <c r="V343">
        <v>250005</v>
      </c>
      <c r="W343" s="61"/>
      <c r="X343" s="61"/>
      <c r="Y343" s="61"/>
      <c r="Z343" s="61">
        <v>1298</v>
      </c>
      <c r="AA343" s="61">
        <v>1836</v>
      </c>
      <c r="AB343" s="61"/>
      <c r="AC343" s="61">
        <v>3495</v>
      </c>
      <c r="AD343" s="61">
        <v>1741</v>
      </c>
      <c r="AE343" s="61"/>
      <c r="AF343" s="61">
        <v>1901</v>
      </c>
      <c r="AG343" s="61">
        <v>732</v>
      </c>
      <c r="AH343" s="61">
        <v>7348</v>
      </c>
      <c r="AI343" s="61">
        <v>18351</v>
      </c>
      <c r="AK343" s="27">
        <v>2021</v>
      </c>
      <c r="AL343" t="s">
        <v>65</v>
      </c>
      <c r="AM343" t="s">
        <v>36</v>
      </c>
      <c r="AN343">
        <v>250003</v>
      </c>
      <c r="AO343" s="29">
        <v>10</v>
      </c>
      <c r="AP343" t="s">
        <v>11</v>
      </c>
      <c r="AQ343" s="61">
        <v>3917</v>
      </c>
      <c r="BK343" s="27">
        <v>2021</v>
      </c>
      <c r="BL343" t="s">
        <v>65</v>
      </c>
      <c r="BM343" t="s">
        <v>30</v>
      </c>
      <c r="BN343">
        <v>511113</v>
      </c>
      <c r="BO343" s="29">
        <v>10</v>
      </c>
      <c r="BP343" t="s">
        <v>79</v>
      </c>
      <c r="BQ343" s="61">
        <v>5983</v>
      </c>
    </row>
    <row r="344" spans="1:69" x14ac:dyDescent="0.25">
      <c r="A344" s="27">
        <v>2021</v>
      </c>
      <c r="B344" t="s">
        <v>51</v>
      </c>
      <c r="C344" t="s">
        <v>55</v>
      </c>
      <c r="D344" t="s">
        <v>11</v>
      </c>
      <c r="E344" s="61"/>
      <c r="F344" s="61"/>
      <c r="G344" s="61"/>
      <c r="H344" s="61"/>
      <c r="I344" s="61"/>
      <c r="J344" s="61"/>
      <c r="K344" s="61"/>
      <c r="L344" s="61"/>
      <c r="M344" s="61"/>
      <c r="N344" s="61">
        <v>2452</v>
      </c>
      <c r="O344" s="61"/>
      <c r="P344" s="61"/>
      <c r="Q344" s="61">
        <v>2452</v>
      </c>
      <c r="S344" s="27">
        <v>2023</v>
      </c>
      <c r="T344" t="s">
        <v>64</v>
      </c>
      <c r="U344" t="s">
        <v>36</v>
      </c>
      <c r="V344">
        <v>250006</v>
      </c>
      <c r="W344" s="61">
        <v>960</v>
      </c>
      <c r="X344" s="61"/>
      <c r="Y344" s="61">
        <v>11370</v>
      </c>
      <c r="Z344" s="61">
        <v>5377</v>
      </c>
      <c r="AA344" s="61">
        <v>5024</v>
      </c>
      <c r="AB344" s="61">
        <v>15595</v>
      </c>
      <c r="AC344" s="61"/>
      <c r="AD344" s="61">
        <v>3154</v>
      </c>
      <c r="AE344" s="61"/>
      <c r="AF344" s="61"/>
      <c r="AG344" s="61">
        <v>9993</v>
      </c>
      <c r="AH344" s="61">
        <v>3279</v>
      </c>
      <c r="AI344" s="61">
        <v>54752</v>
      </c>
      <c r="AK344" s="27">
        <v>2021</v>
      </c>
      <c r="AL344" t="s">
        <v>65</v>
      </c>
      <c r="AM344" t="s">
        <v>36</v>
      </c>
      <c r="AN344">
        <v>250003</v>
      </c>
      <c r="AO344" s="29">
        <v>10</v>
      </c>
      <c r="AP344" t="s">
        <v>16</v>
      </c>
      <c r="AQ344" s="61">
        <v>4166</v>
      </c>
      <c r="BK344" s="27">
        <v>2021</v>
      </c>
      <c r="BL344" t="s">
        <v>65</v>
      </c>
      <c r="BM344" t="s">
        <v>30</v>
      </c>
      <c r="BN344">
        <v>511113</v>
      </c>
      <c r="BO344" s="29">
        <v>10</v>
      </c>
      <c r="BP344" t="s">
        <v>17</v>
      </c>
      <c r="BQ344" s="61">
        <v>5544</v>
      </c>
    </row>
    <row r="345" spans="1:69" x14ac:dyDescent="0.25">
      <c r="A345" s="27">
        <v>2021</v>
      </c>
      <c r="B345" t="s">
        <v>51</v>
      </c>
      <c r="C345" t="s">
        <v>55</v>
      </c>
      <c r="D345" t="s">
        <v>12</v>
      </c>
      <c r="E345" s="61"/>
      <c r="F345" s="61"/>
      <c r="G345" s="61"/>
      <c r="H345" s="61">
        <v>5154</v>
      </c>
      <c r="I345" s="61"/>
      <c r="J345" s="61"/>
      <c r="K345" s="61"/>
      <c r="L345" s="61"/>
      <c r="M345" s="61"/>
      <c r="N345" s="61"/>
      <c r="O345" s="61"/>
      <c r="P345" s="61"/>
      <c r="Q345" s="61">
        <v>5154</v>
      </c>
      <c r="S345" s="27">
        <v>2023</v>
      </c>
      <c r="T345" t="s">
        <v>64</v>
      </c>
      <c r="U345" t="s">
        <v>36</v>
      </c>
      <c r="V345">
        <v>250007</v>
      </c>
      <c r="W345" s="61"/>
      <c r="X345" s="61">
        <v>2132</v>
      </c>
      <c r="Y345" s="61">
        <v>2078</v>
      </c>
      <c r="Z345" s="61"/>
      <c r="AA345" s="61">
        <v>6386</v>
      </c>
      <c r="AB345" s="61"/>
      <c r="AC345" s="61">
        <v>8614</v>
      </c>
      <c r="AD345" s="61">
        <v>3413</v>
      </c>
      <c r="AE345" s="61">
        <v>5842</v>
      </c>
      <c r="AF345" s="61"/>
      <c r="AG345" s="61"/>
      <c r="AH345" s="61"/>
      <c r="AI345" s="61">
        <v>28465</v>
      </c>
      <c r="AK345" s="27">
        <v>2021</v>
      </c>
      <c r="AL345" t="s">
        <v>65</v>
      </c>
      <c r="AM345" t="s">
        <v>36</v>
      </c>
      <c r="AN345">
        <v>250003</v>
      </c>
      <c r="AO345" s="29">
        <v>11</v>
      </c>
      <c r="AP345" t="s">
        <v>81</v>
      </c>
      <c r="AQ345" s="61">
        <v>3026</v>
      </c>
      <c r="BK345" s="27">
        <v>2021</v>
      </c>
      <c r="BL345" t="s">
        <v>65</v>
      </c>
      <c r="BM345" t="s">
        <v>30</v>
      </c>
      <c r="BN345">
        <v>511113</v>
      </c>
      <c r="BO345" s="29">
        <v>11</v>
      </c>
      <c r="BP345" t="s">
        <v>76</v>
      </c>
      <c r="BQ345" s="61">
        <v>5965</v>
      </c>
    </row>
    <row r="346" spans="1:69" x14ac:dyDescent="0.25">
      <c r="A346" s="27">
        <v>2021</v>
      </c>
      <c r="B346" t="s">
        <v>51</v>
      </c>
      <c r="C346" t="s">
        <v>55</v>
      </c>
      <c r="D346" t="s">
        <v>13</v>
      </c>
      <c r="E346" s="61"/>
      <c r="F346" s="61"/>
      <c r="G346" s="61"/>
      <c r="H346" s="61">
        <v>5907</v>
      </c>
      <c r="I346" s="61"/>
      <c r="J346" s="61"/>
      <c r="K346" s="61"/>
      <c r="L346" s="61"/>
      <c r="M346" s="61"/>
      <c r="N346" s="61"/>
      <c r="O346" s="61"/>
      <c r="P346" s="61"/>
      <c r="Q346" s="61">
        <v>5907</v>
      </c>
      <c r="S346" s="27">
        <v>2023</v>
      </c>
      <c r="T346" t="s">
        <v>64</v>
      </c>
      <c r="U346" t="s">
        <v>36</v>
      </c>
      <c r="V346">
        <v>250008</v>
      </c>
      <c r="W346" s="61"/>
      <c r="X346" s="61"/>
      <c r="Y346" s="61"/>
      <c r="Z346" s="61"/>
      <c r="AA346" s="61"/>
      <c r="AB346" s="61"/>
      <c r="AC346" s="61"/>
      <c r="AD346" s="61">
        <v>4715</v>
      </c>
      <c r="AE346" s="61"/>
      <c r="AF346" s="61">
        <v>1338</v>
      </c>
      <c r="AG346" s="61">
        <v>1361</v>
      </c>
      <c r="AH346" s="61">
        <v>1751</v>
      </c>
      <c r="AI346" s="61">
        <v>9165</v>
      </c>
      <c r="AK346" s="27">
        <v>2021</v>
      </c>
      <c r="AL346" t="s">
        <v>65</v>
      </c>
      <c r="AM346" t="s">
        <v>36</v>
      </c>
      <c r="AN346">
        <v>250003</v>
      </c>
      <c r="AO346" s="29">
        <v>11</v>
      </c>
      <c r="AP346" t="s">
        <v>19</v>
      </c>
      <c r="AQ346" s="61">
        <v>2831</v>
      </c>
      <c r="BK346" s="27">
        <v>2021</v>
      </c>
      <c r="BL346" t="s">
        <v>65</v>
      </c>
      <c r="BM346" t="s">
        <v>30</v>
      </c>
      <c r="BN346">
        <v>511113</v>
      </c>
      <c r="BO346" s="29">
        <v>11</v>
      </c>
      <c r="BP346" t="s">
        <v>78</v>
      </c>
      <c r="BQ346" s="61">
        <v>480</v>
      </c>
    </row>
    <row r="347" spans="1:69" x14ac:dyDescent="0.25">
      <c r="A347" s="27">
        <v>2021</v>
      </c>
      <c r="B347" t="s">
        <v>51</v>
      </c>
      <c r="C347" t="s">
        <v>55</v>
      </c>
      <c r="D347" t="s">
        <v>14</v>
      </c>
      <c r="E347" s="61"/>
      <c r="F347" s="61">
        <v>4655</v>
      </c>
      <c r="G347" s="61"/>
      <c r="H347" s="61">
        <v>1677</v>
      </c>
      <c r="I347" s="61"/>
      <c r="J347" s="61"/>
      <c r="K347" s="61"/>
      <c r="L347" s="61"/>
      <c r="M347" s="61"/>
      <c r="N347" s="61"/>
      <c r="O347" s="61"/>
      <c r="P347" s="61"/>
      <c r="Q347" s="61">
        <v>6332</v>
      </c>
      <c r="S347" s="27">
        <v>2023</v>
      </c>
      <c r="T347" t="s">
        <v>64</v>
      </c>
      <c r="U347" t="s">
        <v>36</v>
      </c>
      <c r="V347">
        <v>250009</v>
      </c>
      <c r="W347" s="61"/>
      <c r="X347" s="61">
        <v>4030</v>
      </c>
      <c r="Y347" s="61"/>
      <c r="Z347" s="61"/>
      <c r="AA347" s="61">
        <v>6981</v>
      </c>
      <c r="AB347" s="61"/>
      <c r="AC347" s="61">
        <v>3856</v>
      </c>
      <c r="AD347" s="61"/>
      <c r="AE347" s="61">
        <v>9127</v>
      </c>
      <c r="AF347" s="61">
        <v>5866</v>
      </c>
      <c r="AG347" s="61">
        <v>2329</v>
      </c>
      <c r="AH347" s="61">
        <v>10073</v>
      </c>
      <c r="AI347" s="61">
        <v>42262</v>
      </c>
      <c r="AK347" s="27">
        <v>2021</v>
      </c>
      <c r="AL347" t="s">
        <v>65</v>
      </c>
      <c r="AM347" t="s">
        <v>36</v>
      </c>
      <c r="AN347">
        <v>250003</v>
      </c>
      <c r="AO347" s="29">
        <v>12</v>
      </c>
      <c r="AP347" t="s">
        <v>18</v>
      </c>
      <c r="AQ347" s="61">
        <v>5894</v>
      </c>
      <c r="BK347" s="27">
        <v>2021</v>
      </c>
      <c r="BL347" t="s">
        <v>65</v>
      </c>
      <c r="BM347" t="s">
        <v>30</v>
      </c>
      <c r="BN347">
        <v>511113</v>
      </c>
      <c r="BO347" s="29">
        <v>11</v>
      </c>
      <c r="BP347" t="s">
        <v>81</v>
      </c>
      <c r="BQ347" s="61">
        <v>3026</v>
      </c>
    </row>
    <row r="348" spans="1:69" x14ac:dyDescent="0.25">
      <c r="A348" s="27">
        <v>2021</v>
      </c>
      <c r="B348" t="s">
        <v>51</v>
      </c>
      <c r="C348" t="s">
        <v>55</v>
      </c>
      <c r="D348" t="s">
        <v>15</v>
      </c>
      <c r="E348" s="61"/>
      <c r="F348" s="61"/>
      <c r="G348" s="61">
        <v>1883</v>
      </c>
      <c r="H348" s="61"/>
      <c r="I348" s="61">
        <v>4638</v>
      </c>
      <c r="J348" s="61"/>
      <c r="K348" s="61"/>
      <c r="L348" s="61"/>
      <c r="M348" s="61"/>
      <c r="N348" s="61"/>
      <c r="O348" s="61"/>
      <c r="P348" s="61">
        <v>5570</v>
      </c>
      <c r="Q348" s="61">
        <v>12091</v>
      </c>
      <c r="S348" s="27">
        <v>2023</v>
      </c>
      <c r="T348" t="s">
        <v>64</v>
      </c>
      <c r="U348" t="s">
        <v>36</v>
      </c>
      <c r="V348">
        <v>250010</v>
      </c>
      <c r="W348" s="61">
        <v>2982</v>
      </c>
      <c r="X348" s="61"/>
      <c r="Y348" s="61"/>
      <c r="Z348" s="61"/>
      <c r="AA348" s="61"/>
      <c r="AB348" s="61">
        <v>3683</v>
      </c>
      <c r="AC348" s="61"/>
      <c r="AD348" s="61">
        <v>1377</v>
      </c>
      <c r="AE348" s="61"/>
      <c r="AF348" s="61">
        <v>568</v>
      </c>
      <c r="AG348" s="61"/>
      <c r="AH348" s="61"/>
      <c r="AI348" s="61">
        <v>8610</v>
      </c>
      <c r="AK348" s="27">
        <v>2021</v>
      </c>
      <c r="AL348" t="s">
        <v>65</v>
      </c>
      <c r="AM348" t="s">
        <v>36</v>
      </c>
      <c r="AN348">
        <v>250004</v>
      </c>
      <c r="AO348" s="29">
        <v>1</v>
      </c>
      <c r="AP348" t="s">
        <v>77</v>
      </c>
      <c r="AQ348" s="61">
        <v>4010</v>
      </c>
      <c r="BK348" s="27">
        <v>2021</v>
      </c>
      <c r="BL348" t="s">
        <v>65</v>
      </c>
      <c r="BM348" t="s">
        <v>30</v>
      </c>
      <c r="BN348">
        <v>511113</v>
      </c>
      <c r="BO348" s="29">
        <v>11</v>
      </c>
      <c r="BP348" t="s">
        <v>13</v>
      </c>
      <c r="BQ348" s="61">
        <v>4135</v>
      </c>
    </row>
    <row r="349" spans="1:69" x14ac:dyDescent="0.25">
      <c r="A349" s="27">
        <v>2021</v>
      </c>
      <c r="B349" t="s">
        <v>51</v>
      </c>
      <c r="C349" t="s">
        <v>55</v>
      </c>
      <c r="D349" t="s">
        <v>18</v>
      </c>
      <c r="E349" s="61">
        <v>1248</v>
      </c>
      <c r="F349" s="61"/>
      <c r="G349" s="61"/>
      <c r="H349" s="61"/>
      <c r="I349" s="61">
        <v>5677</v>
      </c>
      <c r="J349" s="61"/>
      <c r="K349" s="61"/>
      <c r="L349" s="61"/>
      <c r="M349" s="61"/>
      <c r="N349" s="61"/>
      <c r="O349" s="61"/>
      <c r="P349" s="61"/>
      <c r="Q349" s="61">
        <v>6925</v>
      </c>
      <c r="S349" s="27">
        <v>2023</v>
      </c>
      <c r="T349" t="s">
        <v>64</v>
      </c>
      <c r="U349" t="s">
        <v>37</v>
      </c>
      <c r="V349">
        <v>250011</v>
      </c>
      <c r="W349" s="61"/>
      <c r="X349" s="61"/>
      <c r="Y349" s="61"/>
      <c r="Z349" s="61">
        <v>200</v>
      </c>
      <c r="AA349" s="61"/>
      <c r="AB349" s="61"/>
      <c r="AC349" s="61">
        <v>4529</v>
      </c>
      <c r="AD349" s="61"/>
      <c r="AE349" s="61"/>
      <c r="AF349" s="61">
        <v>753</v>
      </c>
      <c r="AG349" s="61">
        <v>5260</v>
      </c>
      <c r="AH349" s="61"/>
      <c r="AI349" s="61">
        <v>10742</v>
      </c>
      <c r="AK349" s="27">
        <v>2021</v>
      </c>
      <c r="AL349" t="s">
        <v>65</v>
      </c>
      <c r="AM349" t="s">
        <v>36</v>
      </c>
      <c r="AN349">
        <v>250004</v>
      </c>
      <c r="AO349" s="29">
        <v>1</v>
      </c>
      <c r="AP349" t="s">
        <v>11</v>
      </c>
      <c r="AQ349" s="61">
        <v>5983</v>
      </c>
      <c r="BK349" s="27">
        <v>2021</v>
      </c>
      <c r="BL349" t="s">
        <v>65</v>
      </c>
      <c r="BM349" t="s">
        <v>30</v>
      </c>
      <c r="BN349">
        <v>511113</v>
      </c>
      <c r="BO349" s="29">
        <v>11</v>
      </c>
      <c r="BP349" t="s">
        <v>15</v>
      </c>
      <c r="BQ349" s="61">
        <v>1337</v>
      </c>
    </row>
    <row r="350" spans="1:69" x14ac:dyDescent="0.25">
      <c r="A350" s="27">
        <v>2021</v>
      </c>
      <c r="B350" t="s">
        <v>51</v>
      </c>
      <c r="C350" t="s">
        <v>55</v>
      </c>
      <c r="D350" t="s">
        <v>20</v>
      </c>
      <c r="E350" s="61"/>
      <c r="F350" s="61"/>
      <c r="G350" s="61"/>
      <c r="H350" s="61"/>
      <c r="I350" s="61">
        <v>3449</v>
      </c>
      <c r="J350" s="61"/>
      <c r="K350" s="61">
        <v>3334</v>
      </c>
      <c r="L350" s="61"/>
      <c r="M350" s="61"/>
      <c r="N350" s="61"/>
      <c r="O350" s="61"/>
      <c r="P350" s="61"/>
      <c r="Q350" s="61">
        <v>6783</v>
      </c>
      <c r="S350" s="27">
        <v>2023</v>
      </c>
      <c r="T350" t="s">
        <v>64</v>
      </c>
      <c r="U350" t="s">
        <v>37</v>
      </c>
      <c r="V350">
        <v>250012</v>
      </c>
      <c r="W350" s="61"/>
      <c r="X350" s="61">
        <v>5278</v>
      </c>
      <c r="Y350" s="61">
        <v>5806</v>
      </c>
      <c r="Z350" s="61"/>
      <c r="AA350" s="61">
        <v>2702</v>
      </c>
      <c r="AB350" s="61"/>
      <c r="AC350" s="61"/>
      <c r="AD350" s="61"/>
      <c r="AE350" s="61"/>
      <c r="AF350" s="61"/>
      <c r="AG350" s="61">
        <v>1784</v>
      </c>
      <c r="AH350" s="61">
        <v>439</v>
      </c>
      <c r="AI350" s="61">
        <v>16009</v>
      </c>
      <c r="AK350" s="27">
        <v>2021</v>
      </c>
      <c r="AL350" t="s">
        <v>65</v>
      </c>
      <c r="AM350" t="s">
        <v>36</v>
      </c>
      <c r="AN350">
        <v>250004</v>
      </c>
      <c r="AO350" s="29">
        <v>2</v>
      </c>
      <c r="AP350" t="s">
        <v>13</v>
      </c>
      <c r="AQ350" s="61">
        <v>5169</v>
      </c>
      <c r="BK350" s="27">
        <v>2021</v>
      </c>
      <c r="BL350" t="s">
        <v>65</v>
      </c>
      <c r="BM350" t="s">
        <v>30</v>
      </c>
      <c r="BN350">
        <v>511113</v>
      </c>
      <c r="BO350" s="29">
        <v>12</v>
      </c>
      <c r="BP350" t="s">
        <v>78</v>
      </c>
      <c r="BQ350" s="61">
        <v>7688</v>
      </c>
    </row>
    <row r="351" spans="1:69" x14ac:dyDescent="0.25">
      <c r="A351" s="27">
        <v>2021</v>
      </c>
      <c r="B351" t="s">
        <v>64</v>
      </c>
      <c r="C351" t="s">
        <v>53</v>
      </c>
      <c r="D351" t="s">
        <v>73</v>
      </c>
      <c r="E351" s="61"/>
      <c r="F351" s="61"/>
      <c r="G351" s="61">
        <v>964</v>
      </c>
      <c r="H351" s="61"/>
      <c r="I351" s="61"/>
      <c r="J351" s="61"/>
      <c r="K351" s="61"/>
      <c r="L351" s="61"/>
      <c r="M351" s="61"/>
      <c r="N351" s="61">
        <v>2901</v>
      </c>
      <c r="O351" s="61"/>
      <c r="P351" s="61"/>
      <c r="Q351" s="61">
        <v>3865</v>
      </c>
      <c r="S351" s="27">
        <v>2023</v>
      </c>
      <c r="T351" t="s">
        <v>64</v>
      </c>
      <c r="U351" t="s">
        <v>37</v>
      </c>
      <c r="V351">
        <v>250013</v>
      </c>
      <c r="W351" s="61">
        <v>2150</v>
      </c>
      <c r="X351" s="61">
        <v>7765</v>
      </c>
      <c r="Y351" s="61">
        <v>3787</v>
      </c>
      <c r="Z351" s="61"/>
      <c r="AA351" s="61">
        <v>5548</v>
      </c>
      <c r="AB351" s="61"/>
      <c r="AC351" s="61"/>
      <c r="AD351" s="61">
        <v>1608</v>
      </c>
      <c r="AE351" s="61"/>
      <c r="AF351" s="61"/>
      <c r="AG351" s="61"/>
      <c r="AH351" s="61"/>
      <c r="AI351" s="61">
        <v>20858</v>
      </c>
      <c r="AK351" s="27">
        <v>2021</v>
      </c>
      <c r="AL351" t="s">
        <v>65</v>
      </c>
      <c r="AM351" t="s">
        <v>36</v>
      </c>
      <c r="AN351">
        <v>250004</v>
      </c>
      <c r="AO351" s="29">
        <v>3</v>
      </c>
      <c r="AP351" t="s">
        <v>76</v>
      </c>
      <c r="AQ351" s="61">
        <v>1381</v>
      </c>
      <c r="BK351" s="27">
        <v>2021</v>
      </c>
      <c r="BL351" t="s">
        <v>65</v>
      </c>
      <c r="BM351" t="s">
        <v>30</v>
      </c>
      <c r="BN351">
        <v>511113</v>
      </c>
      <c r="BO351" s="29">
        <v>12</v>
      </c>
      <c r="BP351" t="s">
        <v>14</v>
      </c>
      <c r="BQ351" s="61">
        <v>2000</v>
      </c>
    </row>
    <row r="352" spans="1:69" x14ac:dyDescent="0.25">
      <c r="A352" s="27">
        <v>2021</v>
      </c>
      <c r="B352" t="s">
        <v>64</v>
      </c>
      <c r="C352" t="s">
        <v>53</v>
      </c>
      <c r="D352" t="s">
        <v>74</v>
      </c>
      <c r="E352" s="61">
        <v>3883</v>
      </c>
      <c r="F352" s="61"/>
      <c r="G352" s="61"/>
      <c r="H352" s="61">
        <v>3281</v>
      </c>
      <c r="I352" s="61"/>
      <c r="J352" s="61"/>
      <c r="K352" s="61"/>
      <c r="L352" s="61"/>
      <c r="M352" s="61"/>
      <c r="N352" s="61"/>
      <c r="O352" s="61"/>
      <c r="P352" s="61"/>
      <c r="Q352" s="61">
        <v>7164</v>
      </c>
      <c r="S352" s="27">
        <v>2023</v>
      </c>
      <c r="T352" t="s">
        <v>64</v>
      </c>
      <c r="U352" t="s">
        <v>37</v>
      </c>
      <c r="V352">
        <v>250014</v>
      </c>
      <c r="W352" s="61"/>
      <c r="X352" s="61"/>
      <c r="Y352" s="61">
        <v>707</v>
      </c>
      <c r="Z352" s="61"/>
      <c r="AA352" s="61"/>
      <c r="AB352" s="61"/>
      <c r="AC352" s="61"/>
      <c r="AD352" s="61">
        <v>5667</v>
      </c>
      <c r="AE352" s="61"/>
      <c r="AF352" s="61"/>
      <c r="AG352" s="61"/>
      <c r="AH352" s="61"/>
      <c r="AI352" s="61">
        <v>6374</v>
      </c>
      <c r="AK352" s="27">
        <v>2021</v>
      </c>
      <c r="AL352" t="s">
        <v>65</v>
      </c>
      <c r="AM352" t="s">
        <v>36</v>
      </c>
      <c r="AN352">
        <v>250004</v>
      </c>
      <c r="AO352" s="29">
        <v>3</v>
      </c>
      <c r="AP352" t="s">
        <v>78</v>
      </c>
      <c r="AQ352" s="61">
        <v>5455</v>
      </c>
      <c r="BK352" s="27">
        <v>2021</v>
      </c>
      <c r="BL352" t="s">
        <v>65</v>
      </c>
      <c r="BM352" t="s">
        <v>30</v>
      </c>
      <c r="BN352">
        <v>511114</v>
      </c>
      <c r="BO352" s="29">
        <v>1</v>
      </c>
      <c r="BP352" t="s">
        <v>73</v>
      </c>
      <c r="BQ352" s="61">
        <v>1723</v>
      </c>
    </row>
    <row r="353" spans="1:69" x14ac:dyDescent="0.25">
      <c r="A353" s="27">
        <v>2021</v>
      </c>
      <c r="B353" t="s">
        <v>64</v>
      </c>
      <c r="C353" t="s">
        <v>53</v>
      </c>
      <c r="D353" t="s">
        <v>75</v>
      </c>
      <c r="E353" s="61"/>
      <c r="F353" s="61"/>
      <c r="G353" s="61"/>
      <c r="H353" s="61">
        <v>5176</v>
      </c>
      <c r="I353" s="61"/>
      <c r="J353" s="61"/>
      <c r="K353" s="61">
        <v>1968</v>
      </c>
      <c r="L353" s="61"/>
      <c r="M353" s="61"/>
      <c r="N353" s="61">
        <v>799</v>
      </c>
      <c r="O353" s="61"/>
      <c r="P353" s="61"/>
      <c r="Q353" s="61">
        <v>7943</v>
      </c>
      <c r="S353" s="27">
        <v>2023</v>
      </c>
      <c r="T353" t="s">
        <v>64</v>
      </c>
      <c r="U353" t="s">
        <v>37</v>
      </c>
      <c r="V353">
        <v>250015</v>
      </c>
      <c r="W353" s="61"/>
      <c r="X353" s="61">
        <v>5569</v>
      </c>
      <c r="Y353" s="61"/>
      <c r="Z353" s="61"/>
      <c r="AA353" s="61">
        <v>4429</v>
      </c>
      <c r="AB353" s="61">
        <v>1121</v>
      </c>
      <c r="AC353" s="61">
        <v>4122</v>
      </c>
      <c r="AD353" s="61">
        <v>5866</v>
      </c>
      <c r="AE353" s="61"/>
      <c r="AF353" s="61"/>
      <c r="AG353" s="61"/>
      <c r="AH353" s="61"/>
      <c r="AI353" s="61">
        <v>21107</v>
      </c>
      <c r="AK353" s="27">
        <v>2021</v>
      </c>
      <c r="AL353" t="s">
        <v>65</v>
      </c>
      <c r="AM353" t="s">
        <v>36</v>
      </c>
      <c r="AN353">
        <v>250004</v>
      </c>
      <c r="AO353" s="29">
        <v>3</v>
      </c>
      <c r="AP353" t="s">
        <v>21</v>
      </c>
      <c r="AQ353" s="61">
        <v>3298</v>
      </c>
      <c r="BK353" s="27">
        <v>2021</v>
      </c>
      <c r="BL353" t="s">
        <v>65</v>
      </c>
      <c r="BM353" t="s">
        <v>30</v>
      </c>
      <c r="BN353">
        <v>511114</v>
      </c>
      <c r="BO353" s="29">
        <v>1</v>
      </c>
      <c r="BP353" t="s">
        <v>77</v>
      </c>
      <c r="BQ353" s="61">
        <v>4010</v>
      </c>
    </row>
    <row r="354" spans="1:69" x14ac:dyDescent="0.25">
      <c r="A354" s="27">
        <v>2021</v>
      </c>
      <c r="B354" t="s">
        <v>64</v>
      </c>
      <c r="C354" t="s">
        <v>53</v>
      </c>
      <c r="D354" t="s">
        <v>77</v>
      </c>
      <c r="E354" s="61"/>
      <c r="F354" s="61"/>
      <c r="G354" s="61"/>
      <c r="H354" s="61"/>
      <c r="I354" s="61">
        <v>3354</v>
      </c>
      <c r="J354" s="61"/>
      <c r="K354" s="61">
        <v>5080</v>
      </c>
      <c r="L354" s="61">
        <v>4838</v>
      </c>
      <c r="M354" s="61"/>
      <c r="N354" s="61">
        <v>1534</v>
      </c>
      <c r="O354" s="61"/>
      <c r="P354" s="61"/>
      <c r="Q354" s="61">
        <v>14806</v>
      </c>
      <c r="S354" s="27">
        <v>2023</v>
      </c>
      <c r="T354" t="s">
        <v>64</v>
      </c>
      <c r="U354" t="s">
        <v>37</v>
      </c>
      <c r="V354">
        <v>250016</v>
      </c>
      <c r="W354" s="61"/>
      <c r="X354" s="61"/>
      <c r="Y354" s="61"/>
      <c r="Z354" s="61"/>
      <c r="AA354" s="61">
        <v>1626</v>
      </c>
      <c r="AB354" s="61">
        <v>10813</v>
      </c>
      <c r="AC354" s="61">
        <v>547</v>
      </c>
      <c r="AD354" s="61"/>
      <c r="AE354" s="61"/>
      <c r="AF354" s="61"/>
      <c r="AG354" s="61"/>
      <c r="AH354" s="61">
        <v>5372</v>
      </c>
      <c r="AI354" s="61">
        <v>18358</v>
      </c>
      <c r="AK354" s="27">
        <v>2021</v>
      </c>
      <c r="AL354" t="s">
        <v>65</v>
      </c>
      <c r="AM354" t="s">
        <v>36</v>
      </c>
      <c r="AN354">
        <v>250004</v>
      </c>
      <c r="AO354" s="29">
        <v>4</v>
      </c>
      <c r="AP354" t="s">
        <v>76</v>
      </c>
      <c r="AQ354" s="61">
        <v>245</v>
      </c>
      <c r="BK354" s="27">
        <v>2021</v>
      </c>
      <c r="BL354" t="s">
        <v>65</v>
      </c>
      <c r="BM354" t="s">
        <v>30</v>
      </c>
      <c r="BN354">
        <v>511114</v>
      </c>
      <c r="BO354" s="29">
        <v>1</v>
      </c>
      <c r="BP354" t="s">
        <v>78</v>
      </c>
      <c r="BQ354" s="61">
        <v>2315</v>
      </c>
    </row>
    <row r="355" spans="1:69" x14ac:dyDescent="0.25">
      <c r="A355" s="27">
        <v>2021</v>
      </c>
      <c r="B355" t="s">
        <v>64</v>
      </c>
      <c r="C355" t="s">
        <v>53</v>
      </c>
      <c r="D355" t="s">
        <v>78</v>
      </c>
      <c r="E355" s="61"/>
      <c r="F355" s="61"/>
      <c r="G355" s="61">
        <v>2550</v>
      </c>
      <c r="H355" s="61">
        <v>2457</v>
      </c>
      <c r="I355" s="61"/>
      <c r="J355" s="61"/>
      <c r="K355" s="61"/>
      <c r="L355" s="61"/>
      <c r="M355" s="61"/>
      <c r="N355" s="61"/>
      <c r="O355" s="61"/>
      <c r="P355" s="61"/>
      <c r="Q355" s="61">
        <v>5007</v>
      </c>
      <c r="S355" s="27">
        <v>2023</v>
      </c>
      <c r="T355" t="s">
        <v>64</v>
      </c>
      <c r="U355" t="s">
        <v>37</v>
      </c>
      <c r="V355">
        <v>250017</v>
      </c>
      <c r="W355" s="61"/>
      <c r="X355" s="61"/>
      <c r="Y355" s="61"/>
      <c r="Z355" s="61">
        <v>415</v>
      </c>
      <c r="AA355" s="61">
        <v>3288</v>
      </c>
      <c r="AB355" s="61">
        <v>6561</v>
      </c>
      <c r="AC355" s="61">
        <v>1232</v>
      </c>
      <c r="AD355" s="61">
        <v>6273</v>
      </c>
      <c r="AE355" s="61">
        <v>5761</v>
      </c>
      <c r="AF355" s="61">
        <v>3226</v>
      </c>
      <c r="AG355" s="61">
        <v>5030</v>
      </c>
      <c r="AH355" s="61"/>
      <c r="AI355" s="61">
        <v>31786</v>
      </c>
      <c r="AK355" s="27">
        <v>2021</v>
      </c>
      <c r="AL355" t="s">
        <v>65</v>
      </c>
      <c r="AM355" t="s">
        <v>36</v>
      </c>
      <c r="AN355">
        <v>250004</v>
      </c>
      <c r="AO355" s="29">
        <v>4</v>
      </c>
      <c r="AP355" t="s">
        <v>13</v>
      </c>
      <c r="AQ355" s="61">
        <v>2169</v>
      </c>
      <c r="BK355" s="27">
        <v>2021</v>
      </c>
      <c r="BL355" t="s">
        <v>65</v>
      </c>
      <c r="BM355" t="s">
        <v>30</v>
      </c>
      <c r="BN355">
        <v>511114</v>
      </c>
      <c r="BO355" s="29">
        <v>2</v>
      </c>
      <c r="BP355" t="s">
        <v>78</v>
      </c>
      <c r="BQ355" s="61">
        <v>4973</v>
      </c>
    </row>
    <row r="356" spans="1:69" x14ac:dyDescent="0.25">
      <c r="A356" s="27">
        <v>2021</v>
      </c>
      <c r="B356" t="s">
        <v>64</v>
      </c>
      <c r="C356" t="s">
        <v>53</v>
      </c>
      <c r="D356" t="s">
        <v>79</v>
      </c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>
        <v>1980</v>
      </c>
      <c r="P356" s="61"/>
      <c r="Q356" s="61">
        <v>1980</v>
      </c>
      <c r="S356" s="27">
        <v>2023</v>
      </c>
      <c r="T356" t="s">
        <v>64</v>
      </c>
      <c r="U356" t="s">
        <v>37</v>
      </c>
      <c r="V356">
        <v>250018</v>
      </c>
      <c r="W356" s="61"/>
      <c r="X356" s="61">
        <v>5007</v>
      </c>
      <c r="Y356" s="61"/>
      <c r="Z356" s="61">
        <v>2504</v>
      </c>
      <c r="AA356" s="61">
        <v>2922</v>
      </c>
      <c r="AB356" s="61"/>
      <c r="AC356" s="61"/>
      <c r="AD356" s="61">
        <v>7109</v>
      </c>
      <c r="AE356" s="61"/>
      <c r="AF356" s="61"/>
      <c r="AG356" s="61"/>
      <c r="AH356" s="61">
        <v>4541</v>
      </c>
      <c r="AI356" s="61">
        <v>22083</v>
      </c>
      <c r="AK356" s="27">
        <v>2021</v>
      </c>
      <c r="AL356" t="s">
        <v>65</v>
      </c>
      <c r="AM356" t="s">
        <v>36</v>
      </c>
      <c r="AN356">
        <v>250004</v>
      </c>
      <c r="AO356" s="29">
        <v>5</v>
      </c>
      <c r="AP356" t="s">
        <v>77</v>
      </c>
      <c r="AQ356" s="61">
        <v>4000</v>
      </c>
      <c r="BK356" s="27">
        <v>2021</v>
      </c>
      <c r="BL356" t="s">
        <v>65</v>
      </c>
      <c r="BM356" t="s">
        <v>30</v>
      </c>
      <c r="BN356">
        <v>511114</v>
      </c>
      <c r="BO356" s="29">
        <v>3</v>
      </c>
      <c r="BP356" t="s">
        <v>80</v>
      </c>
      <c r="BQ356" s="61">
        <v>2944</v>
      </c>
    </row>
    <row r="357" spans="1:69" x14ac:dyDescent="0.25">
      <c r="A357" s="27">
        <v>2021</v>
      </c>
      <c r="B357" t="s">
        <v>64</v>
      </c>
      <c r="C357" t="s">
        <v>53</v>
      </c>
      <c r="D357" t="s">
        <v>81</v>
      </c>
      <c r="E357" s="61"/>
      <c r="F357" s="61">
        <v>5458</v>
      </c>
      <c r="G357" s="61">
        <v>5548</v>
      </c>
      <c r="H357" s="61">
        <v>4601</v>
      </c>
      <c r="I357" s="61"/>
      <c r="J357" s="61"/>
      <c r="K357" s="61"/>
      <c r="L357" s="61"/>
      <c r="M357" s="61"/>
      <c r="N357" s="61"/>
      <c r="O357" s="61">
        <v>2029</v>
      </c>
      <c r="P357" s="61"/>
      <c r="Q357" s="61">
        <v>17636</v>
      </c>
      <c r="S357" s="27">
        <v>2023</v>
      </c>
      <c r="T357" t="s">
        <v>64</v>
      </c>
      <c r="U357" t="s">
        <v>37</v>
      </c>
      <c r="V357">
        <v>250019</v>
      </c>
      <c r="W357" s="61">
        <v>1171</v>
      </c>
      <c r="X357" s="61"/>
      <c r="Y357" s="61"/>
      <c r="Z357" s="61">
        <v>3073</v>
      </c>
      <c r="AA357" s="61"/>
      <c r="AB357" s="61">
        <v>3895</v>
      </c>
      <c r="AC357" s="61">
        <v>4271</v>
      </c>
      <c r="AD357" s="61"/>
      <c r="AE357" s="61"/>
      <c r="AF357" s="61">
        <v>5864</v>
      </c>
      <c r="AG357" s="61">
        <v>5318</v>
      </c>
      <c r="AH357" s="61">
        <v>4734</v>
      </c>
      <c r="AI357" s="61">
        <v>28326</v>
      </c>
      <c r="AK357" s="27">
        <v>2021</v>
      </c>
      <c r="AL357" t="s">
        <v>65</v>
      </c>
      <c r="AM357" t="s">
        <v>36</v>
      </c>
      <c r="AN357">
        <v>250004</v>
      </c>
      <c r="AO357" s="29">
        <v>7</v>
      </c>
      <c r="AP357" t="s">
        <v>76</v>
      </c>
      <c r="AQ357" s="61">
        <v>3337</v>
      </c>
      <c r="BK357" s="27">
        <v>2021</v>
      </c>
      <c r="BL357" t="s">
        <v>65</v>
      </c>
      <c r="BM357" t="s">
        <v>30</v>
      </c>
      <c r="BN357">
        <v>511114</v>
      </c>
      <c r="BO357" s="29">
        <v>3</v>
      </c>
      <c r="BP357" t="s">
        <v>81</v>
      </c>
      <c r="BQ357" s="61">
        <v>3322</v>
      </c>
    </row>
    <row r="358" spans="1:69" x14ac:dyDescent="0.25">
      <c r="A358" s="27">
        <v>2021</v>
      </c>
      <c r="B358" t="s">
        <v>64</v>
      </c>
      <c r="C358" t="s">
        <v>53</v>
      </c>
      <c r="D358" t="s">
        <v>12</v>
      </c>
      <c r="E358" s="61"/>
      <c r="F358" s="61"/>
      <c r="G358" s="61"/>
      <c r="H358" s="61"/>
      <c r="I358" s="61"/>
      <c r="J358" s="61">
        <v>942</v>
      </c>
      <c r="K358" s="61"/>
      <c r="L358" s="61"/>
      <c r="M358" s="61"/>
      <c r="N358" s="61"/>
      <c r="O358" s="61"/>
      <c r="P358" s="61"/>
      <c r="Q358" s="61">
        <v>942</v>
      </c>
      <c r="S358" s="27">
        <v>2023</v>
      </c>
      <c r="T358" t="s">
        <v>64</v>
      </c>
      <c r="U358" t="s">
        <v>37</v>
      </c>
      <c r="V358">
        <v>250020</v>
      </c>
      <c r="W358" s="61">
        <v>5927</v>
      </c>
      <c r="X358" s="61">
        <v>6652</v>
      </c>
      <c r="Y358" s="61">
        <v>2085</v>
      </c>
      <c r="Z358" s="61"/>
      <c r="AA358" s="61"/>
      <c r="AB358" s="61"/>
      <c r="AC358" s="61"/>
      <c r="AD358" s="61">
        <v>4687</v>
      </c>
      <c r="AE358" s="61">
        <v>4660</v>
      </c>
      <c r="AF358" s="61"/>
      <c r="AG358" s="61">
        <v>962</v>
      </c>
      <c r="AH358" s="61">
        <v>3341</v>
      </c>
      <c r="AI358" s="61">
        <v>28314</v>
      </c>
      <c r="AK358" s="27">
        <v>2021</v>
      </c>
      <c r="AL358" t="s">
        <v>65</v>
      </c>
      <c r="AM358" t="s">
        <v>36</v>
      </c>
      <c r="AN358">
        <v>250004</v>
      </c>
      <c r="AO358" s="29">
        <v>7</v>
      </c>
      <c r="AP358" t="s">
        <v>14</v>
      </c>
      <c r="AQ358" s="61">
        <v>5322</v>
      </c>
      <c r="BK358" s="27">
        <v>2021</v>
      </c>
      <c r="BL358" t="s">
        <v>65</v>
      </c>
      <c r="BM358" t="s">
        <v>30</v>
      </c>
      <c r="BN358">
        <v>511114</v>
      </c>
      <c r="BO358" s="29">
        <v>4</v>
      </c>
      <c r="BP358" t="s">
        <v>13</v>
      </c>
      <c r="BQ358" s="61">
        <v>5256</v>
      </c>
    </row>
    <row r="359" spans="1:69" x14ac:dyDescent="0.25">
      <c r="A359" s="27">
        <v>2021</v>
      </c>
      <c r="B359" t="s">
        <v>64</v>
      </c>
      <c r="C359" t="s">
        <v>53</v>
      </c>
      <c r="D359" t="s">
        <v>13</v>
      </c>
      <c r="E359" s="61"/>
      <c r="F359" s="61"/>
      <c r="G359" s="61">
        <v>1319</v>
      </c>
      <c r="H359" s="61">
        <v>1805</v>
      </c>
      <c r="I359" s="61"/>
      <c r="J359" s="61"/>
      <c r="K359" s="61"/>
      <c r="L359" s="61"/>
      <c r="M359" s="61"/>
      <c r="N359" s="61"/>
      <c r="O359" s="61"/>
      <c r="P359" s="61">
        <v>5604</v>
      </c>
      <c r="Q359" s="61">
        <v>8728</v>
      </c>
      <c r="S359" s="27">
        <v>2023</v>
      </c>
      <c r="T359" t="s">
        <v>64</v>
      </c>
      <c r="U359" t="s">
        <v>35</v>
      </c>
      <c r="V359">
        <v>250026</v>
      </c>
      <c r="W359" s="61">
        <v>8010</v>
      </c>
      <c r="X359" s="61"/>
      <c r="Y359" s="61"/>
      <c r="Z359" s="61"/>
      <c r="AA359" s="61">
        <v>3586</v>
      </c>
      <c r="AB359" s="61">
        <v>5165</v>
      </c>
      <c r="AC359" s="61"/>
      <c r="AD359" s="61"/>
      <c r="AE359" s="61"/>
      <c r="AF359" s="61"/>
      <c r="AG359" s="61"/>
      <c r="AH359" s="61">
        <v>9548</v>
      </c>
      <c r="AI359" s="61">
        <v>26309</v>
      </c>
      <c r="AK359" s="27">
        <v>2021</v>
      </c>
      <c r="AL359" t="s">
        <v>65</v>
      </c>
      <c r="AM359" t="s">
        <v>36</v>
      </c>
      <c r="AN359">
        <v>250004</v>
      </c>
      <c r="AO359" s="29">
        <v>8</v>
      </c>
      <c r="AP359" t="s">
        <v>77</v>
      </c>
      <c r="AQ359" s="61">
        <v>3941</v>
      </c>
      <c r="BK359" s="27">
        <v>2021</v>
      </c>
      <c r="BL359" t="s">
        <v>65</v>
      </c>
      <c r="BM359" t="s">
        <v>30</v>
      </c>
      <c r="BN359">
        <v>511114</v>
      </c>
      <c r="BO359" s="29">
        <v>4</v>
      </c>
      <c r="BP359" t="s">
        <v>19</v>
      </c>
      <c r="BQ359" s="61">
        <v>4760</v>
      </c>
    </row>
    <row r="360" spans="1:69" x14ac:dyDescent="0.25">
      <c r="A360" s="27">
        <v>2021</v>
      </c>
      <c r="B360" t="s">
        <v>64</v>
      </c>
      <c r="C360" t="s">
        <v>53</v>
      </c>
      <c r="D360" t="s">
        <v>14</v>
      </c>
      <c r="E360" s="61">
        <v>1685</v>
      </c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>
        <v>1685</v>
      </c>
      <c r="S360" s="27">
        <v>2023</v>
      </c>
      <c r="T360" t="s">
        <v>64</v>
      </c>
      <c r="U360" t="s">
        <v>35</v>
      </c>
      <c r="V360">
        <v>250027</v>
      </c>
      <c r="W360" s="61"/>
      <c r="X360" s="61">
        <v>1785</v>
      </c>
      <c r="Y360" s="61"/>
      <c r="Z360" s="61">
        <v>4207</v>
      </c>
      <c r="AA360" s="61"/>
      <c r="AB360" s="61"/>
      <c r="AC360" s="61">
        <v>3465</v>
      </c>
      <c r="AD360" s="61">
        <v>3480</v>
      </c>
      <c r="AE360" s="61"/>
      <c r="AF360" s="61">
        <v>3198</v>
      </c>
      <c r="AG360" s="61"/>
      <c r="AH360" s="61"/>
      <c r="AI360" s="61">
        <v>16135</v>
      </c>
      <c r="AK360" s="27">
        <v>2021</v>
      </c>
      <c r="AL360" t="s">
        <v>65</v>
      </c>
      <c r="AM360" t="s">
        <v>36</v>
      </c>
      <c r="AN360">
        <v>250004</v>
      </c>
      <c r="AO360" s="29">
        <v>11</v>
      </c>
      <c r="AP360" t="s">
        <v>74</v>
      </c>
      <c r="AQ360" s="61">
        <v>2637</v>
      </c>
      <c r="BK360" s="27">
        <v>2021</v>
      </c>
      <c r="BL360" t="s">
        <v>65</v>
      </c>
      <c r="BM360" t="s">
        <v>30</v>
      </c>
      <c r="BN360">
        <v>511114</v>
      </c>
      <c r="BO360" s="29">
        <v>5</v>
      </c>
      <c r="BP360" t="s">
        <v>17</v>
      </c>
      <c r="BQ360" s="61">
        <v>3541</v>
      </c>
    </row>
    <row r="361" spans="1:69" x14ac:dyDescent="0.25">
      <c r="A361" s="27">
        <v>2021</v>
      </c>
      <c r="B361" t="s">
        <v>64</v>
      </c>
      <c r="C361" t="s">
        <v>53</v>
      </c>
      <c r="D361" t="s">
        <v>15</v>
      </c>
      <c r="E361" s="61"/>
      <c r="F361" s="61"/>
      <c r="G361" s="61"/>
      <c r="H361" s="61"/>
      <c r="I361" s="61"/>
      <c r="J361" s="61"/>
      <c r="K361" s="61"/>
      <c r="L361" s="61"/>
      <c r="M361" s="61"/>
      <c r="N361" s="61">
        <v>5446</v>
      </c>
      <c r="O361" s="61"/>
      <c r="P361" s="61"/>
      <c r="Q361" s="61">
        <v>5446</v>
      </c>
      <c r="S361" s="27">
        <v>2023</v>
      </c>
      <c r="T361" t="s">
        <v>64</v>
      </c>
      <c r="U361" t="s">
        <v>35</v>
      </c>
      <c r="V361">
        <v>250028</v>
      </c>
      <c r="W361" s="61">
        <v>6562</v>
      </c>
      <c r="X361" s="61"/>
      <c r="Y361" s="61">
        <v>5230</v>
      </c>
      <c r="Z361" s="61">
        <v>999</v>
      </c>
      <c r="AA361" s="61">
        <v>7068</v>
      </c>
      <c r="AB361" s="61">
        <v>3846</v>
      </c>
      <c r="AC361" s="61">
        <v>4712</v>
      </c>
      <c r="AD361" s="61"/>
      <c r="AE361" s="61">
        <v>2156</v>
      </c>
      <c r="AF361" s="61">
        <v>3398</v>
      </c>
      <c r="AG361" s="61"/>
      <c r="AH361" s="61"/>
      <c r="AI361" s="61">
        <v>33971</v>
      </c>
      <c r="AK361" s="27">
        <v>2021</v>
      </c>
      <c r="AL361" t="s">
        <v>65</v>
      </c>
      <c r="AM361" t="s">
        <v>36</v>
      </c>
      <c r="AN361">
        <v>250004</v>
      </c>
      <c r="AO361" s="29">
        <v>11</v>
      </c>
      <c r="AP361" t="s">
        <v>13</v>
      </c>
      <c r="AQ361" s="61">
        <v>4135</v>
      </c>
      <c r="BK361" s="27">
        <v>2021</v>
      </c>
      <c r="BL361" t="s">
        <v>65</v>
      </c>
      <c r="BM361" t="s">
        <v>30</v>
      </c>
      <c r="BN361">
        <v>511114</v>
      </c>
      <c r="BO361" s="29">
        <v>5</v>
      </c>
      <c r="BP361" t="s">
        <v>19</v>
      </c>
      <c r="BQ361" s="61">
        <v>757</v>
      </c>
    </row>
    <row r="362" spans="1:69" x14ac:dyDescent="0.25">
      <c r="A362" s="27">
        <v>2021</v>
      </c>
      <c r="B362" t="s">
        <v>64</v>
      </c>
      <c r="C362" t="s">
        <v>53</v>
      </c>
      <c r="D362" t="s">
        <v>16</v>
      </c>
      <c r="E362" s="61"/>
      <c r="F362" s="61"/>
      <c r="G362" s="61"/>
      <c r="H362" s="61">
        <v>3709</v>
      </c>
      <c r="I362" s="61"/>
      <c r="J362" s="61"/>
      <c r="K362" s="61">
        <v>3495</v>
      </c>
      <c r="L362" s="61"/>
      <c r="M362" s="61"/>
      <c r="N362" s="61"/>
      <c r="O362" s="61">
        <v>5511</v>
      </c>
      <c r="P362" s="61"/>
      <c r="Q362" s="61">
        <v>12715</v>
      </c>
      <c r="S362" s="27">
        <v>2023</v>
      </c>
      <c r="T362" t="s">
        <v>64</v>
      </c>
      <c r="U362" t="s">
        <v>35</v>
      </c>
      <c r="V362">
        <v>250029</v>
      </c>
      <c r="W362" s="61"/>
      <c r="X362" s="61">
        <v>2549</v>
      </c>
      <c r="Y362" s="61">
        <v>4656</v>
      </c>
      <c r="Z362" s="61">
        <v>5032</v>
      </c>
      <c r="AA362" s="61"/>
      <c r="AB362" s="61"/>
      <c r="AC362" s="61"/>
      <c r="AD362" s="61">
        <v>2001</v>
      </c>
      <c r="AE362" s="61">
        <v>4799</v>
      </c>
      <c r="AF362" s="61"/>
      <c r="AG362" s="61">
        <v>966</v>
      </c>
      <c r="AH362" s="61">
        <v>3521</v>
      </c>
      <c r="AI362" s="61">
        <v>23524</v>
      </c>
      <c r="AK362" s="27">
        <v>2021</v>
      </c>
      <c r="AL362" t="s">
        <v>65</v>
      </c>
      <c r="AM362" t="s">
        <v>36</v>
      </c>
      <c r="AN362">
        <v>250005</v>
      </c>
      <c r="AO362" s="29">
        <v>1</v>
      </c>
      <c r="AP362" t="s">
        <v>80</v>
      </c>
      <c r="AQ362" s="61">
        <v>5544</v>
      </c>
      <c r="BK362" s="27">
        <v>2021</v>
      </c>
      <c r="BL362" t="s">
        <v>65</v>
      </c>
      <c r="BM362" t="s">
        <v>30</v>
      </c>
      <c r="BN362">
        <v>511114</v>
      </c>
      <c r="BO362" s="29">
        <v>5</v>
      </c>
      <c r="BP362" t="s">
        <v>21</v>
      </c>
      <c r="BQ362" s="61">
        <v>5170</v>
      </c>
    </row>
    <row r="363" spans="1:69" x14ac:dyDescent="0.25">
      <c r="A363" s="27">
        <v>2021</v>
      </c>
      <c r="B363" t="s">
        <v>64</v>
      </c>
      <c r="C363" t="s">
        <v>53</v>
      </c>
      <c r="D363" t="s">
        <v>17</v>
      </c>
      <c r="E363" s="61"/>
      <c r="F363" s="61">
        <v>1491</v>
      </c>
      <c r="G363" s="61"/>
      <c r="H363" s="61"/>
      <c r="I363" s="61"/>
      <c r="J363" s="61"/>
      <c r="K363" s="61">
        <v>701</v>
      </c>
      <c r="L363" s="61"/>
      <c r="M363" s="61"/>
      <c r="N363" s="61"/>
      <c r="O363" s="61">
        <v>528</v>
      </c>
      <c r="P363" s="61"/>
      <c r="Q363" s="61">
        <v>2720</v>
      </c>
      <c r="S363" s="27">
        <v>2023</v>
      </c>
      <c r="T363" t="s">
        <v>64</v>
      </c>
      <c r="U363" t="s">
        <v>35</v>
      </c>
      <c r="V363">
        <v>250030</v>
      </c>
      <c r="W363" s="61">
        <v>5734</v>
      </c>
      <c r="X363" s="61">
        <v>6266</v>
      </c>
      <c r="Y363" s="61">
        <v>6261</v>
      </c>
      <c r="Z363" s="61">
        <v>802</v>
      </c>
      <c r="AA363" s="61">
        <v>3305</v>
      </c>
      <c r="AB363" s="61">
        <v>3760</v>
      </c>
      <c r="AC363" s="61"/>
      <c r="AD363" s="61"/>
      <c r="AE363" s="61">
        <v>5817</v>
      </c>
      <c r="AF363" s="61"/>
      <c r="AG363" s="61"/>
      <c r="AH363" s="61"/>
      <c r="AI363" s="61">
        <v>31945</v>
      </c>
      <c r="AK363" s="27">
        <v>2021</v>
      </c>
      <c r="AL363" t="s">
        <v>65</v>
      </c>
      <c r="AM363" t="s">
        <v>36</v>
      </c>
      <c r="AN363">
        <v>250005</v>
      </c>
      <c r="AO363" s="29">
        <v>1</v>
      </c>
      <c r="AP363" t="s">
        <v>17</v>
      </c>
      <c r="AQ363" s="61">
        <v>938</v>
      </c>
      <c r="BK363" s="27">
        <v>2021</v>
      </c>
      <c r="BL363" t="s">
        <v>65</v>
      </c>
      <c r="BM363" t="s">
        <v>30</v>
      </c>
      <c r="BN363">
        <v>511114</v>
      </c>
      <c r="BO363" s="29">
        <v>6</v>
      </c>
      <c r="BP363" t="s">
        <v>81</v>
      </c>
      <c r="BQ363" s="61">
        <v>6665</v>
      </c>
    </row>
    <row r="364" spans="1:69" x14ac:dyDescent="0.25">
      <c r="A364" s="27">
        <v>2021</v>
      </c>
      <c r="B364" t="s">
        <v>64</v>
      </c>
      <c r="C364" t="s">
        <v>53</v>
      </c>
      <c r="D364" t="s">
        <v>18</v>
      </c>
      <c r="E364" s="61">
        <v>904</v>
      </c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>
        <v>904</v>
      </c>
      <c r="S364" s="27" t="s">
        <v>93</v>
      </c>
      <c r="W364" s="61">
        <v>744003</v>
      </c>
      <c r="X364" s="61">
        <v>778705</v>
      </c>
      <c r="Y364" s="61">
        <v>846459</v>
      </c>
      <c r="Z364" s="61">
        <v>826711</v>
      </c>
      <c r="AA364" s="61">
        <v>721796</v>
      </c>
      <c r="AB364" s="61">
        <v>848021</v>
      </c>
      <c r="AC364" s="61">
        <v>790400</v>
      </c>
      <c r="AD364" s="61">
        <v>791022</v>
      </c>
      <c r="AE364" s="61">
        <v>756250</v>
      </c>
      <c r="AF364" s="61">
        <v>888574</v>
      </c>
      <c r="AG364" s="61">
        <v>799023</v>
      </c>
      <c r="AH364" s="61">
        <v>796025</v>
      </c>
      <c r="AI364" s="61">
        <v>9586989</v>
      </c>
      <c r="AK364" s="27">
        <v>2021</v>
      </c>
      <c r="AL364" t="s">
        <v>65</v>
      </c>
      <c r="AM364" t="s">
        <v>36</v>
      </c>
      <c r="AN364">
        <v>250005</v>
      </c>
      <c r="AO364" s="29">
        <v>3</v>
      </c>
      <c r="AP364" t="s">
        <v>14</v>
      </c>
      <c r="AQ364" s="61">
        <v>3661</v>
      </c>
      <c r="BK364" s="27">
        <v>2021</v>
      </c>
      <c r="BL364" t="s">
        <v>65</v>
      </c>
      <c r="BM364" t="s">
        <v>30</v>
      </c>
      <c r="BN364">
        <v>511114</v>
      </c>
      <c r="BO364" s="29">
        <v>7</v>
      </c>
      <c r="BP364" t="s">
        <v>73</v>
      </c>
      <c r="BQ364" s="61">
        <v>2079</v>
      </c>
    </row>
    <row r="365" spans="1:69" x14ac:dyDescent="0.25">
      <c r="A365" s="27">
        <v>2021</v>
      </c>
      <c r="B365" t="s">
        <v>64</v>
      </c>
      <c r="C365" t="s">
        <v>53</v>
      </c>
      <c r="D365" t="s">
        <v>19</v>
      </c>
      <c r="E365" s="61"/>
      <c r="F365" s="61">
        <v>4961</v>
      </c>
      <c r="G365" s="61">
        <v>4453</v>
      </c>
      <c r="H365" s="61"/>
      <c r="I365" s="61"/>
      <c r="J365" s="61">
        <v>4170</v>
      </c>
      <c r="K365" s="61"/>
      <c r="L365" s="61"/>
      <c r="M365" s="61"/>
      <c r="N365" s="61"/>
      <c r="O365" s="61">
        <v>2107</v>
      </c>
      <c r="P365" s="61"/>
      <c r="Q365" s="61">
        <v>15691</v>
      </c>
      <c r="AK365" s="27">
        <v>2021</v>
      </c>
      <c r="AL365" t="s">
        <v>65</v>
      </c>
      <c r="AM365" t="s">
        <v>36</v>
      </c>
      <c r="AN365">
        <v>250005</v>
      </c>
      <c r="AO365" s="29">
        <v>5</v>
      </c>
      <c r="AP365" t="s">
        <v>19</v>
      </c>
      <c r="AQ365" s="61">
        <v>2650</v>
      </c>
      <c r="BK365" s="27">
        <v>2021</v>
      </c>
      <c r="BL365" t="s">
        <v>65</v>
      </c>
      <c r="BM365" t="s">
        <v>30</v>
      </c>
      <c r="BN365">
        <v>511114</v>
      </c>
      <c r="BO365" s="29">
        <v>7</v>
      </c>
      <c r="BP365" t="s">
        <v>76</v>
      </c>
      <c r="BQ365" s="61">
        <v>3337</v>
      </c>
    </row>
    <row r="366" spans="1:69" x14ac:dyDescent="0.25">
      <c r="A366" s="27">
        <v>2021</v>
      </c>
      <c r="B366" t="s">
        <v>64</v>
      </c>
      <c r="C366" t="s">
        <v>53</v>
      </c>
      <c r="D366" t="s">
        <v>20</v>
      </c>
      <c r="E366" s="61">
        <v>2203</v>
      </c>
      <c r="F366" s="61">
        <v>5340</v>
      </c>
      <c r="G366" s="61"/>
      <c r="H366" s="61"/>
      <c r="I366" s="61"/>
      <c r="J366" s="61"/>
      <c r="K366" s="61"/>
      <c r="L366" s="61"/>
      <c r="M366" s="61"/>
      <c r="N366" s="61">
        <v>3692</v>
      </c>
      <c r="O366" s="61"/>
      <c r="P366" s="61"/>
      <c r="Q366" s="61">
        <v>11235</v>
      </c>
      <c r="AK366" s="27">
        <v>2021</v>
      </c>
      <c r="AL366" t="s">
        <v>65</v>
      </c>
      <c r="AM366" t="s">
        <v>36</v>
      </c>
      <c r="AN366">
        <v>250005</v>
      </c>
      <c r="AO366" s="29">
        <v>7</v>
      </c>
      <c r="AP366" t="s">
        <v>74</v>
      </c>
      <c r="AQ366" s="61">
        <v>5596</v>
      </c>
      <c r="BK366" s="27">
        <v>2021</v>
      </c>
      <c r="BL366" t="s">
        <v>65</v>
      </c>
      <c r="BM366" t="s">
        <v>30</v>
      </c>
      <c r="BN366">
        <v>511114</v>
      </c>
      <c r="BO366" s="29">
        <v>7</v>
      </c>
      <c r="BP366" t="s">
        <v>11</v>
      </c>
      <c r="BQ366" s="61">
        <v>3846</v>
      </c>
    </row>
    <row r="367" spans="1:69" x14ac:dyDescent="0.25">
      <c r="A367" s="27">
        <v>2021</v>
      </c>
      <c r="B367" t="s">
        <v>64</v>
      </c>
      <c r="C367" t="s">
        <v>38</v>
      </c>
      <c r="D367" t="s">
        <v>74</v>
      </c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>
        <v>4055</v>
      </c>
      <c r="P367" s="61"/>
      <c r="Q367" s="61">
        <v>4055</v>
      </c>
      <c r="AK367" s="27">
        <v>2021</v>
      </c>
      <c r="AL367" t="s">
        <v>65</v>
      </c>
      <c r="AM367" t="s">
        <v>36</v>
      </c>
      <c r="AN367">
        <v>250005</v>
      </c>
      <c r="AO367" s="29">
        <v>11</v>
      </c>
      <c r="AP367" t="s">
        <v>14</v>
      </c>
      <c r="AQ367" s="61">
        <v>3539</v>
      </c>
      <c r="BK367" s="27">
        <v>2021</v>
      </c>
      <c r="BL367" t="s">
        <v>65</v>
      </c>
      <c r="BM367" t="s">
        <v>30</v>
      </c>
      <c r="BN367">
        <v>511114</v>
      </c>
      <c r="BO367" s="29">
        <v>7</v>
      </c>
      <c r="BP367" t="s">
        <v>18</v>
      </c>
      <c r="BQ367" s="61">
        <v>698</v>
      </c>
    </row>
    <row r="368" spans="1:69" x14ac:dyDescent="0.25">
      <c r="A368" s="27">
        <v>2021</v>
      </c>
      <c r="B368" t="s">
        <v>64</v>
      </c>
      <c r="C368" t="s">
        <v>38</v>
      </c>
      <c r="D368" t="s">
        <v>75</v>
      </c>
      <c r="E368" s="61"/>
      <c r="F368" s="61"/>
      <c r="G368" s="61"/>
      <c r="H368" s="61"/>
      <c r="I368" s="61"/>
      <c r="J368" s="61"/>
      <c r="K368" s="61">
        <v>4484</v>
      </c>
      <c r="L368" s="61"/>
      <c r="M368" s="61"/>
      <c r="N368" s="61"/>
      <c r="O368" s="61"/>
      <c r="P368" s="61">
        <v>4791</v>
      </c>
      <c r="Q368" s="61">
        <v>9275</v>
      </c>
      <c r="AK368" s="27">
        <v>2021</v>
      </c>
      <c r="AL368" t="s">
        <v>65</v>
      </c>
      <c r="AM368" t="s">
        <v>36</v>
      </c>
      <c r="AN368">
        <v>250006</v>
      </c>
      <c r="AO368" s="29">
        <v>3</v>
      </c>
      <c r="AP368" t="s">
        <v>81</v>
      </c>
      <c r="AQ368" s="61">
        <v>1737</v>
      </c>
      <c r="BK368" s="27">
        <v>2021</v>
      </c>
      <c r="BL368" t="s">
        <v>65</v>
      </c>
      <c r="BM368" t="s">
        <v>30</v>
      </c>
      <c r="BN368">
        <v>511114</v>
      </c>
      <c r="BO368" s="29">
        <v>7</v>
      </c>
      <c r="BP368" t="s">
        <v>19</v>
      </c>
      <c r="BQ368" s="61">
        <v>2540</v>
      </c>
    </row>
    <row r="369" spans="1:69" x14ac:dyDescent="0.25">
      <c r="A369" s="27">
        <v>2021</v>
      </c>
      <c r="B369" t="s">
        <v>64</v>
      </c>
      <c r="C369" t="s">
        <v>38</v>
      </c>
      <c r="D369" t="s">
        <v>76</v>
      </c>
      <c r="E369" s="61"/>
      <c r="F369" s="61"/>
      <c r="G369" s="61"/>
      <c r="H369" s="61">
        <v>4053</v>
      </c>
      <c r="I369" s="61"/>
      <c r="J369" s="61"/>
      <c r="K369" s="61"/>
      <c r="L369" s="61">
        <v>5883</v>
      </c>
      <c r="M369" s="61"/>
      <c r="N369" s="61"/>
      <c r="O369" s="61"/>
      <c r="P369" s="61"/>
      <c r="Q369" s="61">
        <v>9936</v>
      </c>
      <c r="AK369" s="27">
        <v>2021</v>
      </c>
      <c r="AL369" t="s">
        <v>65</v>
      </c>
      <c r="AM369" t="s">
        <v>36</v>
      </c>
      <c r="AN369">
        <v>250006</v>
      </c>
      <c r="AO369" s="29">
        <v>3</v>
      </c>
      <c r="AP369" t="s">
        <v>11</v>
      </c>
      <c r="AQ369" s="61">
        <v>1687</v>
      </c>
      <c r="BK369" s="27">
        <v>2021</v>
      </c>
      <c r="BL369" t="s">
        <v>65</v>
      </c>
      <c r="BM369" t="s">
        <v>30</v>
      </c>
      <c r="BN369">
        <v>511114</v>
      </c>
      <c r="BO369" s="29">
        <v>9</v>
      </c>
      <c r="BP369" t="s">
        <v>74</v>
      </c>
      <c r="BQ369" s="61">
        <v>2800</v>
      </c>
    </row>
    <row r="370" spans="1:69" x14ac:dyDescent="0.25">
      <c r="A370" s="27">
        <v>2021</v>
      </c>
      <c r="B370" t="s">
        <v>64</v>
      </c>
      <c r="C370" t="s">
        <v>38</v>
      </c>
      <c r="D370" t="s">
        <v>79</v>
      </c>
      <c r="E370" s="61">
        <v>3380</v>
      </c>
      <c r="F370" s="61"/>
      <c r="G370" s="61"/>
      <c r="H370" s="61"/>
      <c r="I370" s="61"/>
      <c r="J370" s="61"/>
      <c r="K370" s="61"/>
      <c r="L370" s="61">
        <v>6544</v>
      </c>
      <c r="M370" s="61"/>
      <c r="N370" s="61"/>
      <c r="O370" s="61"/>
      <c r="P370" s="61"/>
      <c r="Q370" s="61">
        <v>9924</v>
      </c>
      <c r="AK370" s="27">
        <v>2021</v>
      </c>
      <c r="AL370" t="s">
        <v>65</v>
      </c>
      <c r="AM370" t="s">
        <v>36</v>
      </c>
      <c r="AN370">
        <v>250006</v>
      </c>
      <c r="AO370" s="29">
        <v>7</v>
      </c>
      <c r="AP370" t="s">
        <v>19</v>
      </c>
      <c r="AQ370" s="61">
        <v>2540</v>
      </c>
      <c r="BK370" s="27">
        <v>2021</v>
      </c>
      <c r="BL370" t="s">
        <v>65</v>
      </c>
      <c r="BM370" t="s">
        <v>30</v>
      </c>
      <c r="BN370">
        <v>511114</v>
      </c>
      <c r="BO370" s="29">
        <v>9</v>
      </c>
      <c r="BP370" t="s">
        <v>79</v>
      </c>
      <c r="BQ370" s="61">
        <v>2574</v>
      </c>
    </row>
    <row r="371" spans="1:69" x14ac:dyDescent="0.25">
      <c r="A371" s="27">
        <v>2021</v>
      </c>
      <c r="B371" t="s">
        <v>64</v>
      </c>
      <c r="C371" t="s">
        <v>38</v>
      </c>
      <c r="D371" t="s">
        <v>80</v>
      </c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>
        <v>4078</v>
      </c>
      <c r="P371" s="61"/>
      <c r="Q371" s="61">
        <v>4078</v>
      </c>
      <c r="AK371" s="27">
        <v>2021</v>
      </c>
      <c r="AL371" t="s">
        <v>65</v>
      </c>
      <c r="AM371" t="s">
        <v>36</v>
      </c>
      <c r="AN371">
        <v>250006</v>
      </c>
      <c r="AO371" s="29">
        <v>9</v>
      </c>
      <c r="AP371" t="s">
        <v>17</v>
      </c>
      <c r="AQ371" s="61">
        <v>4765</v>
      </c>
      <c r="BK371" s="27">
        <v>2021</v>
      </c>
      <c r="BL371" t="s">
        <v>65</v>
      </c>
      <c r="BM371" t="s">
        <v>30</v>
      </c>
      <c r="BN371">
        <v>511114</v>
      </c>
      <c r="BO371" s="29">
        <v>9</v>
      </c>
      <c r="BP371" t="s">
        <v>81</v>
      </c>
      <c r="BQ371" s="61">
        <v>1141</v>
      </c>
    </row>
    <row r="372" spans="1:69" x14ac:dyDescent="0.25">
      <c r="A372" s="27">
        <v>2021</v>
      </c>
      <c r="B372" t="s">
        <v>64</v>
      </c>
      <c r="C372" t="s">
        <v>38</v>
      </c>
      <c r="D372" t="s">
        <v>81</v>
      </c>
      <c r="E372" s="61">
        <v>3788</v>
      </c>
      <c r="F372" s="61"/>
      <c r="G372" s="61"/>
      <c r="H372" s="61"/>
      <c r="I372" s="61"/>
      <c r="J372" s="61">
        <v>1676</v>
      </c>
      <c r="K372" s="61"/>
      <c r="L372" s="61">
        <v>357</v>
      </c>
      <c r="M372" s="61"/>
      <c r="N372" s="61"/>
      <c r="O372" s="61"/>
      <c r="P372" s="61"/>
      <c r="Q372" s="61">
        <v>5821</v>
      </c>
      <c r="AK372" s="27">
        <v>2021</v>
      </c>
      <c r="AL372" t="s">
        <v>65</v>
      </c>
      <c r="AM372" t="s">
        <v>36</v>
      </c>
      <c r="AN372">
        <v>250006</v>
      </c>
      <c r="AO372" s="29">
        <v>12</v>
      </c>
      <c r="AP372" t="s">
        <v>73</v>
      </c>
      <c r="AQ372" s="61">
        <v>3310</v>
      </c>
      <c r="BK372" s="27">
        <v>2021</v>
      </c>
      <c r="BL372" t="s">
        <v>65</v>
      </c>
      <c r="BM372" t="s">
        <v>30</v>
      </c>
      <c r="BN372">
        <v>511114</v>
      </c>
      <c r="BO372" s="29">
        <v>9</v>
      </c>
      <c r="BP372" t="s">
        <v>13</v>
      </c>
      <c r="BQ372" s="61">
        <v>2264</v>
      </c>
    </row>
    <row r="373" spans="1:69" x14ac:dyDescent="0.25">
      <c r="A373" s="27">
        <v>2021</v>
      </c>
      <c r="B373" t="s">
        <v>64</v>
      </c>
      <c r="C373" t="s">
        <v>38</v>
      </c>
      <c r="D373" t="s">
        <v>12</v>
      </c>
      <c r="E373" s="61"/>
      <c r="F373" s="61"/>
      <c r="G373" s="61"/>
      <c r="H373" s="61"/>
      <c r="I373" s="61"/>
      <c r="J373" s="61"/>
      <c r="K373" s="61">
        <v>2860</v>
      </c>
      <c r="L373" s="61">
        <v>2571</v>
      </c>
      <c r="M373" s="61"/>
      <c r="N373" s="61">
        <v>4846</v>
      </c>
      <c r="O373" s="61"/>
      <c r="P373" s="61">
        <v>862</v>
      </c>
      <c r="Q373" s="61">
        <v>11139</v>
      </c>
      <c r="AK373" s="27">
        <v>2021</v>
      </c>
      <c r="AL373" t="s">
        <v>65</v>
      </c>
      <c r="AM373" t="s">
        <v>36</v>
      </c>
      <c r="AN373">
        <v>250007</v>
      </c>
      <c r="AO373" s="29">
        <v>2</v>
      </c>
      <c r="AP373" t="s">
        <v>73</v>
      </c>
      <c r="AQ373" s="61">
        <v>1852</v>
      </c>
      <c r="BK373" s="27">
        <v>2021</v>
      </c>
      <c r="BL373" t="s">
        <v>65</v>
      </c>
      <c r="BM373" t="s">
        <v>30</v>
      </c>
      <c r="BN373">
        <v>511114</v>
      </c>
      <c r="BO373" s="29">
        <v>9</v>
      </c>
      <c r="BP373" t="s">
        <v>20</v>
      </c>
      <c r="BQ373" s="61">
        <v>1407</v>
      </c>
    </row>
    <row r="374" spans="1:69" x14ac:dyDescent="0.25">
      <c r="A374" s="27">
        <v>2021</v>
      </c>
      <c r="B374" t="s">
        <v>64</v>
      </c>
      <c r="C374" t="s">
        <v>38</v>
      </c>
      <c r="D374" t="s">
        <v>13</v>
      </c>
      <c r="E374" s="61">
        <v>5493</v>
      </c>
      <c r="F374" s="61"/>
      <c r="G374" s="61"/>
      <c r="H374" s="61"/>
      <c r="I374" s="61"/>
      <c r="J374" s="61">
        <v>2913</v>
      </c>
      <c r="K374" s="61"/>
      <c r="L374" s="61"/>
      <c r="M374" s="61"/>
      <c r="N374" s="61"/>
      <c r="O374" s="61"/>
      <c r="P374" s="61"/>
      <c r="Q374" s="61">
        <v>8406</v>
      </c>
      <c r="AK374" s="27">
        <v>2021</v>
      </c>
      <c r="AL374" t="s">
        <v>65</v>
      </c>
      <c r="AM374" t="s">
        <v>36</v>
      </c>
      <c r="AN374">
        <v>250007</v>
      </c>
      <c r="AO374" s="29">
        <v>4</v>
      </c>
      <c r="AP374" t="s">
        <v>11</v>
      </c>
      <c r="AQ374" s="61">
        <v>5499</v>
      </c>
      <c r="BK374" s="27">
        <v>2021</v>
      </c>
      <c r="BL374" t="s">
        <v>65</v>
      </c>
      <c r="BM374" t="s">
        <v>30</v>
      </c>
      <c r="BN374">
        <v>511114</v>
      </c>
      <c r="BO374" s="29">
        <v>10</v>
      </c>
      <c r="BP374" t="s">
        <v>76</v>
      </c>
      <c r="BQ374" s="61">
        <v>1105</v>
      </c>
    </row>
    <row r="375" spans="1:69" x14ac:dyDescent="0.25">
      <c r="A375" s="27">
        <v>2021</v>
      </c>
      <c r="B375" t="s">
        <v>64</v>
      </c>
      <c r="C375" t="s">
        <v>38</v>
      </c>
      <c r="D375" t="s">
        <v>14</v>
      </c>
      <c r="E375" s="61">
        <v>3853</v>
      </c>
      <c r="F375" s="61">
        <v>3471</v>
      </c>
      <c r="G375" s="61"/>
      <c r="H375" s="61"/>
      <c r="I375" s="61"/>
      <c r="J375" s="61"/>
      <c r="K375" s="61">
        <v>3254</v>
      </c>
      <c r="L375" s="61"/>
      <c r="M375" s="61"/>
      <c r="N375" s="61"/>
      <c r="O375" s="61">
        <v>1066</v>
      </c>
      <c r="P375" s="61"/>
      <c r="Q375" s="61">
        <v>11644</v>
      </c>
      <c r="AK375" s="27">
        <v>2021</v>
      </c>
      <c r="AL375" t="s">
        <v>65</v>
      </c>
      <c r="AM375" t="s">
        <v>36</v>
      </c>
      <c r="AN375">
        <v>250007</v>
      </c>
      <c r="AO375" s="29">
        <v>6</v>
      </c>
      <c r="AP375" t="s">
        <v>73</v>
      </c>
      <c r="AQ375" s="61">
        <v>1407</v>
      </c>
      <c r="BK375" s="27">
        <v>2021</v>
      </c>
      <c r="BL375" t="s">
        <v>65</v>
      </c>
      <c r="BM375" t="s">
        <v>30</v>
      </c>
      <c r="BN375">
        <v>511114</v>
      </c>
      <c r="BO375" s="29">
        <v>10</v>
      </c>
      <c r="BP375" t="s">
        <v>14</v>
      </c>
      <c r="BQ375" s="61">
        <v>5084</v>
      </c>
    </row>
    <row r="376" spans="1:69" x14ac:dyDescent="0.25">
      <c r="A376" s="27">
        <v>2021</v>
      </c>
      <c r="B376" t="s">
        <v>64</v>
      </c>
      <c r="C376" t="s">
        <v>38</v>
      </c>
      <c r="D376" t="s">
        <v>15</v>
      </c>
      <c r="E376" s="61">
        <v>4028</v>
      </c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>
        <v>4028</v>
      </c>
      <c r="AK376" s="27">
        <v>2021</v>
      </c>
      <c r="AL376" t="s">
        <v>65</v>
      </c>
      <c r="AM376" t="s">
        <v>36</v>
      </c>
      <c r="AN376">
        <v>250007</v>
      </c>
      <c r="AO376" s="29">
        <v>8</v>
      </c>
      <c r="AP376" t="s">
        <v>74</v>
      </c>
      <c r="AQ376" s="61">
        <v>3543</v>
      </c>
      <c r="BK376" s="27">
        <v>2021</v>
      </c>
      <c r="BL376" t="s">
        <v>65</v>
      </c>
      <c r="BM376" t="s">
        <v>30</v>
      </c>
      <c r="BN376">
        <v>511114</v>
      </c>
      <c r="BO376" s="29">
        <v>10</v>
      </c>
      <c r="BP376" t="s">
        <v>15</v>
      </c>
      <c r="BQ376" s="61">
        <v>3094</v>
      </c>
    </row>
    <row r="377" spans="1:69" x14ac:dyDescent="0.25">
      <c r="A377" s="27">
        <v>2021</v>
      </c>
      <c r="B377" t="s">
        <v>64</v>
      </c>
      <c r="C377" t="s">
        <v>38</v>
      </c>
      <c r="D377" t="s">
        <v>16</v>
      </c>
      <c r="E377" s="61"/>
      <c r="F377" s="61"/>
      <c r="G377" s="61"/>
      <c r="H377" s="61"/>
      <c r="I377" s="61"/>
      <c r="J377" s="61">
        <v>3425</v>
      </c>
      <c r="K377" s="61"/>
      <c r="L377" s="61"/>
      <c r="M377" s="61"/>
      <c r="N377" s="61"/>
      <c r="O377" s="61"/>
      <c r="P377" s="61"/>
      <c r="Q377" s="61">
        <v>3425</v>
      </c>
      <c r="AK377" s="27">
        <v>2021</v>
      </c>
      <c r="AL377" t="s">
        <v>65</v>
      </c>
      <c r="AM377" t="s">
        <v>36</v>
      </c>
      <c r="AN377">
        <v>250007</v>
      </c>
      <c r="AO377" s="29">
        <v>8</v>
      </c>
      <c r="AP377" t="s">
        <v>17</v>
      </c>
      <c r="AQ377" s="61">
        <v>3856</v>
      </c>
      <c r="BK377" s="27">
        <v>2021</v>
      </c>
      <c r="BL377" t="s">
        <v>65</v>
      </c>
      <c r="BM377" t="s">
        <v>30</v>
      </c>
      <c r="BN377">
        <v>511114</v>
      </c>
      <c r="BO377" s="29">
        <v>10</v>
      </c>
      <c r="BP377" t="s">
        <v>18</v>
      </c>
      <c r="BQ377" s="61">
        <v>1485</v>
      </c>
    </row>
    <row r="378" spans="1:69" x14ac:dyDescent="0.25">
      <c r="A378" s="27">
        <v>2021</v>
      </c>
      <c r="B378" t="s">
        <v>64</v>
      </c>
      <c r="C378" t="s">
        <v>38</v>
      </c>
      <c r="D378" t="s">
        <v>17</v>
      </c>
      <c r="E378" s="61"/>
      <c r="F378" s="61"/>
      <c r="G378" s="61"/>
      <c r="H378" s="61"/>
      <c r="I378" s="61"/>
      <c r="J378" s="61"/>
      <c r="K378" s="61"/>
      <c r="L378" s="61"/>
      <c r="M378" s="61"/>
      <c r="N378" s="61">
        <v>4705</v>
      </c>
      <c r="O378" s="61"/>
      <c r="P378" s="61"/>
      <c r="Q378" s="61">
        <v>4705</v>
      </c>
      <c r="AK378" s="27">
        <v>2021</v>
      </c>
      <c r="AL378" t="s">
        <v>65</v>
      </c>
      <c r="AM378" t="s">
        <v>36</v>
      </c>
      <c r="AN378">
        <v>250007</v>
      </c>
      <c r="AO378" s="29">
        <v>9</v>
      </c>
      <c r="AP378" t="s">
        <v>19</v>
      </c>
      <c r="AQ378" s="61">
        <v>3992</v>
      </c>
      <c r="BK378" s="27">
        <v>2021</v>
      </c>
      <c r="BL378" t="s">
        <v>65</v>
      </c>
      <c r="BM378" t="s">
        <v>30</v>
      </c>
      <c r="BN378">
        <v>511114</v>
      </c>
      <c r="BO378" s="29">
        <v>10</v>
      </c>
      <c r="BP378" t="s">
        <v>19</v>
      </c>
      <c r="BQ378" s="61">
        <v>3878</v>
      </c>
    </row>
    <row r="379" spans="1:69" x14ac:dyDescent="0.25">
      <c r="A379" s="27">
        <v>2021</v>
      </c>
      <c r="B379" t="s">
        <v>64</v>
      </c>
      <c r="C379" t="s">
        <v>38</v>
      </c>
      <c r="D379" t="s">
        <v>18</v>
      </c>
      <c r="E379" s="61"/>
      <c r="F379" s="61"/>
      <c r="G379" s="61">
        <v>5139</v>
      </c>
      <c r="H379" s="61"/>
      <c r="I379" s="61"/>
      <c r="J379" s="61"/>
      <c r="K379" s="61"/>
      <c r="L379" s="61"/>
      <c r="M379" s="61"/>
      <c r="N379" s="61"/>
      <c r="O379" s="61"/>
      <c r="P379" s="61"/>
      <c r="Q379" s="61">
        <v>5139</v>
      </c>
      <c r="AK379" s="27">
        <v>2021</v>
      </c>
      <c r="AL379" t="s">
        <v>65</v>
      </c>
      <c r="AM379" t="s">
        <v>36</v>
      </c>
      <c r="AN379">
        <v>250007</v>
      </c>
      <c r="AO379" s="29">
        <v>10</v>
      </c>
      <c r="AP379" t="s">
        <v>74</v>
      </c>
      <c r="AQ379" s="61">
        <v>4384</v>
      </c>
      <c r="BK379" s="27">
        <v>2021</v>
      </c>
      <c r="BL379" t="s">
        <v>65</v>
      </c>
      <c r="BM379" t="s">
        <v>30</v>
      </c>
      <c r="BN379">
        <v>511114</v>
      </c>
      <c r="BO379" s="29">
        <v>11</v>
      </c>
      <c r="BP379" t="s">
        <v>80</v>
      </c>
      <c r="BQ379" s="61">
        <v>3204</v>
      </c>
    </row>
    <row r="380" spans="1:69" x14ac:dyDescent="0.25">
      <c r="A380" s="27">
        <v>2021</v>
      </c>
      <c r="B380" t="s">
        <v>64</v>
      </c>
      <c r="C380" t="s">
        <v>38</v>
      </c>
      <c r="D380" t="s">
        <v>19</v>
      </c>
      <c r="E380" s="61"/>
      <c r="F380" s="61"/>
      <c r="G380" s="61"/>
      <c r="H380" s="61"/>
      <c r="I380" s="61"/>
      <c r="J380" s="61"/>
      <c r="K380" s="61"/>
      <c r="L380" s="61"/>
      <c r="M380" s="61">
        <v>2783</v>
      </c>
      <c r="N380" s="61"/>
      <c r="O380" s="61"/>
      <c r="P380" s="61">
        <v>3288</v>
      </c>
      <c r="Q380" s="61">
        <v>6071</v>
      </c>
      <c r="AK380" s="27">
        <v>2021</v>
      </c>
      <c r="AL380" t="s">
        <v>65</v>
      </c>
      <c r="AM380" t="s">
        <v>36</v>
      </c>
      <c r="AN380">
        <v>250007</v>
      </c>
      <c r="AO380" s="29">
        <v>12</v>
      </c>
      <c r="AP380" t="s">
        <v>79</v>
      </c>
      <c r="AQ380" s="61">
        <v>3166</v>
      </c>
      <c r="BK380" s="27">
        <v>2021</v>
      </c>
      <c r="BL380" t="s">
        <v>65</v>
      </c>
      <c r="BM380" t="s">
        <v>30</v>
      </c>
      <c r="BN380">
        <v>511114</v>
      </c>
      <c r="BO380" s="29">
        <v>11</v>
      </c>
      <c r="BP380" t="s">
        <v>19</v>
      </c>
      <c r="BQ380" s="61">
        <v>3935</v>
      </c>
    </row>
    <row r="381" spans="1:69" x14ac:dyDescent="0.25">
      <c r="A381" s="27">
        <v>2021</v>
      </c>
      <c r="B381" t="s">
        <v>64</v>
      </c>
      <c r="C381" t="s">
        <v>38</v>
      </c>
      <c r="D381" t="s">
        <v>20</v>
      </c>
      <c r="E381" s="61"/>
      <c r="F381" s="61"/>
      <c r="G381" s="61"/>
      <c r="H381" s="61"/>
      <c r="I381" s="61"/>
      <c r="J381" s="61"/>
      <c r="K381" s="61"/>
      <c r="L381" s="61">
        <v>309</v>
      </c>
      <c r="M381" s="61"/>
      <c r="N381" s="61"/>
      <c r="O381" s="61"/>
      <c r="P381" s="61"/>
      <c r="Q381" s="61">
        <v>309</v>
      </c>
      <c r="AK381" s="27">
        <v>2021</v>
      </c>
      <c r="AL381" t="s">
        <v>65</v>
      </c>
      <c r="AM381" t="s">
        <v>36</v>
      </c>
      <c r="AN381">
        <v>250008</v>
      </c>
      <c r="AO381" s="29">
        <v>6</v>
      </c>
      <c r="AP381" t="s">
        <v>11</v>
      </c>
      <c r="AQ381" s="61">
        <v>2793</v>
      </c>
      <c r="BK381" s="27">
        <v>2021</v>
      </c>
      <c r="BL381" t="s">
        <v>65</v>
      </c>
      <c r="BM381" t="s">
        <v>30</v>
      </c>
      <c r="BN381">
        <v>511114</v>
      </c>
      <c r="BO381" s="29">
        <v>12</v>
      </c>
      <c r="BP381" t="s">
        <v>77</v>
      </c>
      <c r="BQ381" s="61">
        <v>730</v>
      </c>
    </row>
    <row r="382" spans="1:69" x14ac:dyDescent="0.25">
      <c r="A382" s="27">
        <v>2021</v>
      </c>
      <c r="B382" t="s">
        <v>64</v>
      </c>
      <c r="C382" t="s">
        <v>38</v>
      </c>
      <c r="D382" t="s">
        <v>21</v>
      </c>
      <c r="E382" s="61">
        <v>5590</v>
      </c>
      <c r="F382" s="61"/>
      <c r="G382" s="61"/>
      <c r="H382" s="61"/>
      <c r="I382" s="61">
        <v>4859</v>
      </c>
      <c r="J382" s="61">
        <v>2604</v>
      </c>
      <c r="K382" s="61"/>
      <c r="L382" s="61"/>
      <c r="M382" s="61"/>
      <c r="N382" s="61"/>
      <c r="O382" s="61">
        <v>1260</v>
      </c>
      <c r="P382" s="61"/>
      <c r="Q382" s="61">
        <v>14313</v>
      </c>
      <c r="AK382" s="27">
        <v>2021</v>
      </c>
      <c r="AL382" t="s">
        <v>65</v>
      </c>
      <c r="AM382" t="s">
        <v>36</v>
      </c>
      <c r="AN382">
        <v>250008</v>
      </c>
      <c r="AO382" s="29">
        <v>7</v>
      </c>
      <c r="AP382" t="s">
        <v>74</v>
      </c>
      <c r="AQ382" s="61">
        <v>1065</v>
      </c>
      <c r="BK382" s="27">
        <v>2021</v>
      </c>
      <c r="BL382" t="s">
        <v>65</v>
      </c>
      <c r="BM382" t="s">
        <v>30</v>
      </c>
      <c r="BN382">
        <v>511114</v>
      </c>
      <c r="BO382" s="29">
        <v>12</v>
      </c>
      <c r="BP382" t="s">
        <v>17</v>
      </c>
      <c r="BQ382" s="61">
        <v>732</v>
      </c>
    </row>
    <row r="383" spans="1:69" x14ac:dyDescent="0.25">
      <c r="A383" s="27">
        <v>2021</v>
      </c>
      <c r="B383" t="s">
        <v>64</v>
      </c>
      <c r="C383" t="s">
        <v>54</v>
      </c>
      <c r="D383" t="s">
        <v>73</v>
      </c>
      <c r="E383" s="61"/>
      <c r="F383" s="61"/>
      <c r="G383" s="61">
        <v>340</v>
      </c>
      <c r="H383" s="61"/>
      <c r="I383" s="61"/>
      <c r="J383" s="61"/>
      <c r="K383" s="61"/>
      <c r="L383" s="61"/>
      <c r="M383" s="61"/>
      <c r="N383" s="61"/>
      <c r="O383" s="61">
        <v>5715</v>
      </c>
      <c r="P383" s="61"/>
      <c r="Q383" s="61">
        <v>6055</v>
      </c>
      <c r="AK383" s="27">
        <v>2021</v>
      </c>
      <c r="AL383" t="s">
        <v>65</v>
      </c>
      <c r="AM383" t="s">
        <v>36</v>
      </c>
      <c r="AN383">
        <v>250008</v>
      </c>
      <c r="AO383" s="29">
        <v>8</v>
      </c>
      <c r="AP383" t="s">
        <v>73</v>
      </c>
      <c r="AQ383" s="61">
        <v>4720</v>
      </c>
      <c r="BK383" s="27">
        <v>2021</v>
      </c>
      <c r="BL383" t="s">
        <v>65</v>
      </c>
      <c r="BM383" t="s">
        <v>70</v>
      </c>
      <c r="BN383">
        <v>511115</v>
      </c>
      <c r="BO383" s="29">
        <v>1</v>
      </c>
      <c r="BP383" t="s">
        <v>17</v>
      </c>
      <c r="BQ383" s="61">
        <v>938</v>
      </c>
    </row>
    <row r="384" spans="1:69" x14ac:dyDescent="0.25">
      <c r="A384" s="27">
        <v>2021</v>
      </c>
      <c r="B384" t="s">
        <v>64</v>
      </c>
      <c r="C384" t="s">
        <v>54</v>
      </c>
      <c r="D384" t="s">
        <v>75</v>
      </c>
      <c r="E384" s="61"/>
      <c r="F384" s="61"/>
      <c r="G384" s="61">
        <v>1390</v>
      </c>
      <c r="H384" s="61"/>
      <c r="I384" s="61"/>
      <c r="J384" s="61"/>
      <c r="K384" s="61"/>
      <c r="L384" s="61"/>
      <c r="M384" s="61"/>
      <c r="N384" s="61">
        <v>3081</v>
      </c>
      <c r="O384" s="61"/>
      <c r="P384" s="61"/>
      <c r="Q384" s="61">
        <v>4471</v>
      </c>
      <c r="AK384" s="27">
        <v>2021</v>
      </c>
      <c r="AL384" t="s">
        <v>65</v>
      </c>
      <c r="AM384" t="s">
        <v>36</v>
      </c>
      <c r="AN384">
        <v>250008</v>
      </c>
      <c r="AO384" s="29">
        <v>10</v>
      </c>
      <c r="AP384" t="s">
        <v>75</v>
      </c>
      <c r="AQ384" s="61">
        <v>5402</v>
      </c>
      <c r="BK384" s="27">
        <v>2021</v>
      </c>
      <c r="BL384" t="s">
        <v>65</v>
      </c>
      <c r="BM384" t="s">
        <v>70</v>
      </c>
      <c r="BN384">
        <v>511115</v>
      </c>
      <c r="BO384" s="29">
        <v>2</v>
      </c>
      <c r="BP384" t="s">
        <v>73</v>
      </c>
      <c r="BQ384" s="61">
        <v>1852</v>
      </c>
    </row>
    <row r="385" spans="1:69" x14ac:dyDescent="0.25">
      <c r="A385" s="27">
        <v>2021</v>
      </c>
      <c r="B385" t="s">
        <v>64</v>
      </c>
      <c r="C385" t="s">
        <v>54</v>
      </c>
      <c r="D385" t="s">
        <v>77</v>
      </c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>
        <v>3151</v>
      </c>
      <c r="Q385" s="61">
        <v>3151</v>
      </c>
      <c r="AK385" s="27">
        <v>2021</v>
      </c>
      <c r="AL385" t="s">
        <v>65</v>
      </c>
      <c r="AM385" t="s">
        <v>36</v>
      </c>
      <c r="AN385">
        <v>250008</v>
      </c>
      <c r="AO385" s="29">
        <v>11</v>
      </c>
      <c r="AP385" t="s">
        <v>77</v>
      </c>
      <c r="AQ385" s="61">
        <v>1919</v>
      </c>
      <c r="BK385" s="27">
        <v>2021</v>
      </c>
      <c r="BL385" t="s">
        <v>65</v>
      </c>
      <c r="BM385" t="s">
        <v>70</v>
      </c>
      <c r="BN385">
        <v>511115</v>
      </c>
      <c r="BO385" s="29">
        <v>2</v>
      </c>
      <c r="BP385" t="s">
        <v>74</v>
      </c>
      <c r="BQ385" s="61">
        <v>774</v>
      </c>
    </row>
    <row r="386" spans="1:69" x14ac:dyDescent="0.25">
      <c r="A386" s="27">
        <v>2021</v>
      </c>
      <c r="B386" t="s">
        <v>64</v>
      </c>
      <c r="C386" t="s">
        <v>54</v>
      </c>
      <c r="D386" t="s">
        <v>78</v>
      </c>
      <c r="E386" s="61"/>
      <c r="F386" s="61"/>
      <c r="G386" s="61"/>
      <c r="H386" s="61"/>
      <c r="I386" s="61"/>
      <c r="J386" s="61"/>
      <c r="K386" s="61"/>
      <c r="L386" s="61"/>
      <c r="M386" s="61"/>
      <c r="N386" s="61">
        <v>639</v>
      </c>
      <c r="O386" s="61"/>
      <c r="P386" s="61"/>
      <c r="Q386" s="61">
        <v>639</v>
      </c>
      <c r="AK386" s="27">
        <v>2021</v>
      </c>
      <c r="AL386" t="s">
        <v>65</v>
      </c>
      <c r="AM386" t="s">
        <v>36</v>
      </c>
      <c r="AN386">
        <v>250008</v>
      </c>
      <c r="AO386" s="29">
        <v>12</v>
      </c>
      <c r="AP386" t="s">
        <v>74</v>
      </c>
      <c r="AQ386" s="61">
        <v>5656</v>
      </c>
      <c r="BK386" s="27">
        <v>2021</v>
      </c>
      <c r="BL386" t="s">
        <v>65</v>
      </c>
      <c r="BM386" t="s">
        <v>70</v>
      </c>
      <c r="BN386">
        <v>511115</v>
      </c>
      <c r="BO386" s="29">
        <v>2</v>
      </c>
      <c r="BP386" t="s">
        <v>80</v>
      </c>
      <c r="BQ386" s="61">
        <v>4093</v>
      </c>
    </row>
    <row r="387" spans="1:69" x14ac:dyDescent="0.25">
      <c r="A387" s="27">
        <v>2021</v>
      </c>
      <c r="B387" t="s">
        <v>64</v>
      </c>
      <c r="C387" t="s">
        <v>54</v>
      </c>
      <c r="D387" t="s">
        <v>80</v>
      </c>
      <c r="E387" s="61">
        <v>5252</v>
      </c>
      <c r="F387" s="61">
        <v>556</v>
      </c>
      <c r="G387" s="61"/>
      <c r="H387" s="61"/>
      <c r="I387" s="61"/>
      <c r="J387" s="61"/>
      <c r="K387" s="61"/>
      <c r="L387" s="61">
        <v>5640</v>
      </c>
      <c r="M387" s="61"/>
      <c r="N387" s="61"/>
      <c r="O387" s="61">
        <v>5927</v>
      </c>
      <c r="P387" s="61"/>
      <c r="Q387" s="61">
        <v>17375</v>
      </c>
      <c r="AK387" s="27">
        <v>2021</v>
      </c>
      <c r="AL387" t="s">
        <v>65</v>
      </c>
      <c r="AM387" t="s">
        <v>36</v>
      </c>
      <c r="AN387">
        <v>250009</v>
      </c>
      <c r="AO387" s="29">
        <v>1</v>
      </c>
      <c r="AP387" t="s">
        <v>12</v>
      </c>
      <c r="AQ387" s="61">
        <v>2127</v>
      </c>
      <c r="BK387" s="27">
        <v>2021</v>
      </c>
      <c r="BL387" t="s">
        <v>65</v>
      </c>
      <c r="BM387" t="s">
        <v>70</v>
      </c>
      <c r="BN387">
        <v>511115</v>
      </c>
      <c r="BO387" s="29">
        <v>2</v>
      </c>
      <c r="BP387" t="s">
        <v>11</v>
      </c>
      <c r="BQ387" s="61">
        <v>5677</v>
      </c>
    </row>
    <row r="388" spans="1:69" x14ac:dyDescent="0.25">
      <c r="A388" s="27">
        <v>2021</v>
      </c>
      <c r="B388" t="s">
        <v>64</v>
      </c>
      <c r="C388" t="s">
        <v>54</v>
      </c>
      <c r="D388" t="s">
        <v>11</v>
      </c>
      <c r="E388" s="61"/>
      <c r="F388" s="61"/>
      <c r="G388" s="61">
        <v>5128</v>
      </c>
      <c r="H388" s="61"/>
      <c r="I388" s="61"/>
      <c r="J388" s="61"/>
      <c r="K388" s="61"/>
      <c r="L388" s="61"/>
      <c r="M388" s="61"/>
      <c r="N388" s="61"/>
      <c r="O388" s="61"/>
      <c r="P388" s="61"/>
      <c r="Q388" s="61">
        <v>5128</v>
      </c>
      <c r="AK388" s="27">
        <v>2021</v>
      </c>
      <c r="AL388" t="s">
        <v>65</v>
      </c>
      <c r="AM388" t="s">
        <v>36</v>
      </c>
      <c r="AN388">
        <v>250009</v>
      </c>
      <c r="AO388" s="29">
        <v>3</v>
      </c>
      <c r="AP388" t="s">
        <v>74</v>
      </c>
      <c r="AQ388" s="61">
        <v>1309</v>
      </c>
      <c r="BK388" s="27">
        <v>2021</v>
      </c>
      <c r="BL388" t="s">
        <v>65</v>
      </c>
      <c r="BM388" t="s">
        <v>70</v>
      </c>
      <c r="BN388">
        <v>511115</v>
      </c>
      <c r="BO388" s="29">
        <v>2</v>
      </c>
      <c r="BP388" t="s">
        <v>12</v>
      </c>
      <c r="BQ388" s="61">
        <v>530</v>
      </c>
    </row>
    <row r="389" spans="1:69" x14ac:dyDescent="0.25">
      <c r="A389" s="27">
        <v>2021</v>
      </c>
      <c r="B389" t="s">
        <v>64</v>
      </c>
      <c r="C389" t="s">
        <v>54</v>
      </c>
      <c r="D389" t="s">
        <v>13</v>
      </c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>
        <v>4498</v>
      </c>
      <c r="Q389" s="61">
        <v>4498</v>
      </c>
      <c r="AK389" s="27">
        <v>2021</v>
      </c>
      <c r="AL389" t="s">
        <v>65</v>
      </c>
      <c r="AM389" t="s">
        <v>36</v>
      </c>
      <c r="AN389">
        <v>250009</v>
      </c>
      <c r="AO389" s="29">
        <v>3</v>
      </c>
      <c r="AP389" t="s">
        <v>75</v>
      </c>
      <c r="AQ389" s="61">
        <v>5379</v>
      </c>
      <c r="BK389" s="27">
        <v>2021</v>
      </c>
      <c r="BL389" t="s">
        <v>65</v>
      </c>
      <c r="BM389" t="s">
        <v>70</v>
      </c>
      <c r="BN389">
        <v>511115</v>
      </c>
      <c r="BO389" s="29">
        <v>3</v>
      </c>
      <c r="BP389" t="s">
        <v>11</v>
      </c>
      <c r="BQ389" s="61">
        <v>1687</v>
      </c>
    </row>
    <row r="390" spans="1:69" x14ac:dyDescent="0.25">
      <c r="A390" s="27">
        <v>2021</v>
      </c>
      <c r="B390" t="s">
        <v>64</v>
      </c>
      <c r="C390" t="s">
        <v>54</v>
      </c>
      <c r="D390" t="s">
        <v>14</v>
      </c>
      <c r="E390" s="61">
        <v>4910</v>
      </c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>
        <v>4910</v>
      </c>
      <c r="AK390" s="27">
        <v>2021</v>
      </c>
      <c r="AL390" t="s">
        <v>65</v>
      </c>
      <c r="AM390" t="s">
        <v>36</v>
      </c>
      <c r="AN390">
        <v>250009</v>
      </c>
      <c r="AO390" s="29">
        <v>5</v>
      </c>
      <c r="AP390" t="s">
        <v>15</v>
      </c>
      <c r="AQ390" s="61">
        <v>2460</v>
      </c>
      <c r="BK390" s="27">
        <v>2021</v>
      </c>
      <c r="BL390" t="s">
        <v>65</v>
      </c>
      <c r="BM390" t="s">
        <v>70</v>
      </c>
      <c r="BN390">
        <v>511115</v>
      </c>
      <c r="BO390" s="29">
        <v>4</v>
      </c>
      <c r="BP390" t="s">
        <v>79</v>
      </c>
      <c r="BQ390" s="61">
        <v>1168</v>
      </c>
    </row>
    <row r="391" spans="1:69" x14ac:dyDescent="0.25">
      <c r="A391" s="27">
        <v>2021</v>
      </c>
      <c r="B391" t="s">
        <v>64</v>
      </c>
      <c r="C391" t="s">
        <v>54</v>
      </c>
      <c r="D391" t="s">
        <v>16</v>
      </c>
      <c r="E391" s="61"/>
      <c r="F391" s="61">
        <v>1671</v>
      </c>
      <c r="G391" s="61">
        <v>9494</v>
      </c>
      <c r="H391" s="61"/>
      <c r="I391" s="61"/>
      <c r="J391" s="61"/>
      <c r="K391" s="61"/>
      <c r="L391" s="61">
        <v>3481</v>
      </c>
      <c r="M391" s="61"/>
      <c r="N391" s="61"/>
      <c r="O391" s="61"/>
      <c r="P391" s="61">
        <v>4274</v>
      </c>
      <c r="Q391" s="61">
        <v>18920</v>
      </c>
      <c r="AK391" s="27">
        <v>2021</v>
      </c>
      <c r="AL391" t="s">
        <v>65</v>
      </c>
      <c r="AM391" t="s">
        <v>36</v>
      </c>
      <c r="AN391">
        <v>250009</v>
      </c>
      <c r="AO391" s="29">
        <v>6</v>
      </c>
      <c r="AP391" t="s">
        <v>18</v>
      </c>
      <c r="AQ391" s="61">
        <v>4024</v>
      </c>
      <c r="BK391" s="27">
        <v>2021</v>
      </c>
      <c r="BL391" t="s">
        <v>65</v>
      </c>
      <c r="BM391" t="s">
        <v>70</v>
      </c>
      <c r="BN391">
        <v>511115</v>
      </c>
      <c r="BO391" s="29">
        <v>5</v>
      </c>
      <c r="BP391" t="s">
        <v>77</v>
      </c>
      <c r="BQ391" s="61">
        <v>4621</v>
      </c>
    </row>
    <row r="392" spans="1:69" x14ac:dyDescent="0.25">
      <c r="A392" s="27">
        <v>2021</v>
      </c>
      <c r="B392" t="s">
        <v>64</v>
      </c>
      <c r="C392" t="s">
        <v>54</v>
      </c>
      <c r="D392" t="s">
        <v>17</v>
      </c>
      <c r="E392" s="61"/>
      <c r="F392" s="61"/>
      <c r="G392" s="61"/>
      <c r="H392" s="61"/>
      <c r="I392" s="61"/>
      <c r="J392" s="61"/>
      <c r="K392" s="61"/>
      <c r="L392" s="61"/>
      <c r="M392" s="61">
        <v>6271</v>
      </c>
      <c r="N392" s="61"/>
      <c r="O392" s="61"/>
      <c r="P392" s="61"/>
      <c r="Q392" s="61">
        <v>6271</v>
      </c>
      <c r="AK392" s="27">
        <v>2021</v>
      </c>
      <c r="AL392" t="s">
        <v>65</v>
      </c>
      <c r="AM392" t="s">
        <v>36</v>
      </c>
      <c r="AN392">
        <v>250009</v>
      </c>
      <c r="AO392" s="29">
        <v>8</v>
      </c>
      <c r="AP392" t="s">
        <v>80</v>
      </c>
      <c r="AQ392" s="61">
        <v>3262</v>
      </c>
      <c r="BK392" s="27">
        <v>2021</v>
      </c>
      <c r="BL392" t="s">
        <v>65</v>
      </c>
      <c r="BM392" t="s">
        <v>70</v>
      </c>
      <c r="BN392">
        <v>511115</v>
      </c>
      <c r="BO392" s="29">
        <v>5</v>
      </c>
      <c r="BP392" t="s">
        <v>19</v>
      </c>
      <c r="BQ392" s="61">
        <v>2650</v>
      </c>
    </row>
    <row r="393" spans="1:69" x14ac:dyDescent="0.25">
      <c r="A393" s="27">
        <v>2021</v>
      </c>
      <c r="B393" t="s">
        <v>64</v>
      </c>
      <c r="C393" t="s">
        <v>54</v>
      </c>
      <c r="D393" t="s">
        <v>18</v>
      </c>
      <c r="E393" s="61">
        <v>737</v>
      </c>
      <c r="F393" s="61"/>
      <c r="G393" s="61">
        <v>3908</v>
      </c>
      <c r="H393" s="61"/>
      <c r="I393" s="61"/>
      <c r="J393" s="61"/>
      <c r="K393" s="61">
        <v>2965</v>
      </c>
      <c r="L393" s="61"/>
      <c r="M393" s="61"/>
      <c r="N393" s="61"/>
      <c r="O393" s="61"/>
      <c r="P393" s="61"/>
      <c r="Q393" s="61">
        <v>7610</v>
      </c>
      <c r="AK393" s="27">
        <v>2021</v>
      </c>
      <c r="AL393" t="s">
        <v>65</v>
      </c>
      <c r="AM393" t="s">
        <v>36</v>
      </c>
      <c r="AN393">
        <v>250009</v>
      </c>
      <c r="AO393" s="29">
        <v>8</v>
      </c>
      <c r="AP393" t="s">
        <v>14</v>
      </c>
      <c r="AQ393" s="61">
        <v>3357</v>
      </c>
      <c r="BK393" s="27">
        <v>2021</v>
      </c>
      <c r="BL393" t="s">
        <v>65</v>
      </c>
      <c r="BM393" t="s">
        <v>70</v>
      </c>
      <c r="BN393">
        <v>511115</v>
      </c>
      <c r="BO393" s="29">
        <v>6</v>
      </c>
      <c r="BP393" t="s">
        <v>73</v>
      </c>
      <c r="BQ393" s="61">
        <v>1407</v>
      </c>
    </row>
    <row r="394" spans="1:69" x14ac:dyDescent="0.25">
      <c r="A394" s="27">
        <v>2021</v>
      </c>
      <c r="B394" t="s">
        <v>64</v>
      </c>
      <c r="C394" t="s">
        <v>54</v>
      </c>
      <c r="D394" t="s">
        <v>21</v>
      </c>
      <c r="E394" s="61">
        <v>6537</v>
      </c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>
        <v>6537</v>
      </c>
      <c r="AK394" s="27">
        <v>2021</v>
      </c>
      <c r="AL394" t="s">
        <v>65</v>
      </c>
      <c r="AM394" t="s">
        <v>36</v>
      </c>
      <c r="AN394">
        <v>250009</v>
      </c>
      <c r="AO394" s="29">
        <v>10</v>
      </c>
      <c r="AP394" t="s">
        <v>76</v>
      </c>
      <c r="AQ394" s="61">
        <v>2686</v>
      </c>
      <c r="BK394" s="27">
        <v>2021</v>
      </c>
      <c r="BL394" t="s">
        <v>65</v>
      </c>
      <c r="BM394" t="s">
        <v>70</v>
      </c>
      <c r="BN394">
        <v>511115</v>
      </c>
      <c r="BO394" s="29">
        <v>6</v>
      </c>
      <c r="BP394" t="s">
        <v>75</v>
      </c>
      <c r="BQ394" s="61">
        <v>1829</v>
      </c>
    </row>
    <row r="395" spans="1:69" x14ac:dyDescent="0.25">
      <c r="A395" s="27">
        <v>2021</v>
      </c>
      <c r="B395" t="s">
        <v>64</v>
      </c>
      <c r="C395" t="s">
        <v>71</v>
      </c>
      <c r="D395" t="s">
        <v>73</v>
      </c>
      <c r="E395" s="61"/>
      <c r="F395" s="61"/>
      <c r="G395" s="61"/>
      <c r="H395" s="61"/>
      <c r="I395" s="61">
        <v>4905</v>
      </c>
      <c r="J395" s="61"/>
      <c r="K395" s="61"/>
      <c r="L395" s="61"/>
      <c r="M395" s="61"/>
      <c r="N395" s="61">
        <v>1881</v>
      </c>
      <c r="O395" s="61"/>
      <c r="P395" s="61"/>
      <c r="Q395" s="61">
        <v>6786</v>
      </c>
      <c r="AK395" s="27">
        <v>2021</v>
      </c>
      <c r="AL395" t="s">
        <v>65</v>
      </c>
      <c r="AM395" t="s">
        <v>36</v>
      </c>
      <c r="AN395">
        <v>250010</v>
      </c>
      <c r="AO395" s="29">
        <v>1</v>
      </c>
      <c r="AP395" t="s">
        <v>12</v>
      </c>
      <c r="AQ395" s="61">
        <v>2480</v>
      </c>
      <c r="BK395" s="27">
        <v>2021</v>
      </c>
      <c r="BL395" t="s">
        <v>65</v>
      </c>
      <c r="BM395" t="s">
        <v>70</v>
      </c>
      <c r="BN395">
        <v>511115</v>
      </c>
      <c r="BO395" s="29">
        <v>6</v>
      </c>
      <c r="BP395" t="s">
        <v>80</v>
      </c>
      <c r="BQ395" s="61">
        <v>3479</v>
      </c>
    </row>
    <row r="396" spans="1:69" x14ac:dyDescent="0.25">
      <c r="A396" s="27">
        <v>2021</v>
      </c>
      <c r="B396" t="s">
        <v>64</v>
      </c>
      <c r="C396" t="s">
        <v>71</v>
      </c>
      <c r="D396" t="s">
        <v>74</v>
      </c>
      <c r="E396" s="61"/>
      <c r="F396" s="61"/>
      <c r="G396" s="61"/>
      <c r="H396" s="61"/>
      <c r="I396" s="61"/>
      <c r="J396" s="61"/>
      <c r="K396" s="61"/>
      <c r="L396" s="61"/>
      <c r="M396" s="61">
        <v>1709</v>
      </c>
      <c r="N396" s="61"/>
      <c r="O396" s="61">
        <v>6649</v>
      </c>
      <c r="P396" s="61">
        <v>5169</v>
      </c>
      <c r="Q396" s="61">
        <v>13527</v>
      </c>
      <c r="AK396" s="27">
        <v>2021</v>
      </c>
      <c r="AL396" t="s">
        <v>65</v>
      </c>
      <c r="AM396" t="s">
        <v>36</v>
      </c>
      <c r="AN396">
        <v>250010</v>
      </c>
      <c r="AO396" s="29">
        <v>4</v>
      </c>
      <c r="AP396" t="s">
        <v>14</v>
      </c>
      <c r="AQ396" s="61">
        <v>3176</v>
      </c>
      <c r="BK396" s="27">
        <v>2021</v>
      </c>
      <c r="BL396" t="s">
        <v>65</v>
      </c>
      <c r="BM396" t="s">
        <v>70</v>
      </c>
      <c r="BN396">
        <v>511115</v>
      </c>
      <c r="BO396" s="29">
        <v>6</v>
      </c>
      <c r="BP396" t="s">
        <v>12</v>
      </c>
      <c r="BQ396" s="61">
        <v>5770</v>
      </c>
    </row>
    <row r="397" spans="1:69" x14ac:dyDescent="0.25">
      <c r="A397" s="27">
        <v>2021</v>
      </c>
      <c r="B397" t="s">
        <v>64</v>
      </c>
      <c r="C397" t="s">
        <v>71</v>
      </c>
      <c r="D397" t="s">
        <v>75</v>
      </c>
      <c r="E397" s="61"/>
      <c r="F397" s="61"/>
      <c r="G397" s="61"/>
      <c r="H397" s="61"/>
      <c r="I397" s="61"/>
      <c r="J397" s="61"/>
      <c r="K397" s="61"/>
      <c r="L397" s="61"/>
      <c r="M397" s="61"/>
      <c r="N397" s="61">
        <v>5819</v>
      </c>
      <c r="O397" s="61"/>
      <c r="P397" s="61"/>
      <c r="Q397" s="61">
        <v>5819</v>
      </c>
      <c r="AK397" s="27">
        <v>2021</v>
      </c>
      <c r="AL397" t="s">
        <v>65</v>
      </c>
      <c r="AM397" t="s">
        <v>36</v>
      </c>
      <c r="AN397">
        <v>250010</v>
      </c>
      <c r="AO397" s="29">
        <v>6</v>
      </c>
      <c r="AP397" t="s">
        <v>80</v>
      </c>
      <c r="AQ397" s="61">
        <v>2133</v>
      </c>
      <c r="BK397" s="27">
        <v>2021</v>
      </c>
      <c r="BL397" t="s">
        <v>65</v>
      </c>
      <c r="BM397" t="s">
        <v>70</v>
      </c>
      <c r="BN397">
        <v>511115</v>
      </c>
      <c r="BO397" s="29">
        <v>6</v>
      </c>
      <c r="BP397" t="s">
        <v>15</v>
      </c>
      <c r="BQ397" s="61">
        <v>5327</v>
      </c>
    </row>
    <row r="398" spans="1:69" x14ac:dyDescent="0.25">
      <c r="A398" s="27">
        <v>2021</v>
      </c>
      <c r="B398" t="s">
        <v>64</v>
      </c>
      <c r="C398" t="s">
        <v>71</v>
      </c>
      <c r="D398" t="s">
        <v>76</v>
      </c>
      <c r="E398" s="61"/>
      <c r="F398" s="61">
        <v>3703</v>
      </c>
      <c r="G398" s="61">
        <v>5814</v>
      </c>
      <c r="H398" s="61"/>
      <c r="I398" s="61"/>
      <c r="J398" s="61"/>
      <c r="K398" s="61">
        <v>453</v>
      </c>
      <c r="L398" s="61"/>
      <c r="M398" s="61">
        <v>2422</v>
      </c>
      <c r="N398" s="61"/>
      <c r="O398" s="61">
        <v>1919</v>
      </c>
      <c r="P398" s="61"/>
      <c r="Q398" s="61">
        <v>14311</v>
      </c>
      <c r="AK398" s="27">
        <v>2021</v>
      </c>
      <c r="AL398" t="s">
        <v>65</v>
      </c>
      <c r="AM398" t="s">
        <v>36</v>
      </c>
      <c r="AN398">
        <v>250010</v>
      </c>
      <c r="AO398" s="29">
        <v>6</v>
      </c>
      <c r="AP398" t="s">
        <v>11</v>
      </c>
      <c r="AQ398" s="61">
        <v>2638</v>
      </c>
      <c r="BK398" s="27">
        <v>2021</v>
      </c>
      <c r="BL398" t="s">
        <v>65</v>
      </c>
      <c r="BM398" t="s">
        <v>70</v>
      </c>
      <c r="BN398">
        <v>511115</v>
      </c>
      <c r="BO398" s="29">
        <v>7</v>
      </c>
      <c r="BP398" t="s">
        <v>74</v>
      </c>
      <c r="BQ398" s="61">
        <v>1065</v>
      </c>
    </row>
    <row r="399" spans="1:69" x14ac:dyDescent="0.25">
      <c r="A399" s="27">
        <v>2021</v>
      </c>
      <c r="B399" t="s">
        <v>64</v>
      </c>
      <c r="C399" t="s">
        <v>71</v>
      </c>
      <c r="D399" t="s">
        <v>77</v>
      </c>
      <c r="E399" s="61"/>
      <c r="F399" s="61"/>
      <c r="G399" s="61">
        <v>4533</v>
      </c>
      <c r="H399" s="61"/>
      <c r="I399" s="61"/>
      <c r="J399" s="61"/>
      <c r="K399" s="61"/>
      <c r="L399" s="61"/>
      <c r="M399" s="61"/>
      <c r="N399" s="61"/>
      <c r="O399" s="61"/>
      <c r="P399" s="61"/>
      <c r="Q399" s="61">
        <v>4533</v>
      </c>
      <c r="AK399" s="27">
        <v>2021</v>
      </c>
      <c r="AL399" t="s">
        <v>65</v>
      </c>
      <c r="AM399" t="s">
        <v>36</v>
      </c>
      <c r="AN399">
        <v>250010</v>
      </c>
      <c r="AO399" s="29">
        <v>8</v>
      </c>
      <c r="AP399" t="s">
        <v>75</v>
      </c>
      <c r="AQ399" s="61">
        <v>210</v>
      </c>
      <c r="BK399" s="27">
        <v>2021</v>
      </c>
      <c r="BL399" t="s">
        <v>65</v>
      </c>
      <c r="BM399" t="s">
        <v>70</v>
      </c>
      <c r="BN399">
        <v>511115</v>
      </c>
      <c r="BO399" s="29">
        <v>7</v>
      </c>
      <c r="BP399" t="s">
        <v>75</v>
      </c>
      <c r="BQ399" s="61">
        <v>1202</v>
      </c>
    </row>
    <row r="400" spans="1:69" x14ac:dyDescent="0.25">
      <c r="A400" s="27">
        <v>2021</v>
      </c>
      <c r="B400" t="s">
        <v>64</v>
      </c>
      <c r="C400" t="s">
        <v>71</v>
      </c>
      <c r="D400" t="s">
        <v>78</v>
      </c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>
        <v>4232</v>
      </c>
      <c r="Q400" s="61">
        <v>4232</v>
      </c>
      <c r="AK400" s="27">
        <v>2021</v>
      </c>
      <c r="AL400" t="s">
        <v>65</v>
      </c>
      <c r="AM400" t="s">
        <v>36</v>
      </c>
      <c r="AN400">
        <v>250010</v>
      </c>
      <c r="AO400" s="29">
        <v>9</v>
      </c>
      <c r="AP400" t="s">
        <v>73</v>
      </c>
      <c r="AQ400" s="61">
        <v>3316</v>
      </c>
      <c r="BK400" s="27">
        <v>2021</v>
      </c>
      <c r="BL400" t="s">
        <v>65</v>
      </c>
      <c r="BM400" t="s">
        <v>70</v>
      </c>
      <c r="BN400">
        <v>511115</v>
      </c>
      <c r="BO400" s="29">
        <v>7</v>
      </c>
      <c r="BP400" t="s">
        <v>77</v>
      </c>
      <c r="BQ400" s="61">
        <v>3013</v>
      </c>
    </row>
    <row r="401" spans="1:69" x14ac:dyDescent="0.25">
      <c r="A401" s="27">
        <v>2021</v>
      </c>
      <c r="B401" t="s">
        <v>64</v>
      </c>
      <c r="C401" t="s">
        <v>71</v>
      </c>
      <c r="D401" t="s">
        <v>79</v>
      </c>
      <c r="E401" s="61"/>
      <c r="F401" s="61"/>
      <c r="G401" s="61"/>
      <c r="H401" s="61"/>
      <c r="I401" s="61"/>
      <c r="J401" s="61"/>
      <c r="K401" s="61"/>
      <c r="L401" s="61"/>
      <c r="M401" s="61">
        <v>742</v>
      </c>
      <c r="N401" s="61"/>
      <c r="O401" s="61"/>
      <c r="P401" s="61"/>
      <c r="Q401" s="61">
        <v>742</v>
      </c>
      <c r="AK401" s="27">
        <v>2021</v>
      </c>
      <c r="AL401" t="s">
        <v>65</v>
      </c>
      <c r="AM401" t="s">
        <v>36</v>
      </c>
      <c r="AN401">
        <v>250010</v>
      </c>
      <c r="AO401" s="29">
        <v>9</v>
      </c>
      <c r="AP401" t="s">
        <v>18</v>
      </c>
      <c r="AQ401" s="61">
        <v>2756</v>
      </c>
      <c r="BK401" s="27">
        <v>2021</v>
      </c>
      <c r="BL401" t="s">
        <v>65</v>
      </c>
      <c r="BM401" t="s">
        <v>70</v>
      </c>
      <c r="BN401">
        <v>511115</v>
      </c>
      <c r="BO401" s="29">
        <v>7</v>
      </c>
      <c r="BP401" t="s">
        <v>11</v>
      </c>
      <c r="BQ401" s="61">
        <v>2850</v>
      </c>
    </row>
    <row r="402" spans="1:69" x14ac:dyDescent="0.25">
      <c r="A402" s="27">
        <v>2021</v>
      </c>
      <c r="B402" t="s">
        <v>64</v>
      </c>
      <c r="C402" t="s">
        <v>71</v>
      </c>
      <c r="D402" t="s">
        <v>80</v>
      </c>
      <c r="E402" s="61">
        <v>3681</v>
      </c>
      <c r="F402" s="61">
        <v>1290</v>
      </c>
      <c r="G402" s="61"/>
      <c r="H402" s="61"/>
      <c r="I402" s="61"/>
      <c r="J402" s="61"/>
      <c r="K402" s="61"/>
      <c r="L402" s="61"/>
      <c r="M402" s="61"/>
      <c r="N402" s="61"/>
      <c r="O402" s="61">
        <v>385</v>
      </c>
      <c r="P402" s="61"/>
      <c r="Q402" s="61">
        <v>5356</v>
      </c>
      <c r="AK402" s="27">
        <v>2021</v>
      </c>
      <c r="AL402" t="s">
        <v>65</v>
      </c>
      <c r="AM402" t="s">
        <v>36</v>
      </c>
      <c r="AN402">
        <v>250010</v>
      </c>
      <c r="AO402" s="29">
        <v>12</v>
      </c>
      <c r="AP402" t="s">
        <v>78</v>
      </c>
      <c r="AQ402" s="61">
        <v>4674</v>
      </c>
      <c r="BK402" s="27">
        <v>2021</v>
      </c>
      <c r="BL402" t="s">
        <v>65</v>
      </c>
      <c r="BM402" t="s">
        <v>70</v>
      </c>
      <c r="BN402">
        <v>511115</v>
      </c>
      <c r="BO402" s="29">
        <v>8</v>
      </c>
      <c r="BP402" t="s">
        <v>74</v>
      </c>
      <c r="BQ402" s="61">
        <v>3543</v>
      </c>
    </row>
    <row r="403" spans="1:69" x14ac:dyDescent="0.25">
      <c r="A403" s="27">
        <v>2021</v>
      </c>
      <c r="B403" t="s">
        <v>64</v>
      </c>
      <c r="C403" t="s">
        <v>71</v>
      </c>
      <c r="D403" t="s">
        <v>11</v>
      </c>
      <c r="E403" s="61"/>
      <c r="F403" s="61"/>
      <c r="G403" s="61"/>
      <c r="H403" s="61"/>
      <c r="I403" s="61"/>
      <c r="J403" s="61">
        <v>3282</v>
      </c>
      <c r="K403" s="61"/>
      <c r="L403" s="61"/>
      <c r="M403" s="61"/>
      <c r="N403" s="61"/>
      <c r="O403" s="61"/>
      <c r="P403" s="61"/>
      <c r="Q403" s="61">
        <v>3282</v>
      </c>
      <c r="AK403" s="27">
        <v>2021</v>
      </c>
      <c r="AL403" t="s">
        <v>65</v>
      </c>
      <c r="AM403" t="s">
        <v>37</v>
      </c>
      <c r="AN403">
        <v>250011</v>
      </c>
      <c r="AO403" s="29">
        <v>3</v>
      </c>
      <c r="AP403" t="s">
        <v>80</v>
      </c>
      <c r="AQ403" s="61">
        <v>2944</v>
      </c>
      <c r="BK403" s="27">
        <v>2021</v>
      </c>
      <c r="BL403" t="s">
        <v>65</v>
      </c>
      <c r="BM403" t="s">
        <v>70</v>
      </c>
      <c r="BN403">
        <v>511115</v>
      </c>
      <c r="BO403" s="29">
        <v>8</v>
      </c>
      <c r="BP403" t="s">
        <v>76</v>
      </c>
      <c r="BQ403" s="61">
        <v>4411</v>
      </c>
    </row>
    <row r="404" spans="1:69" x14ac:dyDescent="0.25">
      <c r="A404" s="27">
        <v>2021</v>
      </c>
      <c r="B404" t="s">
        <v>64</v>
      </c>
      <c r="C404" t="s">
        <v>71</v>
      </c>
      <c r="D404" t="s">
        <v>12</v>
      </c>
      <c r="E404" s="61"/>
      <c r="F404" s="61"/>
      <c r="G404" s="61">
        <v>1688</v>
      </c>
      <c r="H404" s="61"/>
      <c r="I404" s="61"/>
      <c r="J404" s="61">
        <v>809</v>
      </c>
      <c r="K404" s="61"/>
      <c r="L404" s="61"/>
      <c r="M404" s="61"/>
      <c r="N404" s="61"/>
      <c r="O404" s="61"/>
      <c r="P404" s="61"/>
      <c r="Q404" s="61">
        <v>2497</v>
      </c>
      <c r="AK404" s="27">
        <v>2021</v>
      </c>
      <c r="AL404" t="s">
        <v>65</v>
      </c>
      <c r="AM404" t="s">
        <v>37</v>
      </c>
      <c r="AN404">
        <v>250011</v>
      </c>
      <c r="AO404" s="29">
        <v>5</v>
      </c>
      <c r="AP404" t="s">
        <v>18</v>
      </c>
      <c r="AQ404" s="61">
        <v>961</v>
      </c>
      <c r="BK404" s="27">
        <v>2021</v>
      </c>
      <c r="BL404" t="s">
        <v>65</v>
      </c>
      <c r="BM404" t="s">
        <v>70</v>
      </c>
      <c r="BN404">
        <v>511115</v>
      </c>
      <c r="BO404" s="29">
        <v>8</v>
      </c>
      <c r="BP404" t="s">
        <v>13</v>
      </c>
      <c r="BQ404" s="61">
        <v>2215</v>
      </c>
    </row>
    <row r="405" spans="1:69" x14ac:dyDescent="0.25">
      <c r="A405" s="27">
        <v>2021</v>
      </c>
      <c r="B405" t="s">
        <v>64</v>
      </c>
      <c r="C405" t="s">
        <v>71</v>
      </c>
      <c r="D405" t="s">
        <v>13</v>
      </c>
      <c r="E405" s="61">
        <v>9868</v>
      </c>
      <c r="F405" s="61">
        <v>3479</v>
      </c>
      <c r="G405" s="61"/>
      <c r="H405" s="61"/>
      <c r="I405" s="61"/>
      <c r="J405" s="61"/>
      <c r="K405" s="61"/>
      <c r="L405" s="61"/>
      <c r="M405" s="61">
        <v>2672</v>
      </c>
      <c r="N405" s="61"/>
      <c r="O405" s="61"/>
      <c r="P405" s="61"/>
      <c r="Q405" s="61">
        <v>16019</v>
      </c>
      <c r="AK405" s="27">
        <v>2021</v>
      </c>
      <c r="AL405" t="s">
        <v>65</v>
      </c>
      <c r="AM405" t="s">
        <v>37</v>
      </c>
      <c r="AN405">
        <v>250011</v>
      </c>
      <c r="AO405" s="29">
        <v>7</v>
      </c>
      <c r="AP405" t="s">
        <v>74</v>
      </c>
      <c r="AQ405" s="61">
        <v>1990</v>
      </c>
      <c r="BK405" s="27">
        <v>2021</v>
      </c>
      <c r="BL405" t="s">
        <v>65</v>
      </c>
      <c r="BM405" t="s">
        <v>70</v>
      </c>
      <c r="BN405">
        <v>511115</v>
      </c>
      <c r="BO405" s="29">
        <v>8</v>
      </c>
      <c r="BP405" t="s">
        <v>14</v>
      </c>
      <c r="BQ405" s="61">
        <v>3357</v>
      </c>
    </row>
    <row r="406" spans="1:69" x14ac:dyDescent="0.25">
      <c r="A406" s="27">
        <v>2021</v>
      </c>
      <c r="B406" t="s">
        <v>64</v>
      </c>
      <c r="C406" t="s">
        <v>71</v>
      </c>
      <c r="D406" t="s">
        <v>14</v>
      </c>
      <c r="E406" s="61"/>
      <c r="F406" s="61">
        <v>4798</v>
      </c>
      <c r="G406" s="61"/>
      <c r="H406" s="61">
        <v>249</v>
      </c>
      <c r="I406" s="61"/>
      <c r="J406" s="61"/>
      <c r="K406" s="61"/>
      <c r="L406" s="61"/>
      <c r="M406" s="61"/>
      <c r="N406" s="61"/>
      <c r="O406" s="61"/>
      <c r="P406" s="61">
        <v>2655</v>
      </c>
      <c r="Q406" s="61">
        <v>7702</v>
      </c>
      <c r="AK406" s="27">
        <v>2021</v>
      </c>
      <c r="AL406" t="s">
        <v>65</v>
      </c>
      <c r="AM406" t="s">
        <v>37</v>
      </c>
      <c r="AN406">
        <v>250011</v>
      </c>
      <c r="AO406" s="29">
        <v>8</v>
      </c>
      <c r="AP406" t="s">
        <v>79</v>
      </c>
      <c r="AQ406" s="61">
        <v>2686</v>
      </c>
      <c r="BK406" s="27">
        <v>2021</v>
      </c>
      <c r="BL406" t="s">
        <v>65</v>
      </c>
      <c r="BM406" t="s">
        <v>70</v>
      </c>
      <c r="BN406">
        <v>511115</v>
      </c>
      <c r="BO406" s="29">
        <v>8</v>
      </c>
      <c r="BP406" t="s">
        <v>17</v>
      </c>
      <c r="BQ406" s="61">
        <v>3856</v>
      </c>
    </row>
    <row r="407" spans="1:69" x14ac:dyDescent="0.25">
      <c r="A407" s="27">
        <v>2021</v>
      </c>
      <c r="B407" t="s">
        <v>64</v>
      </c>
      <c r="C407" t="s">
        <v>71</v>
      </c>
      <c r="D407" t="s">
        <v>16</v>
      </c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>
        <v>5699</v>
      </c>
      <c r="P407" s="61"/>
      <c r="Q407" s="61">
        <v>5699</v>
      </c>
      <c r="AK407" s="27">
        <v>2021</v>
      </c>
      <c r="AL407" t="s">
        <v>65</v>
      </c>
      <c r="AM407" t="s">
        <v>37</v>
      </c>
      <c r="AN407">
        <v>250011</v>
      </c>
      <c r="AO407" s="29">
        <v>11</v>
      </c>
      <c r="AP407" t="s">
        <v>20</v>
      </c>
      <c r="AQ407" s="61">
        <v>5634</v>
      </c>
      <c r="BK407" s="27">
        <v>2021</v>
      </c>
      <c r="BL407" t="s">
        <v>65</v>
      </c>
      <c r="BM407" t="s">
        <v>70</v>
      </c>
      <c r="BN407">
        <v>511115</v>
      </c>
      <c r="BO407" s="29">
        <v>9</v>
      </c>
      <c r="BP407" t="s">
        <v>73</v>
      </c>
      <c r="BQ407" s="61">
        <v>9187</v>
      </c>
    </row>
    <row r="408" spans="1:69" x14ac:dyDescent="0.25">
      <c r="A408" s="27">
        <v>2021</v>
      </c>
      <c r="B408" t="s">
        <v>64</v>
      </c>
      <c r="C408" t="s">
        <v>71</v>
      </c>
      <c r="D408" t="s">
        <v>17</v>
      </c>
      <c r="E408" s="61"/>
      <c r="F408" s="61">
        <v>4836</v>
      </c>
      <c r="G408" s="61"/>
      <c r="H408" s="61"/>
      <c r="I408" s="61"/>
      <c r="J408" s="61"/>
      <c r="K408" s="61">
        <v>1954</v>
      </c>
      <c r="L408" s="61"/>
      <c r="M408" s="61"/>
      <c r="N408" s="61"/>
      <c r="O408" s="61">
        <v>4418</v>
      </c>
      <c r="P408" s="61"/>
      <c r="Q408" s="61">
        <v>11208</v>
      </c>
      <c r="AK408" s="27">
        <v>2021</v>
      </c>
      <c r="AL408" t="s">
        <v>65</v>
      </c>
      <c r="AM408" t="s">
        <v>37</v>
      </c>
      <c r="AN408">
        <v>250012</v>
      </c>
      <c r="AO408" s="29">
        <v>2</v>
      </c>
      <c r="AP408" t="s">
        <v>74</v>
      </c>
      <c r="AQ408" s="61">
        <v>1655</v>
      </c>
      <c r="BK408" s="27">
        <v>2021</v>
      </c>
      <c r="BL408" t="s">
        <v>65</v>
      </c>
      <c r="BM408" t="s">
        <v>70</v>
      </c>
      <c r="BN408">
        <v>511115</v>
      </c>
      <c r="BO408" s="29">
        <v>9</v>
      </c>
      <c r="BP408" t="s">
        <v>77</v>
      </c>
      <c r="BQ408" s="61">
        <v>5423</v>
      </c>
    </row>
    <row r="409" spans="1:69" x14ac:dyDescent="0.25">
      <c r="A409" s="27">
        <v>2021</v>
      </c>
      <c r="B409" t="s">
        <v>64</v>
      </c>
      <c r="C409" t="s">
        <v>71</v>
      </c>
      <c r="D409" t="s">
        <v>18</v>
      </c>
      <c r="E409" s="61"/>
      <c r="F409" s="61"/>
      <c r="G409" s="61"/>
      <c r="H409" s="61">
        <v>3176</v>
      </c>
      <c r="I409" s="61"/>
      <c r="J409" s="61"/>
      <c r="K409" s="61"/>
      <c r="L409" s="61"/>
      <c r="M409" s="61"/>
      <c r="N409" s="61"/>
      <c r="O409" s="61"/>
      <c r="P409" s="61">
        <v>3722</v>
      </c>
      <c r="Q409" s="61">
        <v>6898</v>
      </c>
      <c r="AK409" s="27">
        <v>2021</v>
      </c>
      <c r="AL409" t="s">
        <v>65</v>
      </c>
      <c r="AM409" t="s">
        <v>37</v>
      </c>
      <c r="AN409">
        <v>250012</v>
      </c>
      <c r="AO409" s="29">
        <v>2</v>
      </c>
      <c r="AP409" t="s">
        <v>17</v>
      </c>
      <c r="AQ409" s="61">
        <v>1694</v>
      </c>
      <c r="BK409" s="27">
        <v>2021</v>
      </c>
      <c r="BL409" t="s">
        <v>65</v>
      </c>
      <c r="BM409" t="s">
        <v>70</v>
      </c>
      <c r="BN409">
        <v>511115</v>
      </c>
      <c r="BO409" s="29">
        <v>9</v>
      </c>
      <c r="BP409" t="s">
        <v>11</v>
      </c>
      <c r="BQ409" s="61">
        <v>2729</v>
      </c>
    </row>
    <row r="410" spans="1:69" x14ac:dyDescent="0.25">
      <c r="A410" s="27">
        <v>2021</v>
      </c>
      <c r="B410" t="s">
        <v>64</v>
      </c>
      <c r="C410" t="s">
        <v>71</v>
      </c>
      <c r="D410" t="s">
        <v>19</v>
      </c>
      <c r="E410" s="61"/>
      <c r="F410" s="61"/>
      <c r="G410" s="61"/>
      <c r="H410" s="61"/>
      <c r="I410" s="61"/>
      <c r="J410" s="61">
        <v>2613</v>
      </c>
      <c r="K410" s="61"/>
      <c r="L410" s="61"/>
      <c r="M410" s="61"/>
      <c r="N410" s="61"/>
      <c r="O410" s="61"/>
      <c r="P410" s="61"/>
      <c r="Q410" s="61">
        <v>2613</v>
      </c>
      <c r="AK410" s="27">
        <v>2021</v>
      </c>
      <c r="AL410" t="s">
        <v>65</v>
      </c>
      <c r="AM410" t="s">
        <v>37</v>
      </c>
      <c r="AN410">
        <v>250012</v>
      </c>
      <c r="AO410" s="29">
        <v>4</v>
      </c>
      <c r="AP410" t="s">
        <v>13</v>
      </c>
      <c r="AQ410" s="61">
        <v>5256</v>
      </c>
      <c r="BK410" s="27">
        <v>2021</v>
      </c>
      <c r="BL410" t="s">
        <v>65</v>
      </c>
      <c r="BM410" t="s">
        <v>70</v>
      </c>
      <c r="BN410">
        <v>511115</v>
      </c>
      <c r="BO410" s="29">
        <v>9</v>
      </c>
      <c r="BP410" t="s">
        <v>17</v>
      </c>
      <c r="BQ410" s="61">
        <v>4765</v>
      </c>
    </row>
    <row r="411" spans="1:69" x14ac:dyDescent="0.25">
      <c r="A411" s="27">
        <v>2021</v>
      </c>
      <c r="B411" t="s">
        <v>64</v>
      </c>
      <c r="C411" t="s">
        <v>71</v>
      </c>
      <c r="D411" t="s">
        <v>20</v>
      </c>
      <c r="E411" s="61"/>
      <c r="F411" s="61"/>
      <c r="G411" s="61"/>
      <c r="H411" s="61"/>
      <c r="I411" s="61"/>
      <c r="J411" s="61"/>
      <c r="K411" s="61">
        <v>4442</v>
      </c>
      <c r="L411" s="61"/>
      <c r="M411" s="61"/>
      <c r="N411" s="61"/>
      <c r="O411" s="61"/>
      <c r="P411" s="61"/>
      <c r="Q411" s="61">
        <v>4442</v>
      </c>
      <c r="AK411" s="27">
        <v>2021</v>
      </c>
      <c r="AL411" t="s">
        <v>65</v>
      </c>
      <c r="AM411" t="s">
        <v>37</v>
      </c>
      <c r="AN411">
        <v>250012</v>
      </c>
      <c r="AO411" s="29">
        <v>5</v>
      </c>
      <c r="AP411" t="s">
        <v>75</v>
      </c>
      <c r="AQ411" s="61">
        <v>4108</v>
      </c>
      <c r="BK411" s="27">
        <v>2021</v>
      </c>
      <c r="BL411" t="s">
        <v>65</v>
      </c>
      <c r="BM411" t="s">
        <v>70</v>
      </c>
      <c r="BN411">
        <v>511115</v>
      </c>
      <c r="BO411" s="29">
        <v>9</v>
      </c>
      <c r="BP411" t="s">
        <v>18</v>
      </c>
      <c r="BQ411" s="61">
        <v>2756</v>
      </c>
    </row>
    <row r="412" spans="1:69" x14ac:dyDescent="0.25">
      <c r="A412" s="27">
        <v>2021</v>
      </c>
      <c r="B412" t="s">
        <v>64</v>
      </c>
      <c r="C412" t="s">
        <v>71</v>
      </c>
      <c r="D412" t="s">
        <v>21</v>
      </c>
      <c r="E412" s="61">
        <v>5251</v>
      </c>
      <c r="F412" s="61"/>
      <c r="G412" s="61"/>
      <c r="H412" s="61"/>
      <c r="I412" s="61">
        <v>2871</v>
      </c>
      <c r="J412" s="61"/>
      <c r="K412" s="61">
        <v>1340</v>
      </c>
      <c r="L412" s="61"/>
      <c r="M412" s="61"/>
      <c r="N412" s="61"/>
      <c r="O412" s="61"/>
      <c r="P412" s="61"/>
      <c r="Q412" s="61">
        <v>9462</v>
      </c>
      <c r="AK412" s="27">
        <v>2021</v>
      </c>
      <c r="AL412" t="s">
        <v>65</v>
      </c>
      <c r="AM412" t="s">
        <v>37</v>
      </c>
      <c r="AN412">
        <v>250012</v>
      </c>
      <c r="AO412" s="29">
        <v>5</v>
      </c>
      <c r="AP412" t="s">
        <v>80</v>
      </c>
      <c r="AQ412" s="61">
        <v>4485</v>
      </c>
      <c r="BK412" s="27">
        <v>2021</v>
      </c>
      <c r="BL412" t="s">
        <v>65</v>
      </c>
      <c r="BM412" t="s">
        <v>70</v>
      </c>
      <c r="BN412">
        <v>511115</v>
      </c>
      <c r="BO412" s="29">
        <v>9</v>
      </c>
      <c r="BP412" t="s">
        <v>20</v>
      </c>
      <c r="BQ412" s="61">
        <v>5153</v>
      </c>
    </row>
    <row r="413" spans="1:69" x14ac:dyDescent="0.25">
      <c r="A413" s="27">
        <v>2021</v>
      </c>
      <c r="B413" t="s">
        <v>64</v>
      </c>
      <c r="C413" t="s">
        <v>39</v>
      </c>
      <c r="D413" t="s">
        <v>73</v>
      </c>
      <c r="E413" s="61">
        <v>785</v>
      </c>
      <c r="F413" s="61">
        <v>5551</v>
      </c>
      <c r="G413" s="61">
        <v>1800</v>
      </c>
      <c r="H413" s="61"/>
      <c r="I413" s="61"/>
      <c r="J413" s="61">
        <v>2675</v>
      </c>
      <c r="K413" s="61"/>
      <c r="L413" s="61"/>
      <c r="M413" s="61">
        <v>2710</v>
      </c>
      <c r="N413" s="61">
        <v>600</v>
      </c>
      <c r="O413" s="61"/>
      <c r="P413" s="61"/>
      <c r="Q413" s="61">
        <v>14121</v>
      </c>
      <c r="AK413" s="27">
        <v>2021</v>
      </c>
      <c r="AL413" t="s">
        <v>65</v>
      </c>
      <c r="AM413" t="s">
        <v>37</v>
      </c>
      <c r="AN413">
        <v>250012</v>
      </c>
      <c r="AO413" s="29">
        <v>7</v>
      </c>
      <c r="AP413" t="s">
        <v>21</v>
      </c>
      <c r="AQ413" s="61">
        <v>2759</v>
      </c>
      <c r="BK413" s="27">
        <v>2021</v>
      </c>
      <c r="BL413" t="s">
        <v>65</v>
      </c>
      <c r="BM413" t="s">
        <v>70</v>
      </c>
      <c r="BN413">
        <v>511115</v>
      </c>
      <c r="BO413" s="29">
        <v>9</v>
      </c>
      <c r="BP413" t="s">
        <v>21</v>
      </c>
      <c r="BQ413" s="61">
        <v>1912</v>
      </c>
    </row>
    <row r="414" spans="1:69" x14ac:dyDescent="0.25">
      <c r="A414" s="27">
        <v>2021</v>
      </c>
      <c r="B414" t="s">
        <v>64</v>
      </c>
      <c r="C414" t="s">
        <v>39</v>
      </c>
      <c r="D414" t="s">
        <v>74</v>
      </c>
      <c r="E414" s="61">
        <v>7935</v>
      </c>
      <c r="F414" s="61"/>
      <c r="G414" s="61"/>
      <c r="H414" s="61"/>
      <c r="I414" s="61"/>
      <c r="J414" s="61"/>
      <c r="K414" s="61"/>
      <c r="L414" s="61"/>
      <c r="M414" s="61"/>
      <c r="N414" s="61">
        <v>5101</v>
      </c>
      <c r="O414" s="61"/>
      <c r="P414" s="61"/>
      <c r="Q414" s="61">
        <v>13036</v>
      </c>
      <c r="AK414" s="27">
        <v>2021</v>
      </c>
      <c r="AL414" t="s">
        <v>65</v>
      </c>
      <c r="AM414" t="s">
        <v>37</v>
      </c>
      <c r="AN414">
        <v>250012</v>
      </c>
      <c r="AO414" s="29">
        <v>9</v>
      </c>
      <c r="AP414" t="s">
        <v>80</v>
      </c>
      <c r="AQ414" s="61">
        <v>1881</v>
      </c>
      <c r="BK414" s="27">
        <v>2021</v>
      </c>
      <c r="BL414" t="s">
        <v>65</v>
      </c>
      <c r="BM414" t="s">
        <v>70</v>
      </c>
      <c r="BN414">
        <v>511115</v>
      </c>
      <c r="BO414" s="29">
        <v>10</v>
      </c>
      <c r="BP414" t="s">
        <v>74</v>
      </c>
      <c r="BQ414" s="61">
        <v>2556</v>
      </c>
    </row>
    <row r="415" spans="1:69" x14ac:dyDescent="0.25">
      <c r="A415" s="27">
        <v>2021</v>
      </c>
      <c r="B415" t="s">
        <v>64</v>
      </c>
      <c r="C415" t="s">
        <v>39</v>
      </c>
      <c r="D415" t="s">
        <v>75</v>
      </c>
      <c r="E415" s="61"/>
      <c r="F415" s="61">
        <v>2198</v>
      </c>
      <c r="G415" s="61">
        <v>5134</v>
      </c>
      <c r="H415" s="61">
        <v>11354</v>
      </c>
      <c r="I415" s="61"/>
      <c r="J415" s="61"/>
      <c r="K415" s="61"/>
      <c r="L415" s="61"/>
      <c r="M415" s="61"/>
      <c r="N415" s="61"/>
      <c r="O415" s="61"/>
      <c r="P415" s="61"/>
      <c r="Q415" s="61">
        <v>18686</v>
      </c>
      <c r="AK415" s="27">
        <v>2021</v>
      </c>
      <c r="AL415" t="s">
        <v>65</v>
      </c>
      <c r="AM415" t="s">
        <v>37</v>
      </c>
      <c r="AN415">
        <v>250012</v>
      </c>
      <c r="AO415" s="29">
        <v>9</v>
      </c>
      <c r="AP415" t="s">
        <v>13</v>
      </c>
      <c r="AQ415" s="61">
        <v>3787</v>
      </c>
      <c r="BK415" s="27">
        <v>2021</v>
      </c>
      <c r="BL415" t="s">
        <v>65</v>
      </c>
      <c r="BM415" t="s">
        <v>70</v>
      </c>
      <c r="BN415">
        <v>511115</v>
      </c>
      <c r="BO415" s="29">
        <v>10</v>
      </c>
      <c r="BP415" t="s">
        <v>76</v>
      </c>
      <c r="BQ415" s="61">
        <v>2686</v>
      </c>
    </row>
    <row r="416" spans="1:69" x14ac:dyDescent="0.25">
      <c r="A416" s="27">
        <v>2021</v>
      </c>
      <c r="B416" t="s">
        <v>64</v>
      </c>
      <c r="C416" t="s">
        <v>39</v>
      </c>
      <c r="D416" t="s">
        <v>76</v>
      </c>
      <c r="E416" s="61"/>
      <c r="F416" s="61">
        <v>5495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>
        <v>5495</v>
      </c>
      <c r="AK416" s="27">
        <v>2021</v>
      </c>
      <c r="AL416" t="s">
        <v>65</v>
      </c>
      <c r="AM416" t="s">
        <v>37</v>
      </c>
      <c r="AN416">
        <v>250012</v>
      </c>
      <c r="AO416" s="29">
        <v>10</v>
      </c>
      <c r="AP416" t="s">
        <v>14</v>
      </c>
      <c r="AQ416" s="61">
        <v>5084</v>
      </c>
      <c r="BK416" s="27">
        <v>2021</v>
      </c>
      <c r="BL416" t="s">
        <v>65</v>
      </c>
      <c r="BM416" t="s">
        <v>70</v>
      </c>
      <c r="BN416">
        <v>511115</v>
      </c>
      <c r="BO416" s="29">
        <v>10</v>
      </c>
      <c r="BP416" t="s">
        <v>16</v>
      </c>
      <c r="BQ416" s="61">
        <v>4166</v>
      </c>
    </row>
    <row r="417" spans="1:69" x14ac:dyDescent="0.25">
      <c r="A417" s="27">
        <v>2021</v>
      </c>
      <c r="B417" t="s">
        <v>64</v>
      </c>
      <c r="C417" t="s">
        <v>39</v>
      </c>
      <c r="D417" t="s">
        <v>77</v>
      </c>
      <c r="E417" s="61"/>
      <c r="F417" s="61">
        <v>4879</v>
      </c>
      <c r="G417" s="61"/>
      <c r="H417" s="61"/>
      <c r="I417" s="61"/>
      <c r="J417" s="61">
        <v>1958</v>
      </c>
      <c r="K417" s="61"/>
      <c r="L417" s="61"/>
      <c r="M417" s="61">
        <v>5573</v>
      </c>
      <c r="N417" s="61"/>
      <c r="O417" s="61"/>
      <c r="P417" s="61">
        <v>3860</v>
      </c>
      <c r="Q417" s="61">
        <v>16270</v>
      </c>
      <c r="AK417" s="27">
        <v>2021</v>
      </c>
      <c r="AL417" t="s">
        <v>65</v>
      </c>
      <c r="AM417" t="s">
        <v>37</v>
      </c>
      <c r="AN417">
        <v>250012</v>
      </c>
      <c r="AO417" s="29">
        <v>11</v>
      </c>
      <c r="AP417" t="s">
        <v>73</v>
      </c>
      <c r="AQ417" s="61">
        <v>1993</v>
      </c>
      <c r="BK417" s="27">
        <v>2021</v>
      </c>
      <c r="BL417" t="s">
        <v>65</v>
      </c>
      <c r="BM417" t="s">
        <v>70</v>
      </c>
      <c r="BN417">
        <v>511115</v>
      </c>
      <c r="BO417" s="29">
        <v>11</v>
      </c>
      <c r="BP417" t="s">
        <v>78</v>
      </c>
      <c r="BQ417" s="61">
        <v>784</v>
      </c>
    </row>
    <row r="418" spans="1:69" x14ac:dyDescent="0.25">
      <c r="A418" s="27">
        <v>2021</v>
      </c>
      <c r="B418" t="s">
        <v>64</v>
      </c>
      <c r="C418" t="s">
        <v>39</v>
      </c>
      <c r="D418" t="s">
        <v>78</v>
      </c>
      <c r="E418" s="61"/>
      <c r="F418" s="61"/>
      <c r="G418" s="61"/>
      <c r="H418" s="61"/>
      <c r="I418" s="61">
        <v>2124</v>
      </c>
      <c r="J418" s="61"/>
      <c r="K418" s="61">
        <v>4408</v>
      </c>
      <c r="L418" s="61"/>
      <c r="M418" s="61">
        <v>2994</v>
      </c>
      <c r="N418" s="61"/>
      <c r="O418" s="61"/>
      <c r="P418" s="61">
        <v>2727</v>
      </c>
      <c r="Q418" s="61">
        <v>12253</v>
      </c>
      <c r="AK418" s="27">
        <v>2021</v>
      </c>
      <c r="AL418" t="s">
        <v>65</v>
      </c>
      <c r="AM418" t="s">
        <v>37</v>
      </c>
      <c r="AN418">
        <v>250012</v>
      </c>
      <c r="AO418" s="29">
        <v>12</v>
      </c>
      <c r="AP418" t="s">
        <v>16</v>
      </c>
      <c r="AQ418" s="61">
        <v>5775</v>
      </c>
      <c r="BK418" s="27">
        <v>2021</v>
      </c>
      <c r="BL418" t="s">
        <v>65</v>
      </c>
      <c r="BM418" t="s">
        <v>70</v>
      </c>
      <c r="BN418">
        <v>511115</v>
      </c>
      <c r="BO418" s="29">
        <v>11</v>
      </c>
      <c r="BP418" t="s">
        <v>14</v>
      </c>
      <c r="BQ418" s="61">
        <v>3539</v>
      </c>
    </row>
    <row r="419" spans="1:69" x14ac:dyDescent="0.25">
      <c r="A419" s="27">
        <v>2021</v>
      </c>
      <c r="B419" t="s">
        <v>64</v>
      </c>
      <c r="C419" t="s">
        <v>39</v>
      </c>
      <c r="D419" t="s">
        <v>79</v>
      </c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>
        <v>2699</v>
      </c>
      <c r="Q419" s="61">
        <v>2699</v>
      </c>
      <c r="AK419" s="27">
        <v>2021</v>
      </c>
      <c r="AL419" t="s">
        <v>65</v>
      </c>
      <c r="AM419" t="s">
        <v>37</v>
      </c>
      <c r="AN419">
        <v>250013</v>
      </c>
      <c r="AO419" s="29">
        <v>5</v>
      </c>
      <c r="AP419" t="s">
        <v>77</v>
      </c>
      <c r="AQ419" s="61">
        <v>621</v>
      </c>
      <c r="BK419" s="27">
        <v>2021</v>
      </c>
      <c r="BL419" t="s">
        <v>65</v>
      </c>
      <c r="BM419" t="s">
        <v>70</v>
      </c>
      <c r="BN419">
        <v>511115</v>
      </c>
      <c r="BO419" s="29">
        <v>11</v>
      </c>
      <c r="BP419" t="s">
        <v>18</v>
      </c>
      <c r="BQ419" s="61">
        <v>5963</v>
      </c>
    </row>
    <row r="420" spans="1:69" x14ac:dyDescent="0.25">
      <c r="A420" s="27">
        <v>2021</v>
      </c>
      <c r="B420" t="s">
        <v>64</v>
      </c>
      <c r="C420" t="s">
        <v>39</v>
      </c>
      <c r="D420" t="s">
        <v>80</v>
      </c>
      <c r="E420" s="61"/>
      <c r="F420" s="61"/>
      <c r="G420" s="61"/>
      <c r="H420" s="61">
        <v>2787</v>
      </c>
      <c r="I420" s="61">
        <v>3713</v>
      </c>
      <c r="J420" s="61">
        <v>9337</v>
      </c>
      <c r="K420" s="61"/>
      <c r="L420" s="61"/>
      <c r="M420" s="61"/>
      <c r="N420" s="61"/>
      <c r="O420" s="61"/>
      <c r="P420" s="61">
        <v>2266</v>
      </c>
      <c r="Q420" s="61">
        <v>18103</v>
      </c>
      <c r="AK420" s="27">
        <v>2021</v>
      </c>
      <c r="AL420" t="s">
        <v>65</v>
      </c>
      <c r="AM420" t="s">
        <v>37</v>
      </c>
      <c r="AN420">
        <v>250013</v>
      </c>
      <c r="AO420" s="29">
        <v>6</v>
      </c>
      <c r="AP420" t="s">
        <v>74</v>
      </c>
      <c r="AQ420" s="61">
        <v>769</v>
      </c>
      <c r="BK420" s="27">
        <v>2021</v>
      </c>
      <c r="BL420" t="s">
        <v>65</v>
      </c>
      <c r="BM420" t="s">
        <v>70</v>
      </c>
      <c r="BN420">
        <v>511115</v>
      </c>
      <c r="BO420" s="29">
        <v>12</v>
      </c>
      <c r="BP420" t="s">
        <v>73</v>
      </c>
      <c r="BQ420" s="61">
        <v>2633</v>
      </c>
    </row>
    <row r="421" spans="1:69" x14ac:dyDescent="0.25">
      <c r="A421" s="27">
        <v>2021</v>
      </c>
      <c r="B421" t="s">
        <v>64</v>
      </c>
      <c r="C421" t="s">
        <v>39</v>
      </c>
      <c r="D421" t="s">
        <v>81</v>
      </c>
      <c r="E421" s="61">
        <v>5538</v>
      </c>
      <c r="F421" s="61"/>
      <c r="G421" s="61">
        <v>1397</v>
      </c>
      <c r="H421" s="61">
        <v>4175</v>
      </c>
      <c r="I421" s="61"/>
      <c r="J421" s="61"/>
      <c r="K421" s="61"/>
      <c r="L421" s="61"/>
      <c r="M421" s="61"/>
      <c r="N421" s="61">
        <v>4743</v>
      </c>
      <c r="O421" s="61"/>
      <c r="P421" s="61"/>
      <c r="Q421" s="61">
        <v>15853</v>
      </c>
      <c r="AK421" s="27">
        <v>2021</v>
      </c>
      <c r="AL421" t="s">
        <v>65</v>
      </c>
      <c r="AM421" t="s">
        <v>37</v>
      </c>
      <c r="AN421">
        <v>250013</v>
      </c>
      <c r="AO421" s="29">
        <v>7</v>
      </c>
      <c r="AP421" t="s">
        <v>20</v>
      </c>
      <c r="AQ421" s="61">
        <v>5693</v>
      </c>
      <c r="BK421" s="27">
        <v>2021</v>
      </c>
      <c r="BL421" t="s">
        <v>65</v>
      </c>
      <c r="BM421" t="s">
        <v>31</v>
      </c>
      <c r="BN421">
        <v>511116</v>
      </c>
      <c r="BO421" s="29">
        <v>1</v>
      </c>
      <c r="BP421" t="s">
        <v>75</v>
      </c>
      <c r="BQ421" s="61">
        <v>5486</v>
      </c>
    </row>
    <row r="422" spans="1:69" x14ac:dyDescent="0.25">
      <c r="A422" s="27">
        <v>2021</v>
      </c>
      <c r="B422" t="s">
        <v>64</v>
      </c>
      <c r="C422" t="s">
        <v>39</v>
      </c>
      <c r="D422" t="s">
        <v>11</v>
      </c>
      <c r="E422" s="61">
        <v>1356</v>
      </c>
      <c r="F422" s="61"/>
      <c r="G422" s="61"/>
      <c r="H422" s="61">
        <v>2215</v>
      </c>
      <c r="I422" s="61">
        <v>2779</v>
      </c>
      <c r="J422" s="61"/>
      <c r="K422" s="61"/>
      <c r="L422" s="61"/>
      <c r="M422" s="61"/>
      <c r="N422" s="61">
        <v>1889</v>
      </c>
      <c r="O422" s="61"/>
      <c r="P422" s="61">
        <v>5421</v>
      </c>
      <c r="Q422" s="61">
        <v>13660</v>
      </c>
      <c r="AK422" s="27">
        <v>2021</v>
      </c>
      <c r="AL422" t="s">
        <v>65</v>
      </c>
      <c r="AM422" t="s">
        <v>37</v>
      </c>
      <c r="AN422">
        <v>250013</v>
      </c>
      <c r="AO422" s="29">
        <v>8</v>
      </c>
      <c r="AP422" t="s">
        <v>12</v>
      </c>
      <c r="AQ422" s="61">
        <v>1865</v>
      </c>
      <c r="BK422" s="27">
        <v>2021</v>
      </c>
      <c r="BL422" t="s">
        <v>65</v>
      </c>
      <c r="BM422" t="s">
        <v>31</v>
      </c>
      <c r="BN422">
        <v>511116</v>
      </c>
      <c r="BO422" s="29">
        <v>1</v>
      </c>
      <c r="BP422" t="s">
        <v>77</v>
      </c>
      <c r="BQ422" s="61">
        <v>3124</v>
      </c>
    </row>
    <row r="423" spans="1:69" x14ac:dyDescent="0.25">
      <c r="A423" s="27">
        <v>2021</v>
      </c>
      <c r="B423" t="s">
        <v>64</v>
      </c>
      <c r="C423" t="s">
        <v>39</v>
      </c>
      <c r="D423" t="s">
        <v>12</v>
      </c>
      <c r="E423" s="61"/>
      <c r="F423" s="61"/>
      <c r="G423" s="61"/>
      <c r="H423" s="61"/>
      <c r="I423" s="61"/>
      <c r="J423" s="61"/>
      <c r="K423" s="61"/>
      <c r="L423" s="61"/>
      <c r="M423" s="61">
        <v>1593</v>
      </c>
      <c r="N423" s="61"/>
      <c r="O423" s="61"/>
      <c r="P423" s="61"/>
      <c r="Q423" s="61">
        <v>1593</v>
      </c>
      <c r="AK423" s="27">
        <v>2021</v>
      </c>
      <c r="AL423" t="s">
        <v>65</v>
      </c>
      <c r="AM423" t="s">
        <v>37</v>
      </c>
      <c r="AN423">
        <v>250013</v>
      </c>
      <c r="AO423" s="29">
        <v>9</v>
      </c>
      <c r="AP423" t="s">
        <v>79</v>
      </c>
      <c r="AQ423" s="61">
        <v>2574</v>
      </c>
      <c r="BK423" s="27">
        <v>2021</v>
      </c>
      <c r="BL423" t="s">
        <v>65</v>
      </c>
      <c r="BM423" t="s">
        <v>31</v>
      </c>
      <c r="BN423">
        <v>511116</v>
      </c>
      <c r="BO423" s="29">
        <v>1</v>
      </c>
      <c r="BP423" t="s">
        <v>11</v>
      </c>
      <c r="BQ423" s="61">
        <v>5983</v>
      </c>
    </row>
    <row r="424" spans="1:69" x14ac:dyDescent="0.25">
      <c r="A424" s="27">
        <v>2021</v>
      </c>
      <c r="B424" t="s">
        <v>64</v>
      </c>
      <c r="C424" t="s">
        <v>39</v>
      </c>
      <c r="D424" t="s">
        <v>13</v>
      </c>
      <c r="E424" s="61"/>
      <c r="F424" s="61">
        <v>1116</v>
      </c>
      <c r="G424" s="61"/>
      <c r="H424" s="61"/>
      <c r="I424" s="61"/>
      <c r="J424" s="61"/>
      <c r="K424" s="61">
        <v>1447</v>
      </c>
      <c r="L424" s="61"/>
      <c r="M424" s="61"/>
      <c r="N424" s="61"/>
      <c r="O424" s="61">
        <v>1586</v>
      </c>
      <c r="P424" s="61"/>
      <c r="Q424" s="61">
        <v>4149</v>
      </c>
      <c r="AK424" s="27">
        <v>2021</v>
      </c>
      <c r="AL424" t="s">
        <v>65</v>
      </c>
      <c r="AM424" t="s">
        <v>37</v>
      </c>
      <c r="AN424">
        <v>250013</v>
      </c>
      <c r="AO424" s="29">
        <v>9</v>
      </c>
      <c r="AP424" t="s">
        <v>14</v>
      </c>
      <c r="AQ424" s="61">
        <v>5999</v>
      </c>
      <c r="BK424" s="27">
        <v>2021</v>
      </c>
      <c r="BL424" t="s">
        <v>65</v>
      </c>
      <c r="BM424" t="s">
        <v>31</v>
      </c>
      <c r="BN424">
        <v>511116</v>
      </c>
      <c r="BO424" s="29">
        <v>1</v>
      </c>
      <c r="BP424" t="s">
        <v>17</v>
      </c>
      <c r="BQ424" s="61">
        <v>2348</v>
      </c>
    </row>
    <row r="425" spans="1:69" x14ac:dyDescent="0.25">
      <c r="A425" s="27">
        <v>2021</v>
      </c>
      <c r="B425" t="s">
        <v>64</v>
      </c>
      <c r="C425" t="s">
        <v>39</v>
      </c>
      <c r="D425" t="s">
        <v>14</v>
      </c>
      <c r="E425" s="61"/>
      <c r="F425" s="61"/>
      <c r="G425" s="61"/>
      <c r="H425" s="61"/>
      <c r="I425" s="61"/>
      <c r="J425" s="61"/>
      <c r="K425" s="61">
        <v>4513</v>
      </c>
      <c r="L425" s="61"/>
      <c r="M425" s="61">
        <v>4378</v>
      </c>
      <c r="N425" s="61"/>
      <c r="O425" s="61"/>
      <c r="P425" s="61"/>
      <c r="Q425" s="61">
        <v>8891</v>
      </c>
      <c r="AK425" s="27">
        <v>2021</v>
      </c>
      <c r="AL425" t="s">
        <v>65</v>
      </c>
      <c r="AM425" t="s">
        <v>37</v>
      </c>
      <c r="AN425">
        <v>250013</v>
      </c>
      <c r="AO425" s="29">
        <v>9</v>
      </c>
      <c r="AP425" t="s">
        <v>20</v>
      </c>
      <c r="AQ425" s="61">
        <v>2369</v>
      </c>
      <c r="BK425" s="27">
        <v>2021</v>
      </c>
      <c r="BL425" t="s">
        <v>65</v>
      </c>
      <c r="BM425" t="s">
        <v>31</v>
      </c>
      <c r="BN425">
        <v>511116</v>
      </c>
      <c r="BO425" s="29">
        <v>1</v>
      </c>
      <c r="BP425" t="s">
        <v>19</v>
      </c>
      <c r="BQ425" s="61">
        <v>1144</v>
      </c>
    </row>
    <row r="426" spans="1:69" x14ac:dyDescent="0.25">
      <c r="A426" s="27">
        <v>2021</v>
      </c>
      <c r="B426" t="s">
        <v>64</v>
      </c>
      <c r="C426" t="s">
        <v>39</v>
      </c>
      <c r="D426" t="s">
        <v>15</v>
      </c>
      <c r="E426" s="61"/>
      <c r="F426" s="61"/>
      <c r="G426" s="61">
        <v>3505</v>
      </c>
      <c r="H426" s="61"/>
      <c r="I426" s="61"/>
      <c r="J426" s="61"/>
      <c r="K426" s="61"/>
      <c r="L426" s="61">
        <v>3851</v>
      </c>
      <c r="M426" s="61"/>
      <c r="N426" s="61"/>
      <c r="O426" s="61"/>
      <c r="P426" s="61"/>
      <c r="Q426" s="61">
        <v>7356</v>
      </c>
      <c r="AK426" s="27">
        <v>2021</v>
      </c>
      <c r="AL426" t="s">
        <v>65</v>
      </c>
      <c r="AM426" t="s">
        <v>37</v>
      </c>
      <c r="AN426">
        <v>250013</v>
      </c>
      <c r="AO426" s="29">
        <v>10</v>
      </c>
      <c r="AP426" t="s">
        <v>75</v>
      </c>
      <c r="AQ426" s="61">
        <v>4374</v>
      </c>
      <c r="BK426" s="27">
        <v>2021</v>
      </c>
      <c r="BL426" t="s">
        <v>65</v>
      </c>
      <c r="BM426" t="s">
        <v>31</v>
      </c>
      <c r="BN426">
        <v>511116</v>
      </c>
      <c r="BO426" s="29">
        <v>3</v>
      </c>
      <c r="BP426" t="s">
        <v>14</v>
      </c>
      <c r="BQ426" s="61">
        <v>3661</v>
      </c>
    </row>
    <row r="427" spans="1:69" x14ac:dyDescent="0.25">
      <c r="A427" s="27">
        <v>2021</v>
      </c>
      <c r="B427" t="s">
        <v>64</v>
      </c>
      <c r="C427" t="s">
        <v>39</v>
      </c>
      <c r="D427" t="s">
        <v>16</v>
      </c>
      <c r="E427" s="61"/>
      <c r="F427" s="61">
        <v>4032</v>
      </c>
      <c r="G427" s="61"/>
      <c r="H427" s="61"/>
      <c r="I427" s="61"/>
      <c r="J427" s="61"/>
      <c r="K427" s="61"/>
      <c r="L427" s="61"/>
      <c r="M427" s="61"/>
      <c r="N427" s="61">
        <v>4515</v>
      </c>
      <c r="O427" s="61">
        <v>2439</v>
      </c>
      <c r="P427" s="61"/>
      <c r="Q427" s="61">
        <v>10986</v>
      </c>
      <c r="AK427" s="27">
        <v>2021</v>
      </c>
      <c r="AL427" t="s">
        <v>65</v>
      </c>
      <c r="AM427" t="s">
        <v>37</v>
      </c>
      <c r="AN427">
        <v>250013</v>
      </c>
      <c r="AO427" s="29">
        <v>10</v>
      </c>
      <c r="AP427" t="s">
        <v>17</v>
      </c>
      <c r="AQ427" s="61">
        <v>5544</v>
      </c>
      <c r="BK427" s="27">
        <v>2021</v>
      </c>
      <c r="BL427" t="s">
        <v>65</v>
      </c>
      <c r="BM427" t="s">
        <v>31</v>
      </c>
      <c r="BN427">
        <v>511116</v>
      </c>
      <c r="BO427" s="29">
        <v>4</v>
      </c>
      <c r="BP427" t="s">
        <v>12</v>
      </c>
      <c r="BQ427" s="61">
        <v>5069</v>
      </c>
    </row>
    <row r="428" spans="1:69" x14ac:dyDescent="0.25">
      <c r="A428" s="27">
        <v>2021</v>
      </c>
      <c r="B428" t="s">
        <v>64</v>
      </c>
      <c r="C428" t="s">
        <v>39</v>
      </c>
      <c r="D428" t="s">
        <v>17</v>
      </c>
      <c r="E428" s="61"/>
      <c r="F428" s="61"/>
      <c r="G428" s="61">
        <v>1300</v>
      </c>
      <c r="H428" s="61"/>
      <c r="I428" s="61"/>
      <c r="J428" s="61"/>
      <c r="K428" s="61">
        <v>4847</v>
      </c>
      <c r="L428" s="61"/>
      <c r="M428" s="61"/>
      <c r="N428" s="61">
        <v>5922</v>
      </c>
      <c r="O428" s="61">
        <v>2094</v>
      </c>
      <c r="P428" s="61"/>
      <c r="Q428" s="61">
        <v>14163</v>
      </c>
      <c r="AK428" s="27">
        <v>2021</v>
      </c>
      <c r="AL428" t="s">
        <v>65</v>
      </c>
      <c r="AM428" t="s">
        <v>37</v>
      </c>
      <c r="AN428">
        <v>250013</v>
      </c>
      <c r="AO428" s="29">
        <v>10</v>
      </c>
      <c r="AP428" t="s">
        <v>18</v>
      </c>
      <c r="AQ428" s="61">
        <v>1485</v>
      </c>
      <c r="BK428" s="27">
        <v>2021</v>
      </c>
      <c r="BL428" t="s">
        <v>65</v>
      </c>
      <c r="BM428" t="s">
        <v>31</v>
      </c>
      <c r="BN428">
        <v>511116</v>
      </c>
      <c r="BO428" s="29">
        <v>4</v>
      </c>
      <c r="BP428" t="s">
        <v>13</v>
      </c>
      <c r="BQ428" s="61">
        <v>2169</v>
      </c>
    </row>
    <row r="429" spans="1:69" x14ac:dyDescent="0.25">
      <c r="A429" s="27">
        <v>2021</v>
      </c>
      <c r="B429" t="s">
        <v>64</v>
      </c>
      <c r="C429" t="s">
        <v>39</v>
      </c>
      <c r="D429" t="s">
        <v>18</v>
      </c>
      <c r="E429" s="61"/>
      <c r="F429" s="61"/>
      <c r="G429" s="61"/>
      <c r="H429" s="61"/>
      <c r="I429" s="61">
        <v>1174</v>
      </c>
      <c r="J429" s="61"/>
      <c r="K429" s="61"/>
      <c r="L429" s="61">
        <v>4717</v>
      </c>
      <c r="M429" s="61"/>
      <c r="N429" s="61">
        <v>4008</v>
      </c>
      <c r="O429" s="61"/>
      <c r="P429" s="61"/>
      <c r="Q429" s="61">
        <v>9899</v>
      </c>
      <c r="AK429" s="27">
        <v>2021</v>
      </c>
      <c r="AL429" t="s">
        <v>65</v>
      </c>
      <c r="AM429" t="s">
        <v>37</v>
      </c>
      <c r="AN429">
        <v>250013</v>
      </c>
      <c r="AO429" s="29">
        <v>11</v>
      </c>
      <c r="AP429" t="s">
        <v>78</v>
      </c>
      <c r="AQ429" s="61">
        <v>784</v>
      </c>
      <c r="BK429" s="27">
        <v>2021</v>
      </c>
      <c r="BL429" t="s">
        <v>65</v>
      </c>
      <c r="BM429" t="s">
        <v>31</v>
      </c>
      <c r="BN429">
        <v>511116</v>
      </c>
      <c r="BO429" s="29">
        <v>4</v>
      </c>
      <c r="BP429" t="s">
        <v>14</v>
      </c>
      <c r="BQ429" s="61">
        <v>2672</v>
      </c>
    </row>
    <row r="430" spans="1:69" x14ac:dyDescent="0.25">
      <c r="A430" s="27">
        <v>2021</v>
      </c>
      <c r="B430" t="s">
        <v>64</v>
      </c>
      <c r="C430" t="s">
        <v>39</v>
      </c>
      <c r="D430" t="s">
        <v>19</v>
      </c>
      <c r="E430" s="61">
        <v>4341</v>
      </c>
      <c r="F430" s="61"/>
      <c r="G430" s="61"/>
      <c r="H430" s="61">
        <v>5495</v>
      </c>
      <c r="I430" s="61"/>
      <c r="J430" s="61"/>
      <c r="K430" s="61"/>
      <c r="L430" s="61"/>
      <c r="M430" s="61"/>
      <c r="N430" s="61"/>
      <c r="O430" s="61"/>
      <c r="P430" s="61"/>
      <c r="Q430" s="61">
        <v>9836</v>
      </c>
      <c r="AK430" s="27">
        <v>2021</v>
      </c>
      <c r="AL430" t="s">
        <v>65</v>
      </c>
      <c r="AM430" t="s">
        <v>37</v>
      </c>
      <c r="AN430">
        <v>250013</v>
      </c>
      <c r="AO430" s="29">
        <v>11</v>
      </c>
      <c r="AP430" t="s">
        <v>79</v>
      </c>
      <c r="AQ430" s="61">
        <v>499</v>
      </c>
      <c r="BK430" s="27">
        <v>2021</v>
      </c>
      <c r="BL430" t="s">
        <v>65</v>
      </c>
      <c r="BM430" t="s">
        <v>31</v>
      </c>
      <c r="BN430">
        <v>511116</v>
      </c>
      <c r="BO430" s="29">
        <v>4</v>
      </c>
      <c r="BP430" t="s">
        <v>20</v>
      </c>
      <c r="BQ430" s="61">
        <v>1977</v>
      </c>
    </row>
    <row r="431" spans="1:69" x14ac:dyDescent="0.25">
      <c r="A431" s="27">
        <v>2021</v>
      </c>
      <c r="B431" t="s">
        <v>64</v>
      </c>
      <c r="C431" t="s">
        <v>39</v>
      </c>
      <c r="D431" t="s">
        <v>20</v>
      </c>
      <c r="E431" s="61"/>
      <c r="F431" s="61">
        <v>1470</v>
      </c>
      <c r="G431" s="61"/>
      <c r="H431" s="61"/>
      <c r="I431" s="61"/>
      <c r="J431" s="61">
        <v>4786</v>
      </c>
      <c r="K431" s="61"/>
      <c r="L431" s="61">
        <v>229</v>
      </c>
      <c r="M431" s="61">
        <v>3886</v>
      </c>
      <c r="N431" s="61"/>
      <c r="O431" s="61"/>
      <c r="P431" s="61"/>
      <c r="Q431" s="61">
        <v>10371</v>
      </c>
      <c r="AK431" s="27">
        <v>2021</v>
      </c>
      <c r="AL431" t="s">
        <v>65</v>
      </c>
      <c r="AM431" t="s">
        <v>37</v>
      </c>
      <c r="AN431">
        <v>250013</v>
      </c>
      <c r="AO431" s="29">
        <v>12</v>
      </c>
      <c r="AP431" t="s">
        <v>77</v>
      </c>
      <c r="AQ431" s="61">
        <v>3011</v>
      </c>
      <c r="BK431" s="27">
        <v>2021</v>
      </c>
      <c r="BL431" t="s">
        <v>65</v>
      </c>
      <c r="BM431" t="s">
        <v>31</v>
      </c>
      <c r="BN431">
        <v>511116</v>
      </c>
      <c r="BO431" s="29">
        <v>5</v>
      </c>
      <c r="BP431" t="s">
        <v>75</v>
      </c>
      <c r="BQ431" s="61">
        <v>2504</v>
      </c>
    </row>
    <row r="432" spans="1:69" x14ac:dyDescent="0.25">
      <c r="A432" s="27">
        <v>2021</v>
      </c>
      <c r="B432" t="s">
        <v>64</v>
      </c>
      <c r="C432" t="s">
        <v>39</v>
      </c>
      <c r="D432" t="s">
        <v>21</v>
      </c>
      <c r="E432" s="61">
        <v>5799</v>
      </c>
      <c r="F432" s="61"/>
      <c r="G432" s="61"/>
      <c r="H432" s="61"/>
      <c r="I432" s="61"/>
      <c r="J432" s="61">
        <v>3038</v>
      </c>
      <c r="K432" s="61"/>
      <c r="L432" s="61">
        <v>5656</v>
      </c>
      <c r="M432" s="61"/>
      <c r="N432" s="61"/>
      <c r="O432" s="61"/>
      <c r="P432" s="61"/>
      <c r="Q432" s="61">
        <v>14493</v>
      </c>
      <c r="AK432" s="27">
        <v>2021</v>
      </c>
      <c r="AL432" t="s">
        <v>65</v>
      </c>
      <c r="AM432" t="s">
        <v>37</v>
      </c>
      <c r="AN432">
        <v>250014</v>
      </c>
      <c r="AO432" s="29">
        <v>5</v>
      </c>
      <c r="AP432" t="s">
        <v>75</v>
      </c>
      <c r="AQ432" s="61">
        <v>2504</v>
      </c>
      <c r="BK432" s="27">
        <v>2021</v>
      </c>
      <c r="BL432" t="s">
        <v>65</v>
      </c>
      <c r="BM432" t="s">
        <v>31</v>
      </c>
      <c r="BN432">
        <v>511116</v>
      </c>
      <c r="BO432" s="29">
        <v>5</v>
      </c>
      <c r="BP432" t="s">
        <v>12</v>
      </c>
      <c r="BQ432" s="61">
        <v>1304</v>
      </c>
    </row>
    <row r="433" spans="1:69" x14ac:dyDescent="0.25">
      <c r="A433" s="27">
        <v>2021</v>
      </c>
      <c r="B433" t="s">
        <v>64</v>
      </c>
      <c r="C433" t="s">
        <v>40</v>
      </c>
      <c r="D433" t="s">
        <v>73</v>
      </c>
      <c r="E433" s="61"/>
      <c r="F433" s="61"/>
      <c r="G433" s="61"/>
      <c r="H433" s="61"/>
      <c r="I433" s="61">
        <v>5974</v>
      </c>
      <c r="J433" s="61"/>
      <c r="K433" s="61"/>
      <c r="L433" s="61"/>
      <c r="M433" s="61"/>
      <c r="N433" s="61">
        <v>3212</v>
      </c>
      <c r="O433" s="61"/>
      <c r="P433" s="61"/>
      <c r="Q433" s="61">
        <v>9186</v>
      </c>
      <c r="AK433" s="27">
        <v>2021</v>
      </c>
      <c r="AL433" t="s">
        <v>65</v>
      </c>
      <c r="AM433" t="s">
        <v>37</v>
      </c>
      <c r="AN433">
        <v>250014</v>
      </c>
      <c r="AO433" s="29">
        <v>5</v>
      </c>
      <c r="AP433" t="s">
        <v>78</v>
      </c>
      <c r="AQ433" s="61">
        <v>3478</v>
      </c>
      <c r="BK433" s="27">
        <v>2021</v>
      </c>
      <c r="BL433" t="s">
        <v>65</v>
      </c>
      <c r="BM433" t="s">
        <v>31</v>
      </c>
      <c r="BN433">
        <v>511116</v>
      </c>
      <c r="BO433" s="29">
        <v>5</v>
      </c>
      <c r="BP433" t="s">
        <v>15</v>
      </c>
      <c r="BQ433" s="61">
        <v>2460</v>
      </c>
    </row>
    <row r="434" spans="1:69" x14ac:dyDescent="0.25">
      <c r="A434" s="27">
        <v>2021</v>
      </c>
      <c r="B434" t="s">
        <v>64</v>
      </c>
      <c r="C434" t="s">
        <v>40</v>
      </c>
      <c r="D434" t="s">
        <v>74</v>
      </c>
      <c r="E434" s="61"/>
      <c r="F434" s="61">
        <v>4788</v>
      </c>
      <c r="G434" s="61"/>
      <c r="H434" s="61"/>
      <c r="I434" s="61">
        <v>5110</v>
      </c>
      <c r="J434" s="61"/>
      <c r="K434" s="61"/>
      <c r="L434" s="61"/>
      <c r="M434" s="61"/>
      <c r="N434" s="61">
        <v>1733</v>
      </c>
      <c r="O434" s="61"/>
      <c r="P434" s="61"/>
      <c r="Q434" s="61">
        <v>11631</v>
      </c>
      <c r="AK434" s="27">
        <v>2021</v>
      </c>
      <c r="AL434" t="s">
        <v>65</v>
      </c>
      <c r="AM434" t="s">
        <v>37</v>
      </c>
      <c r="AN434">
        <v>250014</v>
      </c>
      <c r="AO434" s="29">
        <v>5</v>
      </c>
      <c r="AP434" t="s">
        <v>12</v>
      </c>
      <c r="AQ434" s="61">
        <v>1304</v>
      </c>
      <c r="BK434" s="27">
        <v>2021</v>
      </c>
      <c r="BL434" t="s">
        <v>65</v>
      </c>
      <c r="BM434" t="s">
        <v>31</v>
      </c>
      <c r="BN434">
        <v>511116</v>
      </c>
      <c r="BO434" s="29">
        <v>6</v>
      </c>
      <c r="BP434" t="s">
        <v>73</v>
      </c>
      <c r="BQ434" s="61">
        <v>2846</v>
      </c>
    </row>
    <row r="435" spans="1:69" x14ac:dyDescent="0.25">
      <c r="A435" s="27">
        <v>2021</v>
      </c>
      <c r="B435" t="s">
        <v>64</v>
      </c>
      <c r="C435" t="s">
        <v>40</v>
      </c>
      <c r="D435" t="s">
        <v>75</v>
      </c>
      <c r="E435" s="61"/>
      <c r="F435" s="61"/>
      <c r="G435" s="61"/>
      <c r="H435" s="61">
        <v>2613</v>
      </c>
      <c r="I435" s="61">
        <v>1940</v>
      </c>
      <c r="J435" s="61"/>
      <c r="K435" s="61"/>
      <c r="L435" s="61"/>
      <c r="M435" s="61"/>
      <c r="N435" s="61"/>
      <c r="O435" s="61"/>
      <c r="P435" s="61"/>
      <c r="Q435" s="61">
        <v>4553</v>
      </c>
      <c r="AK435" s="27">
        <v>2021</v>
      </c>
      <c r="AL435" t="s">
        <v>65</v>
      </c>
      <c r="AM435" t="s">
        <v>37</v>
      </c>
      <c r="AN435">
        <v>250014</v>
      </c>
      <c r="AO435" s="29">
        <v>6</v>
      </c>
      <c r="AP435" t="s">
        <v>18</v>
      </c>
      <c r="AQ435" s="61">
        <v>1890</v>
      </c>
      <c r="BK435" s="27">
        <v>2021</v>
      </c>
      <c r="BL435" t="s">
        <v>65</v>
      </c>
      <c r="BM435" t="s">
        <v>31</v>
      </c>
      <c r="BN435">
        <v>511116</v>
      </c>
      <c r="BO435" s="29">
        <v>6</v>
      </c>
      <c r="BP435" t="s">
        <v>74</v>
      </c>
      <c r="BQ435" s="61">
        <v>769</v>
      </c>
    </row>
    <row r="436" spans="1:69" x14ac:dyDescent="0.25">
      <c r="A436" s="27">
        <v>2021</v>
      </c>
      <c r="B436" t="s">
        <v>64</v>
      </c>
      <c r="C436" t="s">
        <v>40</v>
      </c>
      <c r="D436" t="s">
        <v>76</v>
      </c>
      <c r="E436" s="61"/>
      <c r="F436" s="61"/>
      <c r="G436" s="61"/>
      <c r="H436" s="61">
        <v>4281</v>
      </c>
      <c r="I436" s="61"/>
      <c r="J436" s="61"/>
      <c r="K436" s="61">
        <v>3451</v>
      </c>
      <c r="L436" s="61">
        <v>879</v>
      </c>
      <c r="M436" s="61">
        <v>288</v>
      </c>
      <c r="N436" s="61"/>
      <c r="O436" s="61"/>
      <c r="P436" s="61"/>
      <c r="Q436" s="61">
        <v>8899</v>
      </c>
      <c r="AK436" s="27">
        <v>2021</v>
      </c>
      <c r="AL436" t="s">
        <v>65</v>
      </c>
      <c r="AM436" t="s">
        <v>37</v>
      </c>
      <c r="AN436">
        <v>250014</v>
      </c>
      <c r="AO436" s="29">
        <v>7</v>
      </c>
      <c r="AP436" t="s">
        <v>11</v>
      </c>
      <c r="AQ436" s="61">
        <v>1418</v>
      </c>
      <c r="BK436" s="27">
        <v>2021</v>
      </c>
      <c r="BL436" t="s">
        <v>65</v>
      </c>
      <c r="BM436" t="s">
        <v>31</v>
      </c>
      <c r="BN436">
        <v>511116</v>
      </c>
      <c r="BO436" s="29">
        <v>6</v>
      </c>
      <c r="BP436" t="s">
        <v>76</v>
      </c>
      <c r="BQ436" s="61">
        <v>2200</v>
      </c>
    </row>
    <row r="437" spans="1:69" x14ac:dyDescent="0.25">
      <c r="A437" s="27">
        <v>2021</v>
      </c>
      <c r="B437" t="s">
        <v>64</v>
      </c>
      <c r="C437" t="s">
        <v>40</v>
      </c>
      <c r="D437" t="s">
        <v>77</v>
      </c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>
        <v>3695</v>
      </c>
      <c r="P437" s="61"/>
      <c r="Q437" s="61">
        <v>3695</v>
      </c>
      <c r="AK437" s="27">
        <v>2021</v>
      </c>
      <c r="AL437" t="s">
        <v>65</v>
      </c>
      <c r="AM437" t="s">
        <v>37</v>
      </c>
      <c r="AN437">
        <v>250014</v>
      </c>
      <c r="AO437" s="29">
        <v>7</v>
      </c>
      <c r="AP437" t="s">
        <v>17</v>
      </c>
      <c r="AQ437" s="61">
        <v>2193</v>
      </c>
      <c r="BK437" s="27">
        <v>2021</v>
      </c>
      <c r="BL437" t="s">
        <v>65</v>
      </c>
      <c r="BM437" t="s">
        <v>31</v>
      </c>
      <c r="BN437">
        <v>511116</v>
      </c>
      <c r="BO437" s="29">
        <v>6</v>
      </c>
      <c r="BP437" t="s">
        <v>80</v>
      </c>
      <c r="BQ437" s="61">
        <v>2133</v>
      </c>
    </row>
    <row r="438" spans="1:69" x14ac:dyDescent="0.25">
      <c r="A438" s="27">
        <v>2021</v>
      </c>
      <c r="B438" t="s">
        <v>64</v>
      </c>
      <c r="C438" t="s">
        <v>40</v>
      </c>
      <c r="D438" t="s">
        <v>78</v>
      </c>
      <c r="E438" s="61"/>
      <c r="F438" s="61"/>
      <c r="G438" s="61"/>
      <c r="H438" s="61"/>
      <c r="I438" s="61"/>
      <c r="J438" s="61"/>
      <c r="K438" s="61">
        <v>514</v>
      </c>
      <c r="L438" s="61"/>
      <c r="M438" s="61"/>
      <c r="N438" s="61"/>
      <c r="O438" s="61"/>
      <c r="P438" s="61"/>
      <c r="Q438" s="61">
        <v>514</v>
      </c>
      <c r="AK438" s="27">
        <v>2021</v>
      </c>
      <c r="AL438" t="s">
        <v>65</v>
      </c>
      <c r="AM438" t="s">
        <v>37</v>
      </c>
      <c r="AN438">
        <v>250014</v>
      </c>
      <c r="AO438" s="29">
        <v>9</v>
      </c>
      <c r="AP438" t="s">
        <v>76</v>
      </c>
      <c r="AQ438" s="61">
        <v>3198</v>
      </c>
      <c r="BK438" s="27">
        <v>2021</v>
      </c>
      <c r="BL438" t="s">
        <v>65</v>
      </c>
      <c r="BM438" t="s">
        <v>31</v>
      </c>
      <c r="BN438">
        <v>511116</v>
      </c>
      <c r="BO438" s="29">
        <v>6</v>
      </c>
      <c r="BP438" t="s">
        <v>11</v>
      </c>
      <c r="BQ438" s="61">
        <v>4194</v>
      </c>
    </row>
    <row r="439" spans="1:69" x14ac:dyDescent="0.25">
      <c r="A439" s="27">
        <v>2021</v>
      </c>
      <c r="B439" t="s">
        <v>64</v>
      </c>
      <c r="C439" t="s">
        <v>40</v>
      </c>
      <c r="D439" t="s">
        <v>79</v>
      </c>
      <c r="E439" s="61"/>
      <c r="F439" s="61"/>
      <c r="G439" s="61"/>
      <c r="H439" s="61"/>
      <c r="I439" s="61">
        <v>5283</v>
      </c>
      <c r="J439" s="61">
        <v>5136</v>
      </c>
      <c r="K439" s="61"/>
      <c r="L439" s="61"/>
      <c r="M439" s="61"/>
      <c r="N439" s="61">
        <v>340</v>
      </c>
      <c r="O439" s="61"/>
      <c r="P439" s="61"/>
      <c r="Q439" s="61">
        <v>10759</v>
      </c>
      <c r="AK439" s="27">
        <v>2021</v>
      </c>
      <c r="AL439" t="s">
        <v>65</v>
      </c>
      <c r="AM439" t="s">
        <v>37</v>
      </c>
      <c r="AN439">
        <v>250014</v>
      </c>
      <c r="AO439" s="29">
        <v>9</v>
      </c>
      <c r="AP439" t="s">
        <v>14</v>
      </c>
      <c r="AQ439" s="61">
        <v>3990</v>
      </c>
      <c r="BK439" s="27">
        <v>2021</v>
      </c>
      <c r="BL439" t="s">
        <v>65</v>
      </c>
      <c r="BM439" t="s">
        <v>31</v>
      </c>
      <c r="BN439">
        <v>511116</v>
      </c>
      <c r="BO439" s="29">
        <v>7</v>
      </c>
      <c r="BP439" t="s">
        <v>76</v>
      </c>
      <c r="BQ439" s="61">
        <v>2381</v>
      </c>
    </row>
    <row r="440" spans="1:69" x14ac:dyDescent="0.25">
      <c r="A440" s="27">
        <v>2021</v>
      </c>
      <c r="B440" t="s">
        <v>64</v>
      </c>
      <c r="C440" t="s">
        <v>40</v>
      </c>
      <c r="D440" t="s">
        <v>80</v>
      </c>
      <c r="E440" s="61"/>
      <c r="F440" s="61"/>
      <c r="G440" s="61"/>
      <c r="H440" s="61"/>
      <c r="I440" s="61">
        <v>3490</v>
      </c>
      <c r="J440" s="61"/>
      <c r="K440" s="61"/>
      <c r="L440" s="61"/>
      <c r="M440" s="61"/>
      <c r="N440" s="61"/>
      <c r="O440" s="61"/>
      <c r="P440" s="61"/>
      <c r="Q440" s="61">
        <v>3490</v>
      </c>
      <c r="AK440" s="27">
        <v>2021</v>
      </c>
      <c r="AL440" t="s">
        <v>65</v>
      </c>
      <c r="AM440" t="s">
        <v>37</v>
      </c>
      <c r="AN440">
        <v>250015</v>
      </c>
      <c r="AO440" s="29">
        <v>4</v>
      </c>
      <c r="AP440" t="s">
        <v>14</v>
      </c>
      <c r="AQ440" s="61">
        <v>1250</v>
      </c>
      <c r="BK440" s="27">
        <v>2021</v>
      </c>
      <c r="BL440" t="s">
        <v>65</v>
      </c>
      <c r="BM440" t="s">
        <v>31</v>
      </c>
      <c r="BN440">
        <v>511116</v>
      </c>
      <c r="BO440" s="29">
        <v>8</v>
      </c>
      <c r="BP440" t="s">
        <v>73</v>
      </c>
      <c r="BQ440" s="61">
        <v>9872</v>
      </c>
    </row>
    <row r="441" spans="1:69" x14ac:dyDescent="0.25">
      <c r="A441" s="27">
        <v>2021</v>
      </c>
      <c r="B441" t="s">
        <v>64</v>
      </c>
      <c r="C441" t="s">
        <v>40</v>
      </c>
      <c r="D441" t="s">
        <v>81</v>
      </c>
      <c r="E441" s="61">
        <v>6520</v>
      </c>
      <c r="F441" s="61"/>
      <c r="G441" s="61"/>
      <c r="H441" s="61"/>
      <c r="I441" s="61"/>
      <c r="J441" s="61"/>
      <c r="K441" s="61">
        <v>3182</v>
      </c>
      <c r="L441" s="61"/>
      <c r="M441" s="61"/>
      <c r="N441" s="61">
        <v>3061</v>
      </c>
      <c r="O441" s="61">
        <v>5062</v>
      </c>
      <c r="P441" s="61"/>
      <c r="Q441" s="61">
        <v>17825</v>
      </c>
      <c r="AK441" s="27">
        <v>2021</v>
      </c>
      <c r="AL441" t="s">
        <v>65</v>
      </c>
      <c r="AM441" t="s">
        <v>37</v>
      </c>
      <c r="AN441">
        <v>250015</v>
      </c>
      <c r="AO441" s="29">
        <v>8</v>
      </c>
      <c r="AP441" t="s">
        <v>78</v>
      </c>
      <c r="AQ441" s="61">
        <v>1784</v>
      </c>
      <c r="BK441" s="27">
        <v>2021</v>
      </c>
      <c r="BL441" t="s">
        <v>65</v>
      </c>
      <c r="BM441" t="s">
        <v>31</v>
      </c>
      <c r="BN441">
        <v>511116</v>
      </c>
      <c r="BO441" s="29">
        <v>8</v>
      </c>
      <c r="BP441" t="s">
        <v>74</v>
      </c>
      <c r="BQ441" s="61">
        <v>2873</v>
      </c>
    </row>
    <row r="442" spans="1:69" x14ac:dyDescent="0.25">
      <c r="A442" s="27">
        <v>2021</v>
      </c>
      <c r="B442" t="s">
        <v>64</v>
      </c>
      <c r="C442" t="s">
        <v>40</v>
      </c>
      <c r="D442" t="s">
        <v>11</v>
      </c>
      <c r="E442" s="61"/>
      <c r="F442" s="61"/>
      <c r="G442" s="61"/>
      <c r="H442" s="61"/>
      <c r="I442" s="61"/>
      <c r="J442" s="61">
        <v>2453</v>
      </c>
      <c r="K442" s="61"/>
      <c r="L442" s="61"/>
      <c r="M442" s="61"/>
      <c r="N442" s="61">
        <v>2510</v>
      </c>
      <c r="O442" s="61"/>
      <c r="P442" s="61"/>
      <c r="Q442" s="61">
        <v>4963</v>
      </c>
      <c r="AK442" s="27">
        <v>2021</v>
      </c>
      <c r="AL442" t="s">
        <v>65</v>
      </c>
      <c r="AM442" t="s">
        <v>37</v>
      </c>
      <c r="AN442">
        <v>250015</v>
      </c>
      <c r="AO442" s="29">
        <v>10</v>
      </c>
      <c r="AP442" t="s">
        <v>76</v>
      </c>
      <c r="AQ442" s="61">
        <v>1105</v>
      </c>
      <c r="BK442" s="27">
        <v>2021</v>
      </c>
      <c r="BL442" t="s">
        <v>65</v>
      </c>
      <c r="BM442" t="s">
        <v>31</v>
      </c>
      <c r="BN442">
        <v>511116</v>
      </c>
      <c r="BO442" s="29">
        <v>8</v>
      </c>
      <c r="BP442" t="s">
        <v>77</v>
      </c>
      <c r="BQ442" s="61">
        <v>3941</v>
      </c>
    </row>
    <row r="443" spans="1:69" x14ac:dyDescent="0.25">
      <c r="A443" s="27">
        <v>2021</v>
      </c>
      <c r="B443" t="s">
        <v>64</v>
      </c>
      <c r="C443" t="s">
        <v>40</v>
      </c>
      <c r="D443" t="s">
        <v>12</v>
      </c>
      <c r="E443" s="61"/>
      <c r="F443" s="61"/>
      <c r="G443" s="61"/>
      <c r="H443" s="61"/>
      <c r="I443" s="61"/>
      <c r="J443" s="61"/>
      <c r="K443" s="61"/>
      <c r="L443" s="61"/>
      <c r="M443" s="61">
        <v>225</v>
      </c>
      <c r="N443" s="61"/>
      <c r="O443" s="61"/>
      <c r="P443" s="61"/>
      <c r="Q443" s="61">
        <v>225</v>
      </c>
      <c r="AK443" s="27">
        <v>2021</v>
      </c>
      <c r="AL443" t="s">
        <v>65</v>
      </c>
      <c r="AM443" t="s">
        <v>37</v>
      </c>
      <c r="AN443">
        <v>250015</v>
      </c>
      <c r="AO443" s="29">
        <v>10</v>
      </c>
      <c r="AP443" t="s">
        <v>20</v>
      </c>
      <c r="AQ443" s="61">
        <v>3229</v>
      </c>
      <c r="BK443" s="27">
        <v>2021</v>
      </c>
      <c r="BL443" t="s">
        <v>65</v>
      </c>
      <c r="BM443" t="s">
        <v>31</v>
      </c>
      <c r="BN443">
        <v>511116</v>
      </c>
      <c r="BO443" s="29">
        <v>8</v>
      </c>
      <c r="BP443" t="s">
        <v>21</v>
      </c>
      <c r="BQ443" s="61">
        <v>3108</v>
      </c>
    </row>
    <row r="444" spans="1:69" x14ac:dyDescent="0.25">
      <c r="A444" s="27">
        <v>2021</v>
      </c>
      <c r="B444" t="s">
        <v>64</v>
      </c>
      <c r="C444" t="s">
        <v>40</v>
      </c>
      <c r="D444" t="s">
        <v>13</v>
      </c>
      <c r="E444" s="61"/>
      <c r="F444" s="61"/>
      <c r="G444" s="61"/>
      <c r="H444" s="61"/>
      <c r="I444" s="61">
        <v>5826</v>
      </c>
      <c r="J444" s="61">
        <v>2990</v>
      </c>
      <c r="K444" s="61"/>
      <c r="L444" s="61"/>
      <c r="M444" s="61"/>
      <c r="N444" s="61"/>
      <c r="O444" s="61"/>
      <c r="P444" s="61"/>
      <c r="Q444" s="61">
        <v>8816</v>
      </c>
      <c r="AK444" s="27">
        <v>2021</v>
      </c>
      <c r="AL444" t="s">
        <v>65</v>
      </c>
      <c r="AM444" t="s">
        <v>37</v>
      </c>
      <c r="AN444">
        <v>250015</v>
      </c>
      <c r="AO444" s="29">
        <v>11</v>
      </c>
      <c r="AP444" t="s">
        <v>77</v>
      </c>
      <c r="AQ444" s="61">
        <v>4537</v>
      </c>
      <c r="BK444" s="27">
        <v>2021</v>
      </c>
      <c r="BL444" t="s">
        <v>65</v>
      </c>
      <c r="BM444" t="s">
        <v>31</v>
      </c>
      <c r="BN444">
        <v>511116</v>
      </c>
      <c r="BO444" s="29">
        <v>10</v>
      </c>
      <c r="BP444" t="s">
        <v>11</v>
      </c>
      <c r="BQ444" s="61">
        <v>3917</v>
      </c>
    </row>
    <row r="445" spans="1:69" x14ac:dyDescent="0.25">
      <c r="A445" s="27">
        <v>2021</v>
      </c>
      <c r="B445" t="s">
        <v>64</v>
      </c>
      <c r="C445" t="s">
        <v>40</v>
      </c>
      <c r="D445" t="s">
        <v>14</v>
      </c>
      <c r="E445" s="61"/>
      <c r="F445" s="61"/>
      <c r="G445" s="61"/>
      <c r="H445" s="61"/>
      <c r="I445" s="61"/>
      <c r="J445" s="61"/>
      <c r="K445" s="61"/>
      <c r="L445" s="61"/>
      <c r="M445" s="61"/>
      <c r="N445" s="61">
        <v>4597</v>
      </c>
      <c r="O445" s="61"/>
      <c r="P445" s="61"/>
      <c r="Q445" s="61">
        <v>4597</v>
      </c>
      <c r="AK445" s="27">
        <v>2021</v>
      </c>
      <c r="AL445" t="s">
        <v>65</v>
      </c>
      <c r="AM445" t="s">
        <v>37</v>
      </c>
      <c r="AN445">
        <v>250016</v>
      </c>
      <c r="AO445" s="29">
        <v>1</v>
      </c>
      <c r="AP445" t="s">
        <v>19</v>
      </c>
      <c r="AQ445" s="61">
        <v>486</v>
      </c>
      <c r="BK445" s="27">
        <v>2021</v>
      </c>
      <c r="BL445" t="s">
        <v>65</v>
      </c>
      <c r="BM445" t="s">
        <v>31</v>
      </c>
      <c r="BN445">
        <v>511116</v>
      </c>
      <c r="BO445" s="29">
        <v>10</v>
      </c>
      <c r="BP445" t="s">
        <v>20</v>
      </c>
      <c r="BQ445" s="61">
        <v>3229</v>
      </c>
    </row>
    <row r="446" spans="1:69" x14ac:dyDescent="0.25">
      <c r="A446" s="27">
        <v>2021</v>
      </c>
      <c r="B446" t="s">
        <v>64</v>
      </c>
      <c r="C446" t="s">
        <v>40</v>
      </c>
      <c r="D446" t="s">
        <v>15</v>
      </c>
      <c r="E446" s="61"/>
      <c r="F446" s="61"/>
      <c r="G446" s="61"/>
      <c r="H446" s="61"/>
      <c r="I446" s="61"/>
      <c r="J446" s="61">
        <v>5852</v>
      </c>
      <c r="K446" s="61"/>
      <c r="L446" s="61">
        <v>3627</v>
      </c>
      <c r="M446" s="61"/>
      <c r="N446" s="61"/>
      <c r="O446" s="61"/>
      <c r="P446" s="61"/>
      <c r="Q446" s="61">
        <v>9479</v>
      </c>
      <c r="AK446" s="27">
        <v>2021</v>
      </c>
      <c r="AL446" t="s">
        <v>65</v>
      </c>
      <c r="AM446" t="s">
        <v>37</v>
      </c>
      <c r="AN446">
        <v>250016</v>
      </c>
      <c r="AO446" s="29">
        <v>2</v>
      </c>
      <c r="AP446" t="s">
        <v>21</v>
      </c>
      <c r="AQ446" s="61">
        <v>5624</v>
      </c>
      <c r="BK446" s="27">
        <v>2021</v>
      </c>
      <c r="BL446" t="s">
        <v>65</v>
      </c>
      <c r="BM446" t="s">
        <v>31</v>
      </c>
      <c r="BN446">
        <v>511116</v>
      </c>
      <c r="BO446" s="29">
        <v>10</v>
      </c>
      <c r="BP446" t="s">
        <v>21</v>
      </c>
      <c r="BQ446" s="61">
        <v>1888</v>
      </c>
    </row>
    <row r="447" spans="1:69" x14ac:dyDescent="0.25">
      <c r="A447" s="27">
        <v>2021</v>
      </c>
      <c r="B447" t="s">
        <v>64</v>
      </c>
      <c r="C447" t="s">
        <v>40</v>
      </c>
      <c r="D447" t="s">
        <v>16</v>
      </c>
      <c r="E447" s="61"/>
      <c r="F447" s="61">
        <v>1400</v>
      </c>
      <c r="G447" s="61"/>
      <c r="H447" s="61"/>
      <c r="I447" s="61"/>
      <c r="J447" s="61"/>
      <c r="K447" s="61"/>
      <c r="L447" s="61">
        <v>3950</v>
      </c>
      <c r="M447" s="61"/>
      <c r="N447" s="61">
        <v>2231</v>
      </c>
      <c r="O447" s="61"/>
      <c r="P447" s="61"/>
      <c r="Q447" s="61">
        <v>7581</v>
      </c>
      <c r="AK447" s="27">
        <v>2021</v>
      </c>
      <c r="AL447" t="s">
        <v>65</v>
      </c>
      <c r="AM447" t="s">
        <v>37</v>
      </c>
      <c r="AN447">
        <v>250016</v>
      </c>
      <c r="AO447" s="29">
        <v>5</v>
      </c>
      <c r="AP447" t="s">
        <v>21</v>
      </c>
      <c r="AQ447" s="61">
        <v>5170</v>
      </c>
      <c r="BK447" s="27">
        <v>2021</v>
      </c>
      <c r="BL447" t="s">
        <v>65</v>
      </c>
      <c r="BM447" t="s">
        <v>31</v>
      </c>
      <c r="BN447">
        <v>511116</v>
      </c>
      <c r="BO447" s="29">
        <v>11</v>
      </c>
      <c r="BP447" t="s">
        <v>77</v>
      </c>
      <c r="BQ447" s="61">
        <v>4537</v>
      </c>
    </row>
    <row r="448" spans="1:69" x14ac:dyDescent="0.25">
      <c r="A448" s="27">
        <v>2021</v>
      </c>
      <c r="B448" t="s">
        <v>64</v>
      </c>
      <c r="C448" t="s">
        <v>40</v>
      </c>
      <c r="D448" t="s">
        <v>17</v>
      </c>
      <c r="E448" s="61"/>
      <c r="F448" s="61"/>
      <c r="G448" s="61"/>
      <c r="H448" s="61"/>
      <c r="I448" s="61"/>
      <c r="J448" s="61"/>
      <c r="K448" s="61">
        <v>2508</v>
      </c>
      <c r="L448" s="61"/>
      <c r="M448" s="61"/>
      <c r="N448" s="61"/>
      <c r="O448" s="61"/>
      <c r="P448" s="61">
        <v>3625</v>
      </c>
      <c r="Q448" s="61">
        <v>6133</v>
      </c>
      <c r="AK448" s="27">
        <v>2021</v>
      </c>
      <c r="AL448" t="s">
        <v>65</v>
      </c>
      <c r="AM448" t="s">
        <v>37</v>
      </c>
      <c r="AN448">
        <v>250016</v>
      </c>
      <c r="AO448" s="29">
        <v>7</v>
      </c>
      <c r="AP448" t="s">
        <v>11</v>
      </c>
      <c r="AQ448" s="61">
        <v>3846</v>
      </c>
      <c r="BK448" s="27">
        <v>2021</v>
      </c>
      <c r="BL448" t="s">
        <v>65</v>
      </c>
      <c r="BM448" t="s">
        <v>31</v>
      </c>
      <c r="BN448">
        <v>511116</v>
      </c>
      <c r="BO448" s="29">
        <v>11</v>
      </c>
      <c r="BP448" t="s">
        <v>20</v>
      </c>
      <c r="BQ448" s="61">
        <v>5634</v>
      </c>
    </row>
    <row r="449" spans="1:69" x14ac:dyDescent="0.25">
      <c r="A449" s="27">
        <v>2021</v>
      </c>
      <c r="B449" t="s">
        <v>64</v>
      </c>
      <c r="C449" t="s">
        <v>40</v>
      </c>
      <c r="D449" t="s">
        <v>18</v>
      </c>
      <c r="E449" s="61"/>
      <c r="F449" s="61"/>
      <c r="G449" s="61">
        <v>4441</v>
      </c>
      <c r="H449" s="61">
        <v>5806</v>
      </c>
      <c r="I449" s="61"/>
      <c r="J449" s="61">
        <v>1869</v>
      </c>
      <c r="K449" s="61"/>
      <c r="L449" s="61"/>
      <c r="M449" s="61"/>
      <c r="N449" s="61"/>
      <c r="O449" s="61"/>
      <c r="P449" s="61"/>
      <c r="Q449" s="61">
        <v>12116</v>
      </c>
      <c r="AK449" s="27">
        <v>2021</v>
      </c>
      <c r="AL449" t="s">
        <v>65</v>
      </c>
      <c r="AM449" t="s">
        <v>37</v>
      </c>
      <c r="AN449">
        <v>250016</v>
      </c>
      <c r="AO449" s="29">
        <v>9</v>
      </c>
      <c r="AP449" t="s">
        <v>81</v>
      </c>
      <c r="AQ449" s="61">
        <v>1141</v>
      </c>
      <c r="BK449" s="27">
        <v>2021</v>
      </c>
      <c r="BL449" t="s">
        <v>65</v>
      </c>
      <c r="BM449" t="s">
        <v>31</v>
      </c>
      <c r="BN449">
        <v>511116</v>
      </c>
      <c r="BO449" s="29">
        <v>12</v>
      </c>
      <c r="BP449" t="s">
        <v>74</v>
      </c>
      <c r="BQ449" s="61">
        <v>5656</v>
      </c>
    </row>
    <row r="450" spans="1:69" x14ac:dyDescent="0.25">
      <c r="A450" s="27">
        <v>2021</v>
      </c>
      <c r="B450" t="s">
        <v>64</v>
      </c>
      <c r="C450" t="s">
        <v>40</v>
      </c>
      <c r="D450" t="s">
        <v>19</v>
      </c>
      <c r="E450" s="61"/>
      <c r="F450" s="61">
        <v>2016</v>
      </c>
      <c r="G450" s="61"/>
      <c r="H450" s="61"/>
      <c r="I450" s="61"/>
      <c r="J450" s="61">
        <v>1528</v>
      </c>
      <c r="K450" s="61"/>
      <c r="L450" s="61"/>
      <c r="M450" s="61"/>
      <c r="N450" s="61"/>
      <c r="O450" s="61"/>
      <c r="P450" s="61"/>
      <c r="Q450" s="61">
        <v>3544</v>
      </c>
      <c r="AK450" s="27">
        <v>2021</v>
      </c>
      <c r="AL450" t="s">
        <v>65</v>
      </c>
      <c r="AM450" t="s">
        <v>37</v>
      </c>
      <c r="AN450">
        <v>250016</v>
      </c>
      <c r="AO450" s="29">
        <v>11</v>
      </c>
      <c r="AP450" t="s">
        <v>73</v>
      </c>
      <c r="AQ450" s="61">
        <v>4047</v>
      </c>
      <c r="BK450" s="27">
        <v>2021</v>
      </c>
      <c r="BL450" t="s">
        <v>65</v>
      </c>
      <c r="BM450" t="s">
        <v>31</v>
      </c>
      <c r="BN450">
        <v>511117</v>
      </c>
      <c r="BO450" s="29">
        <v>1</v>
      </c>
      <c r="BP450" t="s">
        <v>74</v>
      </c>
      <c r="BQ450" s="61">
        <v>996</v>
      </c>
    </row>
    <row r="451" spans="1:69" x14ac:dyDescent="0.25">
      <c r="A451" s="27">
        <v>2021</v>
      </c>
      <c r="B451" t="s">
        <v>64</v>
      </c>
      <c r="C451" t="s">
        <v>40</v>
      </c>
      <c r="D451" t="s">
        <v>20</v>
      </c>
      <c r="E451" s="61">
        <v>13718</v>
      </c>
      <c r="F451" s="61"/>
      <c r="G451" s="61">
        <v>4705</v>
      </c>
      <c r="H451" s="61"/>
      <c r="I451" s="61"/>
      <c r="J451" s="61"/>
      <c r="K451" s="61"/>
      <c r="L451" s="61"/>
      <c r="M451" s="61"/>
      <c r="N451" s="61"/>
      <c r="O451" s="61"/>
      <c r="P451" s="61"/>
      <c r="Q451" s="61">
        <v>18423</v>
      </c>
      <c r="AK451" s="27">
        <v>2021</v>
      </c>
      <c r="AL451" t="s">
        <v>65</v>
      </c>
      <c r="AM451" t="s">
        <v>37</v>
      </c>
      <c r="AN451">
        <v>250017</v>
      </c>
      <c r="AO451" s="29">
        <v>1</v>
      </c>
      <c r="AP451" t="s">
        <v>19</v>
      </c>
      <c r="AQ451" s="61">
        <v>1144</v>
      </c>
      <c r="BK451" s="27">
        <v>2021</v>
      </c>
      <c r="BL451" t="s">
        <v>65</v>
      </c>
      <c r="BM451" t="s">
        <v>31</v>
      </c>
      <c r="BN451">
        <v>511117</v>
      </c>
      <c r="BO451" s="29">
        <v>1</v>
      </c>
      <c r="BP451" t="s">
        <v>12</v>
      </c>
      <c r="BQ451" s="61">
        <v>2480</v>
      </c>
    </row>
    <row r="452" spans="1:69" x14ac:dyDescent="0.25">
      <c r="A452" s="27">
        <v>2021</v>
      </c>
      <c r="B452" t="s">
        <v>64</v>
      </c>
      <c r="C452" t="s">
        <v>40</v>
      </c>
      <c r="D452" t="s">
        <v>21</v>
      </c>
      <c r="E452" s="61"/>
      <c r="F452" s="61"/>
      <c r="G452" s="61"/>
      <c r="H452" s="61">
        <v>4378</v>
      </c>
      <c r="I452" s="61"/>
      <c r="J452" s="61"/>
      <c r="K452" s="61"/>
      <c r="L452" s="61"/>
      <c r="M452" s="61"/>
      <c r="N452" s="61"/>
      <c r="O452" s="61">
        <v>5727</v>
      </c>
      <c r="P452" s="61"/>
      <c r="Q452" s="61">
        <v>10105</v>
      </c>
      <c r="AK452" s="27">
        <v>2021</v>
      </c>
      <c r="AL452" t="s">
        <v>65</v>
      </c>
      <c r="AM452" t="s">
        <v>37</v>
      </c>
      <c r="AN452">
        <v>250017</v>
      </c>
      <c r="AO452" s="29">
        <v>2</v>
      </c>
      <c r="AP452" t="s">
        <v>12</v>
      </c>
      <c r="AQ452" s="61">
        <v>1335</v>
      </c>
      <c r="BK452" s="27">
        <v>2021</v>
      </c>
      <c r="BL452" t="s">
        <v>65</v>
      </c>
      <c r="BM452" t="s">
        <v>31</v>
      </c>
      <c r="BN452">
        <v>511117</v>
      </c>
      <c r="BO452" s="29">
        <v>1</v>
      </c>
      <c r="BP452" t="s">
        <v>19</v>
      </c>
      <c r="BQ452" s="61">
        <v>486</v>
      </c>
    </row>
    <row r="453" spans="1:69" x14ac:dyDescent="0.25">
      <c r="A453" s="27">
        <v>2021</v>
      </c>
      <c r="B453" t="s">
        <v>64</v>
      </c>
      <c r="C453" t="s">
        <v>55</v>
      </c>
      <c r="D453" t="s">
        <v>74</v>
      </c>
      <c r="E453" s="61">
        <v>2673</v>
      </c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>
        <v>2673</v>
      </c>
      <c r="AK453" s="27">
        <v>2021</v>
      </c>
      <c r="AL453" t="s">
        <v>65</v>
      </c>
      <c r="AM453" t="s">
        <v>37</v>
      </c>
      <c r="AN453">
        <v>250017</v>
      </c>
      <c r="AO453" s="29">
        <v>3</v>
      </c>
      <c r="AP453" t="s">
        <v>19</v>
      </c>
      <c r="AQ453" s="61">
        <v>2719</v>
      </c>
      <c r="BK453" s="27">
        <v>2021</v>
      </c>
      <c r="BL453" t="s">
        <v>65</v>
      </c>
      <c r="BM453" t="s">
        <v>31</v>
      </c>
      <c r="BN453">
        <v>511117</v>
      </c>
      <c r="BO453" s="29">
        <v>2</v>
      </c>
      <c r="BP453" t="s">
        <v>73</v>
      </c>
      <c r="BQ453" s="61">
        <v>2344</v>
      </c>
    </row>
    <row r="454" spans="1:69" x14ac:dyDescent="0.25">
      <c r="A454" s="27">
        <v>2021</v>
      </c>
      <c r="B454" t="s">
        <v>64</v>
      </c>
      <c r="C454" t="s">
        <v>55</v>
      </c>
      <c r="D454" t="s">
        <v>76</v>
      </c>
      <c r="E454" s="61"/>
      <c r="F454" s="61"/>
      <c r="G454" s="61"/>
      <c r="H454" s="61">
        <v>4891</v>
      </c>
      <c r="I454" s="61"/>
      <c r="J454" s="61"/>
      <c r="K454" s="61"/>
      <c r="L454" s="61"/>
      <c r="M454" s="61"/>
      <c r="N454" s="61"/>
      <c r="O454" s="61"/>
      <c r="P454" s="61"/>
      <c r="Q454" s="61">
        <v>4891</v>
      </c>
      <c r="AK454" s="27">
        <v>2021</v>
      </c>
      <c r="AL454" t="s">
        <v>65</v>
      </c>
      <c r="AM454" t="s">
        <v>37</v>
      </c>
      <c r="AN454">
        <v>250017</v>
      </c>
      <c r="AO454" s="29">
        <v>6</v>
      </c>
      <c r="AP454" t="s">
        <v>81</v>
      </c>
      <c r="AQ454" s="61">
        <v>5153</v>
      </c>
      <c r="BK454" s="27">
        <v>2021</v>
      </c>
      <c r="BL454" t="s">
        <v>65</v>
      </c>
      <c r="BM454" t="s">
        <v>31</v>
      </c>
      <c r="BN454">
        <v>511117</v>
      </c>
      <c r="BO454" s="29">
        <v>2</v>
      </c>
      <c r="BP454" t="s">
        <v>80</v>
      </c>
      <c r="BQ454" s="61">
        <v>704</v>
      </c>
    </row>
    <row r="455" spans="1:69" x14ac:dyDescent="0.25">
      <c r="A455" s="27">
        <v>2021</v>
      </c>
      <c r="B455" t="s">
        <v>64</v>
      </c>
      <c r="C455" t="s">
        <v>55</v>
      </c>
      <c r="D455" t="s">
        <v>79</v>
      </c>
      <c r="E455" s="61"/>
      <c r="F455" s="61"/>
      <c r="G455" s="61"/>
      <c r="H455" s="61"/>
      <c r="I455" s="61"/>
      <c r="J455" s="61"/>
      <c r="K455" s="61">
        <v>632</v>
      </c>
      <c r="L455" s="61"/>
      <c r="M455" s="61"/>
      <c r="N455" s="61"/>
      <c r="O455" s="61"/>
      <c r="P455" s="61"/>
      <c r="Q455" s="61">
        <v>632</v>
      </c>
      <c r="AK455" s="27">
        <v>2021</v>
      </c>
      <c r="AL455" t="s">
        <v>65</v>
      </c>
      <c r="AM455" t="s">
        <v>37</v>
      </c>
      <c r="AN455">
        <v>250017</v>
      </c>
      <c r="AO455" s="29">
        <v>7</v>
      </c>
      <c r="AP455" t="s">
        <v>74</v>
      </c>
      <c r="AQ455" s="61">
        <v>630</v>
      </c>
      <c r="BK455" s="27">
        <v>2021</v>
      </c>
      <c r="BL455" t="s">
        <v>65</v>
      </c>
      <c r="BM455" t="s">
        <v>31</v>
      </c>
      <c r="BN455">
        <v>511117</v>
      </c>
      <c r="BO455" s="29">
        <v>3</v>
      </c>
      <c r="BP455" t="s">
        <v>75</v>
      </c>
      <c r="BQ455" s="61">
        <v>5379</v>
      </c>
    </row>
    <row r="456" spans="1:69" x14ac:dyDescent="0.25">
      <c r="A456" s="27">
        <v>2021</v>
      </c>
      <c r="B456" t="s">
        <v>64</v>
      </c>
      <c r="C456" t="s">
        <v>55</v>
      </c>
      <c r="D456" t="s">
        <v>80</v>
      </c>
      <c r="E456" s="61"/>
      <c r="F456" s="61"/>
      <c r="G456" s="61"/>
      <c r="H456" s="61"/>
      <c r="I456" s="61"/>
      <c r="J456" s="61">
        <v>4265</v>
      </c>
      <c r="K456" s="61">
        <v>2961</v>
      </c>
      <c r="L456" s="61"/>
      <c r="M456" s="61"/>
      <c r="N456" s="61"/>
      <c r="O456" s="61"/>
      <c r="P456" s="61"/>
      <c r="Q456" s="61">
        <v>7226</v>
      </c>
      <c r="AK456" s="27">
        <v>2021</v>
      </c>
      <c r="AL456" t="s">
        <v>65</v>
      </c>
      <c r="AM456" t="s">
        <v>37</v>
      </c>
      <c r="AN456">
        <v>250017</v>
      </c>
      <c r="AO456" s="29">
        <v>7</v>
      </c>
      <c r="AP456" t="s">
        <v>81</v>
      </c>
      <c r="AQ456" s="61">
        <v>2885</v>
      </c>
      <c r="BK456" s="27">
        <v>2021</v>
      </c>
      <c r="BL456" t="s">
        <v>65</v>
      </c>
      <c r="BM456" t="s">
        <v>31</v>
      </c>
      <c r="BN456">
        <v>511117</v>
      </c>
      <c r="BO456" s="29">
        <v>3</v>
      </c>
      <c r="BP456" t="s">
        <v>77</v>
      </c>
      <c r="BQ456" s="61">
        <v>4007</v>
      </c>
    </row>
    <row r="457" spans="1:69" x14ac:dyDescent="0.25">
      <c r="A457" s="27">
        <v>2021</v>
      </c>
      <c r="B457" t="s">
        <v>64</v>
      </c>
      <c r="C457" t="s">
        <v>55</v>
      </c>
      <c r="D457" t="s">
        <v>81</v>
      </c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>
        <v>5426</v>
      </c>
      <c r="Q457" s="61">
        <v>5426</v>
      </c>
      <c r="AK457" s="27">
        <v>2021</v>
      </c>
      <c r="AL457" t="s">
        <v>65</v>
      </c>
      <c r="AM457" t="s">
        <v>37</v>
      </c>
      <c r="AN457">
        <v>250017</v>
      </c>
      <c r="AO457" s="29">
        <v>7</v>
      </c>
      <c r="AP457" t="s">
        <v>17</v>
      </c>
      <c r="AQ457" s="61">
        <v>5497</v>
      </c>
      <c r="BK457" s="27">
        <v>2021</v>
      </c>
      <c r="BL457" t="s">
        <v>65</v>
      </c>
      <c r="BM457" t="s">
        <v>31</v>
      </c>
      <c r="BN457">
        <v>511117</v>
      </c>
      <c r="BO457" s="29">
        <v>3</v>
      </c>
      <c r="BP457" t="s">
        <v>78</v>
      </c>
      <c r="BQ457" s="61">
        <v>468</v>
      </c>
    </row>
    <row r="458" spans="1:69" x14ac:dyDescent="0.25">
      <c r="A458" s="27">
        <v>2021</v>
      </c>
      <c r="B458" t="s">
        <v>64</v>
      </c>
      <c r="C458" t="s">
        <v>55</v>
      </c>
      <c r="D458" t="s">
        <v>11</v>
      </c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>
        <v>249</v>
      </c>
      <c r="Q458" s="61">
        <v>249</v>
      </c>
      <c r="AK458" s="27">
        <v>2021</v>
      </c>
      <c r="AL458" t="s">
        <v>65</v>
      </c>
      <c r="AM458" t="s">
        <v>37</v>
      </c>
      <c r="AN458">
        <v>250017</v>
      </c>
      <c r="AO458" s="29">
        <v>9</v>
      </c>
      <c r="AP458" t="s">
        <v>80</v>
      </c>
      <c r="AQ458" s="61">
        <v>3935</v>
      </c>
      <c r="BK458" s="27">
        <v>2021</v>
      </c>
      <c r="BL458" t="s">
        <v>65</v>
      </c>
      <c r="BM458" t="s">
        <v>31</v>
      </c>
      <c r="BN458">
        <v>511117</v>
      </c>
      <c r="BO458" s="29">
        <v>3</v>
      </c>
      <c r="BP458" t="s">
        <v>81</v>
      </c>
      <c r="BQ458" s="61">
        <v>1737</v>
      </c>
    </row>
    <row r="459" spans="1:69" x14ac:dyDescent="0.25">
      <c r="A459" s="27">
        <v>2021</v>
      </c>
      <c r="B459" t="s">
        <v>64</v>
      </c>
      <c r="C459" t="s">
        <v>55</v>
      </c>
      <c r="D459" t="s">
        <v>13</v>
      </c>
      <c r="E459" s="61"/>
      <c r="F459" s="61"/>
      <c r="G459" s="61"/>
      <c r="H459" s="61"/>
      <c r="I459" s="61"/>
      <c r="J459" s="61">
        <v>3463</v>
      </c>
      <c r="K459" s="61"/>
      <c r="L459" s="61"/>
      <c r="M459" s="61"/>
      <c r="N459" s="61"/>
      <c r="O459" s="61"/>
      <c r="P459" s="61"/>
      <c r="Q459" s="61">
        <v>3463</v>
      </c>
      <c r="AK459" s="27">
        <v>2021</v>
      </c>
      <c r="AL459" t="s">
        <v>65</v>
      </c>
      <c r="AM459" t="s">
        <v>37</v>
      </c>
      <c r="AN459">
        <v>250017</v>
      </c>
      <c r="AO459" s="29">
        <v>10</v>
      </c>
      <c r="AP459" t="s">
        <v>18</v>
      </c>
      <c r="AQ459" s="61">
        <v>228</v>
      </c>
      <c r="BK459" s="27">
        <v>2021</v>
      </c>
      <c r="BL459" t="s">
        <v>65</v>
      </c>
      <c r="BM459" t="s">
        <v>31</v>
      </c>
      <c r="BN459">
        <v>511117</v>
      </c>
      <c r="BO459" s="29">
        <v>3</v>
      </c>
      <c r="BP459" t="s">
        <v>11</v>
      </c>
      <c r="BQ459" s="61">
        <v>374</v>
      </c>
    </row>
    <row r="460" spans="1:69" x14ac:dyDescent="0.25">
      <c r="A460" s="27">
        <v>2021</v>
      </c>
      <c r="B460" t="s">
        <v>64</v>
      </c>
      <c r="C460" t="s">
        <v>55</v>
      </c>
      <c r="D460" t="s">
        <v>14</v>
      </c>
      <c r="E460" s="61"/>
      <c r="F460" s="61"/>
      <c r="G460" s="61"/>
      <c r="H460" s="61"/>
      <c r="I460" s="61"/>
      <c r="J460" s="61"/>
      <c r="K460" s="61"/>
      <c r="L460" s="61">
        <v>3820</v>
      </c>
      <c r="M460" s="61"/>
      <c r="N460" s="61"/>
      <c r="O460" s="61"/>
      <c r="P460" s="61">
        <v>1979</v>
      </c>
      <c r="Q460" s="61">
        <v>5799</v>
      </c>
      <c r="AK460" s="27">
        <v>2021</v>
      </c>
      <c r="AL460" t="s">
        <v>65</v>
      </c>
      <c r="AM460" t="s">
        <v>37</v>
      </c>
      <c r="AN460">
        <v>250017</v>
      </c>
      <c r="AO460" s="29">
        <v>11</v>
      </c>
      <c r="AP460" t="s">
        <v>78</v>
      </c>
      <c r="AQ460" s="61">
        <v>2210</v>
      </c>
      <c r="BK460" s="27">
        <v>2021</v>
      </c>
      <c r="BL460" t="s">
        <v>65</v>
      </c>
      <c r="BM460" t="s">
        <v>31</v>
      </c>
      <c r="BN460">
        <v>511117</v>
      </c>
      <c r="BO460" s="29">
        <v>3</v>
      </c>
      <c r="BP460" t="s">
        <v>15</v>
      </c>
      <c r="BQ460" s="61">
        <v>2607</v>
      </c>
    </row>
    <row r="461" spans="1:69" x14ac:dyDescent="0.25">
      <c r="A461" s="27">
        <v>2021</v>
      </c>
      <c r="B461" t="s">
        <v>64</v>
      </c>
      <c r="C461" t="s">
        <v>55</v>
      </c>
      <c r="D461" t="s">
        <v>16</v>
      </c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>
        <v>1630</v>
      </c>
      <c r="P461" s="61"/>
      <c r="Q461" s="61">
        <v>1630</v>
      </c>
      <c r="AK461" s="27">
        <v>2021</v>
      </c>
      <c r="AL461" t="s">
        <v>65</v>
      </c>
      <c r="AM461" t="s">
        <v>37</v>
      </c>
      <c r="AN461">
        <v>250017</v>
      </c>
      <c r="AO461" s="29">
        <v>12</v>
      </c>
      <c r="AP461" t="s">
        <v>74</v>
      </c>
      <c r="AQ461" s="61">
        <v>5356</v>
      </c>
      <c r="BK461" s="27">
        <v>2021</v>
      </c>
      <c r="BL461" t="s">
        <v>65</v>
      </c>
      <c r="BM461" t="s">
        <v>31</v>
      </c>
      <c r="BN461">
        <v>511117</v>
      </c>
      <c r="BO461" s="29">
        <v>3</v>
      </c>
      <c r="BP461" t="s">
        <v>17</v>
      </c>
      <c r="BQ461" s="61">
        <v>4187</v>
      </c>
    </row>
    <row r="462" spans="1:69" x14ac:dyDescent="0.25">
      <c r="A462" s="27">
        <v>2021</v>
      </c>
      <c r="B462" t="s">
        <v>64</v>
      </c>
      <c r="C462" t="s">
        <v>55</v>
      </c>
      <c r="D462" t="s">
        <v>20</v>
      </c>
      <c r="E462" s="61">
        <v>4915</v>
      </c>
      <c r="F462" s="61"/>
      <c r="G462" s="61"/>
      <c r="H462" s="61"/>
      <c r="I462" s="61"/>
      <c r="J462" s="61"/>
      <c r="K462" s="61"/>
      <c r="L462" s="61"/>
      <c r="M462" s="61">
        <v>3864</v>
      </c>
      <c r="N462" s="61"/>
      <c r="O462" s="61"/>
      <c r="P462" s="61"/>
      <c r="Q462" s="61">
        <v>8779</v>
      </c>
      <c r="AK462" s="27">
        <v>2021</v>
      </c>
      <c r="AL462" t="s">
        <v>65</v>
      </c>
      <c r="AM462" t="s">
        <v>37</v>
      </c>
      <c r="AN462">
        <v>250017</v>
      </c>
      <c r="AO462" s="29">
        <v>12</v>
      </c>
      <c r="AP462" t="s">
        <v>17</v>
      </c>
      <c r="AQ462" s="61">
        <v>732</v>
      </c>
      <c r="BK462" s="27">
        <v>2021</v>
      </c>
      <c r="BL462" t="s">
        <v>65</v>
      </c>
      <c r="BM462" t="s">
        <v>31</v>
      </c>
      <c r="BN462">
        <v>511117</v>
      </c>
      <c r="BO462" s="29">
        <v>3</v>
      </c>
      <c r="BP462" t="s">
        <v>19</v>
      </c>
      <c r="BQ462" s="61">
        <v>2719</v>
      </c>
    </row>
    <row r="463" spans="1:69" x14ac:dyDescent="0.25">
      <c r="A463" s="27">
        <v>2022</v>
      </c>
      <c r="B463" t="s">
        <v>50</v>
      </c>
      <c r="C463" t="s">
        <v>53</v>
      </c>
      <c r="D463" t="s">
        <v>73</v>
      </c>
      <c r="E463" s="61"/>
      <c r="F463" s="61"/>
      <c r="G463" s="61"/>
      <c r="H463" s="61">
        <v>4404</v>
      </c>
      <c r="I463" s="61"/>
      <c r="J463" s="61"/>
      <c r="K463" s="61"/>
      <c r="L463" s="61"/>
      <c r="M463" s="61"/>
      <c r="N463" s="61"/>
      <c r="O463" s="61"/>
      <c r="P463" s="61">
        <v>397</v>
      </c>
      <c r="Q463" s="61">
        <v>4801</v>
      </c>
      <c r="AK463" s="27">
        <v>2021</v>
      </c>
      <c r="AL463" t="s">
        <v>65</v>
      </c>
      <c r="AM463" t="s">
        <v>37</v>
      </c>
      <c r="AN463">
        <v>250018</v>
      </c>
      <c r="AO463" s="29">
        <v>2</v>
      </c>
      <c r="AP463" t="s">
        <v>12</v>
      </c>
      <c r="AQ463" s="61">
        <v>530</v>
      </c>
      <c r="BK463" s="27">
        <v>2021</v>
      </c>
      <c r="BL463" t="s">
        <v>65</v>
      </c>
      <c r="BM463" t="s">
        <v>31</v>
      </c>
      <c r="BN463">
        <v>511117</v>
      </c>
      <c r="BO463" s="29">
        <v>3</v>
      </c>
      <c r="BP463" t="s">
        <v>21</v>
      </c>
      <c r="BQ463" s="61">
        <v>3298</v>
      </c>
    </row>
    <row r="464" spans="1:69" x14ac:dyDescent="0.25">
      <c r="A464" s="27">
        <v>2022</v>
      </c>
      <c r="B464" t="s">
        <v>50</v>
      </c>
      <c r="C464" t="s">
        <v>53</v>
      </c>
      <c r="D464" t="s">
        <v>74</v>
      </c>
      <c r="E464" s="61"/>
      <c r="F464" s="61"/>
      <c r="G464" s="61"/>
      <c r="H464" s="61">
        <v>5212</v>
      </c>
      <c r="I464" s="61">
        <v>3895</v>
      </c>
      <c r="J464" s="61"/>
      <c r="K464" s="61"/>
      <c r="L464" s="61"/>
      <c r="M464" s="61">
        <v>5023</v>
      </c>
      <c r="N464" s="61"/>
      <c r="O464" s="61">
        <v>2088</v>
      </c>
      <c r="P464" s="61"/>
      <c r="Q464" s="61">
        <v>16218</v>
      </c>
      <c r="AK464" s="27">
        <v>2021</v>
      </c>
      <c r="AL464" t="s">
        <v>65</v>
      </c>
      <c r="AM464" t="s">
        <v>37</v>
      </c>
      <c r="AN464">
        <v>250018</v>
      </c>
      <c r="AO464" s="29">
        <v>2</v>
      </c>
      <c r="AP464" t="s">
        <v>19</v>
      </c>
      <c r="AQ464" s="61">
        <v>253</v>
      </c>
      <c r="BK464" s="27">
        <v>2021</v>
      </c>
      <c r="BL464" t="s">
        <v>65</v>
      </c>
      <c r="BM464" t="s">
        <v>31</v>
      </c>
      <c r="BN464">
        <v>511117</v>
      </c>
      <c r="BO464" s="29">
        <v>4</v>
      </c>
      <c r="BP464" t="s">
        <v>76</v>
      </c>
      <c r="BQ464" s="61">
        <v>4223</v>
      </c>
    </row>
    <row r="465" spans="1:69" x14ac:dyDescent="0.25">
      <c r="A465" s="27">
        <v>2022</v>
      </c>
      <c r="B465" t="s">
        <v>50</v>
      </c>
      <c r="C465" t="s">
        <v>53</v>
      </c>
      <c r="D465" t="s">
        <v>75</v>
      </c>
      <c r="E465" s="61"/>
      <c r="F465" s="61"/>
      <c r="G465" s="61"/>
      <c r="H465" s="61"/>
      <c r="I465" s="61"/>
      <c r="J465" s="61"/>
      <c r="K465" s="61"/>
      <c r="L465" s="61">
        <v>3654</v>
      </c>
      <c r="M465" s="61"/>
      <c r="N465" s="61"/>
      <c r="O465" s="61">
        <v>4577</v>
      </c>
      <c r="P465" s="61"/>
      <c r="Q465" s="61">
        <v>8231</v>
      </c>
      <c r="AK465" s="27">
        <v>2021</v>
      </c>
      <c r="AL465" t="s">
        <v>65</v>
      </c>
      <c r="AM465" t="s">
        <v>37</v>
      </c>
      <c r="AN465">
        <v>250018</v>
      </c>
      <c r="AO465" s="29">
        <v>6</v>
      </c>
      <c r="AP465" t="s">
        <v>12</v>
      </c>
      <c r="AQ465" s="61">
        <v>554</v>
      </c>
      <c r="BK465" s="27">
        <v>2021</v>
      </c>
      <c r="BL465" t="s">
        <v>65</v>
      </c>
      <c r="BM465" t="s">
        <v>31</v>
      </c>
      <c r="BN465">
        <v>511117</v>
      </c>
      <c r="BO465" s="29">
        <v>4</v>
      </c>
      <c r="BP465" t="s">
        <v>81</v>
      </c>
      <c r="BQ465" s="61">
        <v>389</v>
      </c>
    </row>
    <row r="466" spans="1:69" x14ac:dyDescent="0.25">
      <c r="A466" s="27">
        <v>2022</v>
      </c>
      <c r="B466" t="s">
        <v>50</v>
      </c>
      <c r="C466" t="s">
        <v>53</v>
      </c>
      <c r="D466" t="s">
        <v>76</v>
      </c>
      <c r="E466" s="61">
        <v>2970</v>
      </c>
      <c r="F466" s="61"/>
      <c r="G466" s="61"/>
      <c r="H466" s="61"/>
      <c r="I466" s="61"/>
      <c r="J466" s="61"/>
      <c r="K466" s="61">
        <v>4850</v>
      </c>
      <c r="L466" s="61"/>
      <c r="M466" s="61"/>
      <c r="N466" s="61"/>
      <c r="O466" s="61">
        <v>1746</v>
      </c>
      <c r="P466" s="61"/>
      <c r="Q466" s="61">
        <v>9566</v>
      </c>
      <c r="AK466" s="27">
        <v>2021</v>
      </c>
      <c r="AL466" t="s">
        <v>65</v>
      </c>
      <c r="AM466" t="s">
        <v>37</v>
      </c>
      <c r="AN466">
        <v>250018</v>
      </c>
      <c r="AO466" s="29">
        <v>7</v>
      </c>
      <c r="AP466" t="s">
        <v>20</v>
      </c>
      <c r="AQ466" s="61">
        <v>5666</v>
      </c>
      <c r="BK466" s="27">
        <v>2021</v>
      </c>
      <c r="BL466" t="s">
        <v>65</v>
      </c>
      <c r="BM466" t="s">
        <v>31</v>
      </c>
      <c r="BN466">
        <v>511117</v>
      </c>
      <c r="BO466" s="29">
        <v>4</v>
      </c>
      <c r="BP466" t="s">
        <v>15</v>
      </c>
      <c r="BQ466" s="61">
        <v>2624</v>
      </c>
    </row>
    <row r="467" spans="1:69" x14ac:dyDescent="0.25">
      <c r="A467" s="27">
        <v>2022</v>
      </c>
      <c r="B467" t="s">
        <v>50</v>
      </c>
      <c r="C467" t="s">
        <v>53</v>
      </c>
      <c r="D467" t="s">
        <v>77</v>
      </c>
      <c r="E467" s="61"/>
      <c r="F467" s="61"/>
      <c r="G467" s="61"/>
      <c r="H467" s="61"/>
      <c r="I467" s="61">
        <v>2008</v>
      </c>
      <c r="J467" s="61">
        <v>4190</v>
      </c>
      <c r="K467" s="61"/>
      <c r="L467" s="61"/>
      <c r="M467" s="61"/>
      <c r="N467" s="61"/>
      <c r="O467" s="61"/>
      <c r="P467" s="61"/>
      <c r="Q467" s="61">
        <v>6198</v>
      </c>
      <c r="AK467" s="27">
        <v>2021</v>
      </c>
      <c r="AL467" t="s">
        <v>65</v>
      </c>
      <c r="AM467" t="s">
        <v>37</v>
      </c>
      <c r="AN467">
        <v>250018</v>
      </c>
      <c r="AO467" s="29">
        <v>8</v>
      </c>
      <c r="AP467" t="s">
        <v>13</v>
      </c>
      <c r="AQ467" s="61">
        <v>2215</v>
      </c>
      <c r="BK467" s="27">
        <v>2021</v>
      </c>
      <c r="BL467" t="s">
        <v>65</v>
      </c>
      <c r="BM467" t="s">
        <v>31</v>
      </c>
      <c r="BN467">
        <v>511117</v>
      </c>
      <c r="BO467" s="29">
        <v>5</v>
      </c>
      <c r="BP467" t="s">
        <v>73</v>
      </c>
      <c r="BQ467" s="61">
        <v>3654</v>
      </c>
    </row>
    <row r="468" spans="1:69" x14ac:dyDescent="0.25">
      <c r="A468" s="27">
        <v>2022</v>
      </c>
      <c r="B468" t="s">
        <v>50</v>
      </c>
      <c r="C468" t="s">
        <v>53</v>
      </c>
      <c r="D468" t="s">
        <v>78</v>
      </c>
      <c r="E468" s="61">
        <v>1091</v>
      </c>
      <c r="F468" s="61"/>
      <c r="G468" s="61"/>
      <c r="H468" s="61"/>
      <c r="I468" s="61"/>
      <c r="J468" s="61"/>
      <c r="K468" s="61">
        <v>4709</v>
      </c>
      <c r="L468" s="61"/>
      <c r="M468" s="61"/>
      <c r="N468" s="61"/>
      <c r="O468" s="61"/>
      <c r="P468" s="61"/>
      <c r="Q468" s="61">
        <v>5800</v>
      </c>
      <c r="AK468" s="27">
        <v>2021</v>
      </c>
      <c r="AL468" t="s">
        <v>65</v>
      </c>
      <c r="AM468" t="s">
        <v>37</v>
      </c>
      <c r="AN468">
        <v>250018</v>
      </c>
      <c r="AO468" s="29">
        <v>9</v>
      </c>
      <c r="AP468" t="s">
        <v>20</v>
      </c>
      <c r="AQ468" s="61">
        <v>6066</v>
      </c>
      <c r="BK468" s="27">
        <v>2021</v>
      </c>
      <c r="BL468" t="s">
        <v>65</v>
      </c>
      <c r="BM468" t="s">
        <v>31</v>
      </c>
      <c r="BN468">
        <v>511117</v>
      </c>
      <c r="BO468" s="29">
        <v>5</v>
      </c>
      <c r="BP468" t="s">
        <v>78</v>
      </c>
      <c r="BQ468" s="61">
        <v>3478</v>
      </c>
    </row>
    <row r="469" spans="1:69" x14ac:dyDescent="0.25">
      <c r="A469" s="27">
        <v>2022</v>
      </c>
      <c r="B469" t="s">
        <v>50</v>
      </c>
      <c r="C469" t="s">
        <v>53</v>
      </c>
      <c r="D469" t="s">
        <v>79</v>
      </c>
      <c r="E469" s="61"/>
      <c r="F469" s="61"/>
      <c r="G469" s="61"/>
      <c r="H469" s="61"/>
      <c r="I469" s="61"/>
      <c r="J469" s="61"/>
      <c r="K469" s="61">
        <v>12464</v>
      </c>
      <c r="L469" s="61"/>
      <c r="M469" s="61">
        <v>2620</v>
      </c>
      <c r="N469" s="61"/>
      <c r="O469" s="61"/>
      <c r="P469" s="61"/>
      <c r="Q469" s="61">
        <v>15084</v>
      </c>
      <c r="AK469" s="27">
        <v>2021</v>
      </c>
      <c r="AL469" t="s">
        <v>65</v>
      </c>
      <c r="AM469" t="s">
        <v>37</v>
      </c>
      <c r="AN469">
        <v>250018</v>
      </c>
      <c r="AO469" s="29">
        <v>10</v>
      </c>
      <c r="AP469" t="s">
        <v>21</v>
      </c>
      <c r="AQ469" s="61">
        <v>819</v>
      </c>
      <c r="BK469" s="27">
        <v>2021</v>
      </c>
      <c r="BL469" t="s">
        <v>65</v>
      </c>
      <c r="BM469" t="s">
        <v>31</v>
      </c>
      <c r="BN469">
        <v>511117</v>
      </c>
      <c r="BO469" s="29">
        <v>5</v>
      </c>
      <c r="BP469" t="s">
        <v>17</v>
      </c>
      <c r="BQ469" s="61">
        <v>3072</v>
      </c>
    </row>
    <row r="470" spans="1:69" x14ac:dyDescent="0.25">
      <c r="A470" s="27">
        <v>2022</v>
      </c>
      <c r="B470" t="s">
        <v>50</v>
      </c>
      <c r="C470" t="s">
        <v>53</v>
      </c>
      <c r="D470" t="s">
        <v>80</v>
      </c>
      <c r="E470" s="61"/>
      <c r="F470" s="61"/>
      <c r="G470" s="61"/>
      <c r="H470" s="61">
        <v>5402</v>
      </c>
      <c r="I470" s="61"/>
      <c r="J470" s="61"/>
      <c r="K470" s="61"/>
      <c r="L470" s="61"/>
      <c r="M470" s="61"/>
      <c r="N470" s="61">
        <v>4946</v>
      </c>
      <c r="O470" s="61"/>
      <c r="P470" s="61">
        <v>4734</v>
      </c>
      <c r="Q470" s="61">
        <v>15082</v>
      </c>
      <c r="AK470" s="27">
        <v>2021</v>
      </c>
      <c r="AL470" t="s">
        <v>65</v>
      </c>
      <c r="AM470" t="s">
        <v>37</v>
      </c>
      <c r="AN470">
        <v>250018</v>
      </c>
      <c r="AO470" s="29">
        <v>11</v>
      </c>
      <c r="AP470" t="s">
        <v>17</v>
      </c>
      <c r="AQ470" s="61">
        <v>1861</v>
      </c>
      <c r="BK470" s="27">
        <v>2021</v>
      </c>
      <c r="BL470" t="s">
        <v>65</v>
      </c>
      <c r="BM470" t="s">
        <v>31</v>
      </c>
      <c r="BN470">
        <v>511117</v>
      </c>
      <c r="BO470" s="29">
        <v>5</v>
      </c>
      <c r="BP470" t="s">
        <v>18</v>
      </c>
      <c r="BQ470" s="61">
        <v>961</v>
      </c>
    </row>
    <row r="471" spans="1:69" x14ac:dyDescent="0.25">
      <c r="A471" s="27">
        <v>2022</v>
      </c>
      <c r="B471" t="s">
        <v>50</v>
      </c>
      <c r="C471" t="s">
        <v>53</v>
      </c>
      <c r="D471" t="s">
        <v>81</v>
      </c>
      <c r="E471" s="61"/>
      <c r="F471" s="61">
        <v>3611</v>
      </c>
      <c r="G471" s="61"/>
      <c r="H471" s="61"/>
      <c r="I471" s="61"/>
      <c r="J471" s="61"/>
      <c r="K471" s="61"/>
      <c r="L471" s="61"/>
      <c r="M471" s="61"/>
      <c r="N471" s="61"/>
      <c r="O471" s="61">
        <v>1381</v>
      </c>
      <c r="P471" s="61">
        <v>5794</v>
      </c>
      <c r="Q471" s="61">
        <v>10786</v>
      </c>
      <c r="AK471" s="27">
        <v>2021</v>
      </c>
      <c r="AL471" t="s">
        <v>65</v>
      </c>
      <c r="AM471" t="s">
        <v>37</v>
      </c>
      <c r="AN471">
        <v>250019</v>
      </c>
      <c r="AO471" s="29">
        <v>3</v>
      </c>
      <c r="AP471" t="s">
        <v>75</v>
      </c>
      <c r="AQ471" s="61">
        <v>1533</v>
      </c>
      <c r="BK471" s="27">
        <v>2021</v>
      </c>
      <c r="BL471" t="s">
        <v>65</v>
      </c>
      <c r="BM471" t="s">
        <v>31</v>
      </c>
      <c r="BN471">
        <v>511117</v>
      </c>
      <c r="BO471" s="29">
        <v>7</v>
      </c>
      <c r="BP471" t="s">
        <v>73</v>
      </c>
      <c r="BQ471" s="61">
        <v>4631</v>
      </c>
    </row>
    <row r="472" spans="1:69" x14ac:dyDescent="0.25">
      <c r="A472" s="27">
        <v>2022</v>
      </c>
      <c r="B472" t="s">
        <v>50</v>
      </c>
      <c r="C472" t="s">
        <v>53</v>
      </c>
      <c r="D472" t="s">
        <v>11</v>
      </c>
      <c r="E472" s="61">
        <v>2984</v>
      </c>
      <c r="F472" s="61"/>
      <c r="G472" s="61"/>
      <c r="H472" s="61">
        <v>896</v>
      </c>
      <c r="I472" s="61"/>
      <c r="J472" s="61"/>
      <c r="K472" s="61"/>
      <c r="L472" s="61"/>
      <c r="M472" s="61"/>
      <c r="N472" s="61"/>
      <c r="O472" s="61"/>
      <c r="P472" s="61"/>
      <c r="Q472" s="61">
        <v>3880</v>
      </c>
      <c r="AK472" s="27">
        <v>2021</v>
      </c>
      <c r="AL472" t="s">
        <v>65</v>
      </c>
      <c r="AM472" t="s">
        <v>37</v>
      </c>
      <c r="AN472">
        <v>250019</v>
      </c>
      <c r="AO472" s="29">
        <v>4</v>
      </c>
      <c r="AP472" t="s">
        <v>74</v>
      </c>
      <c r="AQ472" s="61">
        <v>3260</v>
      </c>
      <c r="BK472" s="27">
        <v>2021</v>
      </c>
      <c r="BL472" t="s">
        <v>65</v>
      </c>
      <c r="BM472" t="s">
        <v>31</v>
      </c>
      <c r="BN472">
        <v>511117</v>
      </c>
      <c r="BO472" s="29">
        <v>7</v>
      </c>
      <c r="BP472" t="s">
        <v>74</v>
      </c>
      <c r="BQ472" s="61">
        <v>1861</v>
      </c>
    </row>
    <row r="473" spans="1:69" x14ac:dyDescent="0.25">
      <c r="A473" s="27">
        <v>2022</v>
      </c>
      <c r="B473" t="s">
        <v>50</v>
      </c>
      <c r="C473" t="s">
        <v>53</v>
      </c>
      <c r="D473" t="s">
        <v>12</v>
      </c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>
        <v>2597</v>
      </c>
      <c r="Q473" s="61">
        <v>2597</v>
      </c>
      <c r="AK473" s="27">
        <v>2021</v>
      </c>
      <c r="AL473" t="s">
        <v>65</v>
      </c>
      <c r="AM473" t="s">
        <v>37</v>
      </c>
      <c r="AN473">
        <v>250019</v>
      </c>
      <c r="AO473" s="29">
        <v>4</v>
      </c>
      <c r="AP473" t="s">
        <v>76</v>
      </c>
      <c r="AQ473" s="61">
        <v>3978</v>
      </c>
      <c r="BK473" s="27">
        <v>2021</v>
      </c>
      <c r="BL473" t="s">
        <v>65</v>
      </c>
      <c r="BM473" t="s">
        <v>31</v>
      </c>
      <c r="BN473">
        <v>511117</v>
      </c>
      <c r="BO473" s="29">
        <v>7</v>
      </c>
      <c r="BP473" t="s">
        <v>79</v>
      </c>
      <c r="BQ473" s="61">
        <v>4529</v>
      </c>
    </row>
    <row r="474" spans="1:69" x14ac:dyDescent="0.25">
      <c r="A474" s="27">
        <v>2022</v>
      </c>
      <c r="B474" t="s">
        <v>50</v>
      </c>
      <c r="C474" t="s">
        <v>53</v>
      </c>
      <c r="D474" t="s">
        <v>13</v>
      </c>
      <c r="E474" s="61">
        <v>4232</v>
      </c>
      <c r="F474" s="61"/>
      <c r="G474" s="61">
        <v>3358</v>
      </c>
      <c r="H474" s="61">
        <v>7241</v>
      </c>
      <c r="I474" s="61"/>
      <c r="J474" s="61"/>
      <c r="K474" s="61"/>
      <c r="L474" s="61">
        <v>2757</v>
      </c>
      <c r="M474" s="61"/>
      <c r="N474" s="61">
        <v>922</v>
      </c>
      <c r="O474" s="61"/>
      <c r="P474" s="61"/>
      <c r="Q474" s="61">
        <v>18510</v>
      </c>
      <c r="AK474" s="27">
        <v>2021</v>
      </c>
      <c r="AL474" t="s">
        <v>65</v>
      </c>
      <c r="AM474" t="s">
        <v>37</v>
      </c>
      <c r="AN474">
        <v>250019</v>
      </c>
      <c r="AO474" s="29">
        <v>4</v>
      </c>
      <c r="AP474" t="s">
        <v>79</v>
      </c>
      <c r="AQ474" s="61">
        <v>1168</v>
      </c>
      <c r="BK474" s="27">
        <v>2021</v>
      </c>
      <c r="BL474" t="s">
        <v>65</v>
      </c>
      <c r="BM474" t="s">
        <v>31</v>
      </c>
      <c r="BN474">
        <v>511117</v>
      </c>
      <c r="BO474" s="29">
        <v>7</v>
      </c>
      <c r="BP474" t="s">
        <v>11</v>
      </c>
      <c r="BQ474" s="61">
        <v>1418</v>
      </c>
    </row>
    <row r="475" spans="1:69" x14ac:dyDescent="0.25">
      <c r="A475" s="27">
        <v>2022</v>
      </c>
      <c r="B475" t="s">
        <v>50</v>
      </c>
      <c r="C475" t="s">
        <v>53</v>
      </c>
      <c r="D475" t="s">
        <v>14</v>
      </c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>
        <v>338</v>
      </c>
      <c r="P475" s="61">
        <v>834</v>
      </c>
      <c r="Q475" s="61">
        <v>1172</v>
      </c>
      <c r="AK475" s="27">
        <v>2021</v>
      </c>
      <c r="AL475" t="s">
        <v>65</v>
      </c>
      <c r="AM475" t="s">
        <v>37</v>
      </c>
      <c r="AN475">
        <v>250019</v>
      </c>
      <c r="AO475" s="29">
        <v>4</v>
      </c>
      <c r="AP475" t="s">
        <v>14</v>
      </c>
      <c r="AQ475" s="61">
        <v>2209</v>
      </c>
      <c r="BK475" s="27">
        <v>2021</v>
      </c>
      <c r="BL475" t="s">
        <v>65</v>
      </c>
      <c r="BM475" t="s">
        <v>31</v>
      </c>
      <c r="BN475">
        <v>511117</v>
      </c>
      <c r="BO475" s="29">
        <v>7</v>
      </c>
      <c r="BP475" t="s">
        <v>13</v>
      </c>
      <c r="BQ475" s="61">
        <v>260</v>
      </c>
    </row>
    <row r="476" spans="1:69" x14ac:dyDescent="0.25">
      <c r="A476" s="27">
        <v>2022</v>
      </c>
      <c r="B476" t="s">
        <v>50</v>
      </c>
      <c r="C476" t="s">
        <v>53</v>
      </c>
      <c r="D476" t="s">
        <v>15</v>
      </c>
      <c r="E476" s="61">
        <v>5778</v>
      </c>
      <c r="F476" s="61"/>
      <c r="G476" s="61"/>
      <c r="H476" s="61"/>
      <c r="I476" s="61"/>
      <c r="J476" s="61">
        <v>4944</v>
      </c>
      <c r="K476" s="61">
        <v>1486</v>
      </c>
      <c r="L476" s="61"/>
      <c r="M476" s="61"/>
      <c r="N476" s="61"/>
      <c r="O476" s="61">
        <v>2281</v>
      </c>
      <c r="P476" s="61"/>
      <c r="Q476" s="61">
        <v>14489</v>
      </c>
      <c r="AK476" s="27">
        <v>2021</v>
      </c>
      <c r="AL476" t="s">
        <v>65</v>
      </c>
      <c r="AM476" t="s">
        <v>37</v>
      </c>
      <c r="AN476">
        <v>250019</v>
      </c>
      <c r="AO476" s="29">
        <v>6</v>
      </c>
      <c r="AP476" t="s">
        <v>19</v>
      </c>
      <c r="AQ476" s="61">
        <v>5716</v>
      </c>
      <c r="BK476" s="27">
        <v>2021</v>
      </c>
      <c r="BL476" t="s">
        <v>65</v>
      </c>
      <c r="BM476" t="s">
        <v>31</v>
      </c>
      <c r="BN476">
        <v>511117</v>
      </c>
      <c r="BO476" s="29">
        <v>7</v>
      </c>
      <c r="BP476" t="s">
        <v>15</v>
      </c>
      <c r="BQ476" s="61">
        <v>1176</v>
      </c>
    </row>
    <row r="477" spans="1:69" x14ac:dyDescent="0.25">
      <c r="A477" s="27">
        <v>2022</v>
      </c>
      <c r="B477" t="s">
        <v>50</v>
      </c>
      <c r="C477" t="s">
        <v>53</v>
      </c>
      <c r="D477" t="s">
        <v>16</v>
      </c>
      <c r="E477" s="61"/>
      <c r="F477" s="61"/>
      <c r="G477" s="61">
        <v>7090</v>
      </c>
      <c r="H477" s="61"/>
      <c r="I477" s="61"/>
      <c r="J477" s="61"/>
      <c r="K477" s="61"/>
      <c r="L477" s="61"/>
      <c r="M477" s="61"/>
      <c r="N477" s="61"/>
      <c r="O477" s="61"/>
      <c r="P477" s="61"/>
      <c r="Q477" s="61">
        <v>7090</v>
      </c>
      <c r="AK477" s="27">
        <v>2021</v>
      </c>
      <c r="AL477" t="s">
        <v>65</v>
      </c>
      <c r="AM477" t="s">
        <v>37</v>
      </c>
      <c r="AN477">
        <v>250019</v>
      </c>
      <c r="AO477" s="29">
        <v>7</v>
      </c>
      <c r="AP477" t="s">
        <v>15</v>
      </c>
      <c r="AQ477" s="61">
        <v>1176</v>
      </c>
      <c r="BK477" s="27">
        <v>2021</v>
      </c>
      <c r="BL477" t="s">
        <v>65</v>
      </c>
      <c r="BM477" t="s">
        <v>31</v>
      </c>
      <c r="BN477">
        <v>511117</v>
      </c>
      <c r="BO477" s="29">
        <v>7</v>
      </c>
      <c r="BP477" t="s">
        <v>17</v>
      </c>
      <c r="BQ477" s="61">
        <v>5497</v>
      </c>
    </row>
    <row r="478" spans="1:69" x14ac:dyDescent="0.25">
      <c r="A478" s="27">
        <v>2022</v>
      </c>
      <c r="B478" t="s">
        <v>50</v>
      </c>
      <c r="C478" t="s">
        <v>53</v>
      </c>
      <c r="D478" t="s">
        <v>17</v>
      </c>
      <c r="E478" s="61"/>
      <c r="F478" s="61"/>
      <c r="G478" s="61"/>
      <c r="H478" s="61"/>
      <c r="I478" s="61"/>
      <c r="J478" s="61">
        <v>5431</v>
      </c>
      <c r="K478" s="61"/>
      <c r="L478" s="61"/>
      <c r="M478" s="61">
        <v>3952</v>
      </c>
      <c r="N478" s="61">
        <v>10084</v>
      </c>
      <c r="O478" s="61"/>
      <c r="P478" s="61"/>
      <c r="Q478" s="61">
        <v>19467</v>
      </c>
      <c r="AK478" s="27">
        <v>2021</v>
      </c>
      <c r="AL478" t="s">
        <v>65</v>
      </c>
      <c r="AM478" t="s">
        <v>37</v>
      </c>
      <c r="AN478">
        <v>250019</v>
      </c>
      <c r="AO478" s="29">
        <v>8</v>
      </c>
      <c r="AP478" t="s">
        <v>11</v>
      </c>
      <c r="AQ478" s="61">
        <v>3238</v>
      </c>
      <c r="BK478" s="27">
        <v>2021</v>
      </c>
      <c r="BL478" t="s">
        <v>65</v>
      </c>
      <c r="BM478" t="s">
        <v>31</v>
      </c>
      <c r="BN478">
        <v>511117</v>
      </c>
      <c r="BO478" s="29">
        <v>7</v>
      </c>
      <c r="BP478" t="s">
        <v>20</v>
      </c>
      <c r="BQ478" s="61">
        <v>5666</v>
      </c>
    </row>
    <row r="479" spans="1:69" x14ac:dyDescent="0.25">
      <c r="A479" s="27">
        <v>2022</v>
      </c>
      <c r="B479" t="s">
        <v>50</v>
      </c>
      <c r="C479" t="s">
        <v>53</v>
      </c>
      <c r="D479" t="s">
        <v>18</v>
      </c>
      <c r="E479" s="61">
        <v>4079</v>
      </c>
      <c r="F479" s="61"/>
      <c r="G479" s="61"/>
      <c r="H479" s="61"/>
      <c r="I479" s="61"/>
      <c r="J479" s="61"/>
      <c r="K479" s="61">
        <v>4633</v>
      </c>
      <c r="L479" s="61">
        <v>3164</v>
      </c>
      <c r="M479" s="61"/>
      <c r="N479" s="61"/>
      <c r="O479" s="61"/>
      <c r="P479" s="61"/>
      <c r="Q479" s="61">
        <v>11876</v>
      </c>
      <c r="AK479" s="27">
        <v>2021</v>
      </c>
      <c r="AL479" t="s">
        <v>65</v>
      </c>
      <c r="AM479" t="s">
        <v>37</v>
      </c>
      <c r="AN479">
        <v>250019</v>
      </c>
      <c r="AO479" s="29">
        <v>9</v>
      </c>
      <c r="AP479" t="s">
        <v>74</v>
      </c>
      <c r="AQ479" s="61">
        <v>2800</v>
      </c>
      <c r="BK479" s="27">
        <v>2021</v>
      </c>
      <c r="BL479" t="s">
        <v>65</v>
      </c>
      <c r="BM479" t="s">
        <v>31</v>
      </c>
      <c r="BN479">
        <v>511117</v>
      </c>
      <c r="BO479" s="29">
        <v>7</v>
      </c>
      <c r="BP479" t="s">
        <v>21</v>
      </c>
      <c r="BQ479" s="61">
        <v>2759</v>
      </c>
    </row>
    <row r="480" spans="1:69" x14ac:dyDescent="0.25">
      <c r="A480" s="27">
        <v>2022</v>
      </c>
      <c r="B480" t="s">
        <v>50</v>
      </c>
      <c r="C480" t="s">
        <v>53</v>
      </c>
      <c r="D480" t="s">
        <v>19</v>
      </c>
      <c r="E480" s="61"/>
      <c r="F480" s="61"/>
      <c r="G480" s="61">
        <v>201</v>
      </c>
      <c r="H480" s="61"/>
      <c r="I480" s="61"/>
      <c r="J480" s="61">
        <v>2436</v>
      </c>
      <c r="K480" s="61"/>
      <c r="L480" s="61"/>
      <c r="M480" s="61"/>
      <c r="N480" s="61"/>
      <c r="O480" s="61">
        <v>3894</v>
      </c>
      <c r="P480" s="61"/>
      <c r="Q480" s="61">
        <v>6531</v>
      </c>
      <c r="AK480" s="27">
        <v>2021</v>
      </c>
      <c r="AL480" t="s">
        <v>65</v>
      </c>
      <c r="AM480" t="s">
        <v>37</v>
      </c>
      <c r="AN480">
        <v>250019</v>
      </c>
      <c r="AO480" s="29">
        <v>12</v>
      </c>
      <c r="AP480" t="s">
        <v>78</v>
      </c>
      <c r="AQ480" s="61">
        <v>5509</v>
      </c>
      <c r="BK480" s="27">
        <v>2021</v>
      </c>
      <c r="BL480" t="s">
        <v>65</v>
      </c>
      <c r="BM480" t="s">
        <v>31</v>
      </c>
      <c r="BN480">
        <v>511117</v>
      </c>
      <c r="BO480" s="29">
        <v>8</v>
      </c>
      <c r="BP480" t="s">
        <v>75</v>
      </c>
      <c r="BQ480" s="61">
        <v>4008</v>
      </c>
    </row>
    <row r="481" spans="1:69" x14ac:dyDescent="0.25">
      <c r="A481" s="27">
        <v>2022</v>
      </c>
      <c r="B481" t="s">
        <v>50</v>
      </c>
      <c r="C481" t="s">
        <v>53</v>
      </c>
      <c r="D481" t="s">
        <v>20</v>
      </c>
      <c r="E481" s="61">
        <v>301</v>
      </c>
      <c r="F481" s="61">
        <v>5962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>
        <v>6263</v>
      </c>
      <c r="AK481" s="27">
        <v>2021</v>
      </c>
      <c r="AL481" t="s">
        <v>65</v>
      </c>
      <c r="AM481" t="s">
        <v>37</v>
      </c>
      <c r="AN481">
        <v>250020</v>
      </c>
      <c r="AO481" s="29">
        <v>2</v>
      </c>
      <c r="AP481" t="s">
        <v>74</v>
      </c>
      <c r="AQ481" s="61">
        <v>774</v>
      </c>
      <c r="BK481" s="27">
        <v>2021</v>
      </c>
      <c r="BL481" t="s">
        <v>65</v>
      </c>
      <c r="BM481" t="s">
        <v>31</v>
      </c>
      <c r="BN481">
        <v>511117</v>
      </c>
      <c r="BO481" s="29">
        <v>8</v>
      </c>
      <c r="BP481" t="s">
        <v>78</v>
      </c>
      <c r="BQ481" s="61">
        <v>1784</v>
      </c>
    </row>
    <row r="482" spans="1:69" x14ac:dyDescent="0.25">
      <c r="A482" s="27">
        <v>2022</v>
      </c>
      <c r="B482" t="s">
        <v>50</v>
      </c>
      <c r="C482" t="s">
        <v>53</v>
      </c>
      <c r="D482" t="s">
        <v>21</v>
      </c>
      <c r="E482" s="61"/>
      <c r="F482" s="61"/>
      <c r="G482" s="61"/>
      <c r="H482" s="61"/>
      <c r="I482" s="61"/>
      <c r="J482" s="61">
        <v>4954</v>
      </c>
      <c r="K482" s="61"/>
      <c r="L482" s="61">
        <v>3876</v>
      </c>
      <c r="M482" s="61"/>
      <c r="N482" s="61"/>
      <c r="O482" s="61"/>
      <c r="P482" s="61"/>
      <c r="Q482" s="61">
        <v>8830</v>
      </c>
      <c r="AK482" s="27">
        <v>2021</v>
      </c>
      <c r="AL482" t="s">
        <v>65</v>
      </c>
      <c r="AM482" t="s">
        <v>37</v>
      </c>
      <c r="AN482">
        <v>250020</v>
      </c>
      <c r="AO482" s="29">
        <v>2</v>
      </c>
      <c r="AP482" t="s">
        <v>80</v>
      </c>
      <c r="AQ482" s="61">
        <v>704</v>
      </c>
      <c r="BK482" s="27">
        <v>2021</v>
      </c>
      <c r="BL482" t="s">
        <v>65</v>
      </c>
      <c r="BM482" t="s">
        <v>31</v>
      </c>
      <c r="BN482">
        <v>511117</v>
      </c>
      <c r="BO482" s="29">
        <v>8</v>
      </c>
      <c r="BP482" t="s">
        <v>80</v>
      </c>
      <c r="BQ482" s="61">
        <v>3262</v>
      </c>
    </row>
    <row r="483" spans="1:69" x14ac:dyDescent="0.25">
      <c r="A483" s="27">
        <v>2022</v>
      </c>
      <c r="B483" t="s">
        <v>50</v>
      </c>
      <c r="C483" t="s">
        <v>38</v>
      </c>
      <c r="D483" t="s">
        <v>74</v>
      </c>
      <c r="E483" s="61"/>
      <c r="F483" s="61"/>
      <c r="G483" s="61"/>
      <c r="H483" s="61"/>
      <c r="I483" s="61">
        <v>2254</v>
      </c>
      <c r="J483" s="61"/>
      <c r="K483" s="61"/>
      <c r="L483" s="61">
        <v>1362</v>
      </c>
      <c r="M483" s="61"/>
      <c r="N483" s="61"/>
      <c r="O483" s="61"/>
      <c r="P483" s="61"/>
      <c r="Q483" s="61">
        <v>3616</v>
      </c>
      <c r="AK483" s="27">
        <v>2021</v>
      </c>
      <c r="AL483" t="s">
        <v>65</v>
      </c>
      <c r="AM483" t="s">
        <v>37</v>
      </c>
      <c r="AN483">
        <v>250020</v>
      </c>
      <c r="AO483" s="29">
        <v>7</v>
      </c>
      <c r="AP483" t="s">
        <v>73</v>
      </c>
      <c r="AQ483" s="61">
        <v>748</v>
      </c>
      <c r="BK483" s="27">
        <v>2021</v>
      </c>
      <c r="BL483" t="s">
        <v>65</v>
      </c>
      <c r="BM483" t="s">
        <v>31</v>
      </c>
      <c r="BN483">
        <v>511117</v>
      </c>
      <c r="BO483" s="29">
        <v>8</v>
      </c>
      <c r="BP483" t="s">
        <v>11</v>
      </c>
      <c r="BQ483" s="61">
        <v>3238</v>
      </c>
    </row>
    <row r="484" spans="1:69" x14ac:dyDescent="0.25">
      <c r="A484" s="27">
        <v>2022</v>
      </c>
      <c r="B484" t="s">
        <v>50</v>
      </c>
      <c r="C484" t="s">
        <v>38</v>
      </c>
      <c r="D484" t="s">
        <v>75</v>
      </c>
      <c r="E484" s="61"/>
      <c r="F484" s="61"/>
      <c r="G484" s="61">
        <v>4160</v>
      </c>
      <c r="H484" s="61"/>
      <c r="I484" s="61"/>
      <c r="J484" s="61"/>
      <c r="K484" s="61">
        <v>2636</v>
      </c>
      <c r="L484" s="61"/>
      <c r="M484" s="61"/>
      <c r="N484" s="61"/>
      <c r="O484" s="61"/>
      <c r="P484" s="61">
        <v>650</v>
      </c>
      <c r="Q484" s="61">
        <v>7446</v>
      </c>
      <c r="AK484" s="27">
        <v>2021</v>
      </c>
      <c r="AL484" t="s">
        <v>65</v>
      </c>
      <c r="AM484" t="s">
        <v>37</v>
      </c>
      <c r="AN484">
        <v>250020</v>
      </c>
      <c r="AO484" s="29">
        <v>7</v>
      </c>
      <c r="AP484" t="s">
        <v>77</v>
      </c>
      <c r="AQ484" s="61">
        <v>3013</v>
      </c>
      <c r="BK484" s="27">
        <v>2021</v>
      </c>
      <c r="BL484" t="s">
        <v>65</v>
      </c>
      <c r="BM484" t="s">
        <v>31</v>
      </c>
      <c r="BN484">
        <v>511117</v>
      </c>
      <c r="BO484" s="29">
        <v>8</v>
      </c>
      <c r="BP484" t="s">
        <v>13</v>
      </c>
      <c r="BQ484" s="61">
        <v>3845</v>
      </c>
    </row>
    <row r="485" spans="1:69" x14ac:dyDescent="0.25">
      <c r="A485" s="27">
        <v>2022</v>
      </c>
      <c r="B485" t="s">
        <v>50</v>
      </c>
      <c r="C485" t="s">
        <v>38</v>
      </c>
      <c r="D485" t="s">
        <v>76</v>
      </c>
      <c r="E485" s="61"/>
      <c r="F485" s="61"/>
      <c r="G485" s="61"/>
      <c r="H485" s="61"/>
      <c r="I485" s="61"/>
      <c r="J485" s="61"/>
      <c r="K485" s="61">
        <v>203</v>
      </c>
      <c r="L485" s="61"/>
      <c r="M485" s="61">
        <v>5953</v>
      </c>
      <c r="N485" s="61"/>
      <c r="O485" s="61"/>
      <c r="P485" s="61"/>
      <c r="Q485" s="61">
        <v>6156</v>
      </c>
      <c r="AK485" s="27">
        <v>2021</v>
      </c>
      <c r="AL485" t="s">
        <v>65</v>
      </c>
      <c r="AM485" t="s">
        <v>35</v>
      </c>
      <c r="AN485">
        <v>250026</v>
      </c>
      <c r="AO485" s="29">
        <v>2</v>
      </c>
      <c r="AP485" t="s">
        <v>73</v>
      </c>
      <c r="AQ485" s="61">
        <v>2344</v>
      </c>
      <c r="BK485" s="27">
        <v>2021</v>
      </c>
      <c r="BL485" t="s">
        <v>65</v>
      </c>
      <c r="BM485" t="s">
        <v>31</v>
      </c>
      <c r="BN485">
        <v>511117</v>
      </c>
      <c r="BO485" s="29">
        <v>8</v>
      </c>
      <c r="BP485" t="s">
        <v>15</v>
      </c>
      <c r="BQ485" s="61">
        <v>3927</v>
      </c>
    </row>
    <row r="486" spans="1:69" x14ac:dyDescent="0.25">
      <c r="A486" s="27">
        <v>2022</v>
      </c>
      <c r="B486" t="s">
        <v>50</v>
      </c>
      <c r="C486" t="s">
        <v>38</v>
      </c>
      <c r="D486" t="s">
        <v>77</v>
      </c>
      <c r="E486" s="61"/>
      <c r="F486" s="61">
        <v>1639</v>
      </c>
      <c r="G486" s="61"/>
      <c r="H486" s="61"/>
      <c r="I486" s="61"/>
      <c r="J486" s="61"/>
      <c r="K486" s="61"/>
      <c r="L486" s="61">
        <v>3726</v>
      </c>
      <c r="M486" s="61"/>
      <c r="N486" s="61"/>
      <c r="O486" s="61"/>
      <c r="P486" s="61"/>
      <c r="Q486" s="61">
        <v>5365</v>
      </c>
      <c r="AK486" s="27">
        <v>2021</v>
      </c>
      <c r="AL486" t="s">
        <v>65</v>
      </c>
      <c r="AM486" t="s">
        <v>35</v>
      </c>
      <c r="AN486">
        <v>250026</v>
      </c>
      <c r="AO486" s="29">
        <v>5</v>
      </c>
      <c r="AP486" t="s">
        <v>17</v>
      </c>
      <c r="AQ486" s="61">
        <v>3072</v>
      </c>
      <c r="BK486" s="27">
        <v>2021</v>
      </c>
      <c r="BL486" t="s">
        <v>65</v>
      </c>
      <c r="BM486" t="s">
        <v>31</v>
      </c>
      <c r="BN486">
        <v>511117</v>
      </c>
      <c r="BO486" s="29">
        <v>9</v>
      </c>
      <c r="BP486" t="s">
        <v>14</v>
      </c>
      <c r="BQ486" s="61">
        <v>3990</v>
      </c>
    </row>
    <row r="487" spans="1:69" x14ac:dyDescent="0.25">
      <c r="A487" s="27">
        <v>2022</v>
      </c>
      <c r="B487" t="s">
        <v>50</v>
      </c>
      <c r="C487" t="s">
        <v>38</v>
      </c>
      <c r="D487" t="s">
        <v>78</v>
      </c>
      <c r="E487" s="61">
        <v>227</v>
      </c>
      <c r="F487" s="61"/>
      <c r="G487" s="61"/>
      <c r="H487" s="61"/>
      <c r="I487" s="61"/>
      <c r="J487" s="61"/>
      <c r="K487" s="61"/>
      <c r="L487" s="61"/>
      <c r="M487" s="61">
        <v>3635</v>
      </c>
      <c r="N487" s="61"/>
      <c r="O487" s="61">
        <v>4358</v>
      </c>
      <c r="P487" s="61"/>
      <c r="Q487" s="61">
        <v>8220</v>
      </c>
      <c r="AK487" s="27">
        <v>2021</v>
      </c>
      <c r="AL487" t="s">
        <v>65</v>
      </c>
      <c r="AM487" t="s">
        <v>35</v>
      </c>
      <c r="AN487">
        <v>250026</v>
      </c>
      <c r="AO487" s="29">
        <v>9</v>
      </c>
      <c r="AP487" t="s">
        <v>77</v>
      </c>
      <c r="AQ487" s="61">
        <v>1594</v>
      </c>
      <c r="BK487" s="27">
        <v>2021</v>
      </c>
      <c r="BL487" t="s">
        <v>65</v>
      </c>
      <c r="BM487" t="s">
        <v>31</v>
      </c>
      <c r="BN487">
        <v>511117</v>
      </c>
      <c r="BO487" s="29">
        <v>9</v>
      </c>
      <c r="BP487" t="s">
        <v>19</v>
      </c>
      <c r="BQ487" s="61">
        <v>3992</v>
      </c>
    </row>
    <row r="488" spans="1:69" x14ac:dyDescent="0.25">
      <c r="A488" s="27">
        <v>2022</v>
      </c>
      <c r="B488" t="s">
        <v>50</v>
      </c>
      <c r="C488" t="s">
        <v>38</v>
      </c>
      <c r="D488" t="s">
        <v>79</v>
      </c>
      <c r="E488" s="61"/>
      <c r="F488" s="61"/>
      <c r="G488" s="61"/>
      <c r="H488" s="61"/>
      <c r="I488" s="61"/>
      <c r="J488" s="61"/>
      <c r="K488" s="61"/>
      <c r="L488" s="61"/>
      <c r="M488" s="61"/>
      <c r="N488" s="61">
        <v>2377</v>
      </c>
      <c r="O488" s="61"/>
      <c r="P488" s="61"/>
      <c r="Q488" s="61">
        <v>2377</v>
      </c>
      <c r="AK488" s="27">
        <v>2021</v>
      </c>
      <c r="AL488" t="s">
        <v>65</v>
      </c>
      <c r="AM488" t="s">
        <v>35</v>
      </c>
      <c r="AN488">
        <v>250026</v>
      </c>
      <c r="AO488" s="29">
        <v>9</v>
      </c>
      <c r="AP488" t="s">
        <v>20</v>
      </c>
      <c r="AQ488" s="61">
        <v>1463</v>
      </c>
      <c r="BK488" s="27">
        <v>2021</v>
      </c>
      <c r="BL488" t="s">
        <v>65</v>
      </c>
      <c r="BM488" t="s">
        <v>31</v>
      </c>
      <c r="BN488">
        <v>511117</v>
      </c>
      <c r="BO488" s="29">
        <v>9</v>
      </c>
      <c r="BP488" t="s">
        <v>20</v>
      </c>
      <c r="BQ488" s="61">
        <v>1463</v>
      </c>
    </row>
    <row r="489" spans="1:69" x14ac:dyDescent="0.25">
      <c r="A489" s="27">
        <v>2022</v>
      </c>
      <c r="B489" t="s">
        <v>50</v>
      </c>
      <c r="C489" t="s">
        <v>38</v>
      </c>
      <c r="D489" t="s">
        <v>80</v>
      </c>
      <c r="E489" s="61"/>
      <c r="F489" s="61"/>
      <c r="G489" s="61"/>
      <c r="H489" s="61"/>
      <c r="I489" s="61">
        <v>3061</v>
      </c>
      <c r="J489" s="61"/>
      <c r="K489" s="61"/>
      <c r="L489" s="61"/>
      <c r="M489" s="61"/>
      <c r="N489" s="61"/>
      <c r="O489" s="61"/>
      <c r="P489" s="61"/>
      <c r="Q489" s="61">
        <v>3061</v>
      </c>
      <c r="AK489" s="27">
        <v>2021</v>
      </c>
      <c r="AL489" t="s">
        <v>65</v>
      </c>
      <c r="AM489" t="s">
        <v>35</v>
      </c>
      <c r="AN489">
        <v>250027</v>
      </c>
      <c r="AO489" s="29">
        <v>1</v>
      </c>
      <c r="AP489" t="s">
        <v>78</v>
      </c>
      <c r="AQ489" s="61">
        <v>7400</v>
      </c>
      <c r="BK489" s="27">
        <v>2021</v>
      </c>
      <c r="BL489" t="s">
        <v>65</v>
      </c>
      <c r="BM489" t="s">
        <v>31</v>
      </c>
      <c r="BN489">
        <v>511117</v>
      </c>
      <c r="BO489" s="29">
        <v>10</v>
      </c>
      <c r="BP489" t="s">
        <v>12</v>
      </c>
      <c r="BQ489" s="61">
        <v>4733</v>
      </c>
    </row>
    <row r="490" spans="1:69" x14ac:dyDescent="0.25">
      <c r="A490" s="27">
        <v>2022</v>
      </c>
      <c r="B490" t="s">
        <v>50</v>
      </c>
      <c r="C490" t="s">
        <v>38</v>
      </c>
      <c r="D490" t="s">
        <v>81</v>
      </c>
      <c r="E490" s="61"/>
      <c r="F490" s="61"/>
      <c r="G490" s="61"/>
      <c r="H490" s="61">
        <v>2084</v>
      </c>
      <c r="I490" s="61"/>
      <c r="J490" s="61"/>
      <c r="K490" s="61"/>
      <c r="L490" s="61"/>
      <c r="M490" s="61">
        <v>3344</v>
      </c>
      <c r="N490" s="61"/>
      <c r="O490" s="61"/>
      <c r="P490" s="61"/>
      <c r="Q490" s="61">
        <v>5428</v>
      </c>
      <c r="AK490" s="27">
        <v>2021</v>
      </c>
      <c r="AL490" t="s">
        <v>65</v>
      </c>
      <c r="AM490" t="s">
        <v>35</v>
      </c>
      <c r="AN490">
        <v>250027</v>
      </c>
      <c r="AO490" s="29">
        <v>2</v>
      </c>
      <c r="AP490" t="s">
        <v>80</v>
      </c>
      <c r="AQ490" s="61">
        <v>4093</v>
      </c>
      <c r="BK490" s="27">
        <v>2021</v>
      </c>
      <c r="BL490" t="s">
        <v>65</v>
      </c>
      <c r="BM490" t="s">
        <v>31</v>
      </c>
      <c r="BN490">
        <v>511117</v>
      </c>
      <c r="BO490" s="29">
        <v>11</v>
      </c>
      <c r="BP490" t="s">
        <v>73</v>
      </c>
      <c r="BQ490" s="61">
        <v>3434</v>
      </c>
    </row>
    <row r="491" spans="1:69" x14ac:dyDescent="0.25">
      <c r="A491" s="27">
        <v>2022</v>
      </c>
      <c r="B491" t="s">
        <v>50</v>
      </c>
      <c r="C491" t="s">
        <v>38</v>
      </c>
      <c r="D491" t="s">
        <v>11</v>
      </c>
      <c r="E491" s="61"/>
      <c r="F491" s="61"/>
      <c r="G491" s="61"/>
      <c r="H491" s="61"/>
      <c r="I491" s="61"/>
      <c r="J491" s="61">
        <v>4029</v>
      </c>
      <c r="K491" s="61"/>
      <c r="L491" s="61"/>
      <c r="M491" s="61"/>
      <c r="N491" s="61"/>
      <c r="O491" s="61"/>
      <c r="P491" s="61"/>
      <c r="Q491" s="61">
        <v>4029</v>
      </c>
      <c r="AK491" s="27">
        <v>2021</v>
      </c>
      <c r="AL491" t="s">
        <v>65</v>
      </c>
      <c r="AM491" t="s">
        <v>35</v>
      </c>
      <c r="AN491">
        <v>250027</v>
      </c>
      <c r="AO491" s="29">
        <v>3</v>
      </c>
      <c r="AP491" t="s">
        <v>15</v>
      </c>
      <c r="AQ491" s="61">
        <v>2607</v>
      </c>
      <c r="BK491" s="27">
        <v>2021</v>
      </c>
      <c r="BL491" t="s">
        <v>65</v>
      </c>
      <c r="BM491" t="s">
        <v>31</v>
      </c>
      <c r="BN491">
        <v>511117</v>
      </c>
      <c r="BO491" s="29">
        <v>11</v>
      </c>
      <c r="BP491" t="s">
        <v>15</v>
      </c>
      <c r="BQ491" s="61">
        <v>2218</v>
      </c>
    </row>
    <row r="492" spans="1:69" x14ac:dyDescent="0.25">
      <c r="A492" s="27">
        <v>2022</v>
      </c>
      <c r="B492" t="s">
        <v>50</v>
      </c>
      <c r="C492" t="s">
        <v>38</v>
      </c>
      <c r="D492" t="s">
        <v>12</v>
      </c>
      <c r="E492" s="61"/>
      <c r="F492" s="61"/>
      <c r="G492" s="61"/>
      <c r="H492" s="61"/>
      <c r="I492" s="61"/>
      <c r="J492" s="61"/>
      <c r="K492" s="61">
        <v>5652</v>
      </c>
      <c r="L492" s="61">
        <v>2892</v>
      </c>
      <c r="M492" s="61"/>
      <c r="N492" s="61"/>
      <c r="O492" s="61"/>
      <c r="P492" s="61"/>
      <c r="Q492" s="61">
        <v>8544</v>
      </c>
      <c r="AK492" s="27">
        <v>2021</v>
      </c>
      <c r="AL492" t="s">
        <v>65</v>
      </c>
      <c r="AM492" t="s">
        <v>35</v>
      </c>
      <c r="AN492">
        <v>250027</v>
      </c>
      <c r="AO492" s="29">
        <v>5</v>
      </c>
      <c r="AP492" t="s">
        <v>21</v>
      </c>
      <c r="AQ492" s="61">
        <v>2825</v>
      </c>
      <c r="BK492" s="27">
        <v>2021</v>
      </c>
      <c r="BL492" t="s">
        <v>65</v>
      </c>
      <c r="BM492" t="s">
        <v>31</v>
      </c>
      <c r="BN492">
        <v>511117</v>
      </c>
      <c r="BO492" s="29">
        <v>11</v>
      </c>
      <c r="BP492" t="s">
        <v>17</v>
      </c>
      <c r="BQ492" s="61">
        <v>1861</v>
      </c>
    </row>
    <row r="493" spans="1:69" x14ac:dyDescent="0.25">
      <c r="A493" s="27">
        <v>2022</v>
      </c>
      <c r="B493" t="s">
        <v>50</v>
      </c>
      <c r="C493" t="s">
        <v>38</v>
      </c>
      <c r="D493" t="s">
        <v>13</v>
      </c>
      <c r="E493" s="61"/>
      <c r="F493" s="61"/>
      <c r="G493" s="61"/>
      <c r="H493" s="61"/>
      <c r="I493" s="61"/>
      <c r="J493" s="61"/>
      <c r="K493" s="61">
        <v>3046</v>
      </c>
      <c r="L493" s="61"/>
      <c r="M493" s="61"/>
      <c r="N493" s="61"/>
      <c r="O493" s="61"/>
      <c r="P493" s="61"/>
      <c r="Q493" s="61">
        <v>3046</v>
      </c>
      <c r="AK493" s="27">
        <v>2021</v>
      </c>
      <c r="AL493" t="s">
        <v>65</v>
      </c>
      <c r="AM493" t="s">
        <v>35</v>
      </c>
      <c r="AN493">
        <v>250027</v>
      </c>
      <c r="AO493" s="29">
        <v>11</v>
      </c>
      <c r="AP493" t="s">
        <v>12</v>
      </c>
      <c r="AQ493" s="61">
        <v>3923</v>
      </c>
      <c r="BK493" s="27">
        <v>2021</v>
      </c>
      <c r="BL493" t="s">
        <v>65</v>
      </c>
      <c r="BM493" t="s">
        <v>31</v>
      </c>
      <c r="BN493">
        <v>511117</v>
      </c>
      <c r="BO493" s="29">
        <v>11</v>
      </c>
      <c r="BP493" t="s">
        <v>19</v>
      </c>
      <c r="BQ493" s="61">
        <v>2831</v>
      </c>
    </row>
    <row r="494" spans="1:69" x14ac:dyDescent="0.25">
      <c r="A494" s="27">
        <v>2022</v>
      </c>
      <c r="B494" t="s">
        <v>50</v>
      </c>
      <c r="C494" t="s">
        <v>38</v>
      </c>
      <c r="D494" t="s">
        <v>14</v>
      </c>
      <c r="E494" s="61"/>
      <c r="F494" s="61"/>
      <c r="G494" s="61"/>
      <c r="H494" s="61"/>
      <c r="I494" s="61"/>
      <c r="J494" s="61">
        <v>8498</v>
      </c>
      <c r="K494" s="61"/>
      <c r="L494" s="61"/>
      <c r="M494" s="61">
        <v>4354</v>
      </c>
      <c r="N494" s="61"/>
      <c r="O494" s="61"/>
      <c r="P494" s="61"/>
      <c r="Q494" s="61">
        <v>12852</v>
      </c>
      <c r="AK494" s="27">
        <v>2021</v>
      </c>
      <c r="AL494" t="s">
        <v>65</v>
      </c>
      <c r="AM494" t="s">
        <v>35</v>
      </c>
      <c r="AN494">
        <v>250027</v>
      </c>
      <c r="AO494" s="29">
        <v>11</v>
      </c>
      <c r="AP494" t="s">
        <v>15</v>
      </c>
      <c r="AQ494" s="61">
        <v>2218</v>
      </c>
      <c r="BK494" s="27">
        <v>2021</v>
      </c>
      <c r="BL494" t="s">
        <v>65</v>
      </c>
      <c r="BM494" t="s">
        <v>31</v>
      </c>
      <c r="BN494">
        <v>511117</v>
      </c>
      <c r="BO494" s="29">
        <v>12</v>
      </c>
      <c r="BP494" t="s">
        <v>77</v>
      </c>
      <c r="BQ494" s="61">
        <v>338</v>
      </c>
    </row>
    <row r="495" spans="1:69" x14ac:dyDescent="0.25">
      <c r="A495" s="27">
        <v>2022</v>
      </c>
      <c r="B495" t="s">
        <v>50</v>
      </c>
      <c r="C495" t="s">
        <v>38</v>
      </c>
      <c r="D495" t="s">
        <v>15</v>
      </c>
      <c r="E495" s="61"/>
      <c r="F495" s="61"/>
      <c r="G495" s="61"/>
      <c r="H495" s="61"/>
      <c r="I495" s="61"/>
      <c r="J495" s="61"/>
      <c r="K495" s="61">
        <v>3798</v>
      </c>
      <c r="L495" s="61"/>
      <c r="M495" s="61"/>
      <c r="N495" s="61"/>
      <c r="O495" s="61"/>
      <c r="P495" s="61"/>
      <c r="Q495" s="61">
        <v>3798</v>
      </c>
      <c r="AK495" s="27">
        <v>2021</v>
      </c>
      <c r="AL495" t="s">
        <v>65</v>
      </c>
      <c r="AM495" t="s">
        <v>35</v>
      </c>
      <c r="AN495">
        <v>250027</v>
      </c>
      <c r="AO495" s="29">
        <v>12</v>
      </c>
      <c r="AP495" t="s">
        <v>14</v>
      </c>
      <c r="AQ495" s="61">
        <v>2000</v>
      </c>
      <c r="BK495" s="27">
        <v>2021</v>
      </c>
      <c r="BL495" t="s">
        <v>65</v>
      </c>
      <c r="BM495" t="s">
        <v>31</v>
      </c>
      <c r="BN495">
        <v>511117</v>
      </c>
      <c r="BO495" s="29">
        <v>12</v>
      </c>
      <c r="BP495" t="s">
        <v>16</v>
      </c>
      <c r="BQ495" s="61">
        <v>5862</v>
      </c>
    </row>
    <row r="496" spans="1:69" x14ac:dyDescent="0.25">
      <c r="A496" s="27">
        <v>2022</v>
      </c>
      <c r="B496" t="s">
        <v>50</v>
      </c>
      <c r="C496" t="s">
        <v>38</v>
      </c>
      <c r="D496" t="s">
        <v>16</v>
      </c>
      <c r="E496" s="61">
        <v>5516</v>
      </c>
      <c r="F496" s="61"/>
      <c r="G496" s="61"/>
      <c r="H496" s="61">
        <v>1519</v>
      </c>
      <c r="I496" s="61">
        <v>331</v>
      </c>
      <c r="J496" s="61"/>
      <c r="K496" s="61"/>
      <c r="L496" s="61"/>
      <c r="M496" s="61"/>
      <c r="N496" s="61"/>
      <c r="O496" s="61">
        <v>5776</v>
      </c>
      <c r="P496" s="61"/>
      <c r="Q496" s="61">
        <v>13142</v>
      </c>
      <c r="AK496" s="27">
        <v>2021</v>
      </c>
      <c r="AL496" t="s">
        <v>65</v>
      </c>
      <c r="AM496" t="s">
        <v>35</v>
      </c>
      <c r="AN496">
        <v>250028</v>
      </c>
      <c r="AO496" s="29">
        <v>1</v>
      </c>
      <c r="AP496" t="s">
        <v>77</v>
      </c>
      <c r="AQ496" s="61">
        <v>3124</v>
      </c>
      <c r="BK496" s="27">
        <v>2021</v>
      </c>
      <c r="BL496" t="s">
        <v>65</v>
      </c>
      <c r="BM496" t="s">
        <v>31</v>
      </c>
      <c r="BN496">
        <v>511117</v>
      </c>
      <c r="BO496" s="29">
        <v>12</v>
      </c>
      <c r="BP496" t="s">
        <v>18</v>
      </c>
      <c r="BQ496" s="61">
        <v>5894</v>
      </c>
    </row>
    <row r="497" spans="1:69" x14ac:dyDescent="0.25">
      <c r="A497" s="27">
        <v>2022</v>
      </c>
      <c r="B497" t="s">
        <v>50</v>
      </c>
      <c r="C497" t="s">
        <v>38</v>
      </c>
      <c r="D497" t="s">
        <v>17</v>
      </c>
      <c r="E497" s="61"/>
      <c r="F497" s="61">
        <v>1970</v>
      </c>
      <c r="G497" s="61"/>
      <c r="H497" s="61"/>
      <c r="I497" s="61"/>
      <c r="J497" s="61"/>
      <c r="K497" s="61"/>
      <c r="L497" s="61"/>
      <c r="M497" s="61">
        <v>851</v>
      </c>
      <c r="N497" s="61"/>
      <c r="O497" s="61">
        <v>2056</v>
      </c>
      <c r="P497" s="61">
        <v>1593</v>
      </c>
      <c r="Q497" s="61">
        <v>6470</v>
      </c>
      <c r="AK497" s="27">
        <v>2021</v>
      </c>
      <c r="AL497" t="s">
        <v>65</v>
      </c>
      <c r="AM497" t="s">
        <v>35</v>
      </c>
      <c r="AN497">
        <v>250028</v>
      </c>
      <c r="AO497" s="29">
        <v>6</v>
      </c>
      <c r="AP497" t="s">
        <v>80</v>
      </c>
      <c r="AQ497" s="61">
        <v>3479</v>
      </c>
      <c r="BK497" s="27">
        <v>2021</v>
      </c>
      <c r="BL497" t="s">
        <v>51</v>
      </c>
      <c r="BM497" t="s">
        <v>29</v>
      </c>
      <c r="BN497">
        <v>511111</v>
      </c>
      <c r="BO497" s="29">
        <v>1</v>
      </c>
      <c r="BP497" t="s">
        <v>16</v>
      </c>
      <c r="BQ497" s="61">
        <v>2934</v>
      </c>
    </row>
    <row r="498" spans="1:69" x14ac:dyDescent="0.25">
      <c r="A498" s="27">
        <v>2022</v>
      </c>
      <c r="B498" t="s">
        <v>50</v>
      </c>
      <c r="C498" t="s">
        <v>38</v>
      </c>
      <c r="D498" t="s">
        <v>18</v>
      </c>
      <c r="E498" s="61"/>
      <c r="F498" s="61"/>
      <c r="G498" s="61"/>
      <c r="H498" s="61"/>
      <c r="I498" s="61"/>
      <c r="J498" s="61">
        <v>4102</v>
      </c>
      <c r="K498" s="61"/>
      <c r="L498" s="61"/>
      <c r="M498" s="61">
        <v>4693</v>
      </c>
      <c r="N498" s="61"/>
      <c r="O498" s="61">
        <v>5005</v>
      </c>
      <c r="P498" s="61"/>
      <c r="Q498" s="61">
        <v>13800</v>
      </c>
      <c r="AK498" s="27">
        <v>2021</v>
      </c>
      <c r="AL498" t="s">
        <v>65</v>
      </c>
      <c r="AM498" t="s">
        <v>35</v>
      </c>
      <c r="AN498">
        <v>250028</v>
      </c>
      <c r="AO498" s="29">
        <v>10</v>
      </c>
      <c r="AP498" t="s">
        <v>74</v>
      </c>
      <c r="AQ498" s="61">
        <v>2556</v>
      </c>
      <c r="BK498" s="27">
        <v>2021</v>
      </c>
      <c r="BL498" t="s">
        <v>51</v>
      </c>
      <c r="BM498" t="s">
        <v>29</v>
      </c>
      <c r="BN498">
        <v>511111</v>
      </c>
      <c r="BO498" s="29">
        <v>1</v>
      </c>
      <c r="BP498" t="s">
        <v>18</v>
      </c>
      <c r="BQ498" s="61">
        <v>4534</v>
      </c>
    </row>
    <row r="499" spans="1:69" x14ac:dyDescent="0.25">
      <c r="A499" s="27">
        <v>2022</v>
      </c>
      <c r="B499" t="s">
        <v>50</v>
      </c>
      <c r="C499" t="s">
        <v>38</v>
      </c>
      <c r="D499" t="s">
        <v>19</v>
      </c>
      <c r="E499" s="61"/>
      <c r="F499" s="61">
        <v>10242</v>
      </c>
      <c r="G499" s="61">
        <v>628</v>
      </c>
      <c r="H499" s="61"/>
      <c r="I499" s="61"/>
      <c r="J499" s="61"/>
      <c r="K499" s="61"/>
      <c r="L499" s="61"/>
      <c r="M499" s="61"/>
      <c r="N499" s="61"/>
      <c r="O499" s="61"/>
      <c r="P499" s="61"/>
      <c r="Q499" s="61">
        <v>10870</v>
      </c>
      <c r="AK499" s="27">
        <v>2021</v>
      </c>
      <c r="AL499" t="s">
        <v>65</v>
      </c>
      <c r="AM499" t="s">
        <v>35</v>
      </c>
      <c r="AN499">
        <v>250028</v>
      </c>
      <c r="AO499" s="29">
        <v>10</v>
      </c>
      <c r="AP499" t="s">
        <v>79</v>
      </c>
      <c r="AQ499" s="61">
        <v>5983</v>
      </c>
      <c r="BK499" s="27">
        <v>2021</v>
      </c>
      <c r="BL499" t="s">
        <v>51</v>
      </c>
      <c r="BM499" t="s">
        <v>29</v>
      </c>
      <c r="BN499">
        <v>511111</v>
      </c>
      <c r="BO499" s="29">
        <v>1</v>
      </c>
      <c r="BP499" t="s">
        <v>20</v>
      </c>
      <c r="BQ499" s="61">
        <v>1189</v>
      </c>
    </row>
    <row r="500" spans="1:69" x14ac:dyDescent="0.25">
      <c r="A500" s="27">
        <v>2022</v>
      </c>
      <c r="B500" t="s">
        <v>50</v>
      </c>
      <c r="C500" t="s">
        <v>38</v>
      </c>
      <c r="D500" t="s">
        <v>20</v>
      </c>
      <c r="E500" s="61"/>
      <c r="F500" s="61">
        <v>604</v>
      </c>
      <c r="G500" s="61">
        <v>5177</v>
      </c>
      <c r="H500" s="61"/>
      <c r="I500" s="61"/>
      <c r="J500" s="61"/>
      <c r="K500" s="61">
        <v>2958</v>
      </c>
      <c r="L500" s="61"/>
      <c r="M500" s="61"/>
      <c r="N500" s="61">
        <v>1199</v>
      </c>
      <c r="O500" s="61"/>
      <c r="P500" s="61"/>
      <c r="Q500" s="61">
        <v>9938</v>
      </c>
      <c r="AK500" s="27">
        <v>2021</v>
      </c>
      <c r="AL500" t="s">
        <v>65</v>
      </c>
      <c r="AM500" t="s">
        <v>35</v>
      </c>
      <c r="AN500">
        <v>250028</v>
      </c>
      <c r="AO500" s="29">
        <v>10</v>
      </c>
      <c r="AP500" t="s">
        <v>18</v>
      </c>
      <c r="AQ500" s="61">
        <v>4628</v>
      </c>
      <c r="BK500" s="27">
        <v>2021</v>
      </c>
      <c r="BL500" t="s">
        <v>51</v>
      </c>
      <c r="BM500" t="s">
        <v>29</v>
      </c>
      <c r="BN500">
        <v>511111</v>
      </c>
      <c r="BO500" s="29">
        <v>2</v>
      </c>
      <c r="BP500" t="s">
        <v>14</v>
      </c>
      <c r="BQ500" s="61">
        <v>4655</v>
      </c>
    </row>
    <row r="501" spans="1:69" x14ac:dyDescent="0.25">
      <c r="A501" s="27">
        <v>2022</v>
      </c>
      <c r="B501" t="s">
        <v>50</v>
      </c>
      <c r="C501" t="s">
        <v>54</v>
      </c>
      <c r="D501" t="s">
        <v>73</v>
      </c>
      <c r="E501" s="61"/>
      <c r="F501" s="61">
        <v>1437</v>
      </c>
      <c r="G501" s="61"/>
      <c r="H501" s="61"/>
      <c r="I501" s="61"/>
      <c r="J501" s="61">
        <v>5275</v>
      </c>
      <c r="K501" s="61"/>
      <c r="L501" s="61"/>
      <c r="M501" s="61"/>
      <c r="N501" s="61">
        <v>2918</v>
      </c>
      <c r="O501" s="61">
        <v>2990</v>
      </c>
      <c r="P501" s="61"/>
      <c r="Q501" s="61">
        <v>12620</v>
      </c>
      <c r="AK501" s="27">
        <v>2021</v>
      </c>
      <c r="AL501" t="s">
        <v>65</v>
      </c>
      <c r="AM501" t="s">
        <v>35</v>
      </c>
      <c r="AN501">
        <v>250029</v>
      </c>
      <c r="AO501" s="29">
        <v>1</v>
      </c>
      <c r="AP501" t="s">
        <v>73</v>
      </c>
      <c r="AQ501" s="61">
        <v>1723</v>
      </c>
      <c r="BK501" s="27">
        <v>2021</v>
      </c>
      <c r="BL501" t="s">
        <v>51</v>
      </c>
      <c r="BM501" t="s">
        <v>29</v>
      </c>
      <c r="BN501">
        <v>511111</v>
      </c>
      <c r="BO501" s="29">
        <v>3</v>
      </c>
      <c r="BP501" t="s">
        <v>73</v>
      </c>
      <c r="BQ501" s="61">
        <v>5315</v>
      </c>
    </row>
    <row r="502" spans="1:69" x14ac:dyDescent="0.25">
      <c r="A502" s="27">
        <v>2022</v>
      </c>
      <c r="B502" t="s">
        <v>50</v>
      </c>
      <c r="C502" t="s">
        <v>54</v>
      </c>
      <c r="D502" t="s">
        <v>74</v>
      </c>
      <c r="E502" s="61"/>
      <c r="F502" s="61"/>
      <c r="G502" s="61"/>
      <c r="H502" s="61">
        <v>6151</v>
      </c>
      <c r="I502" s="61"/>
      <c r="J502" s="61"/>
      <c r="K502" s="61">
        <v>2021</v>
      </c>
      <c r="L502" s="61"/>
      <c r="M502" s="61"/>
      <c r="N502" s="61"/>
      <c r="O502" s="61"/>
      <c r="P502" s="61"/>
      <c r="Q502" s="61">
        <v>8172</v>
      </c>
      <c r="AK502" s="27">
        <v>2021</v>
      </c>
      <c r="AL502" t="s">
        <v>65</v>
      </c>
      <c r="AM502" t="s">
        <v>35</v>
      </c>
      <c r="AN502">
        <v>250029</v>
      </c>
      <c r="AO502" s="29">
        <v>1</v>
      </c>
      <c r="AP502" t="s">
        <v>75</v>
      </c>
      <c r="AQ502" s="61">
        <v>5486</v>
      </c>
      <c r="BK502" s="27">
        <v>2021</v>
      </c>
      <c r="BL502" t="s">
        <v>51</v>
      </c>
      <c r="BM502" t="s">
        <v>29</v>
      </c>
      <c r="BN502">
        <v>511111</v>
      </c>
      <c r="BO502" s="29">
        <v>3</v>
      </c>
      <c r="BP502" t="s">
        <v>79</v>
      </c>
      <c r="BQ502" s="61">
        <v>3876</v>
      </c>
    </row>
    <row r="503" spans="1:69" x14ac:dyDescent="0.25">
      <c r="A503" s="27">
        <v>2022</v>
      </c>
      <c r="B503" t="s">
        <v>50</v>
      </c>
      <c r="C503" t="s">
        <v>54</v>
      </c>
      <c r="D503" t="s">
        <v>77</v>
      </c>
      <c r="E503" s="61"/>
      <c r="F503" s="61"/>
      <c r="G503" s="61"/>
      <c r="H503" s="61"/>
      <c r="I503" s="61"/>
      <c r="J503" s="61">
        <v>5814</v>
      </c>
      <c r="K503" s="61">
        <v>602</v>
      </c>
      <c r="L503" s="61"/>
      <c r="M503" s="61"/>
      <c r="N503" s="61"/>
      <c r="O503" s="61"/>
      <c r="P503" s="61"/>
      <c r="Q503" s="61">
        <v>6416</v>
      </c>
      <c r="AK503" s="27">
        <v>2021</v>
      </c>
      <c r="AL503" t="s">
        <v>65</v>
      </c>
      <c r="AM503" t="s">
        <v>35</v>
      </c>
      <c r="AN503">
        <v>250029</v>
      </c>
      <c r="AO503" s="29">
        <v>2</v>
      </c>
      <c r="AP503" t="s">
        <v>78</v>
      </c>
      <c r="AQ503" s="61">
        <v>4973</v>
      </c>
      <c r="BK503" s="27">
        <v>2021</v>
      </c>
      <c r="BL503" t="s">
        <v>51</v>
      </c>
      <c r="BM503" t="s">
        <v>29</v>
      </c>
      <c r="BN503">
        <v>511111</v>
      </c>
      <c r="BO503" s="29">
        <v>3</v>
      </c>
      <c r="BP503" t="s">
        <v>19</v>
      </c>
      <c r="BQ503" s="61">
        <v>2333</v>
      </c>
    </row>
    <row r="504" spans="1:69" x14ac:dyDescent="0.25">
      <c r="A504" s="27">
        <v>2022</v>
      </c>
      <c r="B504" t="s">
        <v>50</v>
      </c>
      <c r="C504" t="s">
        <v>54</v>
      </c>
      <c r="D504" t="s">
        <v>78</v>
      </c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>
        <v>220</v>
      </c>
      <c r="Q504" s="61">
        <v>220</v>
      </c>
      <c r="AK504" s="27">
        <v>2021</v>
      </c>
      <c r="AL504" t="s">
        <v>65</v>
      </c>
      <c r="AM504" t="s">
        <v>35</v>
      </c>
      <c r="AN504">
        <v>250029</v>
      </c>
      <c r="AO504" s="29">
        <v>3</v>
      </c>
      <c r="AP504" t="s">
        <v>81</v>
      </c>
      <c r="AQ504" s="61">
        <v>3322</v>
      </c>
      <c r="BK504" s="27">
        <v>2021</v>
      </c>
      <c r="BL504" t="s">
        <v>51</v>
      </c>
      <c r="BM504" t="s">
        <v>29</v>
      </c>
      <c r="BN504">
        <v>511111</v>
      </c>
      <c r="BO504" s="29">
        <v>4</v>
      </c>
      <c r="BP504" t="s">
        <v>11</v>
      </c>
      <c r="BQ504" s="61">
        <v>3582</v>
      </c>
    </row>
    <row r="505" spans="1:69" x14ac:dyDescent="0.25">
      <c r="A505" s="27">
        <v>2022</v>
      </c>
      <c r="B505" t="s">
        <v>50</v>
      </c>
      <c r="C505" t="s">
        <v>54</v>
      </c>
      <c r="D505" t="s">
        <v>79</v>
      </c>
      <c r="E505" s="61"/>
      <c r="F505" s="61"/>
      <c r="G505" s="61">
        <v>1884</v>
      </c>
      <c r="H505" s="61"/>
      <c r="I505" s="61"/>
      <c r="J505" s="61"/>
      <c r="K505" s="61"/>
      <c r="L505" s="61">
        <v>3211</v>
      </c>
      <c r="M505" s="61">
        <v>5098</v>
      </c>
      <c r="N505" s="61"/>
      <c r="O505" s="61"/>
      <c r="P505" s="61"/>
      <c r="Q505" s="61">
        <v>10193</v>
      </c>
      <c r="AK505" s="27">
        <v>2021</v>
      </c>
      <c r="AL505" t="s">
        <v>65</v>
      </c>
      <c r="AM505" t="s">
        <v>35</v>
      </c>
      <c r="AN505">
        <v>250029</v>
      </c>
      <c r="AO505" s="29">
        <v>6</v>
      </c>
      <c r="AP505" t="s">
        <v>81</v>
      </c>
      <c r="AQ505" s="61">
        <v>1512</v>
      </c>
      <c r="BK505" s="27">
        <v>2021</v>
      </c>
      <c r="BL505" t="s">
        <v>51</v>
      </c>
      <c r="BM505" t="s">
        <v>29</v>
      </c>
      <c r="BN505">
        <v>511111</v>
      </c>
      <c r="BO505" s="29">
        <v>4</v>
      </c>
      <c r="BP505" t="s">
        <v>14</v>
      </c>
      <c r="BQ505" s="61">
        <v>3984</v>
      </c>
    </row>
    <row r="506" spans="1:69" x14ac:dyDescent="0.25">
      <c r="A506" s="27">
        <v>2022</v>
      </c>
      <c r="B506" t="s">
        <v>50</v>
      </c>
      <c r="C506" t="s">
        <v>54</v>
      </c>
      <c r="D506" t="s">
        <v>80</v>
      </c>
      <c r="E506" s="61"/>
      <c r="F506" s="61"/>
      <c r="G506" s="61">
        <v>497</v>
      </c>
      <c r="H506" s="61"/>
      <c r="I506" s="61"/>
      <c r="J506" s="61"/>
      <c r="K506" s="61"/>
      <c r="L506" s="61"/>
      <c r="M506" s="61"/>
      <c r="N506" s="61"/>
      <c r="O506" s="61"/>
      <c r="P506" s="61"/>
      <c r="Q506" s="61">
        <v>497</v>
      </c>
      <c r="AK506" s="27">
        <v>2021</v>
      </c>
      <c r="AL506" t="s">
        <v>65</v>
      </c>
      <c r="AM506" t="s">
        <v>35</v>
      </c>
      <c r="AN506">
        <v>250029</v>
      </c>
      <c r="AO506" s="29">
        <v>8</v>
      </c>
      <c r="AP506" t="s">
        <v>73</v>
      </c>
      <c r="AQ506" s="61">
        <v>5979</v>
      </c>
      <c r="BK506" s="27">
        <v>2021</v>
      </c>
      <c r="BL506" t="s">
        <v>51</v>
      </c>
      <c r="BM506" t="s">
        <v>29</v>
      </c>
      <c r="BN506">
        <v>511111</v>
      </c>
      <c r="BO506" s="29">
        <v>4</v>
      </c>
      <c r="BP506" t="s">
        <v>15</v>
      </c>
      <c r="BQ506" s="61">
        <v>5721</v>
      </c>
    </row>
    <row r="507" spans="1:69" x14ac:dyDescent="0.25">
      <c r="A507" s="27">
        <v>2022</v>
      </c>
      <c r="B507" t="s">
        <v>50</v>
      </c>
      <c r="C507" t="s">
        <v>54</v>
      </c>
      <c r="D507" t="s">
        <v>81</v>
      </c>
      <c r="E507" s="61"/>
      <c r="F507" s="61"/>
      <c r="G507" s="61"/>
      <c r="H507" s="61"/>
      <c r="I507" s="61">
        <v>1901</v>
      </c>
      <c r="J507" s="61"/>
      <c r="K507" s="61"/>
      <c r="L507" s="61"/>
      <c r="M507" s="61"/>
      <c r="N507" s="61"/>
      <c r="O507" s="61"/>
      <c r="P507" s="61">
        <v>5638</v>
      </c>
      <c r="Q507" s="61">
        <v>7539</v>
      </c>
      <c r="AK507" s="27">
        <v>2021</v>
      </c>
      <c r="AL507" t="s">
        <v>65</v>
      </c>
      <c r="AM507" t="s">
        <v>35</v>
      </c>
      <c r="AN507">
        <v>250029</v>
      </c>
      <c r="AO507" s="29">
        <v>8</v>
      </c>
      <c r="AP507" t="s">
        <v>18</v>
      </c>
      <c r="AQ507" s="61">
        <v>5138</v>
      </c>
      <c r="BK507" s="27">
        <v>2021</v>
      </c>
      <c r="BL507" t="s">
        <v>51</v>
      </c>
      <c r="BM507" t="s">
        <v>29</v>
      </c>
      <c r="BN507">
        <v>511111</v>
      </c>
      <c r="BO507" s="29">
        <v>5</v>
      </c>
      <c r="BP507" t="s">
        <v>74</v>
      </c>
      <c r="BQ507" s="61">
        <v>2805</v>
      </c>
    </row>
    <row r="508" spans="1:69" x14ac:dyDescent="0.25">
      <c r="A508" s="27">
        <v>2022</v>
      </c>
      <c r="B508" t="s">
        <v>50</v>
      </c>
      <c r="C508" t="s">
        <v>54</v>
      </c>
      <c r="D508" t="s">
        <v>11</v>
      </c>
      <c r="E508" s="61"/>
      <c r="F508" s="61"/>
      <c r="G508" s="61">
        <v>2491</v>
      </c>
      <c r="H508" s="61"/>
      <c r="I508" s="61"/>
      <c r="J508" s="61">
        <v>622</v>
      </c>
      <c r="K508" s="61">
        <v>1753</v>
      </c>
      <c r="L508" s="61"/>
      <c r="M508" s="61"/>
      <c r="N508" s="61">
        <v>5192</v>
      </c>
      <c r="O508" s="61"/>
      <c r="P508" s="61"/>
      <c r="Q508" s="61">
        <v>10058</v>
      </c>
      <c r="AK508" s="27">
        <v>2021</v>
      </c>
      <c r="AL508" t="s">
        <v>65</v>
      </c>
      <c r="AM508" t="s">
        <v>35</v>
      </c>
      <c r="AN508">
        <v>250029</v>
      </c>
      <c r="AO508" s="29">
        <v>10</v>
      </c>
      <c r="AP508" t="s">
        <v>78</v>
      </c>
      <c r="AQ508" s="61">
        <v>533</v>
      </c>
      <c r="BK508" s="27">
        <v>2021</v>
      </c>
      <c r="BL508" t="s">
        <v>51</v>
      </c>
      <c r="BM508" t="s">
        <v>29</v>
      </c>
      <c r="BN508">
        <v>511111</v>
      </c>
      <c r="BO508" s="29">
        <v>5</v>
      </c>
      <c r="BP508" t="s">
        <v>77</v>
      </c>
      <c r="BQ508" s="61">
        <v>4447</v>
      </c>
    </row>
    <row r="509" spans="1:69" x14ac:dyDescent="0.25">
      <c r="A509" s="27">
        <v>2022</v>
      </c>
      <c r="B509" t="s">
        <v>50</v>
      </c>
      <c r="C509" t="s">
        <v>54</v>
      </c>
      <c r="D509" t="s">
        <v>12</v>
      </c>
      <c r="E509" s="61"/>
      <c r="F509" s="61"/>
      <c r="G509" s="61">
        <v>5124</v>
      </c>
      <c r="H509" s="61"/>
      <c r="I509" s="61"/>
      <c r="J509" s="61"/>
      <c r="K509" s="61"/>
      <c r="L509" s="61"/>
      <c r="M509" s="61"/>
      <c r="N509" s="61"/>
      <c r="O509" s="61">
        <v>4872</v>
      </c>
      <c r="P509" s="61"/>
      <c r="Q509" s="61">
        <v>9996</v>
      </c>
      <c r="AK509" s="27">
        <v>2021</v>
      </c>
      <c r="AL509" t="s">
        <v>65</v>
      </c>
      <c r="AM509" t="s">
        <v>35</v>
      </c>
      <c r="AN509">
        <v>250029</v>
      </c>
      <c r="AO509" s="29">
        <v>10</v>
      </c>
      <c r="AP509" t="s">
        <v>15</v>
      </c>
      <c r="AQ509" s="61">
        <v>2975</v>
      </c>
      <c r="BK509" s="27">
        <v>2021</v>
      </c>
      <c r="BL509" t="s">
        <v>51</v>
      </c>
      <c r="BM509" t="s">
        <v>29</v>
      </c>
      <c r="BN509">
        <v>511111</v>
      </c>
      <c r="BO509" s="29">
        <v>6</v>
      </c>
      <c r="BP509" t="s">
        <v>18</v>
      </c>
      <c r="BQ509" s="61">
        <v>1137</v>
      </c>
    </row>
    <row r="510" spans="1:69" x14ac:dyDescent="0.25">
      <c r="A510" s="27">
        <v>2022</v>
      </c>
      <c r="B510" t="s">
        <v>50</v>
      </c>
      <c r="C510" t="s">
        <v>54</v>
      </c>
      <c r="D510" t="s">
        <v>13</v>
      </c>
      <c r="E510" s="61">
        <v>1613</v>
      </c>
      <c r="F510" s="61">
        <v>3437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>
        <v>5050</v>
      </c>
      <c r="AK510" s="27">
        <v>2021</v>
      </c>
      <c r="AL510" t="s">
        <v>65</v>
      </c>
      <c r="AM510" t="s">
        <v>35</v>
      </c>
      <c r="AN510">
        <v>250029</v>
      </c>
      <c r="AO510" s="29">
        <v>11</v>
      </c>
      <c r="AP510" t="s">
        <v>19</v>
      </c>
      <c r="AQ510" s="61">
        <v>6551</v>
      </c>
      <c r="BK510" s="27">
        <v>2021</v>
      </c>
      <c r="BL510" t="s">
        <v>51</v>
      </c>
      <c r="BM510" t="s">
        <v>29</v>
      </c>
      <c r="BN510">
        <v>511111</v>
      </c>
      <c r="BO510" s="29">
        <v>6</v>
      </c>
      <c r="BP510" t="s">
        <v>20</v>
      </c>
      <c r="BQ510" s="61">
        <v>2127</v>
      </c>
    </row>
    <row r="511" spans="1:69" x14ac:dyDescent="0.25">
      <c r="A511" s="27">
        <v>2022</v>
      </c>
      <c r="B511" t="s">
        <v>50</v>
      </c>
      <c r="C511" t="s">
        <v>54</v>
      </c>
      <c r="D511" t="s">
        <v>15</v>
      </c>
      <c r="E511" s="61"/>
      <c r="F511" s="61"/>
      <c r="G511" s="61">
        <v>229</v>
      </c>
      <c r="H511" s="61"/>
      <c r="I511" s="61"/>
      <c r="J511" s="61"/>
      <c r="K511" s="61"/>
      <c r="L511" s="61"/>
      <c r="M511" s="61"/>
      <c r="N511" s="61"/>
      <c r="O511" s="61"/>
      <c r="P511" s="61"/>
      <c r="Q511" s="61">
        <v>229</v>
      </c>
      <c r="AK511" s="27">
        <v>2021</v>
      </c>
      <c r="AL511" t="s">
        <v>65</v>
      </c>
      <c r="AM511" t="s">
        <v>35</v>
      </c>
      <c r="AN511">
        <v>250029</v>
      </c>
      <c r="AO511" s="29">
        <v>12</v>
      </c>
      <c r="AP511" t="s">
        <v>16</v>
      </c>
      <c r="AQ511" s="61">
        <v>5862</v>
      </c>
      <c r="BK511" s="27">
        <v>2021</v>
      </c>
      <c r="BL511" t="s">
        <v>51</v>
      </c>
      <c r="BM511" t="s">
        <v>29</v>
      </c>
      <c r="BN511">
        <v>511111</v>
      </c>
      <c r="BO511" s="29">
        <v>7</v>
      </c>
      <c r="BP511" t="s">
        <v>77</v>
      </c>
      <c r="BQ511" s="61">
        <v>2168</v>
      </c>
    </row>
    <row r="512" spans="1:69" x14ac:dyDescent="0.25">
      <c r="A512" s="27">
        <v>2022</v>
      </c>
      <c r="B512" t="s">
        <v>50</v>
      </c>
      <c r="C512" t="s">
        <v>54</v>
      </c>
      <c r="D512" t="s">
        <v>16</v>
      </c>
      <c r="E512" s="61">
        <v>5116</v>
      </c>
      <c r="F512" s="61"/>
      <c r="G512" s="61"/>
      <c r="H512" s="61"/>
      <c r="I512" s="61"/>
      <c r="J512" s="61"/>
      <c r="K512" s="61"/>
      <c r="L512" s="61"/>
      <c r="M512" s="61"/>
      <c r="N512" s="61"/>
      <c r="O512" s="61">
        <v>1988</v>
      </c>
      <c r="P512" s="61"/>
      <c r="Q512" s="61">
        <v>7104</v>
      </c>
      <c r="AK512" s="27">
        <v>2021</v>
      </c>
      <c r="AL512" t="s">
        <v>65</v>
      </c>
      <c r="AM512" t="s">
        <v>35</v>
      </c>
      <c r="AN512">
        <v>250030</v>
      </c>
      <c r="AO512" s="29">
        <v>2</v>
      </c>
      <c r="AP512" t="s">
        <v>80</v>
      </c>
      <c r="AQ512" s="61">
        <v>1784</v>
      </c>
      <c r="BK512" s="27">
        <v>2021</v>
      </c>
      <c r="BL512" t="s">
        <v>51</v>
      </c>
      <c r="BM512" t="s">
        <v>29</v>
      </c>
      <c r="BN512">
        <v>511111</v>
      </c>
      <c r="BO512" s="29">
        <v>7</v>
      </c>
      <c r="BP512" t="s">
        <v>79</v>
      </c>
      <c r="BQ512" s="61">
        <v>10461</v>
      </c>
    </row>
    <row r="513" spans="1:69" x14ac:dyDescent="0.25">
      <c r="A513" s="27">
        <v>2022</v>
      </c>
      <c r="B513" t="s">
        <v>50</v>
      </c>
      <c r="C513" t="s">
        <v>54</v>
      </c>
      <c r="D513" t="s">
        <v>17</v>
      </c>
      <c r="E513" s="61"/>
      <c r="F513" s="61"/>
      <c r="G513" s="61"/>
      <c r="H513" s="61">
        <v>5488</v>
      </c>
      <c r="I513" s="61"/>
      <c r="J513" s="61"/>
      <c r="K513" s="61"/>
      <c r="L513" s="61"/>
      <c r="M513" s="61"/>
      <c r="N513" s="61"/>
      <c r="O513" s="61"/>
      <c r="P513" s="61"/>
      <c r="Q513" s="61">
        <v>5488</v>
      </c>
      <c r="AK513" s="27">
        <v>2021</v>
      </c>
      <c r="AL513" t="s">
        <v>65</v>
      </c>
      <c r="AM513" t="s">
        <v>35</v>
      </c>
      <c r="AN513">
        <v>250030</v>
      </c>
      <c r="AO513" s="29">
        <v>3</v>
      </c>
      <c r="AP513" t="s">
        <v>19</v>
      </c>
      <c r="AQ513" s="61">
        <v>4782</v>
      </c>
      <c r="BK513" s="27">
        <v>2021</v>
      </c>
      <c r="BL513" t="s">
        <v>51</v>
      </c>
      <c r="BM513" t="s">
        <v>29</v>
      </c>
      <c r="BN513">
        <v>511111</v>
      </c>
      <c r="BO513" s="29">
        <v>8</v>
      </c>
      <c r="BP513" t="s">
        <v>11</v>
      </c>
      <c r="BQ513" s="61">
        <v>468</v>
      </c>
    </row>
    <row r="514" spans="1:69" x14ac:dyDescent="0.25">
      <c r="A514" s="27">
        <v>2022</v>
      </c>
      <c r="B514" t="s">
        <v>50</v>
      </c>
      <c r="C514" t="s">
        <v>54</v>
      </c>
      <c r="D514" t="s">
        <v>18</v>
      </c>
      <c r="E514" s="61"/>
      <c r="F514" s="61"/>
      <c r="G514" s="61"/>
      <c r="H514" s="61"/>
      <c r="I514" s="61"/>
      <c r="J514" s="61"/>
      <c r="K514" s="61"/>
      <c r="L514" s="61">
        <v>5039</v>
      </c>
      <c r="M514" s="61"/>
      <c r="N514" s="61"/>
      <c r="O514" s="61"/>
      <c r="P514" s="61"/>
      <c r="Q514" s="61">
        <v>5039</v>
      </c>
      <c r="AK514" s="27">
        <v>2021</v>
      </c>
      <c r="AL514" t="s">
        <v>65</v>
      </c>
      <c r="AM514" t="s">
        <v>35</v>
      </c>
      <c r="AN514">
        <v>250030</v>
      </c>
      <c r="AO514" s="29">
        <v>4</v>
      </c>
      <c r="AP514" t="s">
        <v>15</v>
      </c>
      <c r="AQ514" s="61">
        <v>2624</v>
      </c>
      <c r="BK514" s="27">
        <v>2021</v>
      </c>
      <c r="BL514" t="s">
        <v>51</v>
      </c>
      <c r="BM514" t="s">
        <v>29</v>
      </c>
      <c r="BN514">
        <v>511111</v>
      </c>
      <c r="BO514" s="29">
        <v>8</v>
      </c>
      <c r="BP514" t="s">
        <v>16</v>
      </c>
      <c r="BQ514" s="61">
        <v>3311</v>
      </c>
    </row>
    <row r="515" spans="1:69" x14ac:dyDescent="0.25">
      <c r="A515" s="27">
        <v>2022</v>
      </c>
      <c r="B515" t="s">
        <v>50</v>
      </c>
      <c r="C515" t="s">
        <v>54</v>
      </c>
      <c r="D515" t="s">
        <v>21</v>
      </c>
      <c r="E515" s="61"/>
      <c r="F515" s="61"/>
      <c r="G515" s="61"/>
      <c r="H515" s="61">
        <v>1015</v>
      </c>
      <c r="I515" s="61"/>
      <c r="J515" s="61"/>
      <c r="K515" s="61"/>
      <c r="L515" s="61"/>
      <c r="M515" s="61"/>
      <c r="N515" s="61"/>
      <c r="O515" s="61"/>
      <c r="P515" s="61"/>
      <c r="Q515" s="61">
        <v>1015</v>
      </c>
      <c r="AK515" s="27">
        <v>2021</v>
      </c>
      <c r="AL515" t="s">
        <v>65</v>
      </c>
      <c r="AM515" t="s">
        <v>35</v>
      </c>
      <c r="AN515">
        <v>250030</v>
      </c>
      <c r="AO515" s="29">
        <v>4</v>
      </c>
      <c r="AP515" t="s">
        <v>20</v>
      </c>
      <c r="AQ515" s="61">
        <v>1977</v>
      </c>
      <c r="BK515" s="27">
        <v>2021</v>
      </c>
      <c r="BL515" t="s">
        <v>51</v>
      </c>
      <c r="BM515" t="s">
        <v>29</v>
      </c>
      <c r="BN515">
        <v>511111</v>
      </c>
      <c r="BO515" s="29">
        <v>9</v>
      </c>
      <c r="BP515" t="s">
        <v>74</v>
      </c>
      <c r="BQ515" s="61">
        <v>9602</v>
      </c>
    </row>
    <row r="516" spans="1:69" x14ac:dyDescent="0.25">
      <c r="A516" s="27">
        <v>2022</v>
      </c>
      <c r="B516" t="s">
        <v>50</v>
      </c>
      <c r="C516" t="s">
        <v>71</v>
      </c>
      <c r="D516" t="s">
        <v>73</v>
      </c>
      <c r="E516" s="61"/>
      <c r="F516" s="61"/>
      <c r="G516" s="61"/>
      <c r="H516" s="61"/>
      <c r="I516" s="61">
        <v>2485</v>
      </c>
      <c r="J516" s="61"/>
      <c r="K516" s="61"/>
      <c r="L516" s="61"/>
      <c r="M516" s="61"/>
      <c r="N516" s="61"/>
      <c r="O516" s="61"/>
      <c r="P516" s="61"/>
      <c r="Q516" s="61">
        <v>2485</v>
      </c>
      <c r="AK516" s="27">
        <v>2021</v>
      </c>
      <c r="AL516" t="s">
        <v>65</v>
      </c>
      <c r="AM516" t="s">
        <v>35</v>
      </c>
      <c r="AN516">
        <v>250030</v>
      </c>
      <c r="AO516" s="29">
        <v>8</v>
      </c>
      <c r="AP516" t="s">
        <v>76</v>
      </c>
      <c r="AQ516" s="61">
        <v>249</v>
      </c>
      <c r="BK516" s="27">
        <v>2021</v>
      </c>
      <c r="BL516" t="s">
        <v>51</v>
      </c>
      <c r="BM516" t="s">
        <v>29</v>
      </c>
      <c r="BN516">
        <v>511111</v>
      </c>
      <c r="BO516" s="29">
        <v>9</v>
      </c>
      <c r="BP516" t="s">
        <v>76</v>
      </c>
      <c r="BQ516" s="61">
        <v>5940</v>
      </c>
    </row>
    <row r="517" spans="1:69" x14ac:dyDescent="0.25">
      <c r="A517" s="27">
        <v>2022</v>
      </c>
      <c r="B517" t="s">
        <v>50</v>
      </c>
      <c r="C517" t="s">
        <v>71</v>
      </c>
      <c r="D517" t="s">
        <v>74</v>
      </c>
      <c r="E517" s="61"/>
      <c r="F517" s="61">
        <v>5586</v>
      </c>
      <c r="G517" s="61"/>
      <c r="H517" s="61"/>
      <c r="I517" s="61"/>
      <c r="J517" s="61"/>
      <c r="K517" s="61">
        <v>5825</v>
      </c>
      <c r="L517" s="61"/>
      <c r="M517" s="61"/>
      <c r="N517" s="61"/>
      <c r="O517" s="61"/>
      <c r="P517" s="61"/>
      <c r="Q517" s="61">
        <v>11411</v>
      </c>
      <c r="AK517" s="27">
        <v>2021</v>
      </c>
      <c r="AL517" t="s">
        <v>65</v>
      </c>
      <c r="AM517" t="s">
        <v>35</v>
      </c>
      <c r="AN517">
        <v>250030</v>
      </c>
      <c r="AO517" s="29">
        <v>11</v>
      </c>
      <c r="AP517" t="s">
        <v>76</v>
      </c>
      <c r="AQ517" s="61">
        <v>5965</v>
      </c>
      <c r="BK517" s="27">
        <v>2021</v>
      </c>
      <c r="BL517" t="s">
        <v>51</v>
      </c>
      <c r="BM517" t="s">
        <v>29</v>
      </c>
      <c r="BN517">
        <v>511111</v>
      </c>
      <c r="BO517" s="29">
        <v>9</v>
      </c>
      <c r="BP517" t="s">
        <v>78</v>
      </c>
      <c r="BQ517" s="61">
        <v>1013</v>
      </c>
    </row>
    <row r="518" spans="1:69" x14ac:dyDescent="0.25">
      <c r="A518" s="27">
        <v>2022</v>
      </c>
      <c r="B518" t="s">
        <v>50</v>
      </c>
      <c r="C518" t="s">
        <v>71</v>
      </c>
      <c r="D518" t="s">
        <v>75</v>
      </c>
      <c r="E518" s="61">
        <v>5789</v>
      </c>
      <c r="F518" s="61"/>
      <c r="G518" s="61">
        <v>2009</v>
      </c>
      <c r="H518" s="61"/>
      <c r="I518" s="61"/>
      <c r="J518" s="61"/>
      <c r="K518" s="61"/>
      <c r="L518" s="61"/>
      <c r="M518" s="61">
        <v>5137</v>
      </c>
      <c r="N518" s="61">
        <v>4523</v>
      </c>
      <c r="O518" s="61"/>
      <c r="P518" s="61"/>
      <c r="Q518" s="61">
        <v>17458</v>
      </c>
      <c r="AK518" s="27">
        <v>2021</v>
      </c>
      <c r="AL518" t="s">
        <v>65</v>
      </c>
      <c r="AM518" t="s">
        <v>35</v>
      </c>
      <c r="AN518">
        <v>250030</v>
      </c>
      <c r="AO518" s="29">
        <v>11</v>
      </c>
      <c r="AP518" t="s">
        <v>17</v>
      </c>
      <c r="AQ518" s="61">
        <v>4358</v>
      </c>
      <c r="BK518" s="27">
        <v>2021</v>
      </c>
      <c r="BL518" t="s">
        <v>51</v>
      </c>
      <c r="BM518" t="s">
        <v>29</v>
      </c>
      <c r="BN518">
        <v>511111</v>
      </c>
      <c r="BO518" s="29">
        <v>9</v>
      </c>
      <c r="BP518" t="s">
        <v>80</v>
      </c>
      <c r="BQ518" s="61">
        <v>2828</v>
      </c>
    </row>
    <row r="519" spans="1:69" x14ac:dyDescent="0.25">
      <c r="A519" s="27">
        <v>2022</v>
      </c>
      <c r="B519" t="s">
        <v>50</v>
      </c>
      <c r="C519" t="s">
        <v>71</v>
      </c>
      <c r="D519" t="s">
        <v>76</v>
      </c>
      <c r="E519" s="61"/>
      <c r="F519" s="61"/>
      <c r="G519" s="61"/>
      <c r="H519" s="61"/>
      <c r="I519" s="61"/>
      <c r="J519" s="61">
        <v>5634</v>
      </c>
      <c r="K519" s="61"/>
      <c r="L519" s="61"/>
      <c r="M519" s="61"/>
      <c r="N519" s="61"/>
      <c r="O519" s="61"/>
      <c r="P519" s="61"/>
      <c r="Q519" s="61">
        <v>5634</v>
      </c>
      <c r="AK519" s="27">
        <v>2021</v>
      </c>
      <c r="AL519" t="s">
        <v>65</v>
      </c>
      <c r="AM519" t="s">
        <v>35</v>
      </c>
      <c r="AN519">
        <v>250030</v>
      </c>
      <c r="AO519" s="29">
        <v>12</v>
      </c>
      <c r="AP519" t="s">
        <v>77</v>
      </c>
      <c r="AQ519" s="61">
        <v>730</v>
      </c>
      <c r="BK519" s="27">
        <v>2021</v>
      </c>
      <c r="BL519" t="s">
        <v>51</v>
      </c>
      <c r="BM519" t="s">
        <v>29</v>
      </c>
      <c r="BN519">
        <v>511111</v>
      </c>
      <c r="BO519" s="29">
        <v>9</v>
      </c>
      <c r="BP519" t="s">
        <v>11</v>
      </c>
      <c r="BQ519" s="61">
        <v>3879</v>
      </c>
    </row>
    <row r="520" spans="1:69" x14ac:dyDescent="0.25">
      <c r="A520" s="27">
        <v>2022</v>
      </c>
      <c r="B520" t="s">
        <v>50</v>
      </c>
      <c r="C520" t="s">
        <v>71</v>
      </c>
      <c r="D520" t="s">
        <v>78</v>
      </c>
      <c r="E520" s="61"/>
      <c r="F520" s="61"/>
      <c r="G520" s="61"/>
      <c r="H520" s="61"/>
      <c r="I520" s="61"/>
      <c r="J520" s="61">
        <v>536</v>
      </c>
      <c r="K520" s="61">
        <v>1554</v>
      </c>
      <c r="L520" s="61"/>
      <c r="M520" s="61"/>
      <c r="N520" s="61"/>
      <c r="O520" s="61"/>
      <c r="P520" s="61"/>
      <c r="Q520" s="61">
        <v>2090</v>
      </c>
      <c r="AK520" s="27">
        <v>2021</v>
      </c>
      <c r="AL520" t="s">
        <v>51</v>
      </c>
      <c r="AM520" t="s">
        <v>34</v>
      </c>
      <c r="AN520">
        <v>250021</v>
      </c>
      <c r="AO520" s="29">
        <v>1</v>
      </c>
      <c r="AP520" t="s">
        <v>14</v>
      </c>
      <c r="AQ520" s="61">
        <v>4888</v>
      </c>
      <c r="BK520" s="27">
        <v>2021</v>
      </c>
      <c r="BL520" t="s">
        <v>51</v>
      </c>
      <c r="BM520" t="s">
        <v>29</v>
      </c>
      <c r="BN520">
        <v>511111</v>
      </c>
      <c r="BO520" s="29">
        <v>9</v>
      </c>
      <c r="BP520" t="s">
        <v>19</v>
      </c>
      <c r="BQ520" s="61">
        <v>5888</v>
      </c>
    </row>
    <row r="521" spans="1:69" x14ac:dyDescent="0.25">
      <c r="A521" s="27">
        <v>2022</v>
      </c>
      <c r="B521" t="s">
        <v>50</v>
      </c>
      <c r="C521" t="s">
        <v>71</v>
      </c>
      <c r="D521" t="s">
        <v>79</v>
      </c>
      <c r="E521" s="61">
        <v>1582</v>
      </c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>
        <v>1582</v>
      </c>
      <c r="AK521" s="27">
        <v>2021</v>
      </c>
      <c r="AL521" t="s">
        <v>51</v>
      </c>
      <c r="AM521" t="s">
        <v>34</v>
      </c>
      <c r="AN521">
        <v>250021</v>
      </c>
      <c r="AO521" s="29">
        <v>2</v>
      </c>
      <c r="AP521" t="s">
        <v>19</v>
      </c>
      <c r="AQ521" s="61">
        <v>4946</v>
      </c>
      <c r="BK521" s="27">
        <v>2021</v>
      </c>
      <c r="BL521" t="s">
        <v>51</v>
      </c>
      <c r="BM521" t="s">
        <v>29</v>
      </c>
      <c r="BN521">
        <v>511111</v>
      </c>
      <c r="BO521" s="29">
        <v>9</v>
      </c>
      <c r="BP521" t="s">
        <v>20</v>
      </c>
      <c r="BQ521" s="61">
        <v>2249</v>
      </c>
    </row>
    <row r="522" spans="1:69" x14ac:dyDescent="0.25">
      <c r="A522" s="27">
        <v>2022</v>
      </c>
      <c r="B522" t="s">
        <v>50</v>
      </c>
      <c r="C522" t="s">
        <v>71</v>
      </c>
      <c r="D522" t="s">
        <v>12</v>
      </c>
      <c r="E522" s="61">
        <v>5807</v>
      </c>
      <c r="F522" s="61"/>
      <c r="G522" s="61"/>
      <c r="H522" s="61"/>
      <c r="I522" s="61"/>
      <c r="J522" s="61"/>
      <c r="K522" s="61">
        <v>2191</v>
      </c>
      <c r="L522" s="61"/>
      <c r="M522" s="61"/>
      <c r="N522" s="61">
        <v>3988</v>
      </c>
      <c r="O522" s="61">
        <v>902</v>
      </c>
      <c r="P522" s="61"/>
      <c r="Q522" s="61">
        <v>12888</v>
      </c>
      <c r="AK522" s="27">
        <v>2021</v>
      </c>
      <c r="AL522" t="s">
        <v>51</v>
      </c>
      <c r="AM522" t="s">
        <v>34</v>
      </c>
      <c r="AN522">
        <v>250021</v>
      </c>
      <c r="AO522" s="29">
        <v>3</v>
      </c>
      <c r="AP522" t="s">
        <v>11</v>
      </c>
      <c r="AQ522" s="61">
        <v>840</v>
      </c>
      <c r="BK522" s="27">
        <v>2021</v>
      </c>
      <c r="BL522" t="s">
        <v>51</v>
      </c>
      <c r="BM522" t="s">
        <v>29</v>
      </c>
      <c r="BN522">
        <v>511111</v>
      </c>
      <c r="BO522" s="29">
        <v>10</v>
      </c>
      <c r="BP522" t="s">
        <v>74</v>
      </c>
      <c r="BQ522" s="61">
        <v>387</v>
      </c>
    </row>
    <row r="523" spans="1:69" x14ac:dyDescent="0.25">
      <c r="A523" s="27">
        <v>2022</v>
      </c>
      <c r="B523" t="s">
        <v>50</v>
      </c>
      <c r="C523" t="s">
        <v>71</v>
      </c>
      <c r="D523" t="s">
        <v>14</v>
      </c>
      <c r="E523" s="61"/>
      <c r="F523" s="61">
        <v>5317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>
        <v>5317</v>
      </c>
      <c r="AK523" s="27">
        <v>2021</v>
      </c>
      <c r="AL523" t="s">
        <v>51</v>
      </c>
      <c r="AM523" t="s">
        <v>34</v>
      </c>
      <c r="AN523">
        <v>250021</v>
      </c>
      <c r="AO523" s="29">
        <v>4</v>
      </c>
      <c r="AP523" t="s">
        <v>14</v>
      </c>
      <c r="AQ523" s="61">
        <v>2947</v>
      </c>
      <c r="BK523" s="27">
        <v>2021</v>
      </c>
      <c r="BL523" t="s">
        <v>51</v>
      </c>
      <c r="BM523" t="s">
        <v>29</v>
      </c>
      <c r="BN523">
        <v>511111</v>
      </c>
      <c r="BO523" s="29">
        <v>10</v>
      </c>
      <c r="BP523" t="s">
        <v>78</v>
      </c>
      <c r="BQ523" s="61">
        <v>4129</v>
      </c>
    </row>
    <row r="524" spans="1:69" x14ac:dyDescent="0.25">
      <c r="A524" s="27">
        <v>2022</v>
      </c>
      <c r="B524" t="s">
        <v>50</v>
      </c>
      <c r="C524" t="s">
        <v>71</v>
      </c>
      <c r="D524" t="s">
        <v>15</v>
      </c>
      <c r="E524" s="61"/>
      <c r="F524" s="61">
        <v>2275</v>
      </c>
      <c r="G524" s="61">
        <v>4587</v>
      </c>
      <c r="H524" s="61"/>
      <c r="I524" s="61"/>
      <c r="J524" s="61"/>
      <c r="K524" s="61">
        <v>4618</v>
      </c>
      <c r="L524" s="61"/>
      <c r="M524" s="61"/>
      <c r="N524" s="61">
        <v>4443</v>
      </c>
      <c r="O524" s="61"/>
      <c r="P524" s="61"/>
      <c r="Q524" s="61">
        <v>15923</v>
      </c>
      <c r="AK524" s="27">
        <v>2021</v>
      </c>
      <c r="AL524" t="s">
        <v>51</v>
      </c>
      <c r="AM524" t="s">
        <v>34</v>
      </c>
      <c r="AN524">
        <v>250021</v>
      </c>
      <c r="AO524" s="29">
        <v>5</v>
      </c>
      <c r="AP524" t="s">
        <v>11</v>
      </c>
      <c r="AQ524" s="61">
        <v>5808</v>
      </c>
      <c r="BK524" s="27">
        <v>2021</v>
      </c>
      <c r="BL524" t="s">
        <v>51</v>
      </c>
      <c r="BM524" t="s">
        <v>29</v>
      </c>
      <c r="BN524">
        <v>511111</v>
      </c>
      <c r="BO524" s="29">
        <v>10</v>
      </c>
      <c r="BP524" t="s">
        <v>13</v>
      </c>
      <c r="BQ524" s="61">
        <v>5443</v>
      </c>
    </row>
    <row r="525" spans="1:69" x14ac:dyDescent="0.25">
      <c r="A525" s="27">
        <v>2022</v>
      </c>
      <c r="B525" t="s">
        <v>50</v>
      </c>
      <c r="C525" t="s">
        <v>71</v>
      </c>
      <c r="D525" t="s">
        <v>16</v>
      </c>
      <c r="E525" s="61"/>
      <c r="F525" s="61"/>
      <c r="G525" s="61"/>
      <c r="H525" s="61"/>
      <c r="I525" s="61"/>
      <c r="J525" s="61"/>
      <c r="K525" s="61"/>
      <c r="L525" s="61"/>
      <c r="M525" s="61"/>
      <c r="N525" s="61">
        <v>302</v>
      </c>
      <c r="O525" s="61"/>
      <c r="P525" s="61">
        <v>519</v>
      </c>
      <c r="Q525" s="61">
        <v>821</v>
      </c>
      <c r="AK525" s="27">
        <v>2021</v>
      </c>
      <c r="AL525" t="s">
        <v>51</v>
      </c>
      <c r="AM525" t="s">
        <v>34</v>
      </c>
      <c r="AN525">
        <v>250021</v>
      </c>
      <c r="AO525" s="29">
        <v>9</v>
      </c>
      <c r="AP525" t="s">
        <v>12</v>
      </c>
      <c r="AQ525" s="61">
        <v>3526</v>
      </c>
      <c r="BK525" s="27">
        <v>2021</v>
      </c>
      <c r="BL525" t="s">
        <v>51</v>
      </c>
      <c r="BM525" t="s">
        <v>29</v>
      </c>
      <c r="BN525">
        <v>511111</v>
      </c>
      <c r="BO525" s="29">
        <v>10</v>
      </c>
      <c r="BP525" t="s">
        <v>15</v>
      </c>
      <c r="BQ525" s="61">
        <v>1428</v>
      </c>
    </row>
    <row r="526" spans="1:69" x14ac:dyDescent="0.25">
      <c r="A526" s="27">
        <v>2022</v>
      </c>
      <c r="B526" t="s">
        <v>50</v>
      </c>
      <c r="C526" t="s">
        <v>71</v>
      </c>
      <c r="D526" t="s">
        <v>19</v>
      </c>
      <c r="E526" s="61"/>
      <c r="F526" s="61"/>
      <c r="G526" s="61">
        <v>11152</v>
      </c>
      <c r="H526" s="61"/>
      <c r="I526" s="61"/>
      <c r="J526" s="61">
        <v>3276</v>
      </c>
      <c r="K526" s="61"/>
      <c r="L526" s="61"/>
      <c r="M526" s="61"/>
      <c r="N526" s="61"/>
      <c r="O526" s="61"/>
      <c r="P526" s="61"/>
      <c r="Q526" s="61">
        <v>14428</v>
      </c>
      <c r="AK526" s="27">
        <v>2021</v>
      </c>
      <c r="AL526" t="s">
        <v>51</v>
      </c>
      <c r="AM526" t="s">
        <v>34</v>
      </c>
      <c r="AN526">
        <v>250021</v>
      </c>
      <c r="AO526" s="29">
        <v>10</v>
      </c>
      <c r="AP526" t="s">
        <v>75</v>
      </c>
      <c r="AQ526" s="61">
        <v>4464</v>
      </c>
      <c r="BK526" s="27">
        <v>2021</v>
      </c>
      <c r="BL526" t="s">
        <v>51</v>
      </c>
      <c r="BM526" t="s">
        <v>29</v>
      </c>
      <c r="BN526">
        <v>511111</v>
      </c>
      <c r="BO526" s="29">
        <v>11</v>
      </c>
      <c r="BP526" t="s">
        <v>19</v>
      </c>
      <c r="BQ526" s="61">
        <v>8378</v>
      </c>
    </row>
    <row r="527" spans="1:69" x14ac:dyDescent="0.25">
      <c r="A527" s="27">
        <v>2022</v>
      </c>
      <c r="B527" t="s">
        <v>50</v>
      </c>
      <c r="C527" t="s">
        <v>71</v>
      </c>
      <c r="D527" t="s">
        <v>20</v>
      </c>
      <c r="E527" s="61"/>
      <c r="F527" s="61"/>
      <c r="G527" s="61"/>
      <c r="H527" s="61"/>
      <c r="I527" s="61"/>
      <c r="J527" s="61">
        <v>2606</v>
      </c>
      <c r="K527" s="61"/>
      <c r="L527" s="61"/>
      <c r="M527" s="61"/>
      <c r="N527" s="61"/>
      <c r="O527" s="61"/>
      <c r="P527" s="61"/>
      <c r="Q527" s="61">
        <v>2606</v>
      </c>
      <c r="AK527" s="27">
        <v>2021</v>
      </c>
      <c r="AL527" t="s">
        <v>51</v>
      </c>
      <c r="AM527" t="s">
        <v>34</v>
      </c>
      <c r="AN527">
        <v>250021</v>
      </c>
      <c r="AO527" s="29">
        <v>10</v>
      </c>
      <c r="AP527" t="s">
        <v>15</v>
      </c>
      <c r="AQ527" s="61">
        <v>1428</v>
      </c>
      <c r="BK527" s="27">
        <v>2021</v>
      </c>
      <c r="BL527" t="s">
        <v>51</v>
      </c>
      <c r="BM527" t="s">
        <v>29</v>
      </c>
      <c r="BN527">
        <v>511111</v>
      </c>
      <c r="BO527" s="29">
        <v>12</v>
      </c>
      <c r="BP527" t="s">
        <v>74</v>
      </c>
      <c r="BQ527" s="61">
        <v>5490</v>
      </c>
    </row>
    <row r="528" spans="1:69" x14ac:dyDescent="0.25">
      <c r="A528" s="27">
        <v>2022</v>
      </c>
      <c r="B528" t="s">
        <v>50</v>
      </c>
      <c r="C528" t="s">
        <v>71</v>
      </c>
      <c r="D528" t="s">
        <v>21</v>
      </c>
      <c r="E528" s="61">
        <v>3764</v>
      </c>
      <c r="F528" s="61"/>
      <c r="G528" s="61"/>
      <c r="H528" s="61"/>
      <c r="I528" s="61"/>
      <c r="J528" s="61"/>
      <c r="K528" s="61"/>
      <c r="L528" s="61"/>
      <c r="M528" s="61"/>
      <c r="N528" s="61"/>
      <c r="O528" s="61">
        <v>4733</v>
      </c>
      <c r="P528" s="61"/>
      <c r="Q528" s="61">
        <v>8497</v>
      </c>
      <c r="AK528" s="27">
        <v>2021</v>
      </c>
      <c r="AL528" t="s">
        <v>51</v>
      </c>
      <c r="AM528" t="s">
        <v>34</v>
      </c>
      <c r="AN528">
        <v>250021</v>
      </c>
      <c r="AO528" s="29">
        <v>11</v>
      </c>
      <c r="AP528" t="s">
        <v>73</v>
      </c>
      <c r="AQ528" s="61">
        <v>5120</v>
      </c>
      <c r="BK528" s="27">
        <v>2021</v>
      </c>
      <c r="BL528" t="s">
        <v>51</v>
      </c>
      <c r="BM528" t="s">
        <v>29</v>
      </c>
      <c r="BN528">
        <v>511111</v>
      </c>
      <c r="BO528" s="29">
        <v>12</v>
      </c>
      <c r="BP528" t="s">
        <v>13</v>
      </c>
      <c r="BQ528" s="61">
        <v>1564</v>
      </c>
    </row>
    <row r="529" spans="1:69" x14ac:dyDescent="0.25">
      <c r="A529" s="27">
        <v>2022</v>
      </c>
      <c r="B529" t="s">
        <v>50</v>
      </c>
      <c r="C529" t="s">
        <v>39</v>
      </c>
      <c r="D529" t="s">
        <v>73</v>
      </c>
      <c r="E529" s="61"/>
      <c r="F529" s="61"/>
      <c r="G529" s="61"/>
      <c r="H529" s="61"/>
      <c r="I529" s="61"/>
      <c r="J529" s="61">
        <v>214</v>
      </c>
      <c r="K529" s="61"/>
      <c r="L529" s="61"/>
      <c r="M529" s="61"/>
      <c r="N529" s="61"/>
      <c r="O529" s="61"/>
      <c r="P529" s="61"/>
      <c r="Q529" s="61">
        <v>214</v>
      </c>
      <c r="AK529" s="27">
        <v>2021</v>
      </c>
      <c r="AL529" t="s">
        <v>51</v>
      </c>
      <c r="AM529" t="s">
        <v>34</v>
      </c>
      <c r="AN529">
        <v>250021</v>
      </c>
      <c r="AO529" s="29">
        <v>11</v>
      </c>
      <c r="AP529" t="s">
        <v>16</v>
      </c>
      <c r="AQ529" s="61">
        <v>4513</v>
      </c>
      <c r="BK529" s="27">
        <v>2021</v>
      </c>
      <c r="BL529" t="s">
        <v>51</v>
      </c>
      <c r="BM529" t="s">
        <v>29</v>
      </c>
      <c r="BN529">
        <v>511111</v>
      </c>
      <c r="BO529" s="29">
        <v>12</v>
      </c>
      <c r="BP529" t="s">
        <v>15</v>
      </c>
      <c r="BQ529" s="61">
        <v>1373</v>
      </c>
    </row>
    <row r="530" spans="1:69" x14ac:dyDescent="0.25">
      <c r="A530" s="27">
        <v>2022</v>
      </c>
      <c r="B530" t="s">
        <v>50</v>
      </c>
      <c r="C530" t="s">
        <v>39</v>
      </c>
      <c r="D530" t="s">
        <v>74</v>
      </c>
      <c r="E530" s="61"/>
      <c r="F530" s="61"/>
      <c r="G530" s="61"/>
      <c r="H530" s="61"/>
      <c r="I530" s="61"/>
      <c r="J530" s="61"/>
      <c r="K530" s="61"/>
      <c r="L530" s="61">
        <v>896</v>
      </c>
      <c r="M530" s="61"/>
      <c r="N530" s="61"/>
      <c r="O530" s="61">
        <v>8314</v>
      </c>
      <c r="P530" s="61"/>
      <c r="Q530" s="61">
        <v>9210</v>
      </c>
      <c r="AK530" s="27">
        <v>2021</v>
      </c>
      <c r="AL530" t="s">
        <v>51</v>
      </c>
      <c r="AM530" t="s">
        <v>34</v>
      </c>
      <c r="AN530">
        <v>250022</v>
      </c>
      <c r="AO530" s="29">
        <v>1</v>
      </c>
      <c r="AP530" t="s">
        <v>13</v>
      </c>
      <c r="AQ530" s="61">
        <v>3708</v>
      </c>
      <c r="BK530" s="27">
        <v>2021</v>
      </c>
      <c r="BL530" t="s">
        <v>51</v>
      </c>
      <c r="BM530" t="s">
        <v>29</v>
      </c>
      <c r="BN530">
        <v>511112</v>
      </c>
      <c r="BO530" s="29">
        <v>1</v>
      </c>
      <c r="BP530" t="s">
        <v>78</v>
      </c>
      <c r="BQ530" s="61">
        <v>2525</v>
      </c>
    </row>
    <row r="531" spans="1:69" x14ac:dyDescent="0.25">
      <c r="A531" s="27">
        <v>2022</v>
      </c>
      <c r="B531" t="s">
        <v>50</v>
      </c>
      <c r="C531" t="s">
        <v>39</v>
      </c>
      <c r="D531" t="s">
        <v>75</v>
      </c>
      <c r="E531" s="61">
        <v>1080</v>
      </c>
      <c r="F531" s="61">
        <v>4492</v>
      </c>
      <c r="G531" s="61"/>
      <c r="H531" s="61"/>
      <c r="I531" s="61"/>
      <c r="J531" s="61"/>
      <c r="K531" s="61"/>
      <c r="L531" s="61"/>
      <c r="M531" s="61">
        <v>4344</v>
      </c>
      <c r="N531" s="61"/>
      <c r="O531" s="61"/>
      <c r="P531" s="61"/>
      <c r="Q531" s="61">
        <v>9916</v>
      </c>
      <c r="AK531" s="27">
        <v>2021</v>
      </c>
      <c r="AL531" t="s">
        <v>51</v>
      </c>
      <c r="AM531" t="s">
        <v>34</v>
      </c>
      <c r="AN531">
        <v>250022</v>
      </c>
      <c r="AO531" s="29">
        <v>3</v>
      </c>
      <c r="AP531" t="s">
        <v>21</v>
      </c>
      <c r="AQ531" s="61">
        <v>5728</v>
      </c>
      <c r="BK531" s="27">
        <v>2021</v>
      </c>
      <c r="BL531" t="s">
        <v>51</v>
      </c>
      <c r="BM531" t="s">
        <v>29</v>
      </c>
      <c r="BN531">
        <v>511112</v>
      </c>
      <c r="BO531" s="29">
        <v>1</v>
      </c>
      <c r="BP531" t="s">
        <v>21</v>
      </c>
      <c r="BQ531" s="61">
        <v>4200</v>
      </c>
    </row>
    <row r="532" spans="1:69" x14ac:dyDescent="0.25">
      <c r="A532" s="27">
        <v>2022</v>
      </c>
      <c r="B532" t="s">
        <v>50</v>
      </c>
      <c r="C532" t="s">
        <v>39</v>
      </c>
      <c r="D532" t="s">
        <v>76</v>
      </c>
      <c r="E532" s="61"/>
      <c r="F532" s="61">
        <v>2518</v>
      </c>
      <c r="G532" s="61">
        <v>9023</v>
      </c>
      <c r="H532" s="61"/>
      <c r="I532" s="61">
        <v>2357</v>
      </c>
      <c r="J532" s="61">
        <v>2635</v>
      </c>
      <c r="K532" s="61"/>
      <c r="L532" s="61"/>
      <c r="M532" s="61"/>
      <c r="N532" s="61">
        <v>3243</v>
      </c>
      <c r="O532" s="61"/>
      <c r="P532" s="61"/>
      <c r="Q532" s="61">
        <v>19776</v>
      </c>
      <c r="AK532" s="27">
        <v>2021</v>
      </c>
      <c r="AL532" t="s">
        <v>51</v>
      </c>
      <c r="AM532" t="s">
        <v>34</v>
      </c>
      <c r="AN532">
        <v>250022</v>
      </c>
      <c r="AO532" s="29">
        <v>4</v>
      </c>
      <c r="AP532" t="s">
        <v>16</v>
      </c>
      <c r="AQ532" s="61">
        <v>986</v>
      </c>
      <c r="BK532" s="27">
        <v>2021</v>
      </c>
      <c r="BL532" t="s">
        <v>51</v>
      </c>
      <c r="BM532" t="s">
        <v>29</v>
      </c>
      <c r="BN532">
        <v>511112</v>
      </c>
      <c r="BO532" s="29">
        <v>2</v>
      </c>
      <c r="BP532" t="s">
        <v>17</v>
      </c>
      <c r="BQ532" s="61">
        <v>2192</v>
      </c>
    </row>
    <row r="533" spans="1:69" x14ac:dyDescent="0.25">
      <c r="A533" s="27">
        <v>2022</v>
      </c>
      <c r="B533" t="s">
        <v>50</v>
      </c>
      <c r="C533" t="s">
        <v>39</v>
      </c>
      <c r="D533" t="s">
        <v>77</v>
      </c>
      <c r="E533" s="61"/>
      <c r="F533" s="61"/>
      <c r="G533" s="61"/>
      <c r="H533" s="61"/>
      <c r="I533" s="61"/>
      <c r="J533" s="61"/>
      <c r="K533" s="61"/>
      <c r="L533" s="61">
        <v>10804</v>
      </c>
      <c r="M533" s="61"/>
      <c r="N533" s="61">
        <v>3105</v>
      </c>
      <c r="O533" s="61"/>
      <c r="P533" s="61"/>
      <c r="Q533" s="61">
        <v>13909</v>
      </c>
      <c r="AK533" s="27">
        <v>2021</v>
      </c>
      <c r="AL533" t="s">
        <v>51</v>
      </c>
      <c r="AM533" t="s">
        <v>34</v>
      </c>
      <c r="AN533">
        <v>250022</v>
      </c>
      <c r="AO533" s="29">
        <v>6</v>
      </c>
      <c r="AP533" t="s">
        <v>17</v>
      </c>
      <c r="AQ533" s="61">
        <v>1301</v>
      </c>
      <c r="BK533" s="27">
        <v>2021</v>
      </c>
      <c r="BL533" t="s">
        <v>51</v>
      </c>
      <c r="BM533" t="s">
        <v>29</v>
      </c>
      <c r="BN533">
        <v>511112</v>
      </c>
      <c r="BO533" s="29">
        <v>3</v>
      </c>
      <c r="BP533" t="s">
        <v>78</v>
      </c>
      <c r="BQ533" s="61">
        <v>4652</v>
      </c>
    </row>
    <row r="534" spans="1:69" x14ac:dyDescent="0.25">
      <c r="A534" s="27">
        <v>2022</v>
      </c>
      <c r="B534" t="s">
        <v>50</v>
      </c>
      <c r="C534" t="s">
        <v>39</v>
      </c>
      <c r="D534" t="s">
        <v>78</v>
      </c>
      <c r="E534" s="61"/>
      <c r="F534" s="61"/>
      <c r="G534" s="61"/>
      <c r="H534" s="61">
        <v>2361</v>
      </c>
      <c r="I534" s="61"/>
      <c r="J534" s="61"/>
      <c r="K534" s="61"/>
      <c r="L534" s="61"/>
      <c r="M534" s="61"/>
      <c r="N534" s="61"/>
      <c r="O534" s="61"/>
      <c r="P534" s="61">
        <v>4649</v>
      </c>
      <c r="Q534" s="61">
        <v>7010</v>
      </c>
      <c r="AK534" s="27">
        <v>2021</v>
      </c>
      <c r="AL534" t="s">
        <v>51</v>
      </c>
      <c r="AM534" t="s">
        <v>34</v>
      </c>
      <c r="AN534">
        <v>250022</v>
      </c>
      <c r="AO534" s="29">
        <v>10</v>
      </c>
      <c r="AP534" t="s">
        <v>75</v>
      </c>
      <c r="AQ534" s="61">
        <v>1548</v>
      </c>
      <c r="BK534" s="27">
        <v>2021</v>
      </c>
      <c r="BL534" t="s">
        <v>51</v>
      </c>
      <c r="BM534" t="s">
        <v>29</v>
      </c>
      <c r="BN534">
        <v>511112</v>
      </c>
      <c r="BO534" s="29">
        <v>3</v>
      </c>
      <c r="BP534" t="s">
        <v>81</v>
      </c>
      <c r="BQ534" s="61">
        <v>1747</v>
      </c>
    </row>
    <row r="535" spans="1:69" x14ac:dyDescent="0.25">
      <c r="A535" s="27">
        <v>2022</v>
      </c>
      <c r="B535" t="s">
        <v>50</v>
      </c>
      <c r="C535" t="s">
        <v>39</v>
      </c>
      <c r="D535" t="s">
        <v>79</v>
      </c>
      <c r="E535" s="61">
        <v>2002</v>
      </c>
      <c r="F535" s="61"/>
      <c r="G535" s="61">
        <v>3409</v>
      </c>
      <c r="H535" s="61"/>
      <c r="I535" s="61"/>
      <c r="J535" s="61"/>
      <c r="K535" s="61"/>
      <c r="L535" s="61"/>
      <c r="M535" s="61"/>
      <c r="N535" s="61">
        <v>8655</v>
      </c>
      <c r="O535" s="61"/>
      <c r="P535" s="61"/>
      <c r="Q535" s="61">
        <v>14066</v>
      </c>
      <c r="AK535" s="27">
        <v>2021</v>
      </c>
      <c r="AL535" t="s">
        <v>51</v>
      </c>
      <c r="AM535" t="s">
        <v>34</v>
      </c>
      <c r="AN535">
        <v>250022</v>
      </c>
      <c r="AO535" s="29">
        <v>10</v>
      </c>
      <c r="AP535" t="s">
        <v>13</v>
      </c>
      <c r="AQ535" s="61">
        <v>4457</v>
      </c>
      <c r="BK535" s="27">
        <v>2021</v>
      </c>
      <c r="BL535" t="s">
        <v>51</v>
      </c>
      <c r="BM535" t="s">
        <v>29</v>
      </c>
      <c r="BN535">
        <v>511112</v>
      </c>
      <c r="BO535" s="29">
        <v>3</v>
      </c>
      <c r="BP535" t="s">
        <v>12</v>
      </c>
      <c r="BQ535" s="61">
        <v>1775</v>
      </c>
    </row>
    <row r="536" spans="1:69" x14ac:dyDescent="0.25">
      <c r="A536" s="27">
        <v>2022</v>
      </c>
      <c r="B536" t="s">
        <v>50</v>
      </c>
      <c r="C536" t="s">
        <v>39</v>
      </c>
      <c r="D536" t="s">
        <v>80</v>
      </c>
      <c r="E536" s="61"/>
      <c r="F536" s="61"/>
      <c r="G536" s="61"/>
      <c r="H536" s="61"/>
      <c r="I536" s="61"/>
      <c r="J536" s="61">
        <v>6305</v>
      </c>
      <c r="K536" s="61"/>
      <c r="L536" s="61"/>
      <c r="M536" s="61"/>
      <c r="N536" s="61"/>
      <c r="O536" s="61"/>
      <c r="P536" s="61">
        <v>5845</v>
      </c>
      <c r="Q536" s="61">
        <v>12150</v>
      </c>
      <c r="AK536" s="27">
        <v>2021</v>
      </c>
      <c r="AL536" t="s">
        <v>51</v>
      </c>
      <c r="AM536" t="s">
        <v>34</v>
      </c>
      <c r="AN536">
        <v>250022</v>
      </c>
      <c r="AO536" s="29">
        <v>10</v>
      </c>
      <c r="AP536" t="s">
        <v>20</v>
      </c>
      <c r="AQ536" s="61">
        <v>2045</v>
      </c>
      <c r="BK536" s="27">
        <v>2021</v>
      </c>
      <c r="BL536" t="s">
        <v>51</v>
      </c>
      <c r="BM536" t="s">
        <v>29</v>
      </c>
      <c r="BN536">
        <v>511112</v>
      </c>
      <c r="BO536" s="29">
        <v>4</v>
      </c>
      <c r="BP536" t="s">
        <v>12</v>
      </c>
      <c r="BQ536" s="61">
        <v>5154</v>
      </c>
    </row>
    <row r="537" spans="1:69" x14ac:dyDescent="0.25">
      <c r="A537" s="27">
        <v>2022</v>
      </c>
      <c r="B537" t="s">
        <v>50</v>
      </c>
      <c r="C537" t="s">
        <v>39</v>
      </c>
      <c r="D537" t="s">
        <v>81</v>
      </c>
      <c r="E537" s="61"/>
      <c r="F537" s="61"/>
      <c r="G537" s="61"/>
      <c r="H537" s="61"/>
      <c r="I537" s="61"/>
      <c r="J537" s="61"/>
      <c r="K537" s="61">
        <v>5241</v>
      </c>
      <c r="L537" s="61">
        <v>1371</v>
      </c>
      <c r="M537" s="61">
        <v>1899</v>
      </c>
      <c r="N537" s="61"/>
      <c r="O537" s="61"/>
      <c r="P537" s="61"/>
      <c r="Q537" s="61">
        <v>8511</v>
      </c>
      <c r="AK537" s="27">
        <v>2021</v>
      </c>
      <c r="AL537" t="s">
        <v>51</v>
      </c>
      <c r="AM537" t="s">
        <v>34</v>
      </c>
      <c r="AN537">
        <v>250022</v>
      </c>
      <c r="AO537" s="29">
        <v>11</v>
      </c>
      <c r="AP537" t="s">
        <v>77</v>
      </c>
      <c r="AQ537" s="61">
        <v>3554</v>
      </c>
      <c r="BK537" s="27">
        <v>2021</v>
      </c>
      <c r="BL537" t="s">
        <v>51</v>
      </c>
      <c r="BM537" t="s">
        <v>29</v>
      </c>
      <c r="BN537">
        <v>511112</v>
      </c>
      <c r="BO537" s="29">
        <v>6</v>
      </c>
      <c r="BP537" t="s">
        <v>73</v>
      </c>
      <c r="BQ537" s="61">
        <v>1788</v>
      </c>
    </row>
    <row r="538" spans="1:69" x14ac:dyDescent="0.25">
      <c r="A538" s="27">
        <v>2022</v>
      </c>
      <c r="B538" t="s">
        <v>50</v>
      </c>
      <c r="C538" t="s">
        <v>39</v>
      </c>
      <c r="D538" t="s">
        <v>11</v>
      </c>
      <c r="E538" s="61"/>
      <c r="F538" s="61"/>
      <c r="G538" s="61"/>
      <c r="H538" s="61"/>
      <c r="I538" s="61">
        <v>1952</v>
      </c>
      <c r="J538" s="61"/>
      <c r="K538" s="61"/>
      <c r="L538" s="61"/>
      <c r="M538" s="61"/>
      <c r="N538" s="61">
        <v>4731</v>
      </c>
      <c r="O538" s="61"/>
      <c r="P538" s="61"/>
      <c r="Q538" s="61">
        <v>6683</v>
      </c>
      <c r="AK538" s="27">
        <v>2021</v>
      </c>
      <c r="AL538" t="s">
        <v>51</v>
      </c>
      <c r="AM538" t="s">
        <v>34</v>
      </c>
      <c r="AN538">
        <v>250022</v>
      </c>
      <c r="AO538" s="29">
        <v>12</v>
      </c>
      <c r="AP538" t="s">
        <v>74</v>
      </c>
      <c r="AQ538" s="61">
        <v>5490</v>
      </c>
      <c r="BK538" s="27">
        <v>2021</v>
      </c>
      <c r="BL538" t="s">
        <v>51</v>
      </c>
      <c r="BM538" t="s">
        <v>29</v>
      </c>
      <c r="BN538">
        <v>511112</v>
      </c>
      <c r="BO538" s="29">
        <v>6</v>
      </c>
      <c r="BP538" t="s">
        <v>78</v>
      </c>
      <c r="BQ538" s="61">
        <v>733</v>
      </c>
    </row>
    <row r="539" spans="1:69" x14ac:dyDescent="0.25">
      <c r="A539" s="27">
        <v>2022</v>
      </c>
      <c r="B539" t="s">
        <v>50</v>
      </c>
      <c r="C539" t="s">
        <v>39</v>
      </c>
      <c r="D539" t="s">
        <v>12</v>
      </c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>
        <v>2866</v>
      </c>
      <c r="Q539" s="61">
        <v>2866</v>
      </c>
      <c r="AK539" s="27">
        <v>2021</v>
      </c>
      <c r="AL539" t="s">
        <v>51</v>
      </c>
      <c r="AM539" t="s">
        <v>34</v>
      </c>
      <c r="AN539">
        <v>250022</v>
      </c>
      <c r="AO539" s="29">
        <v>12</v>
      </c>
      <c r="AP539" t="s">
        <v>14</v>
      </c>
      <c r="AQ539" s="61">
        <v>1508</v>
      </c>
      <c r="BK539" s="27">
        <v>2021</v>
      </c>
      <c r="BL539" t="s">
        <v>51</v>
      </c>
      <c r="BM539" t="s">
        <v>29</v>
      </c>
      <c r="BN539">
        <v>511112</v>
      </c>
      <c r="BO539" s="29">
        <v>6</v>
      </c>
      <c r="BP539" t="s">
        <v>18</v>
      </c>
      <c r="BQ539" s="61">
        <v>4738</v>
      </c>
    </row>
    <row r="540" spans="1:69" x14ac:dyDescent="0.25">
      <c r="A540" s="27">
        <v>2022</v>
      </c>
      <c r="B540" t="s">
        <v>50</v>
      </c>
      <c r="C540" t="s">
        <v>39</v>
      </c>
      <c r="D540" t="s">
        <v>13</v>
      </c>
      <c r="E540" s="61"/>
      <c r="F540" s="61"/>
      <c r="G540" s="61">
        <v>5633</v>
      </c>
      <c r="H540" s="61"/>
      <c r="I540" s="61"/>
      <c r="J540" s="61">
        <v>3439</v>
      </c>
      <c r="K540" s="61">
        <v>1326</v>
      </c>
      <c r="L540" s="61"/>
      <c r="M540" s="61"/>
      <c r="N540" s="61"/>
      <c r="O540" s="61"/>
      <c r="P540" s="61"/>
      <c r="Q540" s="61">
        <v>10398</v>
      </c>
      <c r="AK540" s="27">
        <v>2021</v>
      </c>
      <c r="AL540" t="s">
        <v>51</v>
      </c>
      <c r="AM540" t="s">
        <v>34</v>
      </c>
      <c r="AN540">
        <v>250023</v>
      </c>
      <c r="AO540" s="29">
        <v>3</v>
      </c>
      <c r="AP540" t="s">
        <v>79</v>
      </c>
      <c r="AQ540" s="61">
        <v>1720</v>
      </c>
      <c r="BK540" s="27">
        <v>2021</v>
      </c>
      <c r="BL540" t="s">
        <v>51</v>
      </c>
      <c r="BM540" t="s">
        <v>29</v>
      </c>
      <c r="BN540">
        <v>511112</v>
      </c>
      <c r="BO540" s="29">
        <v>7</v>
      </c>
      <c r="BP540" t="s">
        <v>81</v>
      </c>
      <c r="BQ540" s="61">
        <v>5047</v>
      </c>
    </row>
    <row r="541" spans="1:69" x14ac:dyDescent="0.25">
      <c r="A541" s="27">
        <v>2022</v>
      </c>
      <c r="B541" t="s">
        <v>50</v>
      </c>
      <c r="C541" t="s">
        <v>39</v>
      </c>
      <c r="D541" t="s">
        <v>14</v>
      </c>
      <c r="E541" s="61"/>
      <c r="F541" s="61"/>
      <c r="G541" s="61"/>
      <c r="H541" s="61"/>
      <c r="I541" s="61"/>
      <c r="J541" s="61"/>
      <c r="K541" s="61"/>
      <c r="L541" s="61"/>
      <c r="M541" s="61"/>
      <c r="N541" s="61">
        <v>4507</v>
      </c>
      <c r="O541" s="61">
        <v>5625</v>
      </c>
      <c r="P541" s="61">
        <v>4424</v>
      </c>
      <c r="Q541" s="61">
        <v>14556</v>
      </c>
      <c r="AK541" s="27">
        <v>2021</v>
      </c>
      <c r="AL541" t="s">
        <v>51</v>
      </c>
      <c r="AM541" t="s">
        <v>34</v>
      </c>
      <c r="AN541">
        <v>250023</v>
      </c>
      <c r="AO541" s="29">
        <v>3</v>
      </c>
      <c r="AP541" t="s">
        <v>12</v>
      </c>
      <c r="AQ541" s="61">
        <v>5560</v>
      </c>
      <c r="BK541" s="27">
        <v>2021</v>
      </c>
      <c r="BL541" t="s">
        <v>51</v>
      </c>
      <c r="BM541" t="s">
        <v>29</v>
      </c>
      <c r="BN541">
        <v>511112</v>
      </c>
      <c r="BO541" s="29">
        <v>7</v>
      </c>
      <c r="BP541" t="s">
        <v>19</v>
      </c>
      <c r="BQ541" s="61">
        <v>3062</v>
      </c>
    </row>
    <row r="542" spans="1:69" x14ac:dyDescent="0.25">
      <c r="A542" s="27">
        <v>2022</v>
      </c>
      <c r="B542" t="s">
        <v>50</v>
      </c>
      <c r="C542" t="s">
        <v>39</v>
      </c>
      <c r="D542" t="s">
        <v>15</v>
      </c>
      <c r="E542" s="61"/>
      <c r="F542" s="61"/>
      <c r="G542" s="61"/>
      <c r="H542" s="61">
        <v>4267</v>
      </c>
      <c r="I542" s="61"/>
      <c r="J542" s="61">
        <v>1313</v>
      </c>
      <c r="K542" s="61"/>
      <c r="L542" s="61"/>
      <c r="M542" s="61">
        <v>2848</v>
      </c>
      <c r="N542" s="61"/>
      <c r="O542" s="61"/>
      <c r="P542" s="61"/>
      <c r="Q542" s="61">
        <v>8428</v>
      </c>
      <c r="AK542" s="27">
        <v>2021</v>
      </c>
      <c r="AL542" t="s">
        <v>51</v>
      </c>
      <c r="AM542" t="s">
        <v>34</v>
      </c>
      <c r="AN542">
        <v>250023</v>
      </c>
      <c r="AO542" s="29">
        <v>4</v>
      </c>
      <c r="AP542" t="s">
        <v>11</v>
      </c>
      <c r="AQ542" s="61">
        <v>7545</v>
      </c>
      <c r="BK542" s="27">
        <v>2021</v>
      </c>
      <c r="BL542" t="s">
        <v>51</v>
      </c>
      <c r="BM542" t="s">
        <v>29</v>
      </c>
      <c r="BN542">
        <v>511112</v>
      </c>
      <c r="BO542" s="29">
        <v>8</v>
      </c>
      <c r="BP542" t="s">
        <v>75</v>
      </c>
      <c r="BQ542" s="61">
        <v>4309</v>
      </c>
    </row>
    <row r="543" spans="1:69" x14ac:dyDescent="0.25">
      <c r="A543" s="27">
        <v>2022</v>
      </c>
      <c r="B543" t="s">
        <v>50</v>
      </c>
      <c r="C543" t="s">
        <v>39</v>
      </c>
      <c r="D543" t="s">
        <v>16</v>
      </c>
      <c r="E543" s="61"/>
      <c r="F543" s="61"/>
      <c r="G543" s="61"/>
      <c r="H543" s="61"/>
      <c r="I543" s="61"/>
      <c r="J543" s="61">
        <v>2758</v>
      </c>
      <c r="K543" s="61"/>
      <c r="L543" s="61">
        <v>3360</v>
      </c>
      <c r="M543" s="61"/>
      <c r="N543" s="61"/>
      <c r="O543" s="61">
        <v>960</v>
      </c>
      <c r="P543" s="61">
        <v>3348</v>
      </c>
      <c r="Q543" s="61">
        <v>10426</v>
      </c>
      <c r="AK543" s="27">
        <v>2021</v>
      </c>
      <c r="AL543" t="s">
        <v>51</v>
      </c>
      <c r="AM543" t="s">
        <v>34</v>
      </c>
      <c r="AN543">
        <v>250023</v>
      </c>
      <c r="AO543" s="29">
        <v>7</v>
      </c>
      <c r="AP543" t="s">
        <v>79</v>
      </c>
      <c r="AQ543" s="61">
        <v>5671</v>
      </c>
      <c r="BK543" s="27">
        <v>2021</v>
      </c>
      <c r="BL543" t="s">
        <v>51</v>
      </c>
      <c r="BM543" t="s">
        <v>29</v>
      </c>
      <c r="BN543">
        <v>511112</v>
      </c>
      <c r="BO543" s="29">
        <v>8</v>
      </c>
      <c r="BP543" t="s">
        <v>20</v>
      </c>
      <c r="BQ543" s="61">
        <v>4459</v>
      </c>
    </row>
    <row r="544" spans="1:69" x14ac:dyDescent="0.25">
      <c r="A544" s="27">
        <v>2022</v>
      </c>
      <c r="B544" t="s">
        <v>50</v>
      </c>
      <c r="C544" t="s">
        <v>39</v>
      </c>
      <c r="D544" t="s">
        <v>17</v>
      </c>
      <c r="E544" s="61"/>
      <c r="F544" s="61">
        <v>8966</v>
      </c>
      <c r="G544" s="61"/>
      <c r="H544" s="61"/>
      <c r="I544" s="61"/>
      <c r="J544" s="61"/>
      <c r="K544" s="61"/>
      <c r="L544" s="61">
        <v>4838</v>
      </c>
      <c r="M544" s="61">
        <v>4987</v>
      </c>
      <c r="N544" s="61"/>
      <c r="O544" s="61"/>
      <c r="P544" s="61">
        <v>3744</v>
      </c>
      <c r="Q544" s="61">
        <v>22535</v>
      </c>
      <c r="AK544" s="27">
        <v>2021</v>
      </c>
      <c r="AL544" t="s">
        <v>51</v>
      </c>
      <c r="AM544" t="s">
        <v>34</v>
      </c>
      <c r="AN544">
        <v>250023</v>
      </c>
      <c r="AO544" s="29">
        <v>8</v>
      </c>
      <c r="AP544" t="s">
        <v>77</v>
      </c>
      <c r="AQ544" s="61">
        <v>2767</v>
      </c>
      <c r="BK544" s="27">
        <v>2021</v>
      </c>
      <c r="BL544" t="s">
        <v>51</v>
      </c>
      <c r="BM544" t="s">
        <v>29</v>
      </c>
      <c r="BN544">
        <v>511112</v>
      </c>
      <c r="BO544" s="29">
        <v>8</v>
      </c>
      <c r="BP544" t="s">
        <v>21</v>
      </c>
      <c r="BQ544" s="61">
        <v>1138</v>
      </c>
    </row>
    <row r="545" spans="1:69" x14ac:dyDescent="0.25">
      <c r="A545" s="27">
        <v>2022</v>
      </c>
      <c r="B545" t="s">
        <v>50</v>
      </c>
      <c r="C545" t="s">
        <v>39</v>
      </c>
      <c r="D545" t="s">
        <v>18</v>
      </c>
      <c r="E545" s="61"/>
      <c r="F545" s="61"/>
      <c r="G545" s="61"/>
      <c r="H545" s="61"/>
      <c r="I545" s="61"/>
      <c r="J545" s="61">
        <v>3561</v>
      </c>
      <c r="K545" s="61"/>
      <c r="L545" s="61"/>
      <c r="M545" s="61"/>
      <c r="N545" s="61"/>
      <c r="O545" s="61">
        <v>483</v>
      </c>
      <c r="P545" s="61"/>
      <c r="Q545" s="61">
        <v>4044</v>
      </c>
      <c r="AK545" s="27">
        <v>2021</v>
      </c>
      <c r="AL545" t="s">
        <v>51</v>
      </c>
      <c r="AM545" t="s">
        <v>34</v>
      </c>
      <c r="AN545">
        <v>250023</v>
      </c>
      <c r="AO545" s="29">
        <v>9</v>
      </c>
      <c r="AP545" t="s">
        <v>20</v>
      </c>
      <c r="AQ545" s="61">
        <v>2249</v>
      </c>
      <c r="BK545" s="27">
        <v>2021</v>
      </c>
      <c r="BL545" t="s">
        <v>51</v>
      </c>
      <c r="BM545" t="s">
        <v>29</v>
      </c>
      <c r="BN545">
        <v>511112</v>
      </c>
      <c r="BO545" s="29">
        <v>9</v>
      </c>
      <c r="BP545" t="s">
        <v>12</v>
      </c>
      <c r="BQ545" s="61">
        <v>5709</v>
      </c>
    </row>
    <row r="546" spans="1:69" x14ac:dyDescent="0.25">
      <c r="A546" s="27">
        <v>2022</v>
      </c>
      <c r="B546" t="s">
        <v>50</v>
      </c>
      <c r="C546" t="s">
        <v>39</v>
      </c>
      <c r="D546" t="s">
        <v>20</v>
      </c>
      <c r="E546" s="61"/>
      <c r="F546" s="61"/>
      <c r="G546" s="61"/>
      <c r="H546" s="61"/>
      <c r="I546" s="61"/>
      <c r="J546" s="61">
        <v>4672</v>
      </c>
      <c r="K546" s="61"/>
      <c r="L546" s="61"/>
      <c r="M546" s="61"/>
      <c r="N546" s="61"/>
      <c r="O546" s="61"/>
      <c r="P546" s="61">
        <v>418</v>
      </c>
      <c r="Q546" s="61">
        <v>5090</v>
      </c>
      <c r="AK546" s="27">
        <v>2021</v>
      </c>
      <c r="AL546" t="s">
        <v>51</v>
      </c>
      <c r="AM546" t="s">
        <v>34</v>
      </c>
      <c r="AN546">
        <v>250023</v>
      </c>
      <c r="AO546" s="29">
        <v>10</v>
      </c>
      <c r="AP546" t="s">
        <v>74</v>
      </c>
      <c r="AQ546" s="61">
        <v>387</v>
      </c>
      <c r="BK546" s="27">
        <v>2021</v>
      </c>
      <c r="BL546" t="s">
        <v>51</v>
      </c>
      <c r="BM546" t="s">
        <v>29</v>
      </c>
      <c r="BN546">
        <v>511112</v>
      </c>
      <c r="BO546" s="29">
        <v>9</v>
      </c>
      <c r="BP546" t="s">
        <v>14</v>
      </c>
      <c r="BQ546" s="61">
        <v>4730</v>
      </c>
    </row>
    <row r="547" spans="1:69" x14ac:dyDescent="0.25">
      <c r="A547" s="27">
        <v>2022</v>
      </c>
      <c r="B547" t="s">
        <v>50</v>
      </c>
      <c r="C547" t="s">
        <v>40</v>
      </c>
      <c r="D547" t="s">
        <v>73</v>
      </c>
      <c r="E547" s="61">
        <v>664</v>
      </c>
      <c r="F547" s="61"/>
      <c r="G547" s="61"/>
      <c r="H547" s="61"/>
      <c r="I547" s="61"/>
      <c r="J547" s="61"/>
      <c r="K547" s="61"/>
      <c r="L547" s="61"/>
      <c r="M547" s="61">
        <v>3574</v>
      </c>
      <c r="N547" s="61"/>
      <c r="O547" s="61"/>
      <c r="P547" s="61"/>
      <c r="Q547" s="61">
        <v>4238</v>
      </c>
      <c r="AK547" s="27">
        <v>2021</v>
      </c>
      <c r="AL547" t="s">
        <v>51</v>
      </c>
      <c r="AM547" t="s">
        <v>34</v>
      </c>
      <c r="AN547">
        <v>250023</v>
      </c>
      <c r="AO547" s="29">
        <v>11</v>
      </c>
      <c r="AP547" t="s">
        <v>19</v>
      </c>
      <c r="AQ547" s="61">
        <v>4722</v>
      </c>
      <c r="BK547" s="27">
        <v>2021</v>
      </c>
      <c r="BL547" t="s">
        <v>51</v>
      </c>
      <c r="BM547" t="s">
        <v>29</v>
      </c>
      <c r="BN547">
        <v>511112</v>
      </c>
      <c r="BO547" s="29">
        <v>9</v>
      </c>
      <c r="BP547" t="s">
        <v>16</v>
      </c>
      <c r="BQ547" s="61">
        <v>4684</v>
      </c>
    </row>
    <row r="548" spans="1:69" x14ac:dyDescent="0.25">
      <c r="A548" s="27">
        <v>2022</v>
      </c>
      <c r="B548" t="s">
        <v>50</v>
      </c>
      <c r="C548" t="s">
        <v>40</v>
      </c>
      <c r="D548" t="s">
        <v>74</v>
      </c>
      <c r="E548" s="61"/>
      <c r="F548" s="61"/>
      <c r="G548" s="61"/>
      <c r="H548" s="61"/>
      <c r="I548" s="61"/>
      <c r="J548" s="61"/>
      <c r="K548" s="61"/>
      <c r="L548" s="61"/>
      <c r="M548" s="61"/>
      <c r="N548" s="61">
        <v>3173</v>
      </c>
      <c r="O548" s="61"/>
      <c r="P548" s="61"/>
      <c r="Q548" s="61">
        <v>3173</v>
      </c>
      <c r="AK548" s="27">
        <v>2021</v>
      </c>
      <c r="AL548" t="s">
        <v>51</v>
      </c>
      <c r="AM548" t="s">
        <v>34</v>
      </c>
      <c r="AN548">
        <v>250024</v>
      </c>
      <c r="AO548" s="29">
        <v>5</v>
      </c>
      <c r="AP548" t="s">
        <v>79</v>
      </c>
      <c r="AQ548" s="61">
        <v>5265</v>
      </c>
      <c r="BK548" s="27">
        <v>2021</v>
      </c>
      <c r="BL548" t="s">
        <v>51</v>
      </c>
      <c r="BM548" t="s">
        <v>29</v>
      </c>
      <c r="BN548">
        <v>511112</v>
      </c>
      <c r="BO548" s="29">
        <v>10</v>
      </c>
      <c r="BP548" t="s">
        <v>11</v>
      </c>
      <c r="BQ548" s="61">
        <v>1475</v>
      </c>
    </row>
    <row r="549" spans="1:69" x14ac:dyDescent="0.25">
      <c r="A549" s="27">
        <v>2022</v>
      </c>
      <c r="B549" t="s">
        <v>50</v>
      </c>
      <c r="C549" t="s">
        <v>40</v>
      </c>
      <c r="D549" t="s">
        <v>75</v>
      </c>
      <c r="E549" s="61"/>
      <c r="F549" s="61"/>
      <c r="G549" s="61"/>
      <c r="H549" s="61"/>
      <c r="I549" s="61"/>
      <c r="J549" s="61">
        <v>5544</v>
      </c>
      <c r="K549" s="61"/>
      <c r="L549" s="61"/>
      <c r="M549" s="61"/>
      <c r="N549" s="61">
        <v>324</v>
      </c>
      <c r="O549" s="61"/>
      <c r="P549" s="61"/>
      <c r="Q549" s="61">
        <v>5868</v>
      </c>
      <c r="AK549" s="27">
        <v>2021</v>
      </c>
      <c r="AL549" t="s">
        <v>51</v>
      </c>
      <c r="AM549" t="s">
        <v>34</v>
      </c>
      <c r="AN549">
        <v>250024</v>
      </c>
      <c r="AO549" s="29">
        <v>6</v>
      </c>
      <c r="AP549" t="s">
        <v>12</v>
      </c>
      <c r="AQ549" s="61">
        <v>2413</v>
      </c>
      <c r="BK549" s="27">
        <v>2021</v>
      </c>
      <c r="BL549" t="s">
        <v>51</v>
      </c>
      <c r="BM549" t="s">
        <v>29</v>
      </c>
      <c r="BN549">
        <v>511112</v>
      </c>
      <c r="BO549" s="29">
        <v>10</v>
      </c>
      <c r="BP549" t="s">
        <v>18</v>
      </c>
      <c r="BQ549" s="61">
        <v>847</v>
      </c>
    </row>
    <row r="550" spans="1:69" x14ac:dyDescent="0.25">
      <c r="A550" s="27">
        <v>2022</v>
      </c>
      <c r="B550" t="s">
        <v>50</v>
      </c>
      <c r="C550" t="s">
        <v>40</v>
      </c>
      <c r="D550" t="s">
        <v>76</v>
      </c>
      <c r="E550" s="61"/>
      <c r="F550" s="61"/>
      <c r="G550" s="61"/>
      <c r="H550" s="61"/>
      <c r="I550" s="61"/>
      <c r="J550" s="61"/>
      <c r="K550" s="61">
        <v>1983</v>
      </c>
      <c r="L550" s="61"/>
      <c r="M550" s="61"/>
      <c r="N550" s="61">
        <v>5401</v>
      </c>
      <c r="O550" s="61"/>
      <c r="P550" s="61"/>
      <c r="Q550" s="61">
        <v>7384</v>
      </c>
      <c r="AK550" s="27">
        <v>2021</v>
      </c>
      <c r="AL550" t="s">
        <v>51</v>
      </c>
      <c r="AM550" t="s">
        <v>34</v>
      </c>
      <c r="AN550">
        <v>250024</v>
      </c>
      <c r="AO550" s="29">
        <v>9</v>
      </c>
      <c r="AP550" t="s">
        <v>12</v>
      </c>
      <c r="AQ550" s="61">
        <v>4409</v>
      </c>
      <c r="BK550" s="27">
        <v>2021</v>
      </c>
      <c r="BL550" t="s">
        <v>51</v>
      </c>
      <c r="BM550" t="s">
        <v>29</v>
      </c>
      <c r="BN550">
        <v>511112</v>
      </c>
      <c r="BO550" s="29">
        <v>10</v>
      </c>
      <c r="BP550" t="s">
        <v>19</v>
      </c>
      <c r="BQ550" s="61">
        <v>4284</v>
      </c>
    </row>
    <row r="551" spans="1:69" x14ac:dyDescent="0.25">
      <c r="A551" s="27">
        <v>2022</v>
      </c>
      <c r="B551" t="s">
        <v>50</v>
      </c>
      <c r="C551" t="s">
        <v>40</v>
      </c>
      <c r="D551" t="s">
        <v>77</v>
      </c>
      <c r="E551" s="61"/>
      <c r="F551" s="61"/>
      <c r="G551" s="61">
        <v>6379</v>
      </c>
      <c r="H551" s="61"/>
      <c r="I551" s="61"/>
      <c r="J551" s="61"/>
      <c r="K551" s="61"/>
      <c r="L551" s="61"/>
      <c r="M551" s="61"/>
      <c r="N551" s="61"/>
      <c r="O551" s="61"/>
      <c r="P551" s="61">
        <v>3656</v>
      </c>
      <c r="Q551" s="61">
        <v>10035</v>
      </c>
      <c r="AK551" s="27">
        <v>2021</v>
      </c>
      <c r="AL551" t="s">
        <v>51</v>
      </c>
      <c r="AM551" t="s">
        <v>34</v>
      </c>
      <c r="AN551">
        <v>250024</v>
      </c>
      <c r="AO551" s="29">
        <v>9</v>
      </c>
      <c r="AP551" t="s">
        <v>20</v>
      </c>
      <c r="AQ551" s="61">
        <v>4417</v>
      </c>
      <c r="BK551" s="27">
        <v>2021</v>
      </c>
      <c r="BL551" t="s">
        <v>51</v>
      </c>
      <c r="BM551" t="s">
        <v>29</v>
      </c>
      <c r="BN551">
        <v>511112</v>
      </c>
      <c r="BO551" s="29">
        <v>10</v>
      </c>
      <c r="BP551" t="s">
        <v>20</v>
      </c>
      <c r="BQ551" s="61">
        <v>2045</v>
      </c>
    </row>
    <row r="552" spans="1:69" x14ac:dyDescent="0.25">
      <c r="A552" s="27">
        <v>2022</v>
      </c>
      <c r="B552" t="s">
        <v>50</v>
      </c>
      <c r="C552" t="s">
        <v>40</v>
      </c>
      <c r="D552" t="s">
        <v>79</v>
      </c>
      <c r="E552" s="61"/>
      <c r="F552" s="61"/>
      <c r="G552" s="61"/>
      <c r="H552" s="61"/>
      <c r="I552" s="61">
        <v>3379</v>
      </c>
      <c r="J552" s="61"/>
      <c r="K552" s="61"/>
      <c r="L552" s="61"/>
      <c r="M552" s="61"/>
      <c r="N552" s="61"/>
      <c r="O552" s="61"/>
      <c r="P552" s="61"/>
      <c r="Q552" s="61">
        <v>3379</v>
      </c>
      <c r="AK552" s="27">
        <v>2021</v>
      </c>
      <c r="AL552" t="s">
        <v>51</v>
      </c>
      <c r="AM552" t="s">
        <v>34</v>
      </c>
      <c r="AN552">
        <v>250024</v>
      </c>
      <c r="AO552" s="29">
        <v>11</v>
      </c>
      <c r="AP552" t="s">
        <v>78</v>
      </c>
      <c r="AQ552" s="61">
        <v>5185</v>
      </c>
      <c r="BK552" s="27">
        <v>2021</v>
      </c>
      <c r="BL552" t="s">
        <v>51</v>
      </c>
      <c r="BM552" t="s">
        <v>29</v>
      </c>
      <c r="BN552">
        <v>511112</v>
      </c>
      <c r="BO552" s="29">
        <v>11</v>
      </c>
      <c r="BP552" t="s">
        <v>73</v>
      </c>
      <c r="BQ552" s="61">
        <v>5120</v>
      </c>
    </row>
    <row r="553" spans="1:69" x14ac:dyDescent="0.25">
      <c r="A553" s="27">
        <v>2022</v>
      </c>
      <c r="B553" t="s">
        <v>50</v>
      </c>
      <c r="C553" t="s">
        <v>40</v>
      </c>
      <c r="D553" t="s">
        <v>80</v>
      </c>
      <c r="E553" s="61"/>
      <c r="F553" s="61"/>
      <c r="G553" s="61">
        <v>3005</v>
      </c>
      <c r="H553" s="61">
        <v>2240</v>
      </c>
      <c r="I553" s="61"/>
      <c r="J553" s="61"/>
      <c r="K553" s="61"/>
      <c r="L553" s="61"/>
      <c r="M553" s="61"/>
      <c r="N553" s="61"/>
      <c r="O553" s="61"/>
      <c r="P553" s="61"/>
      <c r="Q553" s="61">
        <v>5245</v>
      </c>
      <c r="AK553" s="27">
        <v>2021</v>
      </c>
      <c r="AL553" t="s">
        <v>51</v>
      </c>
      <c r="AM553" t="s">
        <v>34</v>
      </c>
      <c r="AN553">
        <v>250024</v>
      </c>
      <c r="AO553" s="29">
        <v>12</v>
      </c>
      <c r="AP553" t="s">
        <v>77</v>
      </c>
      <c r="AQ553" s="61">
        <v>3382</v>
      </c>
      <c r="BK553" s="27">
        <v>2021</v>
      </c>
      <c r="BL553" t="s">
        <v>51</v>
      </c>
      <c r="BM553" t="s">
        <v>29</v>
      </c>
      <c r="BN553">
        <v>511112</v>
      </c>
      <c r="BO553" s="29">
        <v>11</v>
      </c>
      <c r="BP553" t="s">
        <v>14</v>
      </c>
      <c r="BQ553" s="61">
        <v>2155</v>
      </c>
    </row>
    <row r="554" spans="1:69" x14ac:dyDescent="0.25">
      <c r="A554" s="27">
        <v>2022</v>
      </c>
      <c r="B554" t="s">
        <v>50</v>
      </c>
      <c r="C554" t="s">
        <v>40</v>
      </c>
      <c r="D554" t="s">
        <v>11</v>
      </c>
      <c r="E554" s="61"/>
      <c r="F554" s="61">
        <v>11263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>
        <v>11263</v>
      </c>
      <c r="AK554" s="27">
        <v>2021</v>
      </c>
      <c r="AL554" t="s">
        <v>51</v>
      </c>
      <c r="AM554" t="s">
        <v>34</v>
      </c>
      <c r="AN554">
        <v>250025</v>
      </c>
      <c r="AO554" s="29">
        <v>1</v>
      </c>
      <c r="AP554" t="s">
        <v>18</v>
      </c>
      <c r="AQ554" s="61">
        <v>5116</v>
      </c>
      <c r="BK554" s="27">
        <v>2021</v>
      </c>
      <c r="BL554" t="s">
        <v>51</v>
      </c>
      <c r="BM554" t="s">
        <v>29</v>
      </c>
      <c r="BN554">
        <v>511112</v>
      </c>
      <c r="BO554" s="29">
        <v>11</v>
      </c>
      <c r="BP554" t="s">
        <v>16</v>
      </c>
      <c r="BQ554" s="61">
        <v>4513</v>
      </c>
    </row>
    <row r="555" spans="1:69" x14ac:dyDescent="0.25">
      <c r="A555" s="27">
        <v>2022</v>
      </c>
      <c r="B555" t="s">
        <v>50</v>
      </c>
      <c r="C555" t="s">
        <v>40</v>
      </c>
      <c r="D555" t="s">
        <v>12</v>
      </c>
      <c r="E555" s="61">
        <v>5405</v>
      </c>
      <c r="F555" s="61"/>
      <c r="G555" s="61"/>
      <c r="H555" s="61"/>
      <c r="I555" s="61"/>
      <c r="J555" s="61">
        <v>211</v>
      </c>
      <c r="K555" s="61"/>
      <c r="L555" s="61"/>
      <c r="M555" s="61"/>
      <c r="N555" s="61">
        <v>3312</v>
      </c>
      <c r="O555" s="61">
        <v>1583</v>
      </c>
      <c r="P555" s="61"/>
      <c r="Q555" s="61">
        <v>10511</v>
      </c>
      <c r="AK555" s="27">
        <v>2021</v>
      </c>
      <c r="AL555" t="s">
        <v>51</v>
      </c>
      <c r="AM555" t="s">
        <v>34</v>
      </c>
      <c r="AN555">
        <v>250025</v>
      </c>
      <c r="AO555" s="29">
        <v>5</v>
      </c>
      <c r="AP555" t="s">
        <v>16</v>
      </c>
      <c r="AQ555" s="61">
        <v>3195</v>
      </c>
      <c r="BK555" s="27">
        <v>2021</v>
      </c>
      <c r="BL555" t="s">
        <v>51</v>
      </c>
      <c r="BM555" t="s">
        <v>29</v>
      </c>
      <c r="BN555">
        <v>511112</v>
      </c>
      <c r="BO555" s="29">
        <v>12</v>
      </c>
      <c r="BP555" t="s">
        <v>76</v>
      </c>
      <c r="BQ555" s="61">
        <v>10067</v>
      </c>
    </row>
    <row r="556" spans="1:69" x14ac:dyDescent="0.25">
      <c r="A556" s="27">
        <v>2022</v>
      </c>
      <c r="B556" t="s">
        <v>50</v>
      </c>
      <c r="C556" t="s">
        <v>40</v>
      </c>
      <c r="D556" t="s">
        <v>13</v>
      </c>
      <c r="E556" s="61"/>
      <c r="F556" s="61"/>
      <c r="G556" s="61"/>
      <c r="H556" s="61"/>
      <c r="I556" s="61">
        <v>4732</v>
      </c>
      <c r="J556" s="61"/>
      <c r="K556" s="61">
        <v>3262</v>
      </c>
      <c r="L556" s="61">
        <v>5422</v>
      </c>
      <c r="M556" s="61"/>
      <c r="N556" s="61"/>
      <c r="O556" s="61"/>
      <c r="P556" s="61">
        <v>1608</v>
      </c>
      <c r="Q556" s="61">
        <v>15024</v>
      </c>
      <c r="AK556" s="27">
        <v>2021</v>
      </c>
      <c r="AL556" t="s">
        <v>51</v>
      </c>
      <c r="AM556" t="s">
        <v>34</v>
      </c>
      <c r="AN556">
        <v>250025</v>
      </c>
      <c r="AO556" s="29">
        <v>6</v>
      </c>
      <c r="AP556" t="s">
        <v>18</v>
      </c>
      <c r="AQ556" s="61">
        <v>1137</v>
      </c>
      <c r="BK556" s="27">
        <v>2021</v>
      </c>
      <c r="BL556" t="s">
        <v>51</v>
      </c>
      <c r="BM556" t="s">
        <v>29</v>
      </c>
      <c r="BN556">
        <v>511112</v>
      </c>
      <c r="BO556" s="29">
        <v>12</v>
      </c>
      <c r="BP556" t="s">
        <v>80</v>
      </c>
      <c r="BQ556" s="61">
        <v>1212</v>
      </c>
    </row>
    <row r="557" spans="1:69" x14ac:dyDescent="0.25">
      <c r="A557" s="27">
        <v>2022</v>
      </c>
      <c r="B557" t="s">
        <v>50</v>
      </c>
      <c r="C557" t="s">
        <v>40</v>
      </c>
      <c r="D557" t="s">
        <v>14</v>
      </c>
      <c r="E557" s="61"/>
      <c r="F557" s="61"/>
      <c r="G557" s="61">
        <v>4625</v>
      </c>
      <c r="H557" s="61"/>
      <c r="I557" s="61">
        <v>2743</v>
      </c>
      <c r="J557" s="61"/>
      <c r="K557" s="61"/>
      <c r="L557" s="61"/>
      <c r="M557" s="61"/>
      <c r="N557" s="61"/>
      <c r="O557" s="61"/>
      <c r="P557" s="61"/>
      <c r="Q557" s="61">
        <v>7368</v>
      </c>
      <c r="AK557" s="27">
        <v>2021</v>
      </c>
      <c r="AL557" t="s">
        <v>51</v>
      </c>
      <c r="AM557" t="s">
        <v>34</v>
      </c>
      <c r="AN557">
        <v>250025</v>
      </c>
      <c r="AO557" s="29">
        <v>7</v>
      </c>
      <c r="AP557" t="s">
        <v>12</v>
      </c>
      <c r="AQ557" s="61">
        <v>5660</v>
      </c>
      <c r="BK557" s="27">
        <v>2021</v>
      </c>
      <c r="BL557" t="s">
        <v>51</v>
      </c>
      <c r="BM557" t="s">
        <v>29</v>
      </c>
      <c r="BN557">
        <v>511112</v>
      </c>
      <c r="BO557" s="29">
        <v>12</v>
      </c>
      <c r="BP557" t="s">
        <v>81</v>
      </c>
      <c r="BQ557" s="61">
        <v>899</v>
      </c>
    </row>
    <row r="558" spans="1:69" x14ac:dyDescent="0.25">
      <c r="A558" s="27">
        <v>2022</v>
      </c>
      <c r="B558" t="s">
        <v>50</v>
      </c>
      <c r="C558" t="s">
        <v>40</v>
      </c>
      <c r="D558" t="s">
        <v>15</v>
      </c>
      <c r="E558" s="61"/>
      <c r="F558" s="61"/>
      <c r="G558" s="61"/>
      <c r="H558" s="61"/>
      <c r="I558" s="61"/>
      <c r="J558" s="61"/>
      <c r="K558" s="61"/>
      <c r="L558" s="61">
        <v>2679</v>
      </c>
      <c r="M558" s="61"/>
      <c r="N558" s="61"/>
      <c r="O558" s="61"/>
      <c r="P558" s="61"/>
      <c r="Q558" s="61">
        <v>2679</v>
      </c>
      <c r="AK558" s="27">
        <v>2021</v>
      </c>
      <c r="AL558" t="s">
        <v>51</v>
      </c>
      <c r="AM558" t="s">
        <v>34</v>
      </c>
      <c r="AN558">
        <v>250025</v>
      </c>
      <c r="AO558" s="29">
        <v>7</v>
      </c>
      <c r="AP558" t="s">
        <v>19</v>
      </c>
      <c r="AQ558" s="61">
        <v>711</v>
      </c>
      <c r="BK558" s="27">
        <v>2021</v>
      </c>
      <c r="BL558" t="s">
        <v>51</v>
      </c>
      <c r="BM558" t="s">
        <v>29</v>
      </c>
      <c r="BN558">
        <v>511112</v>
      </c>
      <c r="BO558" s="29">
        <v>12</v>
      </c>
      <c r="BP558" t="s">
        <v>13</v>
      </c>
      <c r="BQ558" s="61">
        <v>3539</v>
      </c>
    </row>
    <row r="559" spans="1:69" x14ac:dyDescent="0.25">
      <c r="A559" s="27">
        <v>2022</v>
      </c>
      <c r="B559" t="s">
        <v>50</v>
      </c>
      <c r="C559" t="s">
        <v>40</v>
      </c>
      <c r="D559" t="s">
        <v>16</v>
      </c>
      <c r="E559" s="61"/>
      <c r="F559" s="61"/>
      <c r="G559" s="61"/>
      <c r="H559" s="61"/>
      <c r="I559" s="61">
        <v>2857</v>
      </c>
      <c r="J559" s="61"/>
      <c r="K559" s="61"/>
      <c r="L559" s="61"/>
      <c r="M559" s="61"/>
      <c r="N559" s="61"/>
      <c r="O559" s="61"/>
      <c r="P559" s="61"/>
      <c r="Q559" s="61">
        <v>2857</v>
      </c>
      <c r="AK559" s="27">
        <v>2021</v>
      </c>
      <c r="AL559" t="s">
        <v>51</v>
      </c>
      <c r="AM559" t="s">
        <v>34</v>
      </c>
      <c r="AN559">
        <v>250025</v>
      </c>
      <c r="AO559" s="29">
        <v>8</v>
      </c>
      <c r="AP559" t="s">
        <v>77</v>
      </c>
      <c r="AQ559" s="61">
        <v>4149</v>
      </c>
      <c r="BK559" s="27">
        <v>2021</v>
      </c>
      <c r="BL559" t="s">
        <v>51</v>
      </c>
      <c r="BM559" t="s">
        <v>29</v>
      </c>
      <c r="BN559">
        <v>511112</v>
      </c>
      <c r="BO559" s="29">
        <v>12</v>
      </c>
      <c r="BP559" t="s">
        <v>14</v>
      </c>
      <c r="BQ559" s="61">
        <v>5185</v>
      </c>
    </row>
    <row r="560" spans="1:69" x14ac:dyDescent="0.25">
      <c r="A560" s="27">
        <v>2022</v>
      </c>
      <c r="B560" t="s">
        <v>50</v>
      </c>
      <c r="C560" t="s">
        <v>40</v>
      </c>
      <c r="D560" t="s">
        <v>17</v>
      </c>
      <c r="E560" s="61"/>
      <c r="F560" s="61"/>
      <c r="G560" s="61"/>
      <c r="H560" s="61"/>
      <c r="I560" s="61"/>
      <c r="J560" s="61"/>
      <c r="K560" s="61">
        <v>4382</v>
      </c>
      <c r="L560" s="61">
        <v>2195</v>
      </c>
      <c r="M560" s="61"/>
      <c r="N560" s="61"/>
      <c r="O560" s="61"/>
      <c r="P560" s="61"/>
      <c r="Q560" s="61">
        <v>6577</v>
      </c>
      <c r="AK560" s="27">
        <v>2021</v>
      </c>
      <c r="AL560" t="s">
        <v>51</v>
      </c>
      <c r="AM560" t="s">
        <v>34</v>
      </c>
      <c r="AN560">
        <v>250025</v>
      </c>
      <c r="AO560" s="29">
        <v>8</v>
      </c>
      <c r="AP560" t="s">
        <v>16</v>
      </c>
      <c r="AQ560" s="61">
        <v>5810</v>
      </c>
      <c r="BK560" s="27">
        <v>2021</v>
      </c>
      <c r="BL560" t="s">
        <v>51</v>
      </c>
      <c r="BM560" t="s">
        <v>29</v>
      </c>
      <c r="BN560">
        <v>511112</v>
      </c>
      <c r="BO560" s="29">
        <v>12</v>
      </c>
      <c r="BP560" t="s">
        <v>20</v>
      </c>
      <c r="BQ560" s="61">
        <v>1950</v>
      </c>
    </row>
    <row r="561" spans="1:69" x14ac:dyDescent="0.25">
      <c r="A561" s="27">
        <v>2022</v>
      </c>
      <c r="B561" t="s">
        <v>50</v>
      </c>
      <c r="C561" t="s">
        <v>40</v>
      </c>
      <c r="D561" t="s">
        <v>18</v>
      </c>
      <c r="E561" s="61"/>
      <c r="F561" s="61"/>
      <c r="G561" s="61"/>
      <c r="H561" s="61"/>
      <c r="I561" s="61">
        <v>3132</v>
      </c>
      <c r="J561" s="61">
        <v>1330</v>
      </c>
      <c r="K561" s="61"/>
      <c r="L561" s="61"/>
      <c r="M561" s="61"/>
      <c r="N561" s="61"/>
      <c r="O561" s="61"/>
      <c r="P561" s="61"/>
      <c r="Q561" s="61">
        <v>4462</v>
      </c>
      <c r="AK561" s="27">
        <v>2021</v>
      </c>
      <c r="AL561" t="s">
        <v>51</v>
      </c>
      <c r="AM561" t="s">
        <v>34</v>
      </c>
      <c r="AN561">
        <v>250025</v>
      </c>
      <c r="AO561" s="29">
        <v>9</v>
      </c>
      <c r="AP561" t="s">
        <v>74</v>
      </c>
      <c r="AQ561" s="61">
        <v>5868</v>
      </c>
      <c r="BK561" s="27">
        <v>2021</v>
      </c>
      <c r="BL561" t="s">
        <v>51</v>
      </c>
      <c r="BM561" t="s">
        <v>30</v>
      </c>
      <c r="BN561">
        <v>511113</v>
      </c>
      <c r="BO561" s="29">
        <v>1</v>
      </c>
      <c r="BP561" t="s">
        <v>77</v>
      </c>
      <c r="BQ561" s="61">
        <v>4581</v>
      </c>
    </row>
    <row r="562" spans="1:69" x14ac:dyDescent="0.25">
      <c r="A562" s="27">
        <v>2022</v>
      </c>
      <c r="B562" t="s">
        <v>50</v>
      </c>
      <c r="C562" t="s">
        <v>40</v>
      </c>
      <c r="D562" t="s">
        <v>19</v>
      </c>
      <c r="E562" s="61"/>
      <c r="F562" s="61"/>
      <c r="G562" s="61"/>
      <c r="H562" s="61"/>
      <c r="I562" s="61"/>
      <c r="J562" s="61"/>
      <c r="K562" s="61">
        <v>5564</v>
      </c>
      <c r="L562" s="61"/>
      <c r="M562" s="61"/>
      <c r="N562" s="61"/>
      <c r="O562" s="61"/>
      <c r="P562" s="61"/>
      <c r="Q562" s="61">
        <v>5564</v>
      </c>
      <c r="AK562" s="27">
        <v>2021</v>
      </c>
      <c r="AL562" t="s">
        <v>51</v>
      </c>
      <c r="AM562" t="s">
        <v>34</v>
      </c>
      <c r="AN562">
        <v>250025</v>
      </c>
      <c r="AO562" s="29">
        <v>10</v>
      </c>
      <c r="AP562" t="s">
        <v>81</v>
      </c>
      <c r="AQ562" s="61">
        <v>3134</v>
      </c>
      <c r="BK562" s="27">
        <v>2021</v>
      </c>
      <c r="BL562" t="s">
        <v>51</v>
      </c>
      <c r="BM562" t="s">
        <v>30</v>
      </c>
      <c r="BN562">
        <v>511113</v>
      </c>
      <c r="BO562" s="29">
        <v>1</v>
      </c>
      <c r="BP562" t="s">
        <v>78</v>
      </c>
      <c r="BQ562" s="61">
        <v>1162</v>
      </c>
    </row>
    <row r="563" spans="1:69" x14ac:dyDescent="0.25">
      <c r="A563" s="27">
        <v>2022</v>
      </c>
      <c r="B563" t="s">
        <v>50</v>
      </c>
      <c r="C563" t="s">
        <v>40</v>
      </c>
      <c r="D563" t="s">
        <v>20</v>
      </c>
      <c r="E563" s="61"/>
      <c r="F563" s="61">
        <v>2066</v>
      </c>
      <c r="G563" s="61"/>
      <c r="H563" s="61"/>
      <c r="I563" s="61">
        <v>4932</v>
      </c>
      <c r="J563" s="61"/>
      <c r="K563" s="61"/>
      <c r="L563" s="61"/>
      <c r="M563" s="61"/>
      <c r="N563" s="61">
        <v>5955</v>
      </c>
      <c r="O563" s="61"/>
      <c r="P563" s="61"/>
      <c r="Q563" s="61">
        <v>12953</v>
      </c>
      <c r="AK563" s="27">
        <v>2021</v>
      </c>
      <c r="AL563" t="s">
        <v>51</v>
      </c>
      <c r="AM563" t="s">
        <v>34</v>
      </c>
      <c r="AN563">
        <v>250025</v>
      </c>
      <c r="AO563" s="29">
        <v>11</v>
      </c>
      <c r="AP563" t="s">
        <v>80</v>
      </c>
      <c r="AQ563" s="61">
        <v>4893</v>
      </c>
      <c r="BK563" s="27">
        <v>2021</v>
      </c>
      <c r="BL563" t="s">
        <v>51</v>
      </c>
      <c r="BM563" t="s">
        <v>30</v>
      </c>
      <c r="BN563">
        <v>511113</v>
      </c>
      <c r="BO563" s="29">
        <v>1</v>
      </c>
      <c r="BP563" t="s">
        <v>14</v>
      </c>
      <c r="BQ563" s="61">
        <v>4888</v>
      </c>
    </row>
    <row r="564" spans="1:69" x14ac:dyDescent="0.25">
      <c r="A564" s="27">
        <v>2022</v>
      </c>
      <c r="B564" t="s">
        <v>50</v>
      </c>
      <c r="C564" t="s">
        <v>40</v>
      </c>
      <c r="D564" t="s">
        <v>21</v>
      </c>
      <c r="E564" s="61">
        <v>4851</v>
      </c>
      <c r="F564" s="61"/>
      <c r="G564" s="61"/>
      <c r="H564" s="61"/>
      <c r="I564" s="61"/>
      <c r="J564" s="61"/>
      <c r="K564" s="61"/>
      <c r="L564" s="61">
        <v>5543</v>
      </c>
      <c r="M564" s="61"/>
      <c r="N564" s="61">
        <v>226</v>
      </c>
      <c r="O564" s="61">
        <v>6098</v>
      </c>
      <c r="P564" s="61"/>
      <c r="Q564" s="61">
        <v>16718</v>
      </c>
      <c r="AK564" s="27">
        <v>2021</v>
      </c>
      <c r="AL564" t="s">
        <v>51</v>
      </c>
      <c r="AM564" t="s">
        <v>36</v>
      </c>
      <c r="AN564">
        <v>250001</v>
      </c>
      <c r="AO564" s="29">
        <v>1</v>
      </c>
      <c r="AP564" t="s">
        <v>15</v>
      </c>
      <c r="AQ564" s="61">
        <v>1590</v>
      </c>
      <c r="BK564" s="27">
        <v>2021</v>
      </c>
      <c r="BL564" t="s">
        <v>51</v>
      </c>
      <c r="BM564" t="s">
        <v>30</v>
      </c>
      <c r="BN564">
        <v>511113</v>
      </c>
      <c r="BO564" s="29">
        <v>1</v>
      </c>
      <c r="BP564" t="s">
        <v>20</v>
      </c>
      <c r="BQ564" s="61">
        <v>5455</v>
      </c>
    </row>
    <row r="565" spans="1:69" x14ac:dyDescent="0.25">
      <c r="A565" s="27">
        <v>2022</v>
      </c>
      <c r="B565" t="s">
        <v>50</v>
      </c>
      <c r="C565" t="s">
        <v>55</v>
      </c>
      <c r="D565" t="s">
        <v>74</v>
      </c>
      <c r="E565" s="61"/>
      <c r="F565" s="61"/>
      <c r="G565" s="61"/>
      <c r="H565" s="61"/>
      <c r="I565" s="61"/>
      <c r="J565" s="61"/>
      <c r="K565" s="61"/>
      <c r="L565" s="61"/>
      <c r="M565" s="61"/>
      <c r="N565" s="61">
        <v>4930</v>
      </c>
      <c r="O565" s="61"/>
      <c r="P565" s="61"/>
      <c r="Q565" s="61">
        <v>4930</v>
      </c>
      <c r="AK565" s="27">
        <v>2021</v>
      </c>
      <c r="AL565" t="s">
        <v>51</v>
      </c>
      <c r="AM565" t="s">
        <v>36</v>
      </c>
      <c r="AN565">
        <v>250001</v>
      </c>
      <c r="AO565" s="29">
        <v>4</v>
      </c>
      <c r="AP565" t="s">
        <v>15</v>
      </c>
      <c r="AQ565" s="61">
        <v>5721</v>
      </c>
      <c r="BK565" s="27">
        <v>2021</v>
      </c>
      <c r="BL565" t="s">
        <v>51</v>
      </c>
      <c r="BM565" t="s">
        <v>30</v>
      </c>
      <c r="BN565">
        <v>511113</v>
      </c>
      <c r="BO565" s="29">
        <v>2</v>
      </c>
      <c r="BP565" t="s">
        <v>81</v>
      </c>
      <c r="BQ565" s="61">
        <v>1746</v>
      </c>
    </row>
    <row r="566" spans="1:69" x14ac:dyDescent="0.25">
      <c r="A566" s="27">
        <v>2022</v>
      </c>
      <c r="B566" t="s">
        <v>50</v>
      </c>
      <c r="C566" t="s">
        <v>55</v>
      </c>
      <c r="D566" t="s">
        <v>76</v>
      </c>
      <c r="E566" s="61"/>
      <c r="F566" s="61"/>
      <c r="G566" s="61"/>
      <c r="H566" s="61"/>
      <c r="I566" s="61"/>
      <c r="J566" s="61"/>
      <c r="K566" s="61">
        <v>5545</v>
      </c>
      <c r="L566" s="61"/>
      <c r="M566" s="61"/>
      <c r="N566" s="61"/>
      <c r="O566" s="61"/>
      <c r="P566" s="61"/>
      <c r="Q566" s="61">
        <v>5545</v>
      </c>
      <c r="AK566" s="27">
        <v>2021</v>
      </c>
      <c r="AL566" t="s">
        <v>51</v>
      </c>
      <c r="AM566" t="s">
        <v>36</v>
      </c>
      <c r="AN566">
        <v>250001</v>
      </c>
      <c r="AO566" s="29">
        <v>5</v>
      </c>
      <c r="AP566" t="s">
        <v>17</v>
      </c>
      <c r="AQ566" s="61">
        <v>5878</v>
      </c>
      <c r="BK566" s="27">
        <v>2021</v>
      </c>
      <c r="BL566" t="s">
        <v>51</v>
      </c>
      <c r="BM566" t="s">
        <v>30</v>
      </c>
      <c r="BN566">
        <v>511113</v>
      </c>
      <c r="BO566" s="29">
        <v>2</v>
      </c>
      <c r="BP566" t="s">
        <v>15</v>
      </c>
      <c r="BQ566" s="61">
        <v>4941</v>
      </c>
    </row>
    <row r="567" spans="1:69" x14ac:dyDescent="0.25">
      <c r="A567" s="27">
        <v>2022</v>
      </c>
      <c r="B567" t="s">
        <v>50</v>
      </c>
      <c r="C567" t="s">
        <v>55</v>
      </c>
      <c r="D567" t="s">
        <v>78</v>
      </c>
      <c r="E567" s="61"/>
      <c r="F567" s="61"/>
      <c r="G567" s="61"/>
      <c r="H567" s="61">
        <v>5075</v>
      </c>
      <c r="I567" s="61"/>
      <c r="J567" s="61"/>
      <c r="K567" s="61">
        <v>1668</v>
      </c>
      <c r="L567" s="61">
        <v>5316</v>
      </c>
      <c r="M567" s="61"/>
      <c r="N567" s="61"/>
      <c r="O567" s="61"/>
      <c r="P567" s="61"/>
      <c r="Q567" s="61">
        <v>12059</v>
      </c>
      <c r="AK567" s="27">
        <v>2021</v>
      </c>
      <c r="AL567" t="s">
        <v>51</v>
      </c>
      <c r="AM567" t="s">
        <v>36</v>
      </c>
      <c r="AN567">
        <v>250001</v>
      </c>
      <c r="AO567" s="29">
        <v>5</v>
      </c>
      <c r="AP567" t="s">
        <v>20</v>
      </c>
      <c r="AQ567" s="61">
        <v>4146</v>
      </c>
      <c r="BK567" s="27">
        <v>2021</v>
      </c>
      <c r="BL567" t="s">
        <v>51</v>
      </c>
      <c r="BM567" t="s">
        <v>30</v>
      </c>
      <c r="BN567">
        <v>511113</v>
      </c>
      <c r="BO567" s="29">
        <v>2</v>
      </c>
      <c r="BP567" t="s">
        <v>17</v>
      </c>
      <c r="BQ567" s="61">
        <v>4515</v>
      </c>
    </row>
    <row r="568" spans="1:69" x14ac:dyDescent="0.25">
      <c r="A568" s="27">
        <v>2022</v>
      </c>
      <c r="B568" t="s">
        <v>50</v>
      </c>
      <c r="C568" t="s">
        <v>55</v>
      </c>
      <c r="D568" t="s">
        <v>81</v>
      </c>
      <c r="E568" s="61"/>
      <c r="F568" s="61">
        <v>2759</v>
      </c>
      <c r="G568" s="61"/>
      <c r="H568" s="61"/>
      <c r="I568" s="61">
        <v>3949</v>
      </c>
      <c r="J568" s="61"/>
      <c r="K568" s="61"/>
      <c r="L568" s="61">
        <v>4039</v>
      </c>
      <c r="M568" s="61"/>
      <c r="N568" s="61"/>
      <c r="O568" s="61"/>
      <c r="P568" s="61"/>
      <c r="Q568" s="61">
        <v>10747</v>
      </c>
      <c r="AK568" s="27">
        <v>2021</v>
      </c>
      <c r="AL568" t="s">
        <v>51</v>
      </c>
      <c r="AM568" t="s">
        <v>36</v>
      </c>
      <c r="AN568">
        <v>250001</v>
      </c>
      <c r="AO568" s="29">
        <v>9</v>
      </c>
      <c r="AP568" t="s">
        <v>76</v>
      </c>
      <c r="AQ568" s="61">
        <v>5098</v>
      </c>
      <c r="BK568" s="27">
        <v>2021</v>
      </c>
      <c r="BL568" t="s">
        <v>51</v>
      </c>
      <c r="BM568" t="s">
        <v>30</v>
      </c>
      <c r="BN568">
        <v>511113</v>
      </c>
      <c r="BO568" s="29">
        <v>2</v>
      </c>
      <c r="BP568" t="s">
        <v>19</v>
      </c>
      <c r="BQ568" s="61">
        <v>4946</v>
      </c>
    </row>
    <row r="569" spans="1:69" x14ac:dyDescent="0.25">
      <c r="A569" s="27">
        <v>2022</v>
      </c>
      <c r="B569" t="s">
        <v>50</v>
      </c>
      <c r="C569" t="s">
        <v>55</v>
      </c>
      <c r="D569" t="s">
        <v>11</v>
      </c>
      <c r="E569" s="61"/>
      <c r="F569" s="61"/>
      <c r="G569" s="61"/>
      <c r="H569" s="61"/>
      <c r="I569" s="61"/>
      <c r="J569" s="61"/>
      <c r="K569" s="61">
        <v>4668</v>
      </c>
      <c r="L569" s="61"/>
      <c r="M569" s="61"/>
      <c r="N569" s="61"/>
      <c r="O569" s="61"/>
      <c r="P569" s="61"/>
      <c r="Q569" s="61">
        <v>4668</v>
      </c>
      <c r="AK569" s="27">
        <v>2021</v>
      </c>
      <c r="AL569" t="s">
        <v>51</v>
      </c>
      <c r="AM569" t="s">
        <v>36</v>
      </c>
      <c r="AN569">
        <v>250001</v>
      </c>
      <c r="AO569" s="29">
        <v>10</v>
      </c>
      <c r="AP569" t="s">
        <v>12</v>
      </c>
      <c r="AQ569" s="61">
        <v>1693</v>
      </c>
      <c r="BK569" s="27">
        <v>2021</v>
      </c>
      <c r="BL569" t="s">
        <v>51</v>
      </c>
      <c r="BM569" t="s">
        <v>30</v>
      </c>
      <c r="BN569">
        <v>511113</v>
      </c>
      <c r="BO569" s="29">
        <v>2</v>
      </c>
      <c r="BP569" t="s">
        <v>21</v>
      </c>
      <c r="BQ569" s="61">
        <v>753</v>
      </c>
    </row>
    <row r="570" spans="1:69" x14ac:dyDescent="0.25">
      <c r="A570" s="27">
        <v>2022</v>
      </c>
      <c r="B570" t="s">
        <v>50</v>
      </c>
      <c r="C570" t="s">
        <v>55</v>
      </c>
      <c r="D570" t="s">
        <v>14</v>
      </c>
      <c r="E570" s="61">
        <v>1374</v>
      </c>
      <c r="F570" s="61"/>
      <c r="G570" s="61"/>
      <c r="H570" s="61"/>
      <c r="I570" s="61"/>
      <c r="J570" s="61"/>
      <c r="K570" s="61">
        <v>7264</v>
      </c>
      <c r="L570" s="61"/>
      <c r="M570" s="61"/>
      <c r="N570" s="61"/>
      <c r="O570" s="61"/>
      <c r="P570" s="61"/>
      <c r="Q570" s="61">
        <v>8638</v>
      </c>
      <c r="AK570" s="27">
        <v>2021</v>
      </c>
      <c r="AL570" t="s">
        <v>51</v>
      </c>
      <c r="AM570" t="s">
        <v>36</v>
      </c>
      <c r="AN570">
        <v>250001</v>
      </c>
      <c r="AO570" s="29">
        <v>11</v>
      </c>
      <c r="AP570" t="s">
        <v>14</v>
      </c>
      <c r="AQ570" s="61">
        <v>2155</v>
      </c>
      <c r="BK570" s="27">
        <v>2021</v>
      </c>
      <c r="BL570" t="s">
        <v>51</v>
      </c>
      <c r="BM570" t="s">
        <v>30</v>
      </c>
      <c r="BN570">
        <v>511113</v>
      </c>
      <c r="BO570" s="29">
        <v>3</v>
      </c>
      <c r="BP570" t="s">
        <v>21</v>
      </c>
      <c r="BQ570" s="61">
        <v>8504</v>
      </c>
    </row>
    <row r="571" spans="1:69" x14ac:dyDescent="0.25">
      <c r="A571" s="27">
        <v>2022</v>
      </c>
      <c r="B571" t="s">
        <v>50</v>
      </c>
      <c r="C571" t="s">
        <v>55</v>
      </c>
      <c r="D571" t="s">
        <v>17</v>
      </c>
      <c r="E571" s="61">
        <v>731</v>
      </c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>
        <v>731</v>
      </c>
      <c r="AK571" s="27">
        <v>2021</v>
      </c>
      <c r="AL571" t="s">
        <v>51</v>
      </c>
      <c r="AM571" t="s">
        <v>36</v>
      </c>
      <c r="AN571">
        <v>250001</v>
      </c>
      <c r="AO571" s="29">
        <v>12</v>
      </c>
      <c r="AP571" t="s">
        <v>78</v>
      </c>
      <c r="AQ571" s="61">
        <v>2028</v>
      </c>
      <c r="BK571" s="27">
        <v>2021</v>
      </c>
      <c r="BL571" t="s">
        <v>51</v>
      </c>
      <c r="BM571" t="s">
        <v>30</v>
      </c>
      <c r="BN571">
        <v>511113</v>
      </c>
      <c r="BO571" s="29">
        <v>4</v>
      </c>
      <c r="BP571" t="s">
        <v>80</v>
      </c>
      <c r="BQ571" s="61">
        <v>5188</v>
      </c>
    </row>
    <row r="572" spans="1:69" x14ac:dyDescent="0.25">
      <c r="A572" s="27">
        <v>2022</v>
      </c>
      <c r="B572" t="s">
        <v>50</v>
      </c>
      <c r="C572" t="s">
        <v>55</v>
      </c>
      <c r="D572" t="s">
        <v>18</v>
      </c>
      <c r="E572" s="61"/>
      <c r="F572" s="61"/>
      <c r="G572" s="61"/>
      <c r="H572" s="61"/>
      <c r="I572" s="61"/>
      <c r="J572" s="61"/>
      <c r="K572" s="61"/>
      <c r="L572" s="61">
        <v>4364</v>
      </c>
      <c r="M572" s="61"/>
      <c r="N572" s="61"/>
      <c r="O572" s="61"/>
      <c r="P572" s="61"/>
      <c r="Q572" s="61">
        <v>4364</v>
      </c>
      <c r="AK572" s="27">
        <v>2021</v>
      </c>
      <c r="AL572" t="s">
        <v>51</v>
      </c>
      <c r="AM572" t="s">
        <v>36</v>
      </c>
      <c r="AN572">
        <v>250002</v>
      </c>
      <c r="AO572" s="29">
        <v>1</v>
      </c>
      <c r="AP572" t="s">
        <v>16</v>
      </c>
      <c r="AQ572" s="61">
        <v>2934</v>
      </c>
      <c r="BK572" s="27">
        <v>2021</v>
      </c>
      <c r="BL572" t="s">
        <v>51</v>
      </c>
      <c r="BM572" t="s">
        <v>30</v>
      </c>
      <c r="BN572">
        <v>511113</v>
      </c>
      <c r="BO572" s="29">
        <v>4</v>
      </c>
      <c r="BP572" t="s">
        <v>14</v>
      </c>
      <c r="BQ572" s="61">
        <v>4624</v>
      </c>
    </row>
    <row r="573" spans="1:69" x14ac:dyDescent="0.25">
      <c r="A573" s="27">
        <v>2022</v>
      </c>
      <c r="B573" t="s">
        <v>50</v>
      </c>
      <c r="C573" t="s">
        <v>55</v>
      </c>
      <c r="D573" t="s">
        <v>19</v>
      </c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>
        <v>4684</v>
      </c>
      <c r="Q573" s="61">
        <v>4684</v>
      </c>
      <c r="AK573" s="27">
        <v>2021</v>
      </c>
      <c r="AL573" t="s">
        <v>51</v>
      </c>
      <c r="AM573" t="s">
        <v>36</v>
      </c>
      <c r="AN573">
        <v>250002</v>
      </c>
      <c r="AO573" s="29">
        <v>1</v>
      </c>
      <c r="AP573" t="s">
        <v>21</v>
      </c>
      <c r="AQ573" s="61">
        <v>2921</v>
      </c>
      <c r="BK573" s="27">
        <v>2021</v>
      </c>
      <c r="BL573" t="s">
        <v>51</v>
      </c>
      <c r="BM573" t="s">
        <v>30</v>
      </c>
      <c r="BN573">
        <v>511113</v>
      </c>
      <c r="BO573" s="29">
        <v>5</v>
      </c>
      <c r="BP573" t="s">
        <v>74</v>
      </c>
      <c r="BQ573" s="61">
        <v>2195</v>
      </c>
    </row>
    <row r="574" spans="1:69" x14ac:dyDescent="0.25">
      <c r="A574" s="27">
        <v>2022</v>
      </c>
      <c r="B574" t="s">
        <v>50</v>
      </c>
      <c r="C574" t="s">
        <v>55</v>
      </c>
      <c r="D574" t="s">
        <v>20</v>
      </c>
      <c r="E574" s="61"/>
      <c r="F574" s="61"/>
      <c r="G574" s="61">
        <v>5795</v>
      </c>
      <c r="H574" s="61"/>
      <c r="I574" s="61">
        <v>5318</v>
      </c>
      <c r="J574" s="61"/>
      <c r="K574" s="61"/>
      <c r="L574" s="61"/>
      <c r="M574" s="61"/>
      <c r="N574" s="61"/>
      <c r="O574" s="61"/>
      <c r="P574" s="61"/>
      <c r="Q574" s="61">
        <v>11113</v>
      </c>
      <c r="AK574" s="27">
        <v>2021</v>
      </c>
      <c r="AL574" t="s">
        <v>51</v>
      </c>
      <c r="AM574" t="s">
        <v>36</v>
      </c>
      <c r="AN574">
        <v>250002</v>
      </c>
      <c r="AO574" s="29">
        <v>2</v>
      </c>
      <c r="AP574" t="s">
        <v>21</v>
      </c>
      <c r="AQ574" s="61">
        <v>2686</v>
      </c>
      <c r="BK574" s="27">
        <v>2021</v>
      </c>
      <c r="BL574" t="s">
        <v>51</v>
      </c>
      <c r="BM574" t="s">
        <v>30</v>
      </c>
      <c r="BN574">
        <v>511113</v>
      </c>
      <c r="BO574" s="29">
        <v>6</v>
      </c>
      <c r="BP574" t="s">
        <v>78</v>
      </c>
      <c r="BQ574" s="61">
        <v>631</v>
      </c>
    </row>
    <row r="575" spans="1:69" x14ac:dyDescent="0.25">
      <c r="A575" s="27">
        <v>2022</v>
      </c>
      <c r="B575" t="s">
        <v>65</v>
      </c>
      <c r="C575" t="s">
        <v>53</v>
      </c>
      <c r="D575" t="s">
        <v>73</v>
      </c>
      <c r="E575" s="61"/>
      <c r="F575" s="61"/>
      <c r="G575" s="61"/>
      <c r="H575" s="61">
        <v>4709</v>
      </c>
      <c r="I575" s="61"/>
      <c r="J575" s="61"/>
      <c r="K575" s="61"/>
      <c r="L575" s="61"/>
      <c r="M575" s="61"/>
      <c r="N575" s="61"/>
      <c r="O575" s="61">
        <v>4333</v>
      </c>
      <c r="P575" s="61"/>
      <c r="Q575" s="61">
        <v>9042</v>
      </c>
      <c r="AK575" s="27">
        <v>2021</v>
      </c>
      <c r="AL575" t="s">
        <v>51</v>
      </c>
      <c r="AM575" t="s">
        <v>36</v>
      </c>
      <c r="AN575">
        <v>250002</v>
      </c>
      <c r="AO575" s="29">
        <v>4</v>
      </c>
      <c r="AP575" t="s">
        <v>80</v>
      </c>
      <c r="AQ575" s="61">
        <v>2093</v>
      </c>
      <c r="BK575" s="27">
        <v>2021</v>
      </c>
      <c r="BL575" t="s">
        <v>51</v>
      </c>
      <c r="BM575" t="s">
        <v>30</v>
      </c>
      <c r="BN575">
        <v>511113</v>
      </c>
      <c r="BO575" s="29">
        <v>6</v>
      </c>
      <c r="BP575" t="s">
        <v>81</v>
      </c>
      <c r="BQ575" s="61">
        <v>4547</v>
      </c>
    </row>
    <row r="576" spans="1:69" x14ac:dyDescent="0.25">
      <c r="A576" s="27">
        <v>2022</v>
      </c>
      <c r="B576" t="s">
        <v>65</v>
      </c>
      <c r="C576" t="s">
        <v>53</v>
      </c>
      <c r="D576" t="s">
        <v>74</v>
      </c>
      <c r="E576" s="61"/>
      <c r="F576" s="61"/>
      <c r="G576" s="61"/>
      <c r="H576" s="61"/>
      <c r="I576" s="61"/>
      <c r="J576" s="61"/>
      <c r="K576" s="61">
        <v>3868</v>
      </c>
      <c r="L576" s="61">
        <v>5157</v>
      </c>
      <c r="M576" s="61"/>
      <c r="N576" s="61"/>
      <c r="O576" s="61"/>
      <c r="P576" s="61"/>
      <c r="Q576" s="61">
        <v>9025</v>
      </c>
      <c r="AK576" s="27">
        <v>2021</v>
      </c>
      <c r="AL576" t="s">
        <v>51</v>
      </c>
      <c r="AM576" t="s">
        <v>36</v>
      </c>
      <c r="AN576">
        <v>250002</v>
      </c>
      <c r="AO576" s="29">
        <v>4</v>
      </c>
      <c r="AP576" t="s">
        <v>18</v>
      </c>
      <c r="AQ576" s="61">
        <v>3213</v>
      </c>
      <c r="BK576" s="27">
        <v>2021</v>
      </c>
      <c r="BL576" t="s">
        <v>51</v>
      </c>
      <c r="BM576" t="s">
        <v>30</v>
      </c>
      <c r="BN576">
        <v>511113</v>
      </c>
      <c r="BO576" s="29">
        <v>7</v>
      </c>
      <c r="BP576" t="s">
        <v>74</v>
      </c>
      <c r="BQ576" s="61">
        <v>3392</v>
      </c>
    </row>
    <row r="577" spans="1:69" x14ac:dyDescent="0.25">
      <c r="A577" s="27">
        <v>2022</v>
      </c>
      <c r="B577" t="s">
        <v>65</v>
      </c>
      <c r="C577" t="s">
        <v>53</v>
      </c>
      <c r="D577" t="s">
        <v>75</v>
      </c>
      <c r="E577" s="61"/>
      <c r="F577" s="61"/>
      <c r="G577" s="61"/>
      <c r="H577" s="61"/>
      <c r="I577" s="61"/>
      <c r="J577" s="61">
        <v>4328</v>
      </c>
      <c r="K577" s="61"/>
      <c r="L577" s="61">
        <v>5552</v>
      </c>
      <c r="M577" s="61"/>
      <c r="N577" s="61">
        <v>3409</v>
      </c>
      <c r="O577" s="61"/>
      <c r="P577" s="61"/>
      <c r="Q577" s="61">
        <v>13289</v>
      </c>
      <c r="AK577" s="27">
        <v>2021</v>
      </c>
      <c r="AL577" t="s">
        <v>51</v>
      </c>
      <c r="AM577" t="s">
        <v>36</v>
      </c>
      <c r="AN577">
        <v>250002</v>
      </c>
      <c r="AO577" s="29">
        <v>6</v>
      </c>
      <c r="AP577" t="s">
        <v>11</v>
      </c>
      <c r="AQ577" s="61">
        <v>3273</v>
      </c>
      <c r="BK577" s="27">
        <v>2021</v>
      </c>
      <c r="BL577" t="s">
        <v>51</v>
      </c>
      <c r="BM577" t="s">
        <v>30</v>
      </c>
      <c r="BN577">
        <v>511113</v>
      </c>
      <c r="BO577" s="29">
        <v>8</v>
      </c>
      <c r="BP577" t="s">
        <v>77</v>
      </c>
      <c r="BQ577" s="61">
        <v>2767</v>
      </c>
    </row>
    <row r="578" spans="1:69" x14ac:dyDescent="0.25">
      <c r="A578" s="27">
        <v>2022</v>
      </c>
      <c r="B578" t="s">
        <v>65</v>
      </c>
      <c r="C578" t="s">
        <v>53</v>
      </c>
      <c r="D578" t="s">
        <v>76</v>
      </c>
      <c r="E578" s="61">
        <v>2235</v>
      </c>
      <c r="F578" s="61"/>
      <c r="G578" s="61"/>
      <c r="H578" s="61"/>
      <c r="I578" s="61"/>
      <c r="J578" s="61"/>
      <c r="K578" s="61"/>
      <c r="L578" s="61"/>
      <c r="M578" s="61"/>
      <c r="N578" s="61">
        <v>1704</v>
      </c>
      <c r="O578" s="61">
        <v>6815</v>
      </c>
      <c r="P578" s="61"/>
      <c r="Q578" s="61">
        <v>10754</v>
      </c>
      <c r="AK578" s="27">
        <v>2021</v>
      </c>
      <c r="AL578" t="s">
        <v>51</v>
      </c>
      <c r="AM578" t="s">
        <v>36</v>
      </c>
      <c r="AN578">
        <v>250002</v>
      </c>
      <c r="AO578" s="29">
        <v>7</v>
      </c>
      <c r="AP578" t="s">
        <v>19</v>
      </c>
      <c r="AQ578" s="61">
        <v>4360</v>
      </c>
      <c r="BK578" s="27">
        <v>2021</v>
      </c>
      <c r="BL578" t="s">
        <v>51</v>
      </c>
      <c r="BM578" t="s">
        <v>30</v>
      </c>
      <c r="BN578">
        <v>511113</v>
      </c>
      <c r="BO578" s="29">
        <v>8</v>
      </c>
      <c r="BP578" t="s">
        <v>17</v>
      </c>
      <c r="BQ578" s="61">
        <v>3514</v>
      </c>
    </row>
    <row r="579" spans="1:69" x14ac:dyDescent="0.25">
      <c r="A579" s="27">
        <v>2022</v>
      </c>
      <c r="B579" t="s">
        <v>65</v>
      </c>
      <c r="C579" t="s">
        <v>53</v>
      </c>
      <c r="D579" t="s">
        <v>77</v>
      </c>
      <c r="E579" s="61"/>
      <c r="F579" s="61"/>
      <c r="G579" s="61"/>
      <c r="H579" s="61"/>
      <c r="I579" s="61"/>
      <c r="J579" s="61">
        <v>4653</v>
      </c>
      <c r="K579" s="61"/>
      <c r="L579" s="61"/>
      <c r="M579" s="61"/>
      <c r="N579" s="61"/>
      <c r="O579" s="61"/>
      <c r="P579" s="61">
        <v>2321</v>
      </c>
      <c r="Q579" s="61">
        <v>6974</v>
      </c>
      <c r="AK579" s="27">
        <v>2021</v>
      </c>
      <c r="AL579" t="s">
        <v>51</v>
      </c>
      <c r="AM579" t="s">
        <v>36</v>
      </c>
      <c r="AN579">
        <v>250002</v>
      </c>
      <c r="AO579" s="29">
        <v>9</v>
      </c>
      <c r="AP579" t="s">
        <v>78</v>
      </c>
      <c r="AQ579" s="61">
        <v>1013</v>
      </c>
      <c r="BK579" s="27">
        <v>2021</v>
      </c>
      <c r="BL579" t="s">
        <v>51</v>
      </c>
      <c r="BM579" t="s">
        <v>30</v>
      </c>
      <c r="BN579">
        <v>511113</v>
      </c>
      <c r="BO579" s="29">
        <v>8</v>
      </c>
      <c r="BP579" t="s">
        <v>18</v>
      </c>
      <c r="BQ579" s="61">
        <v>5079</v>
      </c>
    </row>
    <row r="580" spans="1:69" x14ac:dyDescent="0.25">
      <c r="A580" s="27">
        <v>2022</v>
      </c>
      <c r="B580" t="s">
        <v>65</v>
      </c>
      <c r="C580" t="s">
        <v>53</v>
      </c>
      <c r="D580" t="s">
        <v>78</v>
      </c>
      <c r="E580" s="61">
        <v>465</v>
      </c>
      <c r="F580" s="61">
        <v>2440</v>
      </c>
      <c r="G580" s="61">
        <v>3607</v>
      </c>
      <c r="H580" s="61">
        <v>12282</v>
      </c>
      <c r="I580" s="61"/>
      <c r="J580" s="61"/>
      <c r="K580" s="61">
        <v>5598</v>
      </c>
      <c r="L580" s="61"/>
      <c r="M580" s="61"/>
      <c r="N580" s="61"/>
      <c r="O580" s="61"/>
      <c r="P580" s="61">
        <v>1617</v>
      </c>
      <c r="Q580" s="61">
        <v>26009</v>
      </c>
      <c r="AK580" s="27">
        <v>2021</v>
      </c>
      <c r="AL580" t="s">
        <v>51</v>
      </c>
      <c r="AM580" t="s">
        <v>36</v>
      </c>
      <c r="AN580">
        <v>250002</v>
      </c>
      <c r="AO580" s="29">
        <v>12</v>
      </c>
      <c r="AP580" t="s">
        <v>76</v>
      </c>
      <c r="AQ580" s="61">
        <v>5862</v>
      </c>
      <c r="BK580" s="27">
        <v>2021</v>
      </c>
      <c r="BL580" t="s">
        <v>51</v>
      </c>
      <c r="BM580" t="s">
        <v>30</v>
      </c>
      <c r="BN580">
        <v>511113</v>
      </c>
      <c r="BO580" s="29">
        <v>8</v>
      </c>
      <c r="BP580" t="s">
        <v>20</v>
      </c>
      <c r="BQ580" s="61">
        <v>5704</v>
      </c>
    </row>
    <row r="581" spans="1:69" x14ac:dyDescent="0.25">
      <c r="A581" s="27">
        <v>2022</v>
      </c>
      <c r="B581" t="s">
        <v>65</v>
      </c>
      <c r="C581" t="s">
        <v>53</v>
      </c>
      <c r="D581" t="s">
        <v>79</v>
      </c>
      <c r="E581" s="61"/>
      <c r="F581" s="61"/>
      <c r="G581" s="61"/>
      <c r="H581" s="61">
        <v>1290</v>
      </c>
      <c r="I581" s="61"/>
      <c r="J581" s="61"/>
      <c r="K581" s="61"/>
      <c r="L581" s="61"/>
      <c r="M581" s="61"/>
      <c r="N581" s="61"/>
      <c r="O581" s="61"/>
      <c r="P581" s="61"/>
      <c r="Q581" s="61">
        <v>1290</v>
      </c>
      <c r="AK581" s="27">
        <v>2021</v>
      </c>
      <c r="AL581" t="s">
        <v>51</v>
      </c>
      <c r="AM581" t="s">
        <v>36</v>
      </c>
      <c r="AN581">
        <v>250003</v>
      </c>
      <c r="AO581" s="29">
        <v>2</v>
      </c>
      <c r="AP581" t="s">
        <v>17</v>
      </c>
      <c r="AQ581" s="61">
        <v>2192</v>
      </c>
      <c r="BK581" s="27">
        <v>2021</v>
      </c>
      <c r="BL581" t="s">
        <v>51</v>
      </c>
      <c r="BM581" t="s">
        <v>30</v>
      </c>
      <c r="BN581">
        <v>511113</v>
      </c>
      <c r="BO581" s="29">
        <v>9</v>
      </c>
      <c r="BP581" t="s">
        <v>73</v>
      </c>
      <c r="BQ581" s="61">
        <v>3192</v>
      </c>
    </row>
    <row r="582" spans="1:69" x14ac:dyDescent="0.25">
      <c r="A582" s="27">
        <v>2022</v>
      </c>
      <c r="B582" t="s">
        <v>65</v>
      </c>
      <c r="C582" t="s">
        <v>53</v>
      </c>
      <c r="D582" t="s">
        <v>80</v>
      </c>
      <c r="E582" s="61">
        <v>7100</v>
      </c>
      <c r="F582" s="61"/>
      <c r="G582" s="61"/>
      <c r="H582" s="61"/>
      <c r="I582" s="61"/>
      <c r="J582" s="61"/>
      <c r="K582" s="61">
        <v>5878</v>
      </c>
      <c r="L582" s="61"/>
      <c r="M582" s="61"/>
      <c r="N582" s="61"/>
      <c r="O582" s="61">
        <v>5239</v>
      </c>
      <c r="P582" s="61"/>
      <c r="Q582" s="61">
        <v>18217</v>
      </c>
      <c r="AK582" s="27">
        <v>2021</v>
      </c>
      <c r="AL582" t="s">
        <v>51</v>
      </c>
      <c r="AM582" t="s">
        <v>36</v>
      </c>
      <c r="AN582">
        <v>250003</v>
      </c>
      <c r="AO582" s="29">
        <v>4</v>
      </c>
      <c r="AP582" t="s">
        <v>18</v>
      </c>
      <c r="AQ582" s="61">
        <v>1294</v>
      </c>
      <c r="BK582" s="27">
        <v>2021</v>
      </c>
      <c r="BL582" t="s">
        <v>51</v>
      </c>
      <c r="BM582" t="s">
        <v>30</v>
      </c>
      <c r="BN582">
        <v>511113</v>
      </c>
      <c r="BO582" s="29">
        <v>9</v>
      </c>
      <c r="BP582" t="s">
        <v>76</v>
      </c>
      <c r="BQ582" s="61">
        <v>4187</v>
      </c>
    </row>
    <row r="583" spans="1:69" x14ac:dyDescent="0.25">
      <c r="A583" s="27">
        <v>2022</v>
      </c>
      <c r="B583" t="s">
        <v>65</v>
      </c>
      <c r="C583" t="s">
        <v>53</v>
      </c>
      <c r="D583" t="s">
        <v>81</v>
      </c>
      <c r="E583" s="61"/>
      <c r="F583" s="61"/>
      <c r="G583" s="61">
        <v>1636</v>
      </c>
      <c r="H583" s="61"/>
      <c r="I583" s="61"/>
      <c r="J583" s="61">
        <v>4371</v>
      </c>
      <c r="K583" s="61"/>
      <c r="L583" s="61"/>
      <c r="M583" s="61"/>
      <c r="N583" s="61"/>
      <c r="O583" s="61"/>
      <c r="P583" s="61"/>
      <c r="Q583" s="61">
        <v>6007</v>
      </c>
      <c r="AK583" s="27">
        <v>2021</v>
      </c>
      <c r="AL583" t="s">
        <v>51</v>
      </c>
      <c r="AM583" t="s">
        <v>36</v>
      </c>
      <c r="AN583">
        <v>250003</v>
      </c>
      <c r="AO583" s="29">
        <v>6</v>
      </c>
      <c r="AP583" t="s">
        <v>79</v>
      </c>
      <c r="AQ583" s="61">
        <v>5600</v>
      </c>
      <c r="BK583" s="27">
        <v>2021</v>
      </c>
      <c r="BL583" t="s">
        <v>51</v>
      </c>
      <c r="BM583" t="s">
        <v>30</v>
      </c>
      <c r="BN583">
        <v>511113</v>
      </c>
      <c r="BO583" s="29">
        <v>9</v>
      </c>
      <c r="BP583" t="s">
        <v>80</v>
      </c>
      <c r="BQ583" s="61">
        <v>2802</v>
      </c>
    </row>
    <row r="584" spans="1:69" x14ac:dyDescent="0.25">
      <c r="A584" s="27">
        <v>2022</v>
      </c>
      <c r="B584" t="s">
        <v>65</v>
      </c>
      <c r="C584" t="s">
        <v>53</v>
      </c>
      <c r="D584" t="s">
        <v>11</v>
      </c>
      <c r="E584" s="61"/>
      <c r="F584" s="61"/>
      <c r="G584" s="61"/>
      <c r="H584" s="61"/>
      <c r="I584" s="61"/>
      <c r="J584" s="61">
        <v>13450</v>
      </c>
      <c r="K584" s="61"/>
      <c r="L584" s="61"/>
      <c r="M584" s="61"/>
      <c r="N584" s="61"/>
      <c r="O584" s="61">
        <v>5175</v>
      </c>
      <c r="P584" s="61"/>
      <c r="Q584" s="61">
        <v>18625</v>
      </c>
      <c r="AK584" s="27">
        <v>2021</v>
      </c>
      <c r="AL584" t="s">
        <v>51</v>
      </c>
      <c r="AM584" t="s">
        <v>36</v>
      </c>
      <c r="AN584">
        <v>250003</v>
      </c>
      <c r="AO584" s="29">
        <v>8</v>
      </c>
      <c r="AP584" t="s">
        <v>75</v>
      </c>
      <c r="AQ584" s="61">
        <v>4309</v>
      </c>
      <c r="BK584" s="27">
        <v>2021</v>
      </c>
      <c r="BL584" t="s">
        <v>51</v>
      </c>
      <c r="BM584" t="s">
        <v>30</v>
      </c>
      <c r="BN584">
        <v>511113</v>
      </c>
      <c r="BO584" s="29">
        <v>9</v>
      </c>
      <c r="BP584" t="s">
        <v>12</v>
      </c>
      <c r="BQ584" s="61">
        <v>4409</v>
      </c>
    </row>
    <row r="585" spans="1:69" x14ac:dyDescent="0.25">
      <c r="A585" s="27">
        <v>2022</v>
      </c>
      <c r="B585" t="s">
        <v>65</v>
      </c>
      <c r="C585" t="s">
        <v>53</v>
      </c>
      <c r="D585" t="s">
        <v>12</v>
      </c>
      <c r="E585" s="61"/>
      <c r="F585" s="61"/>
      <c r="G585" s="61"/>
      <c r="H585" s="61"/>
      <c r="I585" s="61"/>
      <c r="J585" s="61">
        <v>1388</v>
      </c>
      <c r="K585" s="61"/>
      <c r="L585" s="61"/>
      <c r="M585" s="61"/>
      <c r="N585" s="61"/>
      <c r="O585" s="61"/>
      <c r="P585" s="61"/>
      <c r="Q585" s="61">
        <v>1388</v>
      </c>
      <c r="AK585" s="27">
        <v>2021</v>
      </c>
      <c r="AL585" t="s">
        <v>51</v>
      </c>
      <c r="AM585" t="s">
        <v>36</v>
      </c>
      <c r="AN585">
        <v>250003</v>
      </c>
      <c r="AO585" s="29">
        <v>9</v>
      </c>
      <c r="AP585" t="s">
        <v>11</v>
      </c>
      <c r="AQ585" s="61">
        <v>3879</v>
      </c>
      <c r="BK585" s="27">
        <v>2021</v>
      </c>
      <c r="BL585" t="s">
        <v>51</v>
      </c>
      <c r="BM585" t="s">
        <v>30</v>
      </c>
      <c r="BN585">
        <v>511113</v>
      </c>
      <c r="BO585" s="29">
        <v>10</v>
      </c>
      <c r="BP585" t="s">
        <v>11</v>
      </c>
      <c r="BQ585" s="61">
        <v>2452</v>
      </c>
    </row>
    <row r="586" spans="1:69" x14ac:dyDescent="0.25">
      <c r="A586" s="27">
        <v>2022</v>
      </c>
      <c r="B586" t="s">
        <v>65</v>
      </c>
      <c r="C586" t="s">
        <v>53</v>
      </c>
      <c r="D586" t="s">
        <v>13</v>
      </c>
      <c r="E586" s="61"/>
      <c r="F586" s="61"/>
      <c r="G586" s="61"/>
      <c r="H586" s="61">
        <v>3580</v>
      </c>
      <c r="I586" s="61"/>
      <c r="J586" s="61"/>
      <c r="K586" s="61"/>
      <c r="L586" s="61"/>
      <c r="M586" s="61">
        <v>8785</v>
      </c>
      <c r="N586" s="61">
        <v>4214</v>
      </c>
      <c r="O586" s="61"/>
      <c r="P586" s="61"/>
      <c r="Q586" s="61">
        <v>16579</v>
      </c>
      <c r="AK586" s="27">
        <v>2021</v>
      </c>
      <c r="AL586" t="s">
        <v>51</v>
      </c>
      <c r="AM586" t="s">
        <v>36</v>
      </c>
      <c r="AN586">
        <v>250003</v>
      </c>
      <c r="AO586" s="29">
        <v>12</v>
      </c>
      <c r="AP586" t="s">
        <v>13</v>
      </c>
      <c r="AQ586" s="61">
        <v>1564</v>
      </c>
      <c r="BK586" s="27">
        <v>2021</v>
      </c>
      <c r="BL586" t="s">
        <v>51</v>
      </c>
      <c r="BM586" t="s">
        <v>30</v>
      </c>
      <c r="BN586">
        <v>511113</v>
      </c>
      <c r="BO586" s="29">
        <v>10</v>
      </c>
      <c r="BP586" t="s">
        <v>14</v>
      </c>
      <c r="BQ586" s="61">
        <v>2524</v>
      </c>
    </row>
    <row r="587" spans="1:69" x14ac:dyDescent="0.25">
      <c r="A587" s="27">
        <v>2022</v>
      </c>
      <c r="B587" t="s">
        <v>65</v>
      </c>
      <c r="C587" t="s">
        <v>53</v>
      </c>
      <c r="D587" t="s">
        <v>16</v>
      </c>
      <c r="E587" s="61"/>
      <c r="F587" s="61"/>
      <c r="G587" s="61">
        <v>3889</v>
      </c>
      <c r="H587" s="61"/>
      <c r="I587" s="61"/>
      <c r="J587" s="61"/>
      <c r="K587" s="61"/>
      <c r="L587" s="61"/>
      <c r="M587" s="61"/>
      <c r="N587" s="61"/>
      <c r="O587" s="61"/>
      <c r="P587" s="61"/>
      <c r="Q587" s="61">
        <v>3889</v>
      </c>
      <c r="AK587" s="27">
        <v>2021</v>
      </c>
      <c r="AL587" t="s">
        <v>51</v>
      </c>
      <c r="AM587" t="s">
        <v>36</v>
      </c>
      <c r="AN587">
        <v>250004</v>
      </c>
      <c r="AO587" s="29">
        <v>3</v>
      </c>
      <c r="AP587" t="s">
        <v>81</v>
      </c>
      <c r="AQ587" s="61">
        <v>1747</v>
      </c>
      <c r="BK587" s="27">
        <v>2021</v>
      </c>
      <c r="BL587" t="s">
        <v>51</v>
      </c>
      <c r="BM587" t="s">
        <v>30</v>
      </c>
      <c r="BN587">
        <v>511113</v>
      </c>
      <c r="BO587" s="29">
        <v>11</v>
      </c>
      <c r="BP587" t="s">
        <v>81</v>
      </c>
      <c r="BQ587" s="61">
        <v>3804</v>
      </c>
    </row>
    <row r="588" spans="1:69" x14ac:dyDescent="0.25">
      <c r="A588" s="27">
        <v>2022</v>
      </c>
      <c r="B588" t="s">
        <v>65</v>
      </c>
      <c r="C588" t="s">
        <v>53</v>
      </c>
      <c r="D588" t="s">
        <v>17</v>
      </c>
      <c r="E588" s="61"/>
      <c r="F588" s="61"/>
      <c r="G588" s="61"/>
      <c r="H588" s="61"/>
      <c r="I588" s="61"/>
      <c r="J588" s="61"/>
      <c r="K588" s="61"/>
      <c r="L588" s="61">
        <v>1038</v>
      </c>
      <c r="M588" s="61"/>
      <c r="N588" s="61"/>
      <c r="O588" s="61"/>
      <c r="P588" s="61"/>
      <c r="Q588" s="61">
        <v>1038</v>
      </c>
      <c r="AK588" s="27">
        <v>2021</v>
      </c>
      <c r="AL588" t="s">
        <v>51</v>
      </c>
      <c r="AM588" t="s">
        <v>36</v>
      </c>
      <c r="AN588">
        <v>250004</v>
      </c>
      <c r="AO588" s="29">
        <v>9</v>
      </c>
      <c r="AP588" t="s">
        <v>74</v>
      </c>
      <c r="AQ588" s="61">
        <v>4075</v>
      </c>
      <c r="BK588" s="27">
        <v>2021</v>
      </c>
      <c r="BL588" t="s">
        <v>51</v>
      </c>
      <c r="BM588" t="s">
        <v>30</v>
      </c>
      <c r="BN588">
        <v>511113</v>
      </c>
      <c r="BO588" s="29">
        <v>11</v>
      </c>
      <c r="BP588" t="s">
        <v>19</v>
      </c>
      <c r="BQ588" s="61">
        <v>5353</v>
      </c>
    </row>
    <row r="589" spans="1:69" x14ac:dyDescent="0.25">
      <c r="A589" s="27">
        <v>2022</v>
      </c>
      <c r="B589" t="s">
        <v>65</v>
      </c>
      <c r="C589" t="s">
        <v>53</v>
      </c>
      <c r="D589" t="s">
        <v>18</v>
      </c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>
        <v>1088</v>
      </c>
      <c r="Q589" s="61">
        <v>1088</v>
      </c>
      <c r="AK589" s="27">
        <v>2021</v>
      </c>
      <c r="AL589" t="s">
        <v>51</v>
      </c>
      <c r="AM589" t="s">
        <v>36</v>
      </c>
      <c r="AN589">
        <v>250004</v>
      </c>
      <c r="AO589" s="29">
        <v>9</v>
      </c>
      <c r="AP589" t="s">
        <v>11</v>
      </c>
      <c r="AQ589" s="61">
        <v>4321</v>
      </c>
      <c r="BK589" s="27">
        <v>2021</v>
      </c>
      <c r="BL589" t="s">
        <v>51</v>
      </c>
      <c r="BM589" t="s">
        <v>30</v>
      </c>
      <c r="BN589">
        <v>511113</v>
      </c>
      <c r="BO589" s="29">
        <v>11</v>
      </c>
      <c r="BP589" t="s">
        <v>21</v>
      </c>
      <c r="BQ589" s="61">
        <v>2655</v>
      </c>
    </row>
    <row r="590" spans="1:69" x14ac:dyDescent="0.25">
      <c r="A590" s="27">
        <v>2022</v>
      </c>
      <c r="B590" t="s">
        <v>65</v>
      </c>
      <c r="C590" t="s">
        <v>53</v>
      </c>
      <c r="D590" t="s">
        <v>19</v>
      </c>
      <c r="E590" s="61"/>
      <c r="F590" s="61"/>
      <c r="G590" s="61"/>
      <c r="H590" s="61"/>
      <c r="I590" s="61"/>
      <c r="J590" s="61">
        <v>4263</v>
      </c>
      <c r="K590" s="61"/>
      <c r="L590" s="61"/>
      <c r="M590" s="61"/>
      <c r="N590" s="61"/>
      <c r="O590" s="61">
        <v>1284</v>
      </c>
      <c r="P590" s="61"/>
      <c r="Q590" s="61">
        <v>5547</v>
      </c>
      <c r="AK590" s="27">
        <v>2021</v>
      </c>
      <c r="AL590" t="s">
        <v>51</v>
      </c>
      <c r="AM590" t="s">
        <v>36</v>
      </c>
      <c r="AN590">
        <v>250004</v>
      </c>
      <c r="AO590" s="29">
        <v>12</v>
      </c>
      <c r="AP590" t="s">
        <v>76</v>
      </c>
      <c r="AQ590" s="61">
        <v>8932</v>
      </c>
      <c r="BK590" s="27">
        <v>2021</v>
      </c>
      <c r="BL590" t="s">
        <v>51</v>
      </c>
      <c r="BM590" t="s">
        <v>30</v>
      </c>
      <c r="BN590">
        <v>511113</v>
      </c>
      <c r="BO590" s="29">
        <v>12</v>
      </c>
      <c r="BP590" t="s">
        <v>74</v>
      </c>
      <c r="BQ590" s="61">
        <v>571</v>
      </c>
    </row>
    <row r="591" spans="1:69" x14ac:dyDescent="0.25">
      <c r="A591" s="27">
        <v>2022</v>
      </c>
      <c r="B591" t="s">
        <v>65</v>
      </c>
      <c r="C591" t="s">
        <v>53</v>
      </c>
      <c r="D591" t="s">
        <v>21</v>
      </c>
      <c r="E591" s="61"/>
      <c r="F591" s="61">
        <v>1574</v>
      </c>
      <c r="G591" s="61"/>
      <c r="H591" s="61"/>
      <c r="I591" s="61"/>
      <c r="J591" s="61"/>
      <c r="K591" s="61"/>
      <c r="L591" s="61"/>
      <c r="M591" s="61"/>
      <c r="N591" s="61"/>
      <c r="O591" s="61">
        <v>4750</v>
      </c>
      <c r="P591" s="61"/>
      <c r="Q591" s="61">
        <v>6324</v>
      </c>
      <c r="AK591" s="27">
        <v>2021</v>
      </c>
      <c r="AL591" t="s">
        <v>51</v>
      </c>
      <c r="AM591" t="s">
        <v>36</v>
      </c>
      <c r="AN591">
        <v>250004</v>
      </c>
      <c r="AO591" s="29">
        <v>12</v>
      </c>
      <c r="AP591" t="s">
        <v>77</v>
      </c>
      <c r="AQ591" s="61">
        <v>5364</v>
      </c>
      <c r="BK591" s="27">
        <v>2021</v>
      </c>
      <c r="BL591" t="s">
        <v>51</v>
      </c>
      <c r="BM591" t="s">
        <v>30</v>
      </c>
      <c r="BN591">
        <v>511113</v>
      </c>
      <c r="BO591" s="29">
        <v>12</v>
      </c>
      <c r="BP591" t="s">
        <v>16</v>
      </c>
      <c r="BQ591" s="61">
        <v>4403</v>
      </c>
    </row>
    <row r="592" spans="1:69" x14ac:dyDescent="0.25">
      <c r="A592" s="27">
        <v>2022</v>
      </c>
      <c r="B592" t="s">
        <v>65</v>
      </c>
      <c r="C592" t="s">
        <v>38</v>
      </c>
      <c r="D592" t="s">
        <v>73</v>
      </c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>
        <v>5922</v>
      </c>
      <c r="P592" s="61"/>
      <c r="Q592" s="61">
        <v>5922</v>
      </c>
      <c r="AK592" s="27">
        <v>2021</v>
      </c>
      <c r="AL592" t="s">
        <v>51</v>
      </c>
      <c r="AM592" t="s">
        <v>36</v>
      </c>
      <c r="AN592">
        <v>250005</v>
      </c>
      <c r="AO592" s="29">
        <v>1</v>
      </c>
      <c r="AP592" t="s">
        <v>74</v>
      </c>
      <c r="AQ592" s="61">
        <v>400</v>
      </c>
      <c r="BK592" s="27">
        <v>2021</v>
      </c>
      <c r="BL592" t="s">
        <v>51</v>
      </c>
      <c r="BM592" t="s">
        <v>30</v>
      </c>
      <c r="BN592">
        <v>511113</v>
      </c>
      <c r="BO592" s="29">
        <v>12</v>
      </c>
      <c r="BP592" t="s">
        <v>17</v>
      </c>
      <c r="BQ592" s="61">
        <v>1043</v>
      </c>
    </row>
    <row r="593" spans="1:69" x14ac:dyDescent="0.25">
      <c r="A593" s="27">
        <v>2022</v>
      </c>
      <c r="B593" t="s">
        <v>65</v>
      </c>
      <c r="C593" t="s">
        <v>38</v>
      </c>
      <c r="D593" t="s">
        <v>74</v>
      </c>
      <c r="E593" s="61"/>
      <c r="F593" s="61">
        <v>5951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>
        <v>5951</v>
      </c>
      <c r="AK593" s="27">
        <v>2021</v>
      </c>
      <c r="AL593" t="s">
        <v>51</v>
      </c>
      <c r="AM593" t="s">
        <v>36</v>
      </c>
      <c r="AN593">
        <v>250005</v>
      </c>
      <c r="AO593" s="29">
        <v>1</v>
      </c>
      <c r="AP593" t="s">
        <v>15</v>
      </c>
      <c r="AQ593" s="61">
        <v>4591</v>
      </c>
      <c r="BK593" s="27">
        <v>2021</v>
      </c>
      <c r="BL593" t="s">
        <v>51</v>
      </c>
      <c r="BM593" t="s">
        <v>30</v>
      </c>
      <c r="BN593">
        <v>511114</v>
      </c>
      <c r="BO593" s="29">
        <v>1</v>
      </c>
      <c r="BP593" t="s">
        <v>78</v>
      </c>
      <c r="BQ593" s="61">
        <v>1930</v>
      </c>
    </row>
    <row r="594" spans="1:69" x14ac:dyDescent="0.25">
      <c r="A594" s="27">
        <v>2022</v>
      </c>
      <c r="B594" t="s">
        <v>65</v>
      </c>
      <c r="C594" t="s">
        <v>38</v>
      </c>
      <c r="D594" t="s">
        <v>76</v>
      </c>
      <c r="E594" s="61"/>
      <c r="F594" s="61"/>
      <c r="G594" s="61"/>
      <c r="H594" s="61">
        <v>212</v>
      </c>
      <c r="I594" s="61"/>
      <c r="J594" s="61">
        <v>2906</v>
      </c>
      <c r="K594" s="61">
        <v>1720</v>
      </c>
      <c r="L594" s="61"/>
      <c r="M594" s="61"/>
      <c r="N594" s="61"/>
      <c r="O594" s="61"/>
      <c r="P594" s="61"/>
      <c r="Q594" s="61">
        <v>4838</v>
      </c>
      <c r="AK594" s="27">
        <v>2021</v>
      </c>
      <c r="AL594" t="s">
        <v>51</v>
      </c>
      <c r="AM594" t="s">
        <v>36</v>
      </c>
      <c r="AN594">
        <v>250005</v>
      </c>
      <c r="AO594" s="29">
        <v>2</v>
      </c>
      <c r="AP594" t="s">
        <v>15</v>
      </c>
      <c r="AQ594" s="61">
        <v>4941</v>
      </c>
      <c r="BK594" s="27">
        <v>2021</v>
      </c>
      <c r="BL594" t="s">
        <v>51</v>
      </c>
      <c r="BM594" t="s">
        <v>30</v>
      </c>
      <c r="BN594">
        <v>511114</v>
      </c>
      <c r="BO594" s="29">
        <v>1</v>
      </c>
      <c r="BP594" t="s">
        <v>81</v>
      </c>
      <c r="BQ594" s="61">
        <v>2181</v>
      </c>
    </row>
    <row r="595" spans="1:69" x14ac:dyDescent="0.25">
      <c r="A595" s="27">
        <v>2022</v>
      </c>
      <c r="B595" t="s">
        <v>65</v>
      </c>
      <c r="C595" t="s">
        <v>38</v>
      </c>
      <c r="D595" t="s">
        <v>78</v>
      </c>
      <c r="E595" s="61">
        <v>5787</v>
      </c>
      <c r="F595" s="61"/>
      <c r="G595" s="61"/>
      <c r="H595" s="61">
        <v>1851</v>
      </c>
      <c r="I595" s="61"/>
      <c r="J595" s="61"/>
      <c r="K595" s="61"/>
      <c r="L595" s="61"/>
      <c r="M595" s="61">
        <v>3307</v>
      </c>
      <c r="N595" s="61"/>
      <c r="O595" s="61"/>
      <c r="P595" s="61"/>
      <c r="Q595" s="61">
        <v>10945</v>
      </c>
      <c r="AK595" s="27">
        <v>2021</v>
      </c>
      <c r="AL595" t="s">
        <v>51</v>
      </c>
      <c r="AM595" t="s">
        <v>36</v>
      </c>
      <c r="AN595">
        <v>250005</v>
      </c>
      <c r="AO595" s="29">
        <v>2</v>
      </c>
      <c r="AP595" t="s">
        <v>17</v>
      </c>
      <c r="AQ595" s="61">
        <v>4515</v>
      </c>
      <c r="BK595" s="27">
        <v>2021</v>
      </c>
      <c r="BL595" t="s">
        <v>51</v>
      </c>
      <c r="BM595" t="s">
        <v>30</v>
      </c>
      <c r="BN595">
        <v>511114</v>
      </c>
      <c r="BO595" s="29">
        <v>1</v>
      </c>
      <c r="BP595" t="s">
        <v>15</v>
      </c>
      <c r="BQ595" s="61">
        <v>959</v>
      </c>
    </row>
    <row r="596" spans="1:69" x14ac:dyDescent="0.25">
      <c r="A596" s="27">
        <v>2022</v>
      </c>
      <c r="B596" t="s">
        <v>65</v>
      </c>
      <c r="C596" t="s">
        <v>38</v>
      </c>
      <c r="D596" t="s">
        <v>79</v>
      </c>
      <c r="E596" s="61"/>
      <c r="F596" s="61"/>
      <c r="G596" s="61">
        <v>5867</v>
      </c>
      <c r="H596" s="61">
        <v>1271</v>
      </c>
      <c r="I596" s="61">
        <v>2422</v>
      </c>
      <c r="J596" s="61"/>
      <c r="K596" s="61"/>
      <c r="L596" s="61"/>
      <c r="M596" s="61"/>
      <c r="N596" s="61"/>
      <c r="O596" s="61"/>
      <c r="P596" s="61"/>
      <c r="Q596" s="61">
        <v>9560</v>
      </c>
      <c r="AK596" s="27">
        <v>2021</v>
      </c>
      <c r="AL596" t="s">
        <v>51</v>
      </c>
      <c r="AM596" t="s">
        <v>36</v>
      </c>
      <c r="AN596">
        <v>250005</v>
      </c>
      <c r="AO596" s="29">
        <v>3</v>
      </c>
      <c r="AP596" t="s">
        <v>79</v>
      </c>
      <c r="AQ596" s="61">
        <v>1923</v>
      </c>
      <c r="BK596" s="27">
        <v>2021</v>
      </c>
      <c r="BL596" t="s">
        <v>51</v>
      </c>
      <c r="BM596" t="s">
        <v>30</v>
      </c>
      <c r="BN596">
        <v>511114</v>
      </c>
      <c r="BO596" s="29">
        <v>1</v>
      </c>
      <c r="BP596" t="s">
        <v>18</v>
      </c>
      <c r="BQ596" s="61">
        <v>4834</v>
      </c>
    </row>
    <row r="597" spans="1:69" x14ac:dyDescent="0.25">
      <c r="A597" s="27">
        <v>2022</v>
      </c>
      <c r="B597" t="s">
        <v>65</v>
      </c>
      <c r="C597" t="s">
        <v>38</v>
      </c>
      <c r="D597" t="s">
        <v>80</v>
      </c>
      <c r="E597" s="61"/>
      <c r="F597" s="61">
        <v>3239</v>
      </c>
      <c r="G597" s="61">
        <v>3621</v>
      </c>
      <c r="H597" s="61"/>
      <c r="I597" s="61"/>
      <c r="J597" s="61"/>
      <c r="K597" s="61"/>
      <c r="L597" s="61"/>
      <c r="M597" s="61"/>
      <c r="N597" s="61">
        <v>775</v>
      </c>
      <c r="O597" s="61"/>
      <c r="P597" s="61">
        <v>1596</v>
      </c>
      <c r="Q597" s="61">
        <v>9231</v>
      </c>
      <c r="AK597" s="27">
        <v>2021</v>
      </c>
      <c r="AL597" t="s">
        <v>51</v>
      </c>
      <c r="AM597" t="s">
        <v>36</v>
      </c>
      <c r="AN597">
        <v>250005</v>
      </c>
      <c r="AO597" s="29">
        <v>5</v>
      </c>
      <c r="AP597" t="s">
        <v>18</v>
      </c>
      <c r="AQ597" s="61">
        <v>1083</v>
      </c>
      <c r="BK597" s="27">
        <v>2021</v>
      </c>
      <c r="BL597" t="s">
        <v>51</v>
      </c>
      <c r="BM597" t="s">
        <v>30</v>
      </c>
      <c r="BN597">
        <v>511114</v>
      </c>
      <c r="BO597" s="29">
        <v>1</v>
      </c>
      <c r="BP597" t="s">
        <v>21</v>
      </c>
      <c r="BQ597" s="61">
        <v>2254</v>
      </c>
    </row>
    <row r="598" spans="1:69" x14ac:dyDescent="0.25">
      <c r="A598" s="27">
        <v>2022</v>
      </c>
      <c r="B598" t="s">
        <v>65</v>
      </c>
      <c r="C598" t="s">
        <v>38</v>
      </c>
      <c r="D598" t="s">
        <v>81</v>
      </c>
      <c r="E598" s="61"/>
      <c r="F598" s="61">
        <v>5963</v>
      </c>
      <c r="G598" s="61"/>
      <c r="H598" s="61"/>
      <c r="I598" s="61"/>
      <c r="J598" s="61">
        <v>2189</v>
      </c>
      <c r="K598" s="61"/>
      <c r="L598" s="61"/>
      <c r="M598" s="61">
        <v>4659</v>
      </c>
      <c r="N598" s="61"/>
      <c r="O598" s="61"/>
      <c r="P598" s="61"/>
      <c r="Q598" s="61">
        <v>12811</v>
      </c>
      <c r="AK598" s="27">
        <v>2021</v>
      </c>
      <c r="AL598" t="s">
        <v>51</v>
      </c>
      <c r="AM598" t="s">
        <v>36</v>
      </c>
      <c r="AN598">
        <v>250005</v>
      </c>
      <c r="AO598" s="29">
        <v>7</v>
      </c>
      <c r="AP598" t="s">
        <v>77</v>
      </c>
      <c r="AQ598" s="61">
        <v>1421</v>
      </c>
      <c r="BK598" s="27">
        <v>2021</v>
      </c>
      <c r="BL598" t="s">
        <v>51</v>
      </c>
      <c r="BM598" t="s">
        <v>30</v>
      </c>
      <c r="BN598">
        <v>511114</v>
      </c>
      <c r="BO598" s="29">
        <v>2</v>
      </c>
      <c r="BP598" t="s">
        <v>74</v>
      </c>
      <c r="BQ598" s="61">
        <v>4313</v>
      </c>
    </row>
    <row r="599" spans="1:69" x14ac:dyDescent="0.25">
      <c r="A599" s="27">
        <v>2022</v>
      </c>
      <c r="B599" t="s">
        <v>65</v>
      </c>
      <c r="C599" t="s">
        <v>38</v>
      </c>
      <c r="D599" t="s">
        <v>11</v>
      </c>
      <c r="E599" s="61"/>
      <c r="F599" s="61"/>
      <c r="G599" s="61"/>
      <c r="H599" s="61">
        <v>3070</v>
      </c>
      <c r="I599" s="61"/>
      <c r="J599" s="61"/>
      <c r="K599" s="61"/>
      <c r="L599" s="61"/>
      <c r="M599" s="61"/>
      <c r="N599" s="61"/>
      <c r="O599" s="61"/>
      <c r="P599" s="61"/>
      <c r="Q599" s="61">
        <v>3070</v>
      </c>
      <c r="AK599" s="27">
        <v>2021</v>
      </c>
      <c r="AL599" t="s">
        <v>51</v>
      </c>
      <c r="AM599" t="s">
        <v>36</v>
      </c>
      <c r="AN599">
        <v>250005</v>
      </c>
      <c r="AO599" s="29">
        <v>7</v>
      </c>
      <c r="AP599" t="s">
        <v>19</v>
      </c>
      <c r="AQ599" s="61">
        <v>3062</v>
      </c>
      <c r="BK599" s="27">
        <v>2021</v>
      </c>
      <c r="BL599" t="s">
        <v>51</v>
      </c>
      <c r="BM599" t="s">
        <v>30</v>
      </c>
      <c r="BN599">
        <v>511114</v>
      </c>
      <c r="BO599" s="29">
        <v>2</v>
      </c>
      <c r="BP599" t="s">
        <v>76</v>
      </c>
      <c r="BQ599" s="61">
        <v>7343</v>
      </c>
    </row>
    <row r="600" spans="1:69" x14ac:dyDescent="0.25">
      <c r="A600" s="27">
        <v>2022</v>
      </c>
      <c r="B600" t="s">
        <v>65</v>
      </c>
      <c r="C600" t="s">
        <v>38</v>
      </c>
      <c r="D600" t="s">
        <v>13</v>
      </c>
      <c r="E600" s="61"/>
      <c r="F600" s="61"/>
      <c r="G600" s="61"/>
      <c r="H600" s="61"/>
      <c r="I600" s="61"/>
      <c r="J600" s="61"/>
      <c r="K600" s="61">
        <v>3686</v>
      </c>
      <c r="L600" s="61"/>
      <c r="M600" s="61"/>
      <c r="N600" s="61"/>
      <c r="O600" s="61">
        <v>5064</v>
      </c>
      <c r="P600" s="61"/>
      <c r="Q600" s="61">
        <v>8750</v>
      </c>
      <c r="AK600" s="27">
        <v>2021</v>
      </c>
      <c r="AL600" t="s">
        <v>51</v>
      </c>
      <c r="AM600" t="s">
        <v>36</v>
      </c>
      <c r="AN600">
        <v>250005</v>
      </c>
      <c r="AO600" s="29">
        <v>9</v>
      </c>
      <c r="AP600" t="s">
        <v>78</v>
      </c>
      <c r="AQ600" s="61">
        <v>2693</v>
      </c>
      <c r="BK600" s="27">
        <v>2021</v>
      </c>
      <c r="BL600" t="s">
        <v>51</v>
      </c>
      <c r="BM600" t="s">
        <v>30</v>
      </c>
      <c r="BN600">
        <v>511114</v>
      </c>
      <c r="BO600" s="29">
        <v>2</v>
      </c>
      <c r="BP600" t="s">
        <v>16</v>
      </c>
      <c r="BQ600" s="61">
        <v>5338</v>
      </c>
    </row>
    <row r="601" spans="1:69" x14ac:dyDescent="0.25">
      <c r="A601" s="27">
        <v>2022</v>
      </c>
      <c r="B601" t="s">
        <v>65</v>
      </c>
      <c r="C601" t="s">
        <v>38</v>
      </c>
      <c r="D601" t="s">
        <v>14</v>
      </c>
      <c r="E601" s="61"/>
      <c r="F601" s="61"/>
      <c r="G601" s="61"/>
      <c r="H601" s="61">
        <v>2335</v>
      </c>
      <c r="I601" s="61"/>
      <c r="J601" s="61"/>
      <c r="K601" s="61"/>
      <c r="L601" s="61"/>
      <c r="M601" s="61"/>
      <c r="N601" s="61"/>
      <c r="O601" s="61"/>
      <c r="P601" s="61"/>
      <c r="Q601" s="61">
        <v>2335</v>
      </c>
      <c r="AK601" s="27">
        <v>2021</v>
      </c>
      <c r="AL601" t="s">
        <v>51</v>
      </c>
      <c r="AM601" t="s">
        <v>36</v>
      </c>
      <c r="AN601">
        <v>250005</v>
      </c>
      <c r="AO601" s="29">
        <v>9</v>
      </c>
      <c r="AP601" t="s">
        <v>79</v>
      </c>
      <c r="AQ601" s="61">
        <v>4734</v>
      </c>
      <c r="BK601" s="27">
        <v>2021</v>
      </c>
      <c r="BL601" t="s">
        <v>51</v>
      </c>
      <c r="BM601" t="s">
        <v>30</v>
      </c>
      <c r="BN601">
        <v>511114</v>
      </c>
      <c r="BO601" s="29">
        <v>2</v>
      </c>
      <c r="BP601" t="s">
        <v>20</v>
      </c>
      <c r="BQ601" s="61">
        <v>2052</v>
      </c>
    </row>
    <row r="602" spans="1:69" x14ac:dyDescent="0.25">
      <c r="A602" s="27">
        <v>2022</v>
      </c>
      <c r="B602" t="s">
        <v>65</v>
      </c>
      <c r="C602" t="s">
        <v>38</v>
      </c>
      <c r="D602" t="s">
        <v>15</v>
      </c>
      <c r="E602" s="61"/>
      <c r="F602" s="61"/>
      <c r="G602" s="61"/>
      <c r="H602" s="61"/>
      <c r="I602" s="61"/>
      <c r="J602" s="61"/>
      <c r="K602" s="61"/>
      <c r="L602" s="61"/>
      <c r="M602" s="61"/>
      <c r="N602" s="61">
        <v>3422</v>
      </c>
      <c r="O602" s="61"/>
      <c r="P602" s="61"/>
      <c r="Q602" s="61">
        <v>3422</v>
      </c>
      <c r="AK602" s="27">
        <v>2021</v>
      </c>
      <c r="AL602" t="s">
        <v>51</v>
      </c>
      <c r="AM602" t="s">
        <v>36</v>
      </c>
      <c r="AN602">
        <v>250005</v>
      </c>
      <c r="AO602" s="29">
        <v>10</v>
      </c>
      <c r="AP602" t="s">
        <v>13</v>
      </c>
      <c r="AQ602" s="61">
        <v>5443</v>
      </c>
      <c r="BK602" s="27">
        <v>2021</v>
      </c>
      <c r="BL602" t="s">
        <v>51</v>
      </c>
      <c r="BM602" t="s">
        <v>30</v>
      </c>
      <c r="BN602">
        <v>511114</v>
      </c>
      <c r="BO602" s="29">
        <v>2</v>
      </c>
      <c r="BP602" t="s">
        <v>21</v>
      </c>
      <c r="BQ602" s="61">
        <v>2541</v>
      </c>
    </row>
    <row r="603" spans="1:69" x14ac:dyDescent="0.25">
      <c r="A603" s="27">
        <v>2022</v>
      </c>
      <c r="B603" t="s">
        <v>65</v>
      </c>
      <c r="C603" t="s">
        <v>38</v>
      </c>
      <c r="D603" t="s">
        <v>17</v>
      </c>
      <c r="E603" s="61"/>
      <c r="F603" s="61"/>
      <c r="G603" s="61"/>
      <c r="H603" s="61"/>
      <c r="I603" s="61"/>
      <c r="J603" s="61"/>
      <c r="K603" s="61"/>
      <c r="L603" s="61">
        <v>5586</v>
      </c>
      <c r="M603" s="61">
        <v>1263</v>
      </c>
      <c r="N603" s="61">
        <v>4817</v>
      </c>
      <c r="O603" s="61"/>
      <c r="P603" s="61"/>
      <c r="Q603" s="61">
        <v>11666</v>
      </c>
      <c r="AK603" s="27">
        <v>2021</v>
      </c>
      <c r="AL603" t="s">
        <v>51</v>
      </c>
      <c r="AM603" t="s">
        <v>36</v>
      </c>
      <c r="AN603">
        <v>250005</v>
      </c>
      <c r="AO603" s="29">
        <v>12</v>
      </c>
      <c r="AP603" t="s">
        <v>81</v>
      </c>
      <c r="AQ603" s="61">
        <v>5095</v>
      </c>
      <c r="BK603" s="27">
        <v>2021</v>
      </c>
      <c r="BL603" t="s">
        <v>51</v>
      </c>
      <c r="BM603" t="s">
        <v>30</v>
      </c>
      <c r="BN603">
        <v>511114</v>
      </c>
      <c r="BO603" s="29">
        <v>3</v>
      </c>
      <c r="BP603" t="s">
        <v>74</v>
      </c>
      <c r="BQ603" s="61">
        <v>1808</v>
      </c>
    </row>
    <row r="604" spans="1:69" x14ac:dyDescent="0.25">
      <c r="A604" s="27">
        <v>2022</v>
      </c>
      <c r="B604" t="s">
        <v>65</v>
      </c>
      <c r="C604" t="s">
        <v>38</v>
      </c>
      <c r="D604" t="s">
        <v>18</v>
      </c>
      <c r="E604" s="61"/>
      <c r="F604" s="61"/>
      <c r="G604" s="61"/>
      <c r="H604" s="61"/>
      <c r="I604" s="61">
        <v>4992</v>
      </c>
      <c r="J604" s="61"/>
      <c r="K604" s="61"/>
      <c r="L604" s="61"/>
      <c r="M604" s="61"/>
      <c r="N604" s="61"/>
      <c r="O604" s="61"/>
      <c r="P604" s="61">
        <v>598</v>
      </c>
      <c r="Q604" s="61">
        <v>5590</v>
      </c>
      <c r="AK604" s="27">
        <v>2021</v>
      </c>
      <c r="AL604" t="s">
        <v>51</v>
      </c>
      <c r="AM604" t="s">
        <v>36</v>
      </c>
      <c r="AN604">
        <v>250006</v>
      </c>
      <c r="AO604" s="29">
        <v>1</v>
      </c>
      <c r="AP604" t="s">
        <v>21</v>
      </c>
      <c r="AQ604" s="61">
        <v>4200</v>
      </c>
      <c r="BK604" s="27">
        <v>2021</v>
      </c>
      <c r="BL604" t="s">
        <v>51</v>
      </c>
      <c r="BM604" t="s">
        <v>30</v>
      </c>
      <c r="BN604">
        <v>511114</v>
      </c>
      <c r="BO604" s="29">
        <v>3</v>
      </c>
      <c r="BP604" t="s">
        <v>81</v>
      </c>
      <c r="BQ604" s="61">
        <v>4450</v>
      </c>
    </row>
    <row r="605" spans="1:69" x14ac:dyDescent="0.25">
      <c r="A605" s="27">
        <v>2022</v>
      </c>
      <c r="B605" t="s">
        <v>65</v>
      </c>
      <c r="C605" t="s">
        <v>38</v>
      </c>
      <c r="D605" t="s">
        <v>19</v>
      </c>
      <c r="E605" s="61"/>
      <c r="F605" s="61"/>
      <c r="G605" s="61"/>
      <c r="H605" s="61"/>
      <c r="I605" s="61"/>
      <c r="J605" s="61">
        <v>2724</v>
      </c>
      <c r="K605" s="61"/>
      <c r="L605" s="61"/>
      <c r="M605" s="61"/>
      <c r="N605" s="61"/>
      <c r="O605" s="61"/>
      <c r="P605" s="61"/>
      <c r="Q605" s="61">
        <v>2724</v>
      </c>
      <c r="AK605" s="27">
        <v>2021</v>
      </c>
      <c r="AL605" t="s">
        <v>51</v>
      </c>
      <c r="AM605" t="s">
        <v>36</v>
      </c>
      <c r="AN605">
        <v>250006</v>
      </c>
      <c r="AO605" s="29">
        <v>2</v>
      </c>
      <c r="AP605" t="s">
        <v>74</v>
      </c>
      <c r="AQ605" s="61">
        <v>4313</v>
      </c>
      <c r="BK605" s="27">
        <v>2021</v>
      </c>
      <c r="BL605" t="s">
        <v>51</v>
      </c>
      <c r="BM605" t="s">
        <v>30</v>
      </c>
      <c r="BN605">
        <v>511114</v>
      </c>
      <c r="BO605" s="29">
        <v>3</v>
      </c>
      <c r="BP605" t="s">
        <v>11</v>
      </c>
      <c r="BQ605" s="61">
        <v>840</v>
      </c>
    </row>
    <row r="606" spans="1:69" x14ac:dyDescent="0.25">
      <c r="A606" s="27">
        <v>2022</v>
      </c>
      <c r="B606" t="s">
        <v>65</v>
      </c>
      <c r="C606" t="s">
        <v>38</v>
      </c>
      <c r="D606" t="s">
        <v>20</v>
      </c>
      <c r="E606" s="61"/>
      <c r="F606" s="61"/>
      <c r="G606" s="61"/>
      <c r="H606" s="61">
        <v>3124</v>
      </c>
      <c r="I606" s="61"/>
      <c r="J606" s="61"/>
      <c r="K606" s="61"/>
      <c r="L606" s="61"/>
      <c r="M606" s="61">
        <v>4578</v>
      </c>
      <c r="N606" s="61"/>
      <c r="O606" s="61"/>
      <c r="P606" s="61"/>
      <c r="Q606" s="61">
        <v>7702</v>
      </c>
      <c r="AK606" s="27">
        <v>2021</v>
      </c>
      <c r="AL606" t="s">
        <v>51</v>
      </c>
      <c r="AM606" t="s">
        <v>36</v>
      </c>
      <c r="AN606">
        <v>250006</v>
      </c>
      <c r="AO606" s="29">
        <v>6</v>
      </c>
      <c r="AP606" t="s">
        <v>81</v>
      </c>
      <c r="AQ606" s="61">
        <v>1436</v>
      </c>
      <c r="BK606" s="27">
        <v>2021</v>
      </c>
      <c r="BL606" t="s">
        <v>51</v>
      </c>
      <c r="BM606" t="s">
        <v>30</v>
      </c>
      <c r="BN606">
        <v>511114</v>
      </c>
      <c r="BO606" s="29">
        <v>3</v>
      </c>
      <c r="BP606" t="s">
        <v>13</v>
      </c>
      <c r="BQ606" s="61">
        <v>3723</v>
      </c>
    </row>
    <row r="607" spans="1:69" x14ac:dyDescent="0.25">
      <c r="A607" s="27">
        <v>2022</v>
      </c>
      <c r="B607" t="s">
        <v>65</v>
      </c>
      <c r="C607" t="s">
        <v>38</v>
      </c>
      <c r="D607" t="s">
        <v>21</v>
      </c>
      <c r="E607" s="61">
        <v>4560</v>
      </c>
      <c r="F607" s="61">
        <v>4340</v>
      </c>
      <c r="G607" s="61"/>
      <c r="H607" s="61">
        <v>2390</v>
      </c>
      <c r="I607" s="61"/>
      <c r="J607" s="61"/>
      <c r="K607" s="61"/>
      <c r="L607" s="61"/>
      <c r="M607" s="61"/>
      <c r="N607" s="61"/>
      <c r="O607" s="61"/>
      <c r="P607" s="61"/>
      <c r="Q607" s="61">
        <v>11290</v>
      </c>
      <c r="AK607" s="27">
        <v>2021</v>
      </c>
      <c r="AL607" t="s">
        <v>51</v>
      </c>
      <c r="AM607" t="s">
        <v>36</v>
      </c>
      <c r="AN607">
        <v>250006</v>
      </c>
      <c r="AO607" s="29">
        <v>8</v>
      </c>
      <c r="AP607" t="s">
        <v>16</v>
      </c>
      <c r="AQ607" s="61">
        <v>3311</v>
      </c>
      <c r="BK607" s="27">
        <v>2021</v>
      </c>
      <c r="BL607" t="s">
        <v>51</v>
      </c>
      <c r="BM607" t="s">
        <v>30</v>
      </c>
      <c r="BN607">
        <v>511114</v>
      </c>
      <c r="BO607" s="29">
        <v>3</v>
      </c>
      <c r="BP607" t="s">
        <v>20</v>
      </c>
      <c r="BQ607" s="61">
        <v>5855</v>
      </c>
    </row>
    <row r="608" spans="1:69" x14ac:dyDescent="0.25">
      <c r="A608" s="27">
        <v>2022</v>
      </c>
      <c r="B608" t="s">
        <v>65</v>
      </c>
      <c r="C608" t="s">
        <v>54</v>
      </c>
      <c r="D608" t="s">
        <v>73</v>
      </c>
      <c r="E608" s="61"/>
      <c r="F608" s="61"/>
      <c r="G608" s="61"/>
      <c r="H608" s="61">
        <v>5223</v>
      </c>
      <c r="I608" s="61"/>
      <c r="J608" s="61"/>
      <c r="K608" s="61"/>
      <c r="L608" s="61"/>
      <c r="M608" s="61"/>
      <c r="N608" s="61"/>
      <c r="O608" s="61"/>
      <c r="P608" s="61"/>
      <c r="Q608" s="61">
        <v>5223</v>
      </c>
      <c r="AK608" s="27">
        <v>2021</v>
      </c>
      <c r="AL608" t="s">
        <v>51</v>
      </c>
      <c r="AM608" t="s">
        <v>36</v>
      </c>
      <c r="AN608">
        <v>250006</v>
      </c>
      <c r="AO608" s="29">
        <v>8</v>
      </c>
      <c r="AP608" t="s">
        <v>18</v>
      </c>
      <c r="AQ608" s="61">
        <v>5079</v>
      </c>
      <c r="BK608" s="27">
        <v>2021</v>
      </c>
      <c r="BL608" t="s">
        <v>51</v>
      </c>
      <c r="BM608" t="s">
        <v>30</v>
      </c>
      <c r="BN608">
        <v>511114</v>
      </c>
      <c r="BO608" s="29">
        <v>4</v>
      </c>
      <c r="BP608" t="s">
        <v>77</v>
      </c>
      <c r="BQ608" s="61">
        <v>4765</v>
      </c>
    </row>
    <row r="609" spans="1:69" x14ac:dyDescent="0.25">
      <c r="A609" s="27">
        <v>2022</v>
      </c>
      <c r="B609" t="s">
        <v>65</v>
      </c>
      <c r="C609" t="s">
        <v>54</v>
      </c>
      <c r="D609" t="s">
        <v>74</v>
      </c>
      <c r="E609" s="61"/>
      <c r="F609" s="61"/>
      <c r="G609" s="61"/>
      <c r="H609" s="61"/>
      <c r="I609" s="61"/>
      <c r="J609" s="61"/>
      <c r="K609" s="61"/>
      <c r="L609" s="61">
        <v>3477</v>
      </c>
      <c r="M609" s="61"/>
      <c r="N609" s="61"/>
      <c r="O609" s="61">
        <v>2466</v>
      </c>
      <c r="P609" s="61"/>
      <c r="Q609" s="61">
        <v>5943</v>
      </c>
      <c r="AK609" s="27">
        <v>2021</v>
      </c>
      <c r="AL609" t="s">
        <v>51</v>
      </c>
      <c r="AM609" t="s">
        <v>36</v>
      </c>
      <c r="AN609">
        <v>250006</v>
      </c>
      <c r="AO609" s="29">
        <v>9</v>
      </c>
      <c r="AP609" t="s">
        <v>16</v>
      </c>
      <c r="AQ609" s="61">
        <v>4684</v>
      </c>
      <c r="BK609" s="27">
        <v>2021</v>
      </c>
      <c r="BL609" t="s">
        <v>51</v>
      </c>
      <c r="BM609" t="s">
        <v>30</v>
      </c>
      <c r="BN609">
        <v>511114</v>
      </c>
      <c r="BO609" s="29">
        <v>4</v>
      </c>
      <c r="BP609" t="s">
        <v>16</v>
      </c>
      <c r="BQ609" s="61">
        <v>5683</v>
      </c>
    </row>
    <row r="610" spans="1:69" x14ac:dyDescent="0.25">
      <c r="A610" s="27">
        <v>2022</v>
      </c>
      <c r="B610" t="s">
        <v>65</v>
      </c>
      <c r="C610" t="s">
        <v>54</v>
      </c>
      <c r="D610" t="s">
        <v>75</v>
      </c>
      <c r="E610" s="61"/>
      <c r="F610" s="61"/>
      <c r="G610" s="61"/>
      <c r="H610" s="61">
        <v>3536</v>
      </c>
      <c r="I610" s="61"/>
      <c r="J610" s="61"/>
      <c r="K610" s="61"/>
      <c r="L610" s="61"/>
      <c r="M610" s="61"/>
      <c r="N610" s="61"/>
      <c r="O610" s="61">
        <v>1813</v>
      </c>
      <c r="P610" s="61"/>
      <c r="Q610" s="61">
        <v>5349</v>
      </c>
      <c r="AK610" s="27">
        <v>2021</v>
      </c>
      <c r="AL610" t="s">
        <v>51</v>
      </c>
      <c r="AM610" t="s">
        <v>36</v>
      </c>
      <c r="AN610">
        <v>250006</v>
      </c>
      <c r="AO610" s="29">
        <v>10</v>
      </c>
      <c r="AP610" t="s">
        <v>78</v>
      </c>
      <c r="AQ610" s="61">
        <v>2201</v>
      </c>
      <c r="BK610" s="27">
        <v>2021</v>
      </c>
      <c r="BL610" t="s">
        <v>51</v>
      </c>
      <c r="BM610" t="s">
        <v>30</v>
      </c>
      <c r="BN610">
        <v>511114</v>
      </c>
      <c r="BO610" s="29">
        <v>4</v>
      </c>
      <c r="BP610" t="s">
        <v>18</v>
      </c>
      <c r="BQ610" s="61">
        <v>1294</v>
      </c>
    </row>
    <row r="611" spans="1:69" x14ac:dyDescent="0.25">
      <c r="A611" s="27">
        <v>2022</v>
      </c>
      <c r="B611" t="s">
        <v>65</v>
      </c>
      <c r="C611" t="s">
        <v>54</v>
      </c>
      <c r="D611" t="s">
        <v>76</v>
      </c>
      <c r="E611" s="61">
        <v>2961</v>
      </c>
      <c r="F611" s="61"/>
      <c r="G611" s="61"/>
      <c r="H611" s="61"/>
      <c r="I611" s="61">
        <v>2516</v>
      </c>
      <c r="J611" s="61"/>
      <c r="K611" s="61"/>
      <c r="L611" s="61"/>
      <c r="M611" s="61">
        <v>5161</v>
      </c>
      <c r="N611" s="61">
        <v>4431</v>
      </c>
      <c r="O611" s="61"/>
      <c r="P611" s="61"/>
      <c r="Q611" s="61">
        <v>15069</v>
      </c>
      <c r="AK611" s="27">
        <v>2021</v>
      </c>
      <c r="AL611" t="s">
        <v>51</v>
      </c>
      <c r="AM611" t="s">
        <v>36</v>
      </c>
      <c r="AN611">
        <v>250007</v>
      </c>
      <c r="AO611" s="29">
        <v>1</v>
      </c>
      <c r="AP611" t="s">
        <v>20</v>
      </c>
      <c r="AQ611" s="61">
        <v>1189</v>
      </c>
      <c r="BK611" s="27">
        <v>2021</v>
      </c>
      <c r="BL611" t="s">
        <v>51</v>
      </c>
      <c r="BM611" t="s">
        <v>30</v>
      </c>
      <c r="BN611">
        <v>511114</v>
      </c>
      <c r="BO611" s="29">
        <v>5</v>
      </c>
      <c r="BP611" t="s">
        <v>14</v>
      </c>
      <c r="BQ611" s="61">
        <v>1039</v>
      </c>
    </row>
    <row r="612" spans="1:69" x14ac:dyDescent="0.25">
      <c r="A612" s="27">
        <v>2022</v>
      </c>
      <c r="B612" t="s">
        <v>65</v>
      </c>
      <c r="C612" t="s">
        <v>54</v>
      </c>
      <c r="D612" t="s">
        <v>77</v>
      </c>
      <c r="E612" s="61">
        <v>781</v>
      </c>
      <c r="F612" s="61"/>
      <c r="G612" s="61">
        <v>1470</v>
      </c>
      <c r="H612" s="61"/>
      <c r="I612" s="61"/>
      <c r="J612" s="61"/>
      <c r="K612" s="61"/>
      <c r="L612" s="61"/>
      <c r="M612" s="61"/>
      <c r="N612" s="61"/>
      <c r="O612" s="61">
        <v>5586</v>
      </c>
      <c r="P612" s="61"/>
      <c r="Q612" s="61">
        <v>7837</v>
      </c>
      <c r="AK612" s="27">
        <v>2021</v>
      </c>
      <c r="AL612" t="s">
        <v>51</v>
      </c>
      <c r="AM612" t="s">
        <v>36</v>
      </c>
      <c r="AN612">
        <v>250007</v>
      </c>
      <c r="AO612" s="29">
        <v>8</v>
      </c>
      <c r="AP612" t="s">
        <v>75</v>
      </c>
      <c r="AQ612" s="61">
        <v>4611</v>
      </c>
      <c r="BK612" s="27">
        <v>2021</v>
      </c>
      <c r="BL612" t="s">
        <v>51</v>
      </c>
      <c r="BM612" t="s">
        <v>30</v>
      </c>
      <c r="BN612">
        <v>511114</v>
      </c>
      <c r="BO612" s="29">
        <v>6</v>
      </c>
      <c r="BP612" t="s">
        <v>12</v>
      </c>
      <c r="BQ612" s="61">
        <v>5878</v>
      </c>
    </row>
    <row r="613" spans="1:69" x14ac:dyDescent="0.25">
      <c r="A613" s="27">
        <v>2022</v>
      </c>
      <c r="B613" t="s">
        <v>65</v>
      </c>
      <c r="C613" t="s">
        <v>54</v>
      </c>
      <c r="D613" t="s">
        <v>78</v>
      </c>
      <c r="E613" s="61"/>
      <c r="F613" s="61">
        <v>5411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>
        <v>5411</v>
      </c>
      <c r="AK613" s="27">
        <v>2021</v>
      </c>
      <c r="AL613" t="s">
        <v>51</v>
      </c>
      <c r="AM613" t="s">
        <v>36</v>
      </c>
      <c r="AN613">
        <v>250007</v>
      </c>
      <c r="AO613" s="29">
        <v>8</v>
      </c>
      <c r="AP613" t="s">
        <v>20</v>
      </c>
      <c r="AQ613" s="61">
        <v>4459</v>
      </c>
      <c r="BK613" s="27">
        <v>2021</v>
      </c>
      <c r="BL613" t="s">
        <v>51</v>
      </c>
      <c r="BM613" t="s">
        <v>30</v>
      </c>
      <c r="BN613">
        <v>511114</v>
      </c>
      <c r="BO613" s="29">
        <v>7</v>
      </c>
      <c r="BP613" t="s">
        <v>12</v>
      </c>
      <c r="BQ613" s="61">
        <v>10271</v>
      </c>
    </row>
    <row r="614" spans="1:69" x14ac:dyDescent="0.25">
      <c r="A614" s="27">
        <v>2022</v>
      </c>
      <c r="B614" t="s">
        <v>65</v>
      </c>
      <c r="C614" t="s">
        <v>54</v>
      </c>
      <c r="D614" t="s">
        <v>80</v>
      </c>
      <c r="E614" s="61"/>
      <c r="F614" s="61"/>
      <c r="G614" s="61"/>
      <c r="H614" s="61"/>
      <c r="I614" s="61"/>
      <c r="J614" s="61"/>
      <c r="K614" s="61"/>
      <c r="L614" s="61"/>
      <c r="M614" s="61"/>
      <c r="N614" s="61">
        <v>3127</v>
      </c>
      <c r="O614" s="61"/>
      <c r="P614" s="61"/>
      <c r="Q614" s="61">
        <v>3127</v>
      </c>
      <c r="AK614" s="27">
        <v>2021</v>
      </c>
      <c r="AL614" t="s">
        <v>51</v>
      </c>
      <c r="AM614" t="s">
        <v>36</v>
      </c>
      <c r="AN614">
        <v>250007</v>
      </c>
      <c r="AO614" s="29">
        <v>10</v>
      </c>
      <c r="AP614" t="s">
        <v>14</v>
      </c>
      <c r="AQ614" s="61">
        <v>2715</v>
      </c>
      <c r="BK614" s="27">
        <v>2021</v>
      </c>
      <c r="BL614" t="s">
        <v>51</v>
      </c>
      <c r="BM614" t="s">
        <v>30</v>
      </c>
      <c r="BN614">
        <v>511114</v>
      </c>
      <c r="BO614" s="29">
        <v>7</v>
      </c>
      <c r="BP614" t="s">
        <v>17</v>
      </c>
      <c r="BQ614" s="61">
        <v>5378</v>
      </c>
    </row>
    <row r="615" spans="1:69" x14ac:dyDescent="0.25">
      <c r="A615" s="27">
        <v>2022</v>
      </c>
      <c r="B615" t="s">
        <v>65</v>
      </c>
      <c r="C615" t="s">
        <v>54</v>
      </c>
      <c r="D615" t="s">
        <v>81</v>
      </c>
      <c r="E615" s="61">
        <v>1365</v>
      </c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>
        <v>1365</v>
      </c>
      <c r="AK615" s="27">
        <v>2021</v>
      </c>
      <c r="AL615" t="s">
        <v>51</v>
      </c>
      <c r="AM615" t="s">
        <v>36</v>
      </c>
      <c r="AN615">
        <v>250007</v>
      </c>
      <c r="AO615" s="29">
        <v>11</v>
      </c>
      <c r="AP615" t="s">
        <v>19</v>
      </c>
      <c r="AQ615" s="61">
        <v>3656</v>
      </c>
      <c r="BK615" s="27">
        <v>2021</v>
      </c>
      <c r="BL615" t="s">
        <v>51</v>
      </c>
      <c r="BM615" t="s">
        <v>30</v>
      </c>
      <c r="BN615">
        <v>511114</v>
      </c>
      <c r="BO615" s="29">
        <v>7</v>
      </c>
      <c r="BP615" t="s">
        <v>19</v>
      </c>
      <c r="BQ615" s="61">
        <v>2679</v>
      </c>
    </row>
    <row r="616" spans="1:69" x14ac:dyDescent="0.25">
      <c r="A616" s="27">
        <v>2022</v>
      </c>
      <c r="B616" t="s">
        <v>65</v>
      </c>
      <c r="C616" t="s">
        <v>54</v>
      </c>
      <c r="D616" t="s">
        <v>11</v>
      </c>
      <c r="E616" s="61"/>
      <c r="F616" s="61"/>
      <c r="G616" s="61">
        <v>2344</v>
      </c>
      <c r="H616" s="61"/>
      <c r="I616" s="61"/>
      <c r="J616" s="61">
        <v>2520</v>
      </c>
      <c r="K616" s="61"/>
      <c r="L616" s="61"/>
      <c r="M616" s="61"/>
      <c r="N616" s="61"/>
      <c r="O616" s="61"/>
      <c r="P616" s="61"/>
      <c r="Q616" s="61">
        <v>4864</v>
      </c>
      <c r="AK616" s="27">
        <v>2021</v>
      </c>
      <c r="AL616" t="s">
        <v>51</v>
      </c>
      <c r="AM616" t="s">
        <v>36</v>
      </c>
      <c r="AN616">
        <v>250008</v>
      </c>
      <c r="AO616" s="29">
        <v>1</v>
      </c>
      <c r="AP616" t="s">
        <v>18</v>
      </c>
      <c r="AQ616" s="61">
        <v>3586</v>
      </c>
      <c r="BK616" s="27">
        <v>2021</v>
      </c>
      <c r="BL616" t="s">
        <v>51</v>
      </c>
      <c r="BM616" t="s">
        <v>30</v>
      </c>
      <c r="BN616">
        <v>511114</v>
      </c>
      <c r="BO616" s="29">
        <v>8</v>
      </c>
      <c r="BP616" t="s">
        <v>13</v>
      </c>
      <c r="BQ616" s="61">
        <v>5816</v>
      </c>
    </row>
    <row r="617" spans="1:69" x14ac:dyDescent="0.25">
      <c r="A617" s="27">
        <v>2022</v>
      </c>
      <c r="B617" t="s">
        <v>65</v>
      </c>
      <c r="C617" t="s">
        <v>54</v>
      </c>
      <c r="D617" t="s">
        <v>12</v>
      </c>
      <c r="E617" s="61"/>
      <c r="F617" s="61"/>
      <c r="G617" s="61"/>
      <c r="H617" s="61">
        <v>1025</v>
      </c>
      <c r="I617" s="61">
        <v>373</v>
      </c>
      <c r="J617" s="61"/>
      <c r="K617" s="61">
        <v>1770</v>
      </c>
      <c r="L617" s="61"/>
      <c r="M617" s="61"/>
      <c r="N617" s="61"/>
      <c r="O617" s="61">
        <v>2963</v>
      </c>
      <c r="P617" s="61"/>
      <c r="Q617" s="61">
        <v>6131</v>
      </c>
      <c r="AK617" s="27">
        <v>2021</v>
      </c>
      <c r="AL617" t="s">
        <v>51</v>
      </c>
      <c r="AM617" t="s">
        <v>36</v>
      </c>
      <c r="AN617">
        <v>250008</v>
      </c>
      <c r="AO617" s="29">
        <v>2</v>
      </c>
      <c r="AP617" t="s">
        <v>19</v>
      </c>
      <c r="AQ617" s="61">
        <v>3726</v>
      </c>
      <c r="BK617" s="27">
        <v>2021</v>
      </c>
      <c r="BL617" t="s">
        <v>51</v>
      </c>
      <c r="BM617" t="s">
        <v>30</v>
      </c>
      <c r="BN617">
        <v>511114</v>
      </c>
      <c r="BO617" s="29">
        <v>8</v>
      </c>
      <c r="BP617" t="s">
        <v>14</v>
      </c>
      <c r="BQ617" s="61">
        <v>1646</v>
      </c>
    </row>
    <row r="618" spans="1:69" x14ac:dyDescent="0.25">
      <c r="A618" s="27">
        <v>2022</v>
      </c>
      <c r="B618" t="s">
        <v>65</v>
      </c>
      <c r="C618" t="s">
        <v>54</v>
      </c>
      <c r="D618" t="s">
        <v>14</v>
      </c>
      <c r="E618" s="61"/>
      <c r="F618" s="61"/>
      <c r="G618" s="61"/>
      <c r="H618" s="61">
        <v>2247</v>
      </c>
      <c r="I618" s="61"/>
      <c r="J618" s="61"/>
      <c r="K618" s="61"/>
      <c r="L618" s="61"/>
      <c r="M618" s="61">
        <v>5315</v>
      </c>
      <c r="N618" s="61"/>
      <c r="O618" s="61"/>
      <c r="P618" s="61"/>
      <c r="Q618" s="61">
        <v>7562</v>
      </c>
      <c r="AK618" s="27">
        <v>2021</v>
      </c>
      <c r="AL618" t="s">
        <v>51</v>
      </c>
      <c r="AM618" t="s">
        <v>36</v>
      </c>
      <c r="AN618">
        <v>250008</v>
      </c>
      <c r="AO618" s="29">
        <v>2</v>
      </c>
      <c r="AP618" t="s">
        <v>21</v>
      </c>
      <c r="AQ618" s="61">
        <v>753</v>
      </c>
      <c r="BK618" s="27">
        <v>2021</v>
      </c>
      <c r="BL618" t="s">
        <v>51</v>
      </c>
      <c r="BM618" t="s">
        <v>30</v>
      </c>
      <c r="BN618">
        <v>511114</v>
      </c>
      <c r="BO618" s="29">
        <v>8</v>
      </c>
      <c r="BP618" t="s">
        <v>17</v>
      </c>
      <c r="BQ618" s="61">
        <v>3703</v>
      </c>
    </row>
    <row r="619" spans="1:69" x14ac:dyDescent="0.25">
      <c r="A619" s="27">
        <v>2022</v>
      </c>
      <c r="B619" t="s">
        <v>65</v>
      </c>
      <c r="C619" t="s">
        <v>54</v>
      </c>
      <c r="D619" t="s">
        <v>15</v>
      </c>
      <c r="E619" s="61"/>
      <c r="F619" s="61">
        <v>4866</v>
      </c>
      <c r="G619" s="61"/>
      <c r="H619" s="61">
        <v>4058</v>
      </c>
      <c r="I619" s="61"/>
      <c r="J619" s="61"/>
      <c r="K619" s="61"/>
      <c r="L619" s="61"/>
      <c r="M619" s="61"/>
      <c r="N619" s="61">
        <v>4981</v>
      </c>
      <c r="O619" s="61"/>
      <c r="P619" s="61"/>
      <c r="Q619" s="61">
        <v>13905</v>
      </c>
      <c r="AK619" s="27">
        <v>2021</v>
      </c>
      <c r="AL619" t="s">
        <v>51</v>
      </c>
      <c r="AM619" t="s">
        <v>36</v>
      </c>
      <c r="AN619">
        <v>250008</v>
      </c>
      <c r="AO619" s="29">
        <v>3</v>
      </c>
      <c r="AP619" t="s">
        <v>13</v>
      </c>
      <c r="AQ619" s="61">
        <v>3723</v>
      </c>
      <c r="BK619" s="27">
        <v>2021</v>
      </c>
      <c r="BL619" t="s">
        <v>51</v>
      </c>
      <c r="BM619" t="s">
        <v>30</v>
      </c>
      <c r="BN619">
        <v>511114</v>
      </c>
      <c r="BO619" s="29">
        <v>8</v>
      </c>
      <c r="BP619" t="s">
        <v>20</v>
      </c>
      <c r="BQ619" s="61">
        <v>815</v>
      </c>
    </row>
    <row r="620" spans="1:69" x14ac:dyDescent="0.25">
      <c r="A620" s="27">
        <v>2022</v>
      </c>
      <c r="B620" t="s">
        <v>65</v>
      </c>
      <c r="C620" t="s">
        <v>54</v>
      </c>
      <c r="D620" t="s">
        <v>18</v>
      </c>
      <c r="E620" s="61"/>
      <c r="F620" s="61"/>
      <c r="G620" s="61"/>
      <c r="H620" s="61"/>
      <c r="I620" s="61"/>
      <c r="J620" s="61"/>
      <c r="K620" s="61">
        <v>3321</v>
      </c>
      <c r="L620" s="61"/>
      <c r="M620" s="61"/>
      <c r="N620" s="61"/>
      <c r="O620" s="61"/>
      <c r="P620" s="61"/>
      <c r="Q620" s="61">
        <v>3321</v>
      </c>
      <c r="AK620" s="27">
        <v>2021</v>
      </c>
      <c r="AL620" t="s">
        <v>51</v>
      </c>
      <c r="AM620" t="s">
        <v>36</v>
      </c>
      <c r="AN620">
        <v>250008</v>
      </c>
      <c r="AO620" s="29">
        <v>7</v>
      </c>
      <c r="AP620" t="s">
        <v>12</v>
      </c>
      <c r="AQ620" s="61">
        <v>2315</v>
      </c>
      <c r="BK620" s="27">
        <v>2021</v>
      </c>
      <c r="BL620" t="s">
        <v>51</v>
      </c>
      <c r="BM620" t="s">
        <v>30</v>
      </c>
      <c r="BN620">
        <v>511114</v>
      </c>
      <c r="BO620" s="29">
        <v>9</v>
      </c>
      <c r="BP620" t="s">
        <v>76</v>
      </c>
      <c r="BQ620" s="61">
        <v>5098</v>
      </c>
    </row>
    <row r="621" spans="1:69" x14ac:dyDescent="0.25">
      <c r="A621" s="27">
        <v>2022</v>
      </c>
      <c r="B621" t="s">
        <v>65</v>
      </c>
      <c r="C621" t="s">
        <v>54</v>
      </c>
      <c r="D621" t="s">
        <v>20</v>
      </c>
      <c r="E621" s="61"/>
      <c r="F621" s="61">
        <v>2780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>
        <v>2780</v>
      </c>
      <c r="AK621" s="27">
        <v>2021</v>
      </c>
      <c r="AL621" t="s">
        <v>51</v>
      </c>
      <c r="AM621" t="s">
        <v>36</v>
      </c>
      <c r="AN621">
        <v>250008</v>
      </c>
      <c r="AO621" s="29">
        <v>8</v>
      </c>
      <c r="AP621" t="s">
        <v>14</v>
      </c>
      <c r="AQ621" s="61">
        <v>1646</v>
      </c>
      <c r="BK621" s="27">
        <v>2021</v>
      </c>
      <c r="BL621" t="s">
        <v>51</v>
      </c>
      <c r="BM621" t="s">
        <v>30</v>
      </c>
      <c r="BN621">
        <v>511114</v>
      </c>
      <c r="BO621" s="29">
        <v>9</v>
      </c>
      <c r="BP621" t="s">
        <v>79</v>
      </c>
      <c r="BQ621" s="61">
        <v>4431</v>
      </c>
    </row>
    <row r="622" spans="1:69" x14ac:dyDescent="0.25">
      <c r="A622" s="27">
        <v>2022</v>
      </c>
      <c r="B622" t="s">
        <v>65</v>
      </c>
      <c r="C622" t="s">
        <v>71</v>
      </c>
      <c r="D622" t="s">
        <v>73</v>
      </c>
      <c r="E622" s="61">
        <v>4409</v>
      </c>
      <c r="F622" s="61"/>
      <c r="G622" s="61"/>
      <c r="H622" s="61"/>
      <c r="I622" s="61"/>
      <c r="J622" s="61"/>
      <c r="K622" s="61"/>
      <c r="L622" s="61"/>
      <c r="M622" s="61"/>
      <c r="N622" s="61"/>
      <c r="O622" s="61">
        <v>3701</v>
      </c>
      <c r="P622" s="61"/>
      <c r="Q622" s="61">
        <v>8110</v>
      </c>
      <c r="AK622" s="27">
        <v>2021</v>
      </c>
      <c r="AL622" t="s">
        <v>51</v>
      </c>
      <c r="AM622" t="s">
        <v>36</v>
      </c>
      <c r="AN622">
        <v>250008</v>
      </c>
      <c r="AO622" s="29">
        <v>8</v>
      </c>
      <c r="AP622" t="s">
        <v>21</v>
      </c>
      <c r="AQ622" s="61">
        <v>4429</v>
      </c>
      <c r="BK622" s="27">
        <v>2021</v>
      </c>
      <c r="BL622" t="s">
        <v>51</v>
      </c>
      <c r="BM622" t="s">
        <v>30</v>
      </c>
      <c r="BN622">
        <v>511114</v>
      </c>
      <c r="BO622" s="29">
        <v>9</v>
      </c>
      <c r="BP622" t="s">
        <v>12</v>
      </c>
      <c r="BQ622" s="61">
        <v>3526</v>
      </c>
    </row>
    <row r="623" spans="1:69" x14ac:dyDescent="0.25">
      <c r="A623" s="27">
        <v>2022</v>
      </c>
      <c r="B623" t="s">
        <v>65</v>
      </c>
      <c r="C623" t="s">
        <v>71</v>
      </c>
      <c r="D623" t="s">
        <v>74</v>
      </c>
      <c r="E623" s="61"/>
      <c r="F623" s="61"/>
      <c r="G623" s="61"/>
      <c r="H623" s="61"/>
      <c r="I623" s="61"/>
      <c r="J623" s="61"/>
      <c r="K623" s="61"/>
      <c r="L623" s="61">
        <v>2048</v>
      </c>
      <c r="M623" s="61"/>
      <c r="N623" s="61"/>
      <c r="O623" s="61"/>
      <c r="P623" s="61"/>
      <c r="Q623" s="61">
        <v>2048</v>
      </c>
      <c r="AK623" s="27">
        <v>2021</v>
      </c>
      <c r="AL623" t="s">
        <v>51</v>
      </c>
      <c r="AM623" t="s">
        <v>36</v>
      </c>
      <c r="AN623">
        <v>250008</v>
      </c>
      <c r="AO623" s="29">
        <v>9</v>
      </c>
      <c r="AP623" t="s">
        <v>80</v>
      </c>
      <c r="AQ623" s="61">
        <v>2802</v>
      </c>
      <c r="BK623" s="27">
        <v>2021</v>
      </c>
      <c r="BL623" t="s">
        <v>51</v>
      </c>
      <c r="BM623" t="s">
        <v>30</v>
      </c>
      <c r="BN623">
        <v>511114</v>
      </c>
      <c r="BO623" s="29">
        <v>9</v>
      </c>
      <c r="BP623" t="s">
        <v>18</v>
      </c>
      <c r="BQ623" s="61">
        <v>4778</v>
      </c>
    </row>
    <row r="624" spans="1:69" x14ac:dyDescent="0.25">
      <c r="A624" s="27">
        <v>2022</v>
      </c>
      <c r="B624" t="s">
        <v>65</v>
      </c>
      <c r="C624" t="s">
        <v>71</v>
      </c>
      <c r="D624" t="s">
        <v>75</v>
      </c>
      <c r="E624" s="61"/>
      <c r="F624" s="61"/>
      <c r="G624" s="61"/>
      <c r="H624" s="61"/>
      <c r="I624" s="61"/>
      <c r="J624" s="61"/>
      <c r="K624" s="61"/>
      <c r="L624" s="61"/>
      <c r="M624" s="61">
        <v>3149</v>
      </c>
      <c r="N624" s="61"/>
      <c r="O624" s="61"/>
      <c r="P624" s="61"/>
      <c r="Q624" s="61">
        <v>3149</v>
      </c>
      <c r="AK624" s="27">
        <v>2021</v>
      </c>
      <c r="AL624" t="s">
        <v>51</v>
      </c>
      <c r="AM624" t="s">
        <v>36</v>
      </c>
      <c r="AN624">
        <v>250008</v>
      </c>
      <c r="AO624" s="29">
        <v>10</v>
      </c>
      <c r="AP624" t="s">
        <v>78</v>
      </c>
      <c r="AQ624" s="61">
        <v>4129</v>
      </c>
      <c r="BK624" s="27">
        <v>2021</v>
      </c>
      <c r="BL624" t="s">
        <v>51</v>
      </c>
      <c r="BM624" t="s">
        <v>30</v>
      </c>
      <c r="BN624">
        <v>511114</v>
      </c>
      <c r="BO624" s="29">
        <v>9</v>
      </c>
      <c r="BP624" t="s">
        <v>20</v>
      </c>
      <c r="BQ624" s="61">
        <v>3338</v>
      </c>
    </row>
    <row r="625" spans="1:69" x14ac:dyDescent="0.25">
      <c r="A625" s="27">
        <v>2022</v>
      </c>
      <c r="B625" t="s">
        <v>65</v>
      </c>
      <c r="C625" t="s">
        <v>71</v>
      </c>
      <c r="D625" t="s">
        <v>76</v>
      </c>
      <c r="E625" s="61"/>
      <c r="F625" s="61"/>
      <c r="G625" s="61"/>
      <c r="H625" s="61"/>
      <c r="I625" s="61">
        <v>1973</v>
      </c>
      <c r="J625" s="61"/>
      <c r="K625" s="61"/>
      <c r="L625" s="61"/>
      <c r="M625" s="61"/>
      <c r="N625" s="61"/>
      <c r="O625" s="61"/>
      <c r="P625" s="61"/>
      <c r="Q625" s="61">
        <v>1973</v>
      </c>
      <c r="AK625" s="27">
        <v>2021</v>
      </c>
      <c r="AL625" t="s">
        <v>51</v>
      </c>
      <c r="AM625" t="s">
        <v>36</v>
      </c>
      <c r="AN625">
        <v>250009</v>
      </c>
      <c r="AO625" s="29">
        <v>3</v>
      </c>
      <c r="AP625" t="s">
        <v>20</v>
      </c>
      <c r="AQ625" s="61">
        <v>5855</v>
      </c>
      <c r="BK625" s="27">
        <v>2021</v>
      </c>
      <c r="BL625" t="s">
        <v>51</v>
      </c>
      <c r="BM625" t="s">
        <v>30</v>
      </c>
      <c r="BN625">
        <v>511114</v>
      </c>
      <c r="BO625" s="29">
        <v>10</v>
      </c>
      <c r="BP625" t="s">
        <v>75</v>
      </c>
      <c r="BQ625" s="61">
        <v>6012</v>
      </c>
    </row>
    <row r="626" spans="1:69" x14ac:dyDescent="0.25">
      <c r="A626" s="27">
        <v>2022</v>
      </c>
      <c r="B626" t="s">
        <v>65</v>
      </c>
      <c r="C626" t="s">
        <v>71</v>
      </c>
      <c r="D626" t="s">
        <v>77</v>
      </c>
      <c r="E626" s="61">
        <v>2989</v>
      </c>
      <c r="F626" s="61"/>
      <c r="G626" s="61"/>
      <c r="H626" s="61"/>
      <c r="I626" s="61"/>
      <c r="J626" s="61"/>
      <c r="K626" s="61"/>
      <c r="L626" s="61"/>
      <c r="M626" s="61"/>
      <c r="N626" s="61"/>
      <c r="O626" s="61">
        <v>4837</v>
      </c>
      <c r="P626" s="61"/>
      <c r="Q626" s="61">
        <v>7826</v>
      </c>
      <c r="AK626" s="27">
        <v>2021</v>
      </c>
      <c r="AL626" t="s">
        <v>51</v>
      </c>
      <c r="AM626" t="s">
        <v>36</v>
      </c>
      <c r="AN626">
        <v>250009</v>
      </c>
      <c r="AO626" s="29">
        <v>5</v>
      </c>
      <c r="AP626" t="s">
        <v>74</v>
      </c>
      <c r="AQ626" s="61">
        <v>2195</v>
      </c>
      <c r="BK626" s="27">
        <v>2021</v>
      </c>
      <c r="BL626" t="s">
        <v>51</v>
      </c>
      <c r="BM626" t="s">
        <v>30</v>
      </c>
      <c r="BN626">
        <v>511114</v>
      </c>
      <c r="BO626" s="29">
        <v>10</v>
      </c>
      <c r="BP626" t="s">
        <v>78</v>
      </c>
      <c r="BQ626" s="61">
        <v>2201</v>
      </c>
    </row>
    <row r="627" spans="1:69" x14ac:dyDescent="0.25">
      <c r="A627" s="27">
        <v>2022</v>
      </c>
      <c r="B627" t="s">
        <v>65</v>
      </c>
      <c r="C627" t="s">
        <v>71</v>
      </c>
      <c r="D627" t="s">
        <v>81</v>
      </c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>
        <v>3701</v>
      </c>
      <c r="Q627" s="61">
        <v>3701</v>
      </c>
      <c r="AK627" s="27">
        <v>2021</v>
      </c>
      <c r="AL627" t="s">
        <v>51</v>
      </c>
      <c r="AM627" t="s">
        <v>36</v>
      </c>
      <c r="AN627">
        <v>250009</v>
      </c>
      <c r="AO627" s="29">
        <v>6</v>
      </c>
      <c r="AP627" t="s">
        <v>77</v>
      </c>
      <c r="AQ627" s="61">
        <v>4125</v>
      </c>
      <c r="BK627" s="27">
        <v>2021</v>
      </c>
      <c r="BL627" t="s">
        <v>51</v>
      </c>
      <c r="BM627" t="s">
        <v>30</v>
      </c>
      <c r="BN627">
        <v>511114</v>
      </c>
      <c r="BO627" s="29">
        <v>10</v>
      </c>
      <c r="BP627" t="s">
        <v>81</v>
      </c>
      <c r="BQ627" s="61">
        <v>1196</v>
      </c>
    </row>
    <row r="628" spans="1:69" x14ac:dyDescent="0.25">
      <c r="A628" s="27">
        <v>2022</v>
      </c>
      <c r="B628" t="s">
        <v>65</v>
      </c>
      <c r="C628" t="s">
        <v>71</v>
      </c>
      <c r="D628" t="s">
        <v>12</v>
      </c>
      <c r="E628" s="61"/>
      <c r="F628" s="61"/>
      <c r="G628" s="61">
        <v>4946</v>
      </c>
      <c r="H628" s="61"/>
      <c r="I628" s="61"/>
      <c r="J628" s="61"/>
      <c r="K628" s="61"/>
      <c r="L628" s="61"/>
      <c r="M628" s="61"/>
      <c r="N628" s="61"/>
      <c r="O628" s="61"/>
      <c r="P628" s="61"/>
      <c r="Q628" s="61">
        <v>4946</v>
      </c>
      <c r="AK628" s="27">
        <v>2021</v>
      </c>
      <c r="AL628" t="s">
        <v>51</v>
      </c>
      <c r="AM628" t="s">
        <v>36</v>
      </c>
      <c r="AN628">
        <v>250009</v>
      </c>
      <c r="AO628" s="29">
        <v>7</v>
      </c>
      <c r="AP628" t="s">
        <v>77</v>
      </c>
      <c r="AQ628" s="61">
        <v>5244</v>
      </c>
      <c r="BK628" s="27">
        <v>2021</v>
      </c>
      <c r="BL628" t="s">
        <v>51</v>
      </c>
      <c r="BM628" t="s">
        <v>30</v>
      </c>
      <c r="BN628">
        <v>511114</v>
      </c>
      <c r="BO628" s="29">
        <v>10</v>
      </c>
      <c r="BP628" t="s">
        <v>12</v>
      </c>
      <c r="BQ628" s="61">
        <v>1693</v>
      </c>
    </row>
    <row r="629" spans="1:69" x14ac:dyDescent="0.25">
      <c r="A629" s="27">
        <v>2022</v>
      </c>
      <c r="B629" t="s">
        <v>65</v>
      </c>
      <c r="C629" t="s">
        <v>71</v>
      </c>
      <c r="D629" t="s">
        <v>14</v>
      </c>
      <c r="E629" s="61"/>
      <c r="F629" s="61"/>
      <c r="G629" s="61"/>
      <c r="H629" s="61"/>
      <c r="I629" s="61"/>
      <c r="J629" s="61">
        <v>4738</v>
      </c>
      <c r="K629" s="61"/>
      <c r="L629" s="61"/>
      <c r="M629" s="61"/>
      <c r="N629" s="61"/>
      <c r="O629" s="61"/>
      <c r="P629" s="61"/>
      <c r="Q629" s="61">
        <v>4738</v>
      </c>
      <c r="AK629" s="27">
        <v>2021</v>
      </c>
      <c r="AL629" t="s">
        <v>51</v>
      </c>
      <c r="AM629" t="s">
        <v>36</v>
      </c>
      <c r="AN629">
        <v>250009</v>
      </c>
      <c r="AO629" s="29">
        <v>7</v>
      </c>
      <c r="AP629" t="s">
        <v>79</v>
      </c>
      <c r="AQ629" s="61">
        <v>4790</v>
      </c>
      <c r="BK629" s="27">
        <v>2021</v>
      </c>
      <c r="BL629" t="s">
        <v>51</v>
      </c>
      <c r="BM629" t="s">
        <v>30</v>
      </c>
      <c r="BN629">
        <v>511114</v>
      </c>
      <c r="BO629" s="29">
        <v>10</v>
      </c>
      <c r="BP629" t="s">
        <v>13</v>
      </c>
      <c r="BQ629" s="61">
        <v>4457</v>
      </c>
    </row>
    <row r="630" spans="1:69" x14ac:dyDescent="0.25">
      <c r="A630" s="27">
        <v>2022</v>
      </c>
      <c r="B630" t="s">
        <v>65</v>
      </c>
      <c r="C630" t="s">
        <v>71</v>
      </c>
      <c r="D630" t="s">
        <v>15</v>
      </c>
      <c r="E630" s="61"/>
      <c r="F630" s="61"/>
      <c r="G630" s="61"/>
      <c r="H630" s="61">
        <v>3855</v>
      </c>
      <c r="I630" s="61"/>
      <c r="J630" s="61"/>
      <c r="K630" s="61"/>
      <c r="L630" s="61"/>
      <c r="M630" s="61"/>
      <c r="N630" s="61"/>
      <c r="O630" s="61"/>
      <c r="P630" s="61"/>
      <c r="Q630" s="61">
        <v>3855</v>
      </c>
      <c r="AK630" s="27">
        <v>2021</v>
      </c>
      <c r="AL630" t="s">
        <v>51</v>
      </c>
      <c r="AM630" t="s">
        <v>36</v>
      </c>
      <c r="AN630">
        <v>250009</v>
      </c>
      <c r="AO630" s="29">
        <v>9</v>
      </c>
      <c r="AP630" t="s">
        <v>20</v>
      </c>
      <c r="AQ630" s="61">
        <v>3338</v>
      </c>
      <c r="BK630" s="27">
        <v>2021</v>
      </c>
      <c r="BL630" t="s">
        <v>51</v>
      </c>
      <c r="BM630" t="s">
        <v>30</v>
      </c>
      <c r="BN630">
        <v>511114</v>
      </c>
      <c r="BO630" s="29">
        <v>11</v>
      </c>
      <c r="BP630" t="s">
        <v>77</v>
      </c>
      <c r="BQ630" s="61">
        <v>3554</v>
      </c>
    </row>
    <row r="631" spans="1:69" x14ac:dyDescent="0.25">
      <c r="A631" s="27">
        <v>2022</v>
      </c>
      <c r="B631" t="s">
        <v>65</v>
      </c>
      <c r="C631" t="s">
        <v>71</v>
      </c>
      <c r="D631" t="s">
        <v>16</v>
      </c>
      <c r="E631" s="61">
        <v>2174</v>
      </c>
      <c r="F631" s="61"/>
      <c r="G631" s="61"/>
      <c r="H631" s="61"/>
      <c r="I631" s="61"/>
      <c r="J631" s="61"/>
      <c r="K631" s="61"/>
      <c r="L631" s="61">
        <v>3561</v>
      </c>
      <c r="M631" s="61"/>
      <c r="N631" s="61"/>
      <c r="O631" s="61"/>
      <c r="P631" s="61"/>
      <c r="Q631" s="61">
        <v>5735</v>
      </c>
      <c r="AK631" s="27">
        <v>2021</v>
      </c>
      <c r="AL631" t="s">
        <v>51</v>
      </c>
      <c r="AM631" t="s">
        <v>36</v>
      </c>
      <c r="AN631">
        <v>250009</v>
      </c>
      <c r="AO631" s="29">
        <v>10</v>
      </c>
      <c r="AP631" t="s">
        <v>17</v>
      </c>
      <c r="AQ631" s="61">
        <v>4898</v>
      </c>
      <c r="BK631" s="27">
        <v>2021</v>
      </c>
      <c r="BL631" t="s">
        <v>51</v>
      </c>
      <c r="BM631" t="s">
        <v>30</v>
      </c>
      <c r="BN631">
        <v>511114</v>
      </c>
      <c r="BO631" s="29">
        <v>11</v>
      </c>
      <c r="BP631" t="s">
        <v>78</v>
      </c>
      <c r="BQ631" s="61">
        <v>5185</v>
      </c>
    </row>
    <row r="632" spans="1:69" x14ac:dyDescent="0.25">
      <c r="A632" s="27">
        <v>2022</v>
      </c>
      <c r="B632" t="s">
        <v>65</v>
      </c>
      <c r="C632" t="s">
        <v>71</v>
      </c>
      <c r="D632" t="s">
        <v>17</v>
      </c>
      <c r="E632" s="61"/>
      <c r="F632" s="61"/>
      <c r="G632" s="61">
        <v>1874</v>
      </c>
      <c r="H632" s="61"/>
      <c r="I632" s="61"/>
      <c r="J632" s="61"/>
      <c r="K632" s="61"/>
      <c r="L632" s="61"/>
      <c r="M632" s="61"/>
      <c r="N632" s="61"/>
      <c r="O632" s="61"/>
      <c r="P632" s="61"/>
      <c r="Q632" s="61">
        <v>1874</v>
      </c>
      <c r="AK632" s="27">
        <v>2021</v>
      </c>
      <c r="AL632" t="s">
        <v>51</v>
      </c>
      <c r="AM632" t="s">
        <v>36</v>
      </c>
      <c r="AN632">
        <v>250009</v>
      </c>
      <c r="AO632" s="29">
        <v>12</v>
      </c>
      <c r="AP632" t="s">
        <v>74</v>
      </c>
      <c r="AQ632" s="61">
        <v>3457</v>
      </c>
      <c r="BK632" s="27">
        <v>2021</v>
      </c>
      <c r="BL632" t="s">
        <v>51</v>
      </c>
      <c r="BM632" t="s">
        <v>30</v>
      </c>
      <c r="BN632">
        <v>511114</v>
      </c>
      <c r="BO632" s="29">
        <v>11</v>
      </c>
      <c r="BP632" t="s">
        <v>13</v>
      </c>
      <c r="BQ632" s="61">
        <v>3430</v>
      </c>
    </row>
    <row r="633" spans="1:69" x14ac:dyDescent="0.25">
      <c r="A633" s="27">
        <v>2022</v>
      </c>
      <c r="B633" t="s">
        <v>65</v>
      </c>
      <c r="C633" t="s">
        <v>71</v>
      </c>
      <c r="D633" t="s">
        <v>18</v>
      </c>
      <c r="E633" s="61"/>
      <c r="F633" s="61"/>
      <c r="G633" s="61"/>
      <c r="H633" s="61">
        <v>2356</v>
      </c>
      <c r="I633" s="61"/>
      <c r="J633" s="61"/>
      <c r="K633" s="61"/>
      <c r="L633" s="61"/>
      <c r="M633" s="61"/>
      <c r="N633" s="61"/>
      <c r="O633" s="61"/>
      <c r="P633" s="61"/>
      <c r="Q633" s="61">
        <v>2356</v>
      </c>
      <c r="AK633" s="27">
        <v>2021</v>
      </c>
      <c r="AL633" t="s">
        <v>51</v>
      </c>
      <c r="AM633" t="s">
        <v>36</v>
      </c>
      <c r="AN633">
        <v>250010</v>
      </c>
      <c r="AO633" s="29">
        <v>1</v>
      </c>
      <c r="AP633" t="s">
        <v>77</v>
      </c>
      <c r="AQ633" s="61">
        <v>4581</v>
      </c>
      <c r="BK633" s="27">
        <v>2021</v>
      </c>
      <c r="BL633" t="s">
        <v>51</v>
      </c>
      <c r="BM633" t="s">
        <v>30</v>
      </c>
      <c r="BN633">
        <v>511114</v>
      </c>
      <c r="BO633" s="29">
        <v>12</v>
      </c>
      <c r="BP633" t="s">
        <v>74</v>
      </c>
      <c r="BQ633" s="61">
        <v>2886</v>
      </c>
    </row>
    <row r="634" spans="1:69" x14ac:dyDescent="0.25">
      <c r="A634" s="27">
        <v>2022</v>
      </c>
      <c r="B634" t="s">
        <v>65</v>
      </c>
      <c r="C634" t="s">
        <v>71</v>
      </c>
      <c r="D634" t="s">
        <v>20</v>
      </c>
      <c r="E634" s="61"/>
      <c r="F634" s="61"/>
      <c r="G634" s="61">
        <v>3603</v>
      </c>
      <c r="H634" s="61"/>
      <c r="I634" s="61"/>
      <c r="J634" s="61">
        <v>4483</v>
      </c>
      <c r="K634" s="61"/>
      <c r="L634" s="61"/>
      <c r="M634" s="61"/>
      <c r="N634" s="61"/>
      <c r="O634" s="61"/>
      <c r="P634" s="61"/>
      <c r="Q634" s="61">
        <v>8086</v>
      </c>
      <c r="AK634" s="27">
        <v>2021</v>
      </c>
      <c r="AL634" t="s">
        <v>51</v>
      </c>
      <c r="AM634" t="s">
        <v>36</v>
      </c>
      <c r="AN634">
        <v>250010</v>
      </c>
      <c r="AO634" s="29">
        <v>1</v>
      </c>
      <c r="AP634" t="s">
        <v>20</v>
      </c>
      <c r="AQ634" s="61">
        <v>5455</v>
      </c>
      <c r="BK634" s="27">
        <v>2021</v>
      </c>
      <c r="BL634" t="s">
        <v>51</v>
      </c>
      <c r="BM634" t="s">
        <v>30</v>
      </c>
      <c r="BN634">
        <v>511114</v>
      </c>
      <c r="BO634" s="29">
        <v>12</v>
      </c>
      <c r="BP634" t="s">
        <v>14</v>
      </c>
      <c r="BQ634" s="61">
        <v>1508</v>
      </c>
    </row>
    <row r="635" spans="1:69" x14ac:dyDescent="0.25">
      <c r="A635" s="27">
        <v>2022</v>
      </c>
      <c r="B635" t="s">
        <v>65</v>
      </c>
      <c r="C635" t="s">
        <v>71</v>
      </c>
      <c r="D635" t="s">
        <v>21</v>
      </c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>
        <v>2417</v>
      </c>
      <c r="Q635" s="61">
        <v>2417</v>
      </c>
      <c r="AK635" s="27">
        <v>2021</v>
      </c>
      <c r="AL635" t="s">
        <v>51</v>
      </c>
      <c r="AM635" t="s">
        <v>36</v>
      </c>
      <c r="AN635">
        <v>250010</v>
      </c>
      <c r="AO635" s="29">
        <v>4</v>
      </c>
      <c r="AP635" t="s">
        <v>18</v>
      </c>
      <c r="AQ635" s="61">
        <v>3474</v>
      </c>
      <c r="BK635" s="27">
        <v>2021</v>
      </c>
      <c r="BL635" t="s">
        <v>51</v>
      </c>
      <c r="BM635" t="s">
        <v>70</v>
      </c>
      <c r="BN635">
        <v>511115</v>
      </c>
      <c r="BO635" s="29">
        <v>1</v>
      </c>
      <c r="BP635" t="s">
        <v>12</v>
      </c>
      <c r="BQ635" s="61">
        <v>2281</v>
      </c>
    </row>
    <row r="636" spans="1:69" x14ac:dyDescent="0.25">
      <c r="A636" s="27">
        <v>2022</v>
      </c>
      <c r="B636" t="s">
        <v>65</v>
      </c>
      <c r="C636" t="s">
        <v>39</v>
      </c>
      <c r="D636" t="s">
        <v>73</v>
      </c>
      <c r="E636" s="61"/>
      <c r="F636" s="61"/>
      <c r="G636" s="61"/>
      <c r="H636" s="61">
        <v>2419</v>
      </c>
      <c r="I636" s="61"/>
      <c r="J636" s="61">
        <v>5979</v>
      </c>
      <c r="K636" s="61"/>
      <c r="L636" s="61"/>
      <c r="M636" s="61"/>
      <c r="N636" s="61">
        <v>4796</v>
      </c>
      <c r="O636" s="61"/>
      <c r="P636" s="61"/>
      <c r="Q636" s="61">
        <v>13194</v>
      </c>
      <c r="AK636" s="27">
        <v>2021</v>
      </c>
      <c r="AL636" t="s">
        <v>51</v>
      </c>
      <c r="AM636" t="s">
        <v>36</v>
      </c>
      <c r="AN636">
        <v>250010</v>
      </c>
      <c r="AO636" s="29">
        <v>5</v>
      </c>
      <c r="AP636" t="s">
        <v>14</v>
      </c>
      <c r="AQ636" s="61">
        <v>1039</v>
      </c>
      <c r="BK636" s="27">
        <v>2021</v>
      </c>
      <c r="BL636" t="s">
        <v>51</v>
      </c>
      <c r="BM636" t="s">
        <v>70</v>
      </c>
      <c r="BN636">
        <v>511115</v>
      </c>
      <c r="BO636" s="29">
        <v>1</v>
      </c>
      <c r="BP636" t="s">
        <v>21</v>
      </c>
      <c r="BQ636" s="61">
        <v>2921</v>
      </c>
    </row>
    <row r="637" spans="1:69" x14ac:dyDescent="0.25">
      <c r="A637" s="27">
        <v>2022</v>
      </c>
      <c r="B637" t="s">
        <v>65</v>
      </c>
      <c r="C637" t="s">
        <v>39</v>
      </c>
      <c r="D637" t="s">
        <v>74</v>
      </c>
      <c r="E637" s="61"/>
      <c r="F637" s="61">
        <v>1739</v>
      </c>
      <c r="G637" s="61"/>
      <c r="H637" s="61"/>
      <c r="I637" s="61"/>
      <c r="J637" s="61"/>
      <c r="K637" s="61"/>
      <c r="L637" s="61">
        <v>1059</v>
      </c>
      <c r="M637" s="61"/>
      <c r="N637" s="61">
        <v>3236</v>
      </c>
      <c r="O637" s="61"/>
      <c r="P637" s="61"/>
      <c r="Q637" s="61">
        <v>6034</v>
      </c>
      <c r="AK637" s="27">
        <v>2021</v>
      </c>
      <c r="AL637" t="s">
        <v>51</v>
      </c>
      <c r="AM637" t="s">
        <v>36</v>
      </c>
      <c r="AN637">
        <v>250010</v>
      </c>
      <c r="AO637" s="29">
        <v>9</v>
      </c>
      <c r="AP637" t="s">
        <v>19</v>
      </c>
      <c r="AQ637" s="61">
        <v>5888</v>
      </c>
      <c r="BK637" s="27">
        <v>2021</v>
      </c>
      <c r="BL637" t="s">
        <v>51</v>
      </c>
      <c r="BM637" t="s">
        <v>70</v>
      </c>
      <c r="BN637">
        <v>511115</v>
      </c>
      <c r="BO637" s="29">
        <v>2</v>
      </c>
      <c r="BP637" t="s">
        <v>19</v>
      </c>
      <c r="BQ637" s="61">
        <v>3726</v>
      </c>
    </row>
    <row r="638" spans="1:69" x14ac:dyDescent="0.25">
      <c r="A638" s="27">
        <v>2022</v>
      </c>
      <c r="B638" t="s">
        <v>65</v>
      </c>
      <c r="C638" t="s">
        <v>39</v>
      </c>
      <c r="D638" t="s">
        <v>75</v>
      </c>
      <c r="E638" s="61"/>
      <c r="F638" s="61"/>
      <c r="G638" s="61">
        <v>3238</v>
      </c>
      <c r="H638" s="61"/>
      <c r="I638" s="61"/>
      <c r="J638" s="61"/>
      <c r="K638" s="61"/>
      <c r="L638" s="61">
        <v>1226</v>
      </c>
      <c r="M638" s="61"/>
      <c r="N638" s="61">
        <v>2203</v>
      </c>
      <c r="O638" s="61"/>
      <c r="P638" s="61">
        <v>8756</v>
      </c>
      <c r="Q638" s="61">
        <v>15423</v>
      </c>
      <c r="AK638" s="27">
        <v>2021</v>
      </c>
      <c r="AL638" t="s">
        <v>51</v>
      </c>
      <c r="AM638" t="s">
        <v>36</v>
      </c>
      <c r="AN638">
        <v>250010</v>
      </c>
      <c r="AO638" s="29">
        <v>10</v>
      </c>
      <c r="AP638" t="s">
        <v>11</v>
      </c>
      <c r="AQ638" s="61">
        <v>1475</v>
      </c>
      <c r="BK638" s="27">
        <v>2021</v>
      </c>
      <c r="BL638" t="s">
        <v>51</v>
      </c>
      <c r="BM638" t="s">
        <v>70</v>
      </c>
      <c r="BN638">
        <v>511115</v>
      </c>
      <c r="BO638" s="29">
        <v>3</v>
      </c>
      <c r="BP638" t="s">
        <v>11</v>
      </c>
      <c r="BQ638" s="61">
        <v>3734</v>
      </c>
    </row>
    <row r="639" spans="1:69" x14ac:dyDescent="0.25">
      <c r="A639" s="27">
        <v>2022</v>
      </c>
      <c r="B639" t="s">
        <v>65</v>
      </c>
      <c r="C639" t="s">
        <v>39</v>
      </c>
      <c r="D639" t="s">
        <v>76</v>
      </c>
      <c r="E639" s="61">
        <v>1986</v>
      </c>
      <c r="F639" s="61"/>
      <c r="G639" s="61"/>
      <c r="H639" s="61">
        <v>421</v>
      </c>
      <c r="I639" s="61"/>
      <c r="J639" s="61"/>
      <c r="K639" s="61">
        <v>1302</v>
      </c>
      <c r="L639" s="61">
        <v>1277</v>
      </c>
      <c r="M639" s="61"/>
      <c r="N639" s="61"/>
      <c r="O639" s="61"/>
      <c r="P639" s="61"/>
      <c r="Q639" s="61">
        <v>4986</v>
      </c>
      <c r="AK639" s="27">
        <v>2021</v>
      </c>
      <c r="AL639" t="s">
        <v>51</v>
      </c>
      <c r="AM639" t="s">
        <v>36</v>
      </c>
      <c r="AN639">
        <v>250010</v>
      </c>
      <c r="AO639" s="29">
        <v>11</v>
      </c>
      <c r="AP639" t="s">
        <v>79</v>
      </c>
      <c r="AQ639" s="61">
        <v>3091</v>
      </c>
      <c r="BK639" s="27">
        <v>2021</v>
      </c>
      <c r="BL639" t="s">
        <v>51</v>
      </c>
      <c r="BM639" t="s">
        <v>70</v>
      </c>
      <c r="BN639">
        <v>511115</v>
      </c>
      <c r="BO639" s="29">
        <v>3</v>
      </c>
      <c r="BP639" t="s">
        <v>12</v>
      </c>
      <c r="BQ639" s="61">
        <v>5560</v>
      </c>
    </row>
    <row r="640" spans="1:69" x14ac:dyDescent="0.25">
      <c r="A640" s="27">
        <v>2022</v>
      </c>
      <c r="B640" t="s">
        <v>65</v>
      </c>
      <c r="C640" t="s">
        <v>39</v>
      </c>
      <c r="D640" t="s">
        <v>77</v>
      </c>
      <c r="E640" s="61"/>
      <c r="F640" s="61">
        <v>917</v>
      </c>
      <c r="G640" s="61">
        <v>5016</v>
      </c>
      <c r="H640" s="61"/>
      <c r="I640" s="61"/>
      <c r="J640" s="61"/>
      <c r="K640" s="61"/>
      <c r="L640" s="61"/>
      <c r="M640" s="61"/>
      <c r="N640" s="61"/>
      <c r="O640" s="61">
        <v>2303</v>
      </c>
      <c r="P640" s="61"/>
      <c r="Q640" s="61">
        <v>8236</v>
      </c>
      <c r="AK640" s="27">
        <v>2021</v>
      </c>
      <c r="AL640" t="s">
        <v>51</v>
      </c>
      <c r="AM640" t="s">
        <v>37</v>
      </c>
      <c r="AN640">
        <v>250011</v>
      </c>
      <c r="AO640" s="29">
        <v>3</v>
      </c>
      <c r="AP640" t="s">
        <v>19</v>
      </c>
      <c r="AQ640" s="61">
        <v>6062</v>
      </c>
      <c r="BK640" s="27">
        <v>2021</v>
      </c>
      <c r="BL640" t="s">
        <v>51</v>
      </c>
      <c r="BM640" t="s">
        <v>70</v>
      </c>
      <c r="BN640">
        <v>511115</v>
      </c>
      <c r="BO640" s="29">
        <v>4</v>
      </c>
      <c r="BP640" t="s">
        <v>74</v>
      </c>
      <c r="BQ640" s="61">
        <v>937</v>
      </c>
    </row>
    <row r="641" spans="1:69" x14ac:dyDescent="0.25">
      <c r="A641" s="27">
        <v>2022</v>
      </c>
      <c r="B641" t="s">
        <v>65</v>
      </c>
      <c r="C641" t="s">
        <v>39</v>
      </c>
      <c r="D641" t="s">
        <v>78</v>
      </c>
      <c r="E641" s="61"/>
      <c r="F641" s="61"/>
      <c r="G641" s="61"/>
      <c r="H641" s="61"/>
      <c r="I641" s="61"/>
      <c r="J641" s="61"/>
      <c r="K641" s="61">
        <v>3000</v>
      </c>
      <c r="L641" s="61"/>
      <c r="M641" s="61"/>
      <c r="N641" s="61"/>
      <c r="O641" s="61"/>
      <c r="P641" s="61"/>
      <c r="Q641" s="61">
        <v>3000</v>
      </c>
      <c r="AK641" s="27">
        <v>2021</v>
      </c>
      <c r="AL641" t="s">
        <v>51</v>
      </c>
      <c r="AM641" t="s">
        <v>37</v>
      </c>
      <c r="AN641">
        <v>250011</v>
      </c>
      <c r="AO641" s="29">
        <v>5</v>
      </c>
      <c r="AP641" t="s">
        <v>20</v>
      </c>
      <c r="AQ641" s="61">
        <v>1693</v>
      </c>
      <c r="BK641" s="27">
        <v>2021</v>
      </c>
      <c r="BL641" t="s">
        <v>51</v>
      </c>
      <c r="BM641" t="s">
        <v>70</v>
      </c>
      <c r="BN641">
        <v>511115</v>
      </c>
      <c r="BO641" s="29">
        <v>4</v>
      </c>
      <c r="BP641" t="s">
        <v>13</v>
      </c>
      <c r="BQ641" s="61">
        <v>5907</v>
      </c>
    </row>
    <row r="642" spans="1:69" x14ac:dyDescent="0.25">
      <c r="A642" s="27">
        <v>2022</v>
      </c>
      <c r="B642" t="s">
        <v>65</v>
      </c>
      <c r="C642" t="s">
        <v>39</v>
      </c>
      <c r="D642" t="s">
        <v>79</v>
      </c>
      <c r="E642" s="61"/>
      <c r="F642" s="61"/>
      <c r="G642" s="61"/>
      <c r="H642" s="61"/>
      <c r="I642" s="61"/>
      <c r="J642" s="61"/>
      <c r="K642" s="61"/>
      <c r="L642" s="61"/>
      <c r="M642" s="61">
        <v>3493</v>
      </c>
      <c r="N642" s="61"/>
      <c r="O642" s="61"/>
      <c r="P642" s="61"/>
      <c r="Q642" s="61">
        <v>3493</v>
      </c>
      <c r="AK642" s="27">
        <v>2021</v>
      </c>
      <c r="AL642" t="s">
        <v>51</v>
      </c>
      <c r="AM642" t="s">
        <v>37</v>
      </c>
      <c r="AN642">
        <v>250011</v>
      </c>
      <c r="AO642" s="29">
        <v>6</v>
      </c>
      <c r="AP642" t="s">
        <v>20</v>
      </c>
      <c r="AQ642" s="61">
        <v>2702</v>
      </c>
      <c r="BK642" s="27">
        <v>2021</v>
      </c>
      <c r="BL642" t="s">
        <v>51</v>
      </c>
      <c r="BM642" t="s">
        <v>70</v>
      </c>
      <c r="BN642">
        <v>511115</v>
      </c>
      <c r="BO642" s="29">
        <v>4</v>
      </c>
      <c r="BP642" t="s">
        <v>18</v>
      </c>
      <c r="BQ642" s="61">
        <v>3474</v>
      </c>
    </row>
    <row r="643" spans="1:69" x14ac:dyDescent="0.25">
      <c r="A643" s="27">
        <v>2022</v>
      </c>
      <c r="B643" t="s">
        <v>65</v>
      </c>
      <c r="C643" t="s">
        <v>39</v>
      </c>
      <c r="D643" t="s">
        <v>80</v>
      </c>
      <c r="E643" s="61"/>
      <c r="F643" s="61"/>
      <c r="G643" s="61"/>
      <c r="H643" s="61">
        <v>4911</v>
      </c>
      <c r="I643" s="61"/>
      <c r="J643" s="61"/>
      <c r="K643" s="61"/>
      <c r="L643" s="61"/>
      <c r="M643" s="61"/>
      <c r="N643" s="61"/>
      <c r="O643" s="61">
        <v>8128</v>
      </c>
      <c r="P643" s="61"/>
      <c r="Q643" s="61">
        <v>13039</v>
      </c>
      <c r="AK643" s="27">
        <v>2021</v>
      </c>
      <c r="AL643" t="s">
        <v>51</v>
      </c>
      <c r="AM643" t="s">
        <v>37</v>
      </c>
      <c r="AN643">
        <v>250011</v>
      </c>
      <c r="AO643" s="29">
        <v>7</v>
      </c>
      <c r="AP643" t="s">
        <v>17</v>
      </c>
      <c r="AQ643" s="61">
        <v>5378</v>
      </c>
      <c r="BK643" s="27">
        <v>2021</v>
      </c>
      <c r="BL643" t="s">
        <v>51</v>
      </c>
      <c r="BM643" t="s">
        <v>70</v>
      </c>
      <c r="BN643">
        <v>511115</v>
      </c>
      <c r="BO643" s="29">
        <v>4</v>
      </c>
      <c r="BP643" t="s">
        <v>20</v>
      </c>
      <c r="BQ643" s="61">
        <v>2182</v>
      </c>
    </row>
    <row r="644" spans="1:69" x14ac:dyDescent="0.25">
      <c r="A644" s="27">
        <v>2022</v>
      </c>
      <c r="B644" t="s">
        <v>65</v>
      </c>
      <c r="C644" t="s">
        <v>39</v>
      </c>
      <c r="D644" t="s">
        <v>81</v>
      </c>
      <c r="E644" s="61"/>
      <c r="F644" s="61"/>
      <c r="G644" s="61">
        <v>664</v>
      </c>
      <c r="H644" s="61"/>
      <c r="I644" s="61"/>
      <c r="J644" s="61">
        <v>4813</v>
      </c>
      <c r="K644" s="61"/>
      <c r="L644" s="61"/>
      <c r="M644" s="61">
        <v>3625</v>
      </c>
      <c r="N644" s="61">
        <v>713</v>
      </c>
      <c r="O644" s="61"/>
      <c r="P644" s="61"/>
      <c r="Q644" s="61">
        <v>9815</v>
      </c>
      <c r="AK644" s="27">
        <v>2021</v>
      </c>
      <c r="AL644" t="s">
        <v>51</v>
      </c>
      <c r="AM644" t="s">
        <v>37</v>
      </c>
      <c r="AN644">
        <v>250011</v>
      </c>
      <c r="AO644" s="29">
        <v>8</v>
      </c>
      <c r="AP644" t="s">
        <v>20</v>
      </c>
      <c r="AQ644" s="61">
        <v>5704</v>
      </c>
      <c r="BK644" s="27">
        <v>2021</v>
      </c>
      <c r="BL644" t="s">
        <v>51</v>
      </c>
      <c r="BM644" t="s">
        <v>70</v>
      </c>
      <c r="BN644">
        <v>511115</v>
      </c>
      <c r="BO644" s="29">
        <v>5</v>
      </c>
      <c r="BP644" t="s">
        <v>73</v>
      </c>
      <c r="BQ644" s="61">
        <v>2669</v>
      </c>
    </row>
    <row r="645" spans="1:69" x14ac:dyDescent="0.25">
      <c r="A645" s="27">
        <v>2022</v>
      </c>
      <c r="B645" t="s">
        <v>65</v>
      </c>
      <c r="C645" t="s">
        <v>39</v>
      </c>
      <c r="D645" t="s">
        <v>11</v>
      </c>
      <c r="E645" s="61"/>
      <c r="F645" s="61"/>
      <c r="G645" s="61">
        <v>2287</v>
      </c>
      <c r="H645" s="61"/>
      <c r="I645" s="61"/>
      <c r="J645" s="61"/>
      <c r="K645" s="61"/>
      <c r="L645" s="61">
        <v>2455</v>
      </c>
      <c r="M645" s="61">
        <v>5062</v>
      </c>
      <c r="N645" s="61"/>
      <c r="O645" s="61"/>
      <c r="P645" s="61"/>
      <c r="Q645" s="61">
        <v>9804</v>
      </c>
      <c r="AK645" s="27">
        <v>2021</v>
      </c>
      <c r="AL645" t="s">
        <v>51</v>
      </c>
      <c r="AM645" t="s">
        <v>37</v>
      </c>
      <c r="AN645">
        <v>250011</v>
      </c>
      <c r="AO645" s="29">
        <v>8</v>
      </c>
      <c r="AP645" t="s">
        <v>21</v>
      </c>
      <c r="AQ645" s="61">
        <v>1138</v>
      </c>
      <c r="BK645" s="27">
        <v>2021</v>
      </c>
      <c r="BL645" t="s">
        <v>51</v>
      </c>
      <c r="BM645" t="s">
        <v>70</v>
      </c>
      <c r="BN645">
        <v>511115</v>
      </c>
      <c r="BO645" s="29">
        <v>5</v>
      </c>
      <c r="BP645" t="s">
        <v>79</v>
      </c>
      <c r="BQ645" s="61">
        <v>2678</v>
      </c>
    </row>
    <row r="646" spans="1:69" x14ac:dyDescent="0.25">
      <c r="A646" s="27">
        <v>2022</v>
      </c>
      <c r="B646" t="s">
        <v>65</v>
      </c>
      <c r="C646" t="s">
        <v>39</v>
      </c>
      <c r="D646" t="s">
        <v>12</v>
      </c>
      <c r="E646" s="61"/>
      <c r="F646" s="61"/>
      <c r="G646" s="61"/>
      <c r="H646" s="61">
        <v>3884</v>
      </c>
      <c r="I646" s="61"/>
      <c r="J646" s="61"/>
      <c r="K646" s="61"/>
      <c r="L646" s="61"/>
      <c r="M646" s="61"/>
      <c r="N646" s="61">
        <v>1607</v>
      </c>
      <c r="O646" s="61"/>
      <c r="P646" s="61"/>
      <c r="Q646" s="61">
        <v>5491</v>
      </c>
      <c r="AK646" s="27">
        <v>2021</v>
      </c>
      <c r="AL646" t="s">
        <v>51</v>
      </c>
      <c r="AM646" t="s">
        <v>37</v>
      </c>
      <c r="AN646">
        <v>250011</v>
      </c>
      <c r="AO646" s="29">
        <v>9</v>
      </c>
      <c r="AP646" t="s">
        <v>77</v>
      </c>
      <c r="AQ646" s="61">
        <v>927</v>
      </c>
      <c r="BK646" s="27">
        <v>2021</v>
      </c>
      <c r="BL646" t="s">
        <v>51</v>
      </c>
      <c r="BM646" t="s">
        <v>70</v>
      </c>
      <c r="BN646">
        <v>511115</v>
      </c>
      <c r="BO646" s="29">
        <v>5</v>
      </c>
      <c r="BP646" t="s">
        <v>11</v>
      </c>
      <c r="BQ646" s="61">
        <v>5808</v>
      </c>
    </row>
    <row r="647" spans="1:69" x14ac:dyDescent="0.25">
      <c r="A647" s="27">
        <v>2022</v>
      </c>
      <c r="B647" t="s">
        <v>65</v>
      </c>
      <c r="C647" t="s">
        <v>39</v>
      </c>
      <c r="D647" t="s">
        <v>13</v>
      </c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>
        <v>4421</v>
      </c>
      <c r="Q647" s="61">
        <v>4421</v>
      </c>
      <c r="AK647" s="27">
        <v>2021</v>
      </c>
      <c r="AL647" t="s">
        <v>51</v>
      </c>
      <c r="AM647" t="s">
        <v>37</v>
      </c>
      <c r="AN647">
        <v>250011</v>
      </c>
      <c r="AO647" s="29">
        <v>11</v>
      </c>
      <c r="AP647" t="s">
        <v>21</v>
      </c>
      <c r="AQ647" s="61">
        <v>2655</v>
      </c>
      <c r="BK647" s="27">
        <v>2021</v>
      </c>
      <c r="BL647" t="s">
        <v>51</v>
      </c>
      <c r="BM647" t="s">
        <v>70</v>
      </c>
      <c r="BN647">
        <v>511115</v>
      </c>
      <c r="BO647" s="29">
        <v>5</v>
      </c>
      <c r="BP647" t="s">
        <v>18</v>
      </c>
      <c r="BQ647" s="61">
        <v>1083</v>
      </c>
    </row>
    <row r="648" spans="1:69" x14ac:dyDescent="0.25">
      <c r="A648" s="27">
        <v>2022</v>
      </c>
      <c r="B648" t="s">
        <v>65</v>
      </c>
      <c r="C648" t="s">
        <v>39</v>
      </c>
      <c r="D648" t="s">
        <v>14</v>
      </c>
      <c r="E648" s="61"/>
      <c r="F648" s="61">
        <v>3682</v>
      </c>
      <c r="G648" s="61"/>
      <c r="H648" s="61"/>
      <c r="I648" s="61"/>
      <c r="J648" s="61"/>
      <c r="K648" s="61"/>
      <c r="L648" s="61"/>
      <c r="M648" s="61"/>
      <c r="N648" s="61">
        <v>702</v>
      </c>
      <c r="O648" s="61"/>
      <c r="P648" s="61"/>
      <c r="Q648" s="61">
        <v>4384</v>
      </c>
      <c r="AK648" s="27">
        <v>2021</v>
      </c>
      <c r="AL648" t="s">
        <v>51</v>
      </c>
      <c r="AM648" t="s">
        <v>37</v>
      </c>
      <c r="AN648">
        <v>250012</v>
      </c>
      <c r="AO648" s="29">
        <v>2</v>
      </c>
      <c r="AP648" t="s">
        <v>81</v>
      </c>
      <c r="AQ648" s="61">
        <v>1852</v>
      </c>
      <c r="BK648" s="27">
        <v>2021</v>
      </c>
      <c r="BL648" t="s">
        <v>51</v>
      </c>
      <c r="BM648" t="s">
        <v>70</v>
      </c>
      <c r="BN648">
        <v>511115</v>
      </c>
      <c r="BO648" s="29">
        <v>6</v>
      </c>
      <c r="BP648" t="s">
        <v>79</v>
      </c>
      <c r="BQ648" s="61">
        <v>5600</v>
      </c>
    </row>
    <row r="649" spans="1:69" x14ac:dyDescent="0.25">
      <c r="A649" s="27">
        <v>2022</v>
      </c>
      <c r="B649" t="s">
        <v>65</v>
      </c>
      <c r="C649" t="s">
        <v>39</v>
      </c>
      <c r="D649" t="s">
        <v>15</v>
      </c>
      <c r="E649" s="61"/>
      <c r="F649" s="61"/>
      <c r="G649" s="61"/>
      <c r="H649" s="61"/>
      <c r="I649" s="61"/>
      <c r="J649" s="61"/>
      <c r="K649" s="61"/>
      <c r="L649" s="61">
        <v>5257</v>
      </c>
      <c r="M649" s="61"/>
      <c r="N649" s="61"/>
      <c r="O649" s="61"/>
      <c r="P649" s="61"/>
      <c r="Q649" s="61">
        <v>5257</v>
      </c>
      <c r="AK649" s="27">
        <v>2021</v>
      </c>
      <c r="AL649" t="s">
        <v>51</v>
      </c>
      <c r="AM649" t="s">
        <v>37</v>
      </c>
      <c r="AN649">
        <v>250012</v>
      </c>
      <c r="AO649" s="29">
        <v>2</v>
      </c>
      <c r="AP649" t="s">
        <v>21</v>
      </c>
      <c r="AQ649" s="61">
        <v>2541</v>
      </c>
      <c r="BK649" s="27">
        <v>2021</v>
      </c>
      <c r="BL649" t="s">
        <v>51</v>
      </c>
      <c r="BM649" t="s">
        <v>70</v>
      </c>
      <c r="BN649">
        <v>511115</v>
      </c>
      <c r="BO649" s="29">
        <v>6</v>
      </c>
      <c r="BP649" t="s">
        <v>11</v>
      </c>
      <c r="BQ649" s="61">
        <v>3273</v>
      </c>
    </row>
    <row r="650" spans="1:69" x14ac:dyDescent="0.25">
      <c r="A650" s="27">
        <v>2022</v>
      </c>
      <c r="B650" t="s">
        <v>65</v>
      </c>
      <c r="C650" t="s">
        <v>39</v>
      </c>
      <c r="D650" t="s">
        <v>16</v>
      </c>
      <c r="E650" s="61"/>
      <c r="F650" s="61"/>
      <c r="G650" s="61"/>
      <c r="H650" s="61">
        <v>5895</v>
      </c>
      <c r="I650" s="61"/>
      <c r="J650" s="61">
        <v>4691</v>
      </c>
      <c r="K650" s="61"/>
      <c r="L650" s="61"/>
      <c r="M650" s="61"/>
      <c r="N650" s="61">
        <v>4479</v>
      </c>
      <c r="O650" s="61"/>
      <c r="P650" s="61"/>
      <c r="Q650" s="61">
        <v>15065</v>
      </c>
      <c r="AK650" s="27">
        <v>2021</v>
      </c>
      <c r="AL650" t="s">
        <v>51</v>
      </c>
      <c r="AM650" t="s">
        <v>37</v>
      </c>
      <c r="AN650">
        <v>250012</v>
      </c>
      <c r="AO650" s="29">
        <v>3</v>
      </c>
      <c r="AP650" t="s">
        <v>81</v>
      </c>
      <c r="AQ650" s="61">
        <v>4450</v>
      </c>
      <c r="BK650" s="27">
        <v>2021</v>
      </c>
      <c r="BL650" t="s">
        <v>51</v>
      </c>
      <c r="BM650" t="s">
        <v>70</v>
      </c>
      <c r="BN650">
        <v>511115</v>
      </c>
      <c r="BO650" s="29">
        <v>6</v>
      </c>
      <c r="BP650" t="s">
        <v>17</v>
      </c>
      <c r="BQ650" s="61">
        <v>1301</v>
      </c>
    </row>
    <row r="651" spans="1:69" x14ac:dyDescent="0.25">
      <c r="A651" s="27">
        <v>2022</v>
      </c>
      <c r="B651" t="s">
        <v>65</v>
      </c>
      <c r="C651" t="s">
        <v>39</v>
      </c>
      <c r="D651" t="s">
        <v>17</v>
      </c>
      <c r="E651" s="61"/>
      <c r="F651" s="61"/>
      <c r="G651" s="61"/>
      <c r="H651" s="61"/>
      <c r="I651" s="61">
        <v>1134</v>
      </c>
      <c r="J651" s="61"/>
      <c r="K651" s="61"/>
      <c r="L651" s="61"/>
      <c r="M651" s="61"/>
      <c r="N651" s="61"/>
      <c r="O651" s="61"/>
      <c r="P651" s="61"/>
      <c r="Q651" s="61">
        <v>1134</v>
      </c>
      <c r="AK651" s="27">
        <v>2021</v>
      </c>
      <c r="AL651" t="s">
        <v>51</v>
      </c>
      <c r="AM651" t="s">
        <v>37</v>
      </c>
      <c r="AN651">
        <v>250012</v>
      </c>
      <c r="AO651" s="29">
        <v>4</v>
      </c>
      <c r="AP651" t="s">
        <v>80</v>
      </c>
      <c r="AQ651" s="61">
        <v>5188</v>
      </c>
      <c r="BK651" s="27">
        <v>2021</v>
      </c>
      <c r="BL651" t="s">
        <v>51</v>
      </c>
      <c r="BM651" t="s">
        <v>70</v>
      </c>
      <c r="BN651">
        <v>511115</v>
      </c>
      <c r="BO651" s="29">
        <v>6</v>
      </c>
      <c r="BP651" t="s">
        <v>20</v>
      </c>
      <c r="BQ651" s="61">
        <v>575</v>
      </c>
    </row>
    <row r="652" spans="1:69" x14ac:dyDescent="0.25">
      <c r="A652" s="27">
        <v>2022</v>
      </c>
      <c r="B652" t="s">
        <v>65</v>
      </c>
      <c r="C652" t="s">
        <v>39</v>
      </c>
      <c r="D652" t="s">
        <v>19</v>
      </c>
      <c r="E652" s="61"/>
      <c r="F652" s="61">
        <v>4829</v>
      </c>
      <c r="G652" s="61">
        <v>4834</v>
      </c>
      <c r="H652" s="61"/>
      <c r="I652" s="61"/>
      <c r="J652" s="61"/>
      <c r="K652" s="61"/>
      <c r="L652" s="61">
        <v>2333</v>
      </c>
      <c r="M652" s="61"/>
      <c r="N652" s="61"/>
      <c r="O652" s="61"/>
      <c r="P652" s="61"/>
      <c r="Q652" s="61">
        <v>11996</v>
      </c>
      <c r="AK652" s="27">
        <v>2021</v>
      </c>
      <c r="AL652" t="s">
        <v>51</v>
      </c>
      <c r="AM652" t="s">
        <v>37</v>
      </c>
      <c r="AN652">
        <v>250012</v>
      </c>
      <c r="AO652" s="29">
        <v>7</v>
      </c>
      <c r="AP652" t="s">
        <v>81</v>
      </c>
      <c r="AQ652" s="61">
        <v>5047</v>
      </c>
      <c r="BK652" s="27">
        <v>2021</v>
      </c>
      <c r="BL652" t="s">
        <v>51</v>
      </c>
      <c r="BM652" t="s">
        <v>70</v>
      </c>
      <c r="BN652">
        <v>511115</v>
      </c>
      <c r="BO652" s="29">
        <v>7</v>
      </c>
      <c r="BP652" t="s">
        <v>77</v>
      </c>
      <c r="BQ652" s="61">
        <v>1421</v>
      </c>
    </row>
    <row r="653" spans="1:69" x14ac:dyDescent="0.25">
      <c r="A653" s="27">
        <v>2022</v>
      </c>
      <c r="B653" t="s">
        <v>65</v>
      </c>
      <c r="C653" t="s">
        <v>39</v>
      </c>
      <c r="D653" t="s">
        <v>20</v>
      </c>
      <c r="E653" s="61"/>
      <c r="F653" s="61"/>
      <c r="G653" s="61">
        <v>1094</v>
      </c>
      <c r="H653" s="61"/>
      <c r="I653" s="61"/>
      <c r="J653" s="61"/>
      <c r="K653" s="61"/>
      <c r="L653" s="61">
        <v>4661</v>
      </c>
      <c r="M653" s="61">
        <v>4800</v>
      </c>
      <c r="N653" s="61"/>
      <c r="O653" s="61"/>
      <c r="P653" s="61">
        <v>4671</v>
      </c>
      <c r="Q653" s="61">
        <v>15226</v>
      </c>
      <c r="AK653" s="27">
        <v>2021</v>
      </c>
      <c r="AL653" t="s">
        <v>51</v>
      </c>
      <c r="AM653" t="s">
        <v>37</v>
      </c>
      <c r="AN653">
        <v>250012</v>
      </c>
      <c r="AO653" s="29">
        <v>8</v>
      </c>
      <c r="AP653" t="s">
        <v>17</v>
      </c>
      <c r="AQ653" s="61">
        <v>5809</v>
      </c>
      <c r="BK653" s="27">
        <v>2021</v>
      </c>
      <c r="BL653" t="s">
        <v>51</v>
      </c>
      <c r="BM653" t="s">
        <v>70</v>
      </c>
      <c r="BN653">
        <v>511115</v>
      </c>
      <c r="BO653" s="29">
        <v>7</v>
      </c>
      <c r="BP653" t="s">
        <v>19</v>
      </c>
      <c r="BQ653" s="61">
        <v>4360</v>
      </c>
    </row>
    <row r="654" spans="1:69" x14ac:dyDescent="0.25">
      <c r="A654" s="27">
        <v>2022</v>
      </c>
      <c r="B654" t="s">
        <v>65</v>
      </c>
      <c r="C654" t="s">
        <v>39</v>
      </c>
      <c r="D654" t="s">
        <v>21</v>
      </c>
      <c r="E654" s="61"/>
      <c r="F654" s="61"/>
      <c r="G654" s="61"/>
      <c r="H654" s="61"/>
      <c r="I654" s="61">
        <v>3089</v>
      </c>
      <c r="J654" s="61">
        <v>4702</v>
      </c>
      <c r="K654" s="61"/>
      <c r="L654" s="61"/>
      <c r="M654" s="61"/>
      <c r="N654" s="61">
        <v>786</v>
      </c>
      <c r="O654" s="61">
        <v>1604</v>
      </c>
      <c r="P654" s="61"/>
      <c r="Q654" s="61">
        <v>10181</v>
      </c>
      <c r="AK654" s="27">
        <v>2021</v>
      </c>
      <c r="AL654" t="s">
        <v>51</v>
      </c>
      <c r="AM654" t="s">
        <v>37</v>
      </c>
      <c r="AN654">
        <v>250012</v>
      </c>
      <c r="AO654" s="29">
        <v>9</v>
      </c>
      <c r="AP654" t="s">
        <v>14</v>
      </c>
      <c r="AQ654" s="61">
        <v>4730</v>
      </c>
      <c r="BK654" s="27">
        <v>2021</v>
      </c>
      <c r="BL654" t="s">
        <v>51</v>
      </c>
      <c r="BM654" t="s">
        <v>70</v>
      </c>
      <c r="BN654">
        <v>511115</v>
      </c>
      <c r="BO654" s="29">
        <v>8</v>
      </c>
      <c r="BP654" t="s">
        <v>76</v>
      </c>
      <c r="BQ654" s="61">
        <v>1623</v>
      </c>
    </row>
    <row r="655" spans="1:69" x14ac:dyDescent="0.25">
      <c r="A655" s="27">
        <v>2022</v>
      </c>
      <c r="B655" t="s">
        <v>65</v>
      </c>
      <c r="C655" t="s">
        <v>40</v>
      </c>
      <c r="D655" t="s">
        <v>73</v>
      </c>
      <c r="E655" s="61"/>
      <c r="F655" s="61"/>
      <c r="G655" s="61">
        <v>8155</v>
      </c>
      <c r="H655" s="61"/>
      <c r="I655" s="61"/>
      <c r="J655" s="61"/>
      <c r="K655" s="61"/>
      <c r="L655" s="61"/>
      <c r="M655" s="61"/>
      <c r="N655" s="61"/>
      <c r="O655" s="61"/>
      <c r="P655" s="61">
        <v>5378</v>
      </c>
      <c r="Q655" s="61">
        <v>13533</v>
      </c>
      <c r="AK655" s="27">
        <v>2021</v>
      </c>
      <c r="AL655" t="s">
        <v>51</v>
      </c>
      <c r="AM655" t="s">
        <v>37</v>
      </c>
      <c r="AN655">
        <v>250012</v>
      </c>
      <c r="AO655" s="29">
        <v>10</v>
      </c>
      <c r="AP655" t="s">
        <v>20</v>
      </c>
      <c r="AQ655" s="61">
        <v>4488</v>
      </c>
      <c r="BK655" s="27">
        <v>2021</v>
      </c>
      <c r="BL655" t="s">
        <v>51</v>
      </c>
      <c r="BM655" t="s">
        <v>70</v>
      </c>
      <c r="BN655">
        <v>511115</v>
      </c>
      <c r="BO655" s="29">
        <v>8</v>
      </c>
      <c r="BP655" t="s">
        <v>77</v>
      </c>
      <c r="BQ655" s="61">
        <v>4431</v>
      </c>
    </row>
    <row r="656" spans="1:69" x14ac:dyDescent="0.25">
      <c r="A656" s="27">
        <v>2022</v>
      </c>
      <c r="B656" t="s">
        <v>65</v>
      </c>
      <c r="C656" t="s">
        <v>40</v>
      </c>
      <c r="D656" t="s">
        <v>74</v>
      </c>
      <c r="E656" s="61"/>
      <c r="F656" s="61"/>
      <c r="G656" s="61"/>
      <c r="H656" s="61"/>
      <c r="I656" s="61"/>
      <c r="J656" s="61">
        <v>2462</v>
      </c>
      <c r="K656" s="61"/>
      <c r="L656" s="61">
        <v>1031</v>
      </c>
      <c r="M656" s="61"/>
      <c r="N656" s="61"/>
      <c r="O656" s="61"/>
      <c r="P656" s="61"/>
      <c r="Q656" s="61">
        <v>3493</v>
      </c>
      <c r="AK656" s="27">
        <v>2021</v>
      </c>
      <c r="AL656" t="s">
        <v>51</v>
      </c>
      <c r="AM656" t="s">
        <v>37</v>
      </c>
      <c r="AN656">
        <v>250012</v>
      </c>
      <c r="AO656" s="29">
        <v>11</v>
      </c>
      <c r="AP656" t="s">
        <v>81</v>
      </c>
      <c r="AQ656" s="61">
        <v>3804</v>
      </c>
      <c r="BK656" s="27">
        <v>2021</v>
      </c>
      <c r="BL656" t="s">
        <v>51</v>
      </c>
      <c r="BM656" t="s">
        <v>70</v>
      </c>
      <c r="BN656">
        <v>511115</v>
      </c>
      <c r="BO656" s="29">
        <v>8</v>
      </c>
      <c r="BP656" t="s">
        <v>79</v>
      </c>
      <c r="BQ656" s="61">
        <v>2876</v>
      </c>
    </row>
    <row r="657" spans="1:69" x14ac:dyDescent="0.25">
      <c r="A657" s="27">
        <v>2022</v>
      </c>
      <c r="B657" t="s">
        <v>65</v>
      </c>
      <c r="C657" t="s">
        <v>40</v>
      </c>
      <c r="D657" t="s">
        <v>75</v>
      </c>
      <c r="E657" s="61"/>
      <c r="F657" s="61"/>
      <c r="G657" s="61"/>
      <c r="H657" s="61"/>
      <c r="I657" s="61">
        <v>920</v>
      </c>
      <c r="J657" s="61"/>
      <c r="K657" s="61"/>
      <c r="L657" s="61"/>
      <c r="M657" s="61">
        <v>5035</v>
      </c>
      <c r="N657" s="61"/>
      <c r="O657" s="61"/>
      <c r="P657" s="61">
        <v>4444</v>
      </c>
      <c r="Q657" s="61">
        <v>10399</v>
      </c>
      <c r="AK657" s="27">
        <v>2021</v>
      </c>
      <c r="AL657" t="s">
        <v>51</v>
      </c>
      <c r="AM657" t="s">
        <v>37</v>
      </c>
      <c r="AN657">
        <v>250013</v>
      </c>
      <c r="AO657" s="29">
        <v>2</v>
      </c>
      <c r="AP657" t="s">
        <v>19</v>
      </c>
      <c r="AQ657" s="61">
        <v>1010</v>
      </c>
      <c r="BK657" s="27">
        <v>2021</v>
      </c>
      <c r="BL657" t="s">
        <v>51</v>
      </c>
      <c r="BM657" t="s">
        <v>70</v>
      </c>
      <c r="BN657">
        <v>511115</v>
      </c>
      <c r="BO657" s="29">
        <v>9</v>
      </c>
      <c r="BP657" t="s">
        <v>17</v>
      </c>
      <c r="BQ657" s="61">
        <v>804</v>
      </c>
    </row>
    <row r="658" spans="1:69" x14ac:dyDescent="0.25">
      <c r="A658" s="27">
        <v>2022</v>
      </c>
      <c r="B658" t="s">
        <v>65</v>
      </c>
      <c r="C658" t="s">
        <v>40</v>
      </c>
      <c r="D658" t="s">
        <v>76</v>
      </c>
      <c r="E658" s="61"/>
      <c r="F658" s="61"/>
      <c r="G658" s="61"/>
      <c r="H658" s="61"/>
      <c r="I658" s="61"/>
      <c r="J658" s="61"/>
      <c r="K658" s="61"/>
      <c r="L658" s="61"/>
      <c r="M658" s="61">
        <v>3126</v>
      </c>
      <c r="N658" s="61"/>
      <c r="O658" s="61"/>
      <c r="P658" s="61"/>
      <c r="Q658" s="61">
        <v>3126</v>
      </c>
      <c r="AK658" s="27">
        <v>2021</v>
      </c>
      <c r="AL658" t="s">
        <v>51</v>
      </c>
      <c r="AM658" t="s">
        <v>37</v>
      </c>
      <c r="AN658">
        <v>250013</v>
      </c>
      <c r="AO658" s="29">
        <v>6</v>
      </c>
      <c r="AP658" t="s">
        <v>18</v>
      </c>
      <c r="AQ658" s="61">
        <v>4738</v>
      </c>
      <c r="BK658" s="27">
        <v>2021</v>
      </c>
      <c r="BL658" t="s">
        <v>51</v>
      </c>
      <c r="BM658" t="s">
        <v>70</v>
      </c>
      <c r="BN658">
        <v>511115</v>
      </c>
      <c r="BO658" s="29">
        <v>9</v>
      </c>
      <c r="BP658" t="s">
        <v>19</v>
      </c>
      <c r="BQ658" s="61">
        <v>2078</v>
      </c>
    </row>
    <row r="659" spans="1:69" x14ac:dyDescent="0.25">
      <c r="A659" s="27">
        <v>2022</v>
      </c>
      <c r="B659" t="s">
        <v>65</v>
      </c>
      <c r="C659" t="s">
        <v>40</v>
      </c>
      <c r="D659" t="s">
        <v>77</v>
      </c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>
        <v>4812</v>
      </c>
      <c r="Q659" s="61">
        <v>4812</v>
      </c>
      <c r="AK659" s="27">
        <v>2021</v>
      </c>
      <c r="AL659" t="s">
        <v>51</v>
      </c>
      <c r="AM659" t="s">
        <v>37</v>
      </c>
      <c r="AN659">
        <v>250013</v>
      </c>
      <c r="AO659" s="29">
        <v>7</v>
      </c>
      <c r="AP659" t="s">
        <v>74</v>
      </c>
      <c r="AQ659" s="61">
        <v>3392</v>
      </c>
      <c r="BK659" s="27">
        <v>2021</v>
      </c>
      <c r="BL659" t="s">
        <v>51</v>
      </c>
      <c r="BM659" t="s">
        <v>70</v>
      </c>
      <c r="BN659">
        <v>511115</v>
      </c>
      <c r="BO659" s="29">
        <v>9</v>
      </c>
      <c r="BP659" t="s">
        <v>20</v>
      </c>
      <c r="BQ659" s="61">
        <v>4417</v>
      </c>
    </row>
    <row r="660" spans="1:69" x14ac:dyDescent="0.25">
      <c r="A660" s="27">
        <v>2022</v>
      </c>
      <c r="B660" t="s">
        <v>65</v>
      </c>
      <c r="C660" t="s">
        <v>40</v>
      </c>
      <c r="D660" t="s">
        <v>78</v>
      </c>
      <c r="E660" s="61">
        <v>4421</v>
      </c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>
        <v>4421</v>
      </c>
      <c r="AK660" s="27">
        <v>2021</v>
      </c>
      <c r="AL660" t="s">
        <v>51</v>
      </c>
      <c r="AM660" t="s">
        <v>37</v>
      </c>
      <c r="AN660">
        <v>250013</v>
      </c>
      <c r="AO660" s="29">
        <v>8</v>
      </c>
      <c r="AP660" t="s">
        <v>20</v>
      </c>
      <c r="AQ660" s="61">
        <v>815</v>
      </c>
      <c r="BK660" s="27">
        <v>2021</v>
      </c>
      <c r="BL660" t="s">
        <v>51</v>
      </c>
      <c r="BM660" t="s">
        <v>70</v>
      </c>
      <c r="BN660">
        <v>511115</v>
      </c>
      <c r="BO660" s="29">
        <v>10</v>
      </c>
      <c r="BP660" t="s">
        <v>81</v>
      </c>
      <c r="BQ660" s="61">
        <v>2526</v>
      </c>
    </row>
    <row r="661" spans="1:69" x14ac:dyDescent="0.25">
      <c r="A661" s="27">
        <v>2022</v>
      </c>
      <c r="B661" t="s">
        <v>65</v>
      </c>
      <c r="C661" t="s">
        <v>40</v>
      </c>
      <c r="D661" t="s">
        <v>79</v>
      </c>
      <c r="E661" s="61"/>
      <c r="F661" s="61"/>
      <c r="G661" s="61"/>
      <c r="H661" s="61"/>
      <c r="I661" s="61"/>
      <c r="J661" s="61"/>
      <c r="K661" s="61">
        <v>3180</v>
      </c>
      <c r="L661" s="61"/>
      <c r="M661" s="61"/>
      <c r="N661" s="61"/>
      <c r="O661" s="61">
        <v>2574</v>
      </c>
      <c r="P661" s="61"/>
      <c r="Q661" s="61">
        <v>5754</v>
      </c>
      <c r="AK661" s="27">
        <v>2021</v>
      </c>
      <c r="AL661" t="s">
        <v>51</v>
      </c>
      <c r="AM661" t="s">
        <v>37</v>
      </c>
      <c r="AN661">
        <v>250013</v>
      </c>
      <c r="AO661" s="29">
        <v>11</v>
      </c>
      <c r="AP661" t="s">
        <v>13</v>
      </c>
      <c r="AQ661" s="61">
        <v>2647</v>
      </c>
      <c r="BK661" s="27">
        <v>2021</v>
      </c>
      <c r="BL661" t="s">
        <v>51</v>
      </c>
      <c r="BM661" t="s">
        <v>70</v>
      </c>
      <c r="BN661">
        <v>511115</v>
      </c>
      <c r="BO661" s="29">
        <v>10</v>
      </c>
      <c r="BP661" t="s">
        <v>20</v>
      </c>
      <c r="BQ661" s="61">
        <v>4488</v>
      </c>
    </row>
    <row r="662" spans="1:69" x14ac:dyDescent="0.25">
      <c r="A662" s="27">
        <v>2022</v>
      </c>
      <c r="B662" t="s">
        <v>65</v>
      </c>
      <c r="C662" t="s">
        <v>40</v>
      </c>
      <c r="D662" t="s">
        <v>80</v>
      </c>
      <c r="E662" s="61"/>
      <c r="F662" s="61">
        <v>4253</v>
      </c>
      <c r="G662" s="61"/>
      <c r="H662" s="61">
        <v>1330</v>
      </c>
      <c r="I662" s="61"/>
      <c r="J662" s="61"/>
      <c r="K662" s="61">
        <v>938</v>
      </c>
      <c r="L662" s="61"/>
      <c r="M662" s="61"/>
      <c r="N662" s="61"/>
      <c r="O662" s="61"/>
      <c r="P662" s="61"/>
      <c r="Q662" s="61">
        <v>6521</v>
      </c>
      <c r="AK662" s="27">
        <v>2021</v>
      </c>
      <c r="AL662" t="s">
        <v>51</v>
      </c>
      <c r="AM662" t="s">
        <v>37</v>
      </c>
      <c r="AN662">
        <v>250014</v>
      </c>
      <c r="AO662" s="29">
        <v>1</v>
      </c>
      <c r="AP662" t="s">
        <v>16</v>
      </c>
      <c r="AQ662" s="61">
        <v>2267</v>
      </c>
      <c r="BK662" s="27">
        <v>2021</v>
      </c>
      <c r="BL662" t="s">
        <v>51</v>
      </c>
      <c r="BM662" t="s">
        <v>70</v>
      </c>
      <c r="BN662">
        <v>511115</v>
      </c>
      <c r="BO662" s="29">
        <v>11</v>
      </c>
      <c r="BP662" t="s">
        <v>18</v>
      </c>
      <c r="BQ662" s="61">
        <v>4773</v>
      </c>
    </row>
    <row r="663" spans="1:69" x14ac:dyDescent="0.25">
      <c r="A663" s="27">
        <v>2022</v>
      </c>
      <c r="B663" t="s">
        <v>65</v>
      </c>
      <c r="C663" t="s">
        <v>40</v>
      </c>
      <c r="D663" t="s">
        <v>81</v>
      </c>
      <c r="E663" s="61">
        <v>2375</v>
      </c>
      <c r="F663" s="61">
        <v>4843</v>
      </c>
      <c r="G663" s="61">
        <v>3564</v>
      </c>
      <c r="H663" s="61"/>
      <c r="I663" s="61">
        <v>6347</v>
      </c>
      <c r="J663" s="61"/>
      <c r="K663" s="61"/>
      <c r="L663" s="61"/>
      <c r="M663" s="61"/>
      <c r="N663" s="61"/>
      <c r="O663" s="61"/>
      <c r="P663" s="61"/>
      <c r="Q663" s="61">
        <v>17129</v>
      </c>
      <c r="AK663" s="27">
        <v>2021</v>
      </c>
      <c r="AL663" t="s">
        <v>51</v>
      </c>
      <c r="AM663" t="s">
        <v>37</v>
      </c>
      <c r="AN663">
        <v>250014</v>
      </c>
      <c r="AO663" s="29">
        <v>3</v>
      </c>
      <c r="AP663" t="s">
        <v>77</v>
      </c>
      <c r="AQ663" s="61">
        <v>4367</v>
      </c>
      <c r="BK663" s="27">
        <v>2021</v>
      </c>
      <c r="BL663" t="s">
        <v>51</v>
      </c>
      <c r="BM663" t="s">
        <v>70</v>
      </c>
      <c r="BN663">
        <v>511115</v>
      </c>
      <c r="BO663" s="29">
        <v>12</v>
      </c>
      <c r="BP663" t="s">
        <v>77</v>
      </c>
      <c r="BQ663" s="61">
        <v>3382</v>
      </c>
    </row>
    <row r="664" spans="1:69" x14ac:dyDescent="0.25">
      <c r="A664" s="27">
        <v>2022</v>
      </c>
      <c r="B664" t="s">
        <v>65</v>
      </c>
      <c r="C664" t="s">
        <v>40</v>
      </c>
      <c r="D664" t="s">
        <v>11</v>
      </c>
      <c r="E664" s="61">
        <v>545</v>
      </c>
      <c r="F664" s="61"/>
      <c r="G664" s="61">
        <v>5242</v>
      </c>
      <c r="H664" s="61"/>
      <c r="I664" s="61">
        <v>1704</v>
      </c>
      <c r="J664" s="61"/>
      <c r="K664" s="61"/>
      <c r="L664" s="61"/>
      <c r="M664" s="61"/>
      <c r="N664" s="61"/>
      <c r="O664" s="61"/>
      <c r="P664" s="61">
        <v>6070</v>
      </c>
      <c r="Q664" s="61">
        <v>13561</v>
      </c>
      <c r="AK664" s="27">
        <v>2021</v>
      </c>
      <c r="AL664" t="s">
        <v>51</v>
      </c>
      <c r="AM664" t="s">
        <v>37</v>
      </c>
      <c r="AN664">
        <v>250014</v>
      </c>
      <c r="AO664" s="29">
        <v>3</v>
      </c>
      <c r="AP664" t="s">
        <v>78</v>
      </c>
      <c r="AQ664" s="61">
        <v>4652</v>
      </c>
      <c r="BK664" s="27">
        <v>2021</v>
      </c>
      <c r="BL664" t="s">
        <v>51</v>
      </c>
      <c r="BM664" t="s">
        <v>31</v>
      </c>
      <c r="BN664">
        <v>511116</v>
      </c>
      <c r="BO664" s="29">
        <v>1</v>
      </c>
      <c r="BP664" t="s">
        <v>74</v>
      </c>
      <c r="BQ664" s="61">
        <v>400</v>
      </c>
    </row>
    <row r="665" spans="1:69" x14ac:dyDescent="0.25">
      <c r="A665" s="27">
        <v>2022</v>
      </c>
      <c r="B665" t="s">
        <v>65</v>
      </c>
      <c r="C665" t="s">
        <v>40</v>
      </c>
      <c r="D665" t="s">
        <v>12</v>
      </c>
      <c r="E665" s="61"/>
      <c r="F665" s="61"/>
      <c r="G665" s="61"/>
      <c r="H665" s="61">
        <v>3971</v>
      </c>
      <c r="I665" s="61">
        <v>3513</v>
      </c>
      <c r="J665" s="61">
        <v>821</v>
      </c>
      <c r="K665" s="61">
        <v>3171</v>
      </c>
      <c r="L665" s="61"/>
      <c r="M665" s="61"/>
      <c r="N665" s="61"/>
      <c r="O665" s="61"/>
      <c r="P665" s="61"/>
      <c r="Q665" s="61">
        <v>11476</v>
      </c>
      <c r="AK665" s="27">
        <v>2021</v>
      </c>
      <c r="AL665" t="s">
        <v>51</v>
      </c>
      <c r="AM665" t="s">
        <v>37</v>
      </c>
      <c r="AN665">
        <v>250014</v>
      </c>
      <c r="AO665" s="29">
        <v>5</v>
      </c>
      <c r="AP665" t="s">
        <v>73</v>
      </c>
      <c r="AQ665" s="61">
        <v>2669</v>
      </c>
      <c r="BK665" s="27">
        <v>2021</v>
      </c>
      <c r="BL665" t="s">
        <v>51</v>
      </c>
      <c r="BM665" t="s">
        <v>31</v>
      </c>
      <c r="BN665">
        <v>511116</v>
      </c>
      <c r="BO665" s="29">
        <v>1</v>
      </c>
      <c r="BP665" t="s">
        <v>13</v>
      </c>
      <c r="BQ665" s="61">
        <v>3708</v>
      </c>
    </row>
    <row r="666" spans="1:69" x14ac:dyDescent="0.25">
      <c r="A666" s="27">
        <v>2022</v>
      </c>
      <c r="B666" t="s">
        <v>65</v>
      </c>
      <c r="C666" t="s">
        <v>40</v>
      </c>
      <c r="D666" t="s">
        <v>13</v>
      </c>
      <c r="E666" s="61"/>
      <c r="F666" s="61"/>
      <c r="G666" s="61"/>
      <c r="H666" s="61"/>
      <c r="I666" s="61">
        <v>326</v>
      </c>
      <c r="J666" s="61"/>
      <c r="K666" s="61"/>
      <c r="L666" s="61"/>
      <c r="M666" s="61"/>
      <c r="N666" s="61"/>
      <c r="O666" s="61"/>
      <c r="P666" s="61"/>
      <c r="Q666" s="61">
        <v>326</v>
      </c>
      <c r="AK666" s="27">
        <v>2021</v>
      </c>
      <c r="AL666" t="s">
        <v>51</v>
      </c>
      <c r="AM666" t="s">
        <v>37</v>
      </c>
      <c r="AN666">
        <v>250014</v>
      </c>
      <c r="AO666" s="29">
        <v>6</v>
      </c>
      <c r="AP666" t="s">
        <v>78</v>
      </c>
      <c r="AQ666" s="61">
        <v>631</v>
      </c>
      <c r="BK666" s="27">
        <v>2021</v>
      </c>
      <c r="BL666" t="s">
        <v>51</v>
      </c>
      <c r="BM666" t="s">
        <v>31</v>
      </c>
      <c r="BN666">
        <v>511116</v>
      </c>
      <c r="BO666" s="29">
        <v>1</v>
      </c>
      <c r="BP666" t="s">
        <v>16</v>
      </c>
      <c r="BQ666" s="61">
        <v>2267</v>
      </c>
    </row>
    <row r="667" spans="1:69" x14ac:dyDescent="0.25">
      <c r="A667" s="27">
        <v>2022</v>
      </c>
      <c r="B667" t="s">
        <v>65</v>
      </c>
      <c r="C667" t="s">
        <v>40</v>
      </c>
      <c r="D667" t="s">
        <v>14</v>
      </c>
      <c r="E667" s="61">
        <v>2174</v>
      </c>
      <c r="F667" s="61"/>
      <c r="G667" s="61"/>
      <c r="H667" s="61"/>
      <c r="I667" s="61"/>
      <c r="J667" s="61"/>
      <c r="K667" s="61">
        <v>5058</v>
      </c>
      <c r="L667" s="61"/>
      <c r="M667" s="61"/>
      <c r="N667" s="61">
        <v>801</v>
      </c>
      <c r="O667" s="61"/>
      <c r="P667" s="61"/>
      <c r="Q667" s="61">
        <v>8033</v>
      </c>
      <c r="AK667" s="27">
        <v>2021</v>
      </c>
      <c r="AL667" t="s">
        <v>51</v>
      </c>
      <c r="AM667" t="s">
        <v>37</v>
      </c>
      <c r="AN667">
        <v>250014</v>
      </c>
      <c r="AO667" s="29">
        <v>6</v>
      </c>
      <c r="AP667" t="s">
        <v>81</v>
      </c>
      <c r="AQ667" s="61">
        <v>3111</v>
      </c>
      <c r="BK667" s="27">
        <v>2021</v>
      </c>
      <c r="BL667" t="s">
        <v>51</v>
      </c>
      <c r="BM667" t="s">
        <v>31</v>
      </c>
      <c r="BN667">
        <v>511116</v>
      </c>
      <c r="BO667" s="29">
        <v>1</v>
      </c>
      <c r="BP667" t="s">
        <v>18</v>
      </c>
      <c r="BQ667" s="61">
        <v>5116</v>
      </c>
    </row>
    <row r="668" spans="1:69" x14ac:dyDescent="0.25">
      <c r="A668" s="27">
        <v>2022</v>
      </c>
      <c r="B668" t="s">
        <v>65</v>
      </c>
      <c r="C668" t="s">
        <v>40</v>
      </c>
      <c r="D668" t="s">
        <v>15</v>
      </c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>
        <v>3332</v>
      </c>
      <c r="Q668" s="61">
        <v>3332</v>
      </c>
      <c r="AK668" s="27">
        <v>2021</v>
      </c>
      <c r="AL668" t="s">
        <v>51</v>
      </c>
      <c r="AM668" t="s">
        <v>37</v>
      </c>
      <c r="AN668">
        <v>250014</v>
      </c>
      <c r="AO668" s="29">
        <v>7</v>
      </c>
      <c r="AP668" t="s">
        <v>12</v>
      </c>
      <c r="AQ668" s="61">
        <v>1117</v>
      </c>
      <c r="BK668" s="27">
        <v>2021</v>
      </c>
      <c r="BL668" t="s">
        <v>51</v>
      </c>
      <c r="BM668" t="s">
        <v>31</v>
      </c>
      <c r="BN668">
        <v>511116</v>
      </c>
      <c r="BO668" s="29">
        <v>2</v>
      </c>
      <c r="BP668" t="s">
        <v>19</v>
      </c>
      <c r="BQ668" s="61">
        <v>1010</v>
      </c>
    </row>
    <row r="669" spans="1:69" x14ac:dyDescent="0.25">
      <c r="A669" s="27">
        <v>2022</v>
      </c>
      <c r="B669" t="s">
        <v>65</v>
      </c>
      <c r="C669" t="s">
        <v>40</v>
      </c>
      <c r="D669" t="s">
        <v>16</v>
      </c>
      <c r="E669" s="61"/>
      <c r="F669" s="61">
        <v>6529</v>
      </c>
      <c r="G669" s="61"/>
      <c r="H669" s="61"/>
      <c r="I669" s="61">
        <v>3869</v>
      </c>
      <c r="J669" s="61"/>
      <c r="K669" s="61">
        <v>7146</v>
      </c>
      <c r="L669" s="61"/>
      <c r="M669" s="61"/>
      <c r="N669" s="61">
        <v>464</v>
      </c>
      <c r="O669" s="61"/>
      <c r="P669" s="61"/>
      <c r="Q669" s="61">
        <v>18008</v>
      </c>
      <c r="AK669" s="27">
        <v>2021</v>
      </c>
      <c r="AL669" t="s">
        <v>51</v>
      </c>
      <c r="AM669" t="s">
        <v>37</v>
      </c>
      <c r="AN669">
        <v>250014</v>
      </c>
      <c r="AO669" s="29">
        <v>8</v>
      </c>
      <c r="AP669" t="s">
        <v>74</v>
      </c>
      <c r="AQ669" s="61">
        <v>5566</v>
      </c>
      <c r="BK669" s="27">
        <v>2021</v>
      </c>
      <c r="BL669" t="s">
        <v>51</v>
      </c>
      <c r="BM669" t="s">
        <v>31</v>
      </c>
      <c r="BN669">
        <v>511116</v>
      </c>
      <c r="BO669" s="29">
        <v>2</v>
      </c>
      <c r="BP669" t="s">
        <v>21</v>
      </c>
      <c r="BQ669" s="61">
        <v>2686</v>
      </c>
    </row>
    <row r="670" spans="1:69" x14ac:dyDescent="0.25">
      <c r="A670" s="27">
        <v>2022</v>
      </c>
      <c r="B670" t="s">
        <v>65</v>
      </c>
      <c r="C670" t="s">
        <v>40</v>
      </c>
      <c r="D670" t="s">
        <v>17</v>
      </c>
      <c r="E670" s="61"/>
      <c r="F670" s="61">
        <v>5434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>
        <v>5434</v>
      </c>
      <c r="AK670" s="27">
        <v>2021</v>
      </c>
      <c r="AL670" t="s">
        <v>51</v>
      </c>
      <c r="AM670" t="s">
        <v>37</v>
      </c>
      <c r="AN670">
        <v>250015</v>
      </c>
      <c r="AO670" s="29">
        <v>8</v>
      </c>
      <c r="AP670" t="s">
        <v>13</v>
      </c>
      <c r="AQ670" s="61">
        <v>5816</v>
      </c>
      <c r="BK670" s="27">
        <v>2021</v>
      </c>
      <c r="BL670" t="s">
        <v>51</v>
      </c>
      <c r="BM670" t="s">
        <v>31</v>
      </c>
      <c r="BN670">
        <v>511116</v>
      </c>
      <c r="BO670" s="29">
        <v>3</v>
      </c>
      <c r="BP670" t="s">
        <v>77</v>
      </c>
      <c r="BQ670" s="61">
        <v>4367</v>
      </c>
    </row>
    <row r="671" spans="1:69" x14ac:dyDescent="0.25">
      <c r="A671" s="27">
        <v>2022</v>
      </c>
      <c r="B671" t="s">
        <v>65</v>
      </c>
      <c r="C671" t="s">
        <v>40</v>
      </c>
      <c r="D671" t="s">
        <v>18</v>
      </c>
      <c r="E671" s="61"/>
      <c r="F671" s="61"/>
      <c r="G671" s="61"/>
      <c r="H671" s="61"/>
      <c r="I671" s="61"/>
      <c r="J671" s="61"/>
      <c r="K671" s="61">
        <v>5052</v>
      </c>
      <c r="L671" s="61"/>
      <c r="M671" s="61"/>
      <c r="N671" s="61"/>
      <c r="O671" s="61"/>
      <c r="P671" s="61">
        <v>3514</v>
      </c>
      <c r="Q671" s="61">
        <v>8566</v>
      </c>
      <c r="AK671" s="27">
        <v>2021</v>
      </c>
      <c r="AL671" t="s">
        <v>51</v>
      </c>
      <c r="AM671" t="s">
        <v>37</v>
      </c>
      <c r="AN671">
        <v>250016</v>
      </c>
      <c r="AO671" s="29">
        <v>1</v>
      </c>
      <c r="AP671" t="s">
        <v>15</v>
      </c>
      <c r="AQ671" s="61">
        <v>959</v>
      </c>
      <c r="BK671" s="27">
        <v>2021</v>
      </c>
      <c r="BL671" t="s">
        <v>51</v>
      </c>
      <c r="BM671" t="s">
        <v>31</v>
      </c>
      <c r="BN671">
        <v>511116</v>
      </c>
      <c r="BO671" s="29">
        <v>3</v>
      </c>
      <c r="BP671" t="s">
        <v>79</v>
      </c>
      <c r="BQ671" s="61">
        <v>1720</v>
      </c>
    </row>
    <row r="672" spans="1:69" x14ac:dyDescent="0.25">
      <c r="A672" s="27">
        <v>2022</v>
      </c>
      <c r="B672" t="s">
        <v>65</v>
      </c>
      <c r="C672" t="s">
        <v>40</v>
      </c>
      <c r="D672" t="s">
        <v>19</v>
      </c>
      <c r="E672" s="61"/>
      <c r="F672" s="61"/>
      <c r="G672" s="61"/>
      <c r="H672" s="61"/>
      <c r="I672" s="61"/>
      <c r="J672" s="61"/>
      <c r="K672" s="61"/>
      <c r="L672" s="61">
        <v>4742</v>
      </c>
      <c r="M672" s="61"/>
      <c r="N672" s="61"/>
      <c r="O672" s="61"/>
      <c r="P672" s="61">
        <v>861</v>
      </c>
      <c r="Q672" s="61">
        <v>5603</v>
      </c>
      <c r="AK672" s="27">
        <v>2021</v>
      </c>
      <c r="AL672" t="s">
        <v>51</v>
      </c>
      <c r="AM672" t="s">
        <v>37</v>
      </c>
      <c r="AN672">
        <v>250016</v>
      </c>
      <c r="AO672" s="29">
        <v>2</v>
      </c>
      <c r="AP672" t="s">
        <v>75</v>
      </c>
      <c r="AQ672" s="61">
        <v>1572</v>
      </c>
      <c r="BK672" s="27">
        <v>2021</v>
      </c>
      <c r="BL672" t="s">
        <v>51</v>
      </c>
      <c r="BM672" t="s">
        <v>31</v>
      </c>
      <c r="BN672">
        <v>511116</v>
      </c>
      <c r="BO672" s="29">
        <v>3</v>
      </c>
      <c r="BP672" t="s">
        <v>15</v>
      </c>
      <c r="BQ672" s="61">
        <v>1883</v>
      </c>
    </row>
    <row r="673" spans="1:69" x14ac:dyDescent="0.25">
      <c r="A673" s="27">
        <v>2022</v>
      </c>
      <c r="B673" t="s">
        <v>65</v>
      </c>
      <c r="C673" t="s">
        <v>40</v>
      </c>
      <c r="D673" t="s">
        <v>20</v>
      </c>
      <c r="E673" s="61"/>
      <c r="F673" s="61"/>
      <c r="G673" s="61"/>
      <c r="H673" s="61">
        <v>5735</v>
      </c>
      <c r="I673" s="61"/>
      <c r="J673" s="61"/>
      <c r="K673" s="61">
        <v>4795</v>
      </c>
      <c r="L673" s="61"/>
      <c r="M673" s="61"/>
      <c r="N673" s="61"/>
      <c r="O673" s="61">
        <v>4443</v>
      </c>
      <c r="P673" s="61">
        <v>2623</v>
      </c>
      <c r="Q673" s="61">
        <v>17596</v>
      </c>
      <c r="AK673" s="27">
        <v>2021</v>
      </c>
      <c r="AL673" t="s">
        <v>51</v>
      </c>
      <c r="AM673" t="s">
        <v>37</v>
      </c>
      <c r="AN673">
        <v>250016</v>
      </c>
      <c r="AO673" s="29">
        <v>2</v>
      </c>
      <c r="AP673" t="s">
        <v>76</v>
      </c>
      <c r="AQ673" s="61">
        <v>3689</v>
      </c>
      <c r="BK673" s="27">
        <v>2021</v>
      </c>
      <c r="BL673" t="s">
        <v>51</v>
      </c>
      <c r="BM673" t="s">
        <v>31</v>
      </c>
      <c r="BN673">
        <v>511116</v>
      </c>
      <c r="BO673" s="29">
        <v>3</v>
      </c>
      <c r="BP673" t="s">
        <v>19</v>
      </c>
      <c r="BQ673" s="61">
        <v>630</v>
      </c>
    </row>
    <row r="674" spans="1:69" x14ac:dyDescent="0.25">
      <c r="A674" s="27">
        <v>2022</v>
      </c>
      <c r="B674" t="s">
        <v>65</v>
      </c>
      <c r="C674" t="s">
        <v>40</v>
      </c>
      <c r="D674" t="s">
        <v>21</v>
      </c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>
        <v>5860</v>
      </c>
      <c r="P674" s="61"/>
      <c r="Q674" s="61">
        <v>5860</v>
      </c>
      <c r="AK674" s="27">
        <v>2021</v>
      </c>
      <c r="AL674" t="s">
        <v>51</v>
      </c>
      <c r="AM674" t="s">
        <v>37</v>
      </c>
      <c r="AN674">
        <v>250016</v>
      </c>
      <c r="AO674" s="29">
        <v>3</v>
      </c>
      <c r="AP674" t="s">
        <v>74</v>
      </c>
      <c r="AQ674" s="61">
        <v>1808</v>
      </c>
      <c r="BK674" s="27">
        <v>2021</v>
      </c>
      <c r="BL674" t="s">
        <v>51</v>
      </c>
      <c r="BM674" t="s">
        <v>31</v>
      </c>
      <c r="BN674">
        <v>511116</v>
      </c>
      <c r="BO674" s="29">
        <v>4</v>
      </c>
      <c r="BP674" t="s">
        <v>18</v>
      </c>
      <c r="BQ674" s="61">
        <v>3213</v>
      </c>
    </row>
    <row r="675" spans="1:69" x14ac:dyDescent="0.25">
      <c r="A675" s="27">
        <v>2022</v>
      </c>
      <c r="B675" t="s">
        <v>65</v>
      </c>
      <c r="C675" t="s">
        <v>55</v>
      </c>
      <c r="D675" t="s">
        <v>74</v>
      </c>
      <c r="E675" s="61"/>
      <c r="F675" s="61"/>
      <c r="G675" s="61"/>
      <c r="H675" s="61"/>
      <c r="I675" s="61"/>
      <c r="J675" s="61">
        <v>3967</v>
      </c>
      <c r="K675" s="61"/>
      <c r="L675" s="61"/>
      <c r="M675" s="61"/>
      <c r="N675" s="61"/>
      <c r="O675" s="61"/>
      <c r="P675" s="61"/>
      <c r="Q675" s="61">
        <v>3967</v>
      </c>
      <c r="AK675" s="27">
        <v>2021</v>
      </c>
      <c r="AL675" t="s">
        <v>51</v>
      </c>
      <c r="AM675" t="s">
        <v>37</v>
      </c>
      <c r="AN675">
        <v>250016</v>
      </c>
      <c r="AO675" s="29">
        <v>4</v>
      </c>
      <c r="AP675" t="s">
        <v>79</v>
      </c>
      <c r="AQ675" s="61">
        <v>1592</v>
      </c>
      <c r="BK675" s="27">
        <v>2021</v>
      </c>
      <c r="BL675" t="s">
        <v>51</v>
      </c>
      <c r="BM675" t="s">
        <v>31</v>
      </c>
      <c r="BN675">
        <v>511116</v>
      </c>
      <c r="BO675" s="29">
        <v>5</v>
      </c>
      <c r="BP675" t="s">
        <v>79</v>
      </c>
      <c r="BQ675" s="61">
        <v>5265</v>
      </c>
    </row>
    <row r="676" spans="1:69" x14ac:dyDescent="0.25">
      <c r="A676" s="27">
        <v>2022</v>
      </c>
      <c r="B676" t="s">
        <v>65</v>
      </c>
      <c r="C676" t="s">
        <v>55</v>
      </c>
      <c r="D676" t="s">
        <v>75</v>
      </c>
      <c r="E676" s="61"/>
      <c r="F676" s="61"/>
      <c r="G676" s="61"/>
      <c r="H676" s="61"/>
      <c r="I676" s="61"/>
      <c r="J676" s="61"/>
      <c r="K676" s="61"/>
      <c r="L676" s="61"/>
      <c r="M676" s="61"/>
      <c r="N676" s="61">
        <v>5437</v>
      </c>
      <c r="O676" s="61"/>
      <c r="P676" s="61"/>
      <c r="Q676" s="61">
        <v>5437</v>
      </c>
      <c r="AK676" s="27">
        <v>2021</v>
      </c>
      <c r="AL676" t="s">
        <v>51</v>
      </c>
      <c r="AM676" t="s">
        <v>37</v>
      </c>
      <c r="AN676">
        <v>250016</v>
      </c>
      <c r="AO676" s="29">
        <v>5</v>
      </c>
      <c r="AP676" t="s">
        <v>81</v>
      </c>
      <c r="AQ676" s="61">
        <v>4315</v>
      </c>
      <c r="BK676" s="27">
        <v>2021</v>
      </c>
      <c r="BL676" t="s">
        <v>51</v>
      </c>
      <c r="BM676" t="s">
        <v>31</v>
      </c>
      <c r="BN676">
        <v>511116</v>
      </c>
      <c r="BO676" s="29">
        <v>5</v>
      </c>
      <c r="BP676" t="s">
        <v>81</v>
      </c>
      <c r="BQ676" s="61">
        <v>4315</v>
      </c>
    </row>
    <row r="677" spans="1:69" x14ac:dyDescent="0.25">
      <c r="A677" s="27">
        <v>2022</v>
      </c>
      <c r="B677" t="s">
        <v>65</v>
      </c>
      <c r="C677" t="s">
        <v>55</v>
      </c>
      <c r="D677" t="s">
        <v>15</v>
      </c>
      <c r="E677" s="61"/>
      <c r="F677" s="61"/>
      <c r="G677" s="61"/>
      <c r="H677" s="61">
        <v>5644</v>
      </c>
      <c r="I677" s="61"/>
      <c r="J677" s="61"/>
      <c r="K677" s="61"/>
      <c r="L677" s="61"/>
      <c r="M677" s="61"/>
      <c r="N677" s="61"/>
      <c r="O677" s="61"/>
      <c r="P677" s="61"/>
      <c r="Q677" s="61">
        <v>5644</v>
      </c>
      <c r="AK677" s="27">
        <v>2021</v>
      </c>
      <c r="AL677" t="s">
        <v>51</v>
      </c>
      <c r="AM677" t="s">
        <v>37</v>
      </c>
      <c r="AN677">
        <v>250016</v>
      </c>
      <c r="AO677" s="29">
        <v>6</v>
      </c>
      <c r="AP677" t="s">
        <v>73</v>
      </c>
      <c r="AQ677" s="61">
        <v>1788</v>
      </c>
      <c r="BK677" s="27">
        <v>2021</v>
      </c>
      <c r="BL677" t="s">
        <v>51</v>
      </c>
      <c r="BM677" t="s">
        <v>31</v>
      </c>
      <c r="BN677">
        <v>511116</v>
      </c>
      <c r="BO677" s="29">
        <v>5</v>
      </c>
      <c r="BP677" t="s">
        <v>16</v>
      </c>
      <c r="BQ677" s="61">
        <v>3195</v>
      </c>
    </row>
    <row r="678" spans="1:69" x14ac:dyDescent="0.25">
      <c r="A678" s="27">
        <v>2022</v>
      </c>
      <c r="B678" t="s">
        <v>65</v>
      </c>
      <c r="C678" t="s">
        <v>55</v>
      </c>
      <c r="D678" t="s">
        <v>20</v>
      </c>
      <c r="E678" s="61"/>
      <c r="F678" s="61"/>
      <c r="G678" s="61">
        <v>3383</v>
      </c>
      <c r="H678" s="61"/>
      <c r="I678" s="61"/>
      <c r="J678" s="61"/>
      <c r="K678" s="61"/>
      <c r="L678" s="61"/>
      <c r="M678" s="61"/>
      <c r="N678" s="61"/>
      <c r="O678" s="61"/>
      <c r="P678" s="61"/>
      <c r="Q678" s="61">
        <v>3383</v>
      </c>
      <c r="AK678" s="27">
        <v>2021</v>
      </c>
      <c r="AL678" t="s">
        <v>51</v>
      </c>
      <c r="AM678" t="s">
        <v>37</v>
      </c>
      <c r="AN678">
        <v>250016</v>
      </c>
      <c r="AO678" s="29">
        <v>6</v>
      </c>
      <c r="AP678" t="s">
        <v>12</v>
      </c>
      <c r="AQ678" s="61">
        <v>5878</v>
      </c>
      <c r="BK678" s="27">
        <v>2021</v>
      </c>
      <c r="BL678" t="s">
        <v>51</v>
      </c>
      <c r="BM678" t="s">
        <v>31</v>
      </c>
      <c r="BN678">
        <v>511116</v>
      </c>
      <c r="BO678" s="29">
        <v>5</v>
      </c>
      <c r="BP678" t="s">
        <v>17</v>
      </c>
      <c r="BQ678" s="61">
        <v>5878</v>
      </c>
    </row>
    <row r="679" spans="1:69" x14ac:dyDescent="0.25">
      <c r="A679" s="27">
        <v>2022</v>
      </c>
      <c r="B679" t="s">
        <v>65</v>
      </c>
      <c r="C679" t="s">
        <v>55</v>
      </c>
      <c r="D679" t="s">
        <v>21</v>
      </c>
      <c r="E679" s="61"/>
      <c r="F679" s="61">
        <v>4151</v>
      </c>
      <c r="G679" s="61"/>
      <c r="H679" s="61"/>
      <c r="I679" s="61"/>
      <c r="J679" s="61"/>
      <c r="K679" s="61"/>
      <c r="L679" s="61"/>
      <c r="M679" s="61"/>
      <c r="N679" s="61"/>
      <c r="O679" s="61">
        <v>1302</v>
      </c>
      <c r="P679" s="61"/>
      <c r="Q679" s="61">
        <v>5453</v>
      </c>
      <c r="AK679" s="27">
        <v>2021</v>
      </c>
      <c r="AL679" t="s">
        <v>51</v>
      </c>
      <c r="AM679" t="s">
        <v>37</v>
      </c>
      <c r="AN679">
        <v>250016</v>
      </c>
      <c r="AO679" s="29">
        <v>7</v>
      </c>
      <c r="AP679" t="s">
        <v>19</v>
      </c>
      <c r="AQ679" s="61">
        <v>2679</v>
      </c>
      <c r="BK679" s="27">
        <v>2021</v>
      </c>
      <c r="BL679" t="s">
        <v>51</v>
      </c>
      <c r="BM679" t="s">
        <v>31</v>
      </c>
      <c r="BN679">
        <v>511116</v>
      </c>
      <c r="BO679" s="29">
        <v>5</v>
      </c>
      <c r="BP679" t="s">
        <v>20</v>
      </c>
      <c r="BQ679" s="61">
        <v>1693</v>
      </c>
    </row>
    <row r="680" spans="1:69" x14ac:dyDescent="0.25">
      <c r="A680" s="27">
        <v>2022</v>
      </c>
      <c r="B680" t="s">
        <v>51</v>
      </c>
      <c r="C680" t="s">
        <v>53</v>
      </c>
      <c r="D680" t="s">
        <v>73</v>
      </c>
      <c r="E680" s="61"/>
      <c r="F680" s="61"/>
      <c r="G680" s="61"/>
      <c r="H680" s="61"/>
      <c r="I680" s="61">
        <v>8875</v>
      </c>
      <c r="J680" s="61"/>
      <c r="K680" s="61"/>
      <c r="L680" s="61"/>
      <c r="M680" s="61"/>
      <c r="N680" s="61"/>
      <c r="O680" s="61"/>
      <c r="P680" s="61"/>
      <c r="Q680" s="61">
        <v>8875</v>
      </c>
      <c r="AK680" s="27">
        <v>2021</v>
      </c>
      <c r="AL680" t="s">
        <v>51</v>
      </c>
      <c r="AM680" t="s">
        <v>37</v>
      </c>
      <c r="AN680">
        <v>250016</v>
      </c>
      <c r="AO680" s="29">
        <v>8</v>
      </c>
      <c r="AP680" t="s">
        <v>17</v>
      </c>
      <c r="AQ680" s="61">
        <v>3514</v>
      </c>
      <c r="BK680" s="27">
        <v>2021</v>
      </c>
      <c r="BL680" t="s">
        <v>51</v>
      </c>
      <c r="BM680" t="s">
        <v>31</v>
      </c>
      <c r="BN680">
        <v>511116</v>
      </c>
      <c r="BO680" s="29">
        <v>6</v>
      </c>
      <c r="BP680" t="s">
        <v>77</v>
      </c>
      <c r="BQ680" s="61">
        <v>9240</v>
      </c>
    </row>
    <row r="681" spans="1:69" x14ac:dyDescent="0.25">
      <c r="A681" s="27">
        <v>2022</v>
      </c>
      <c r="B681" t="s">
        <v>51</v>
      </c>
      <c r="C681" t="s">
        <v>53</v>
      </c>
      <c r="D681" t="s">
        <v>74</v>
      </c>
      <c r="E681" s="61"/>
      <c r="F681" s="61">
        <v>9714</v>
      </c>
      <c r="G681" s="61"/>
      <c r="H681" s="61"/>
      <c r="I681" s="61"/>
      <c r="J681" s="61"/>
      <c r="K681" s="61"/>
      <c r="L681" s="61">
        <v>986</v>
      </c>
      <c r="M681" s="61"/>
      <c r="N681" s="61"/>
      <c r="O681" s="61"/>
      <c r="P681" s="61"/>
      <c r="Q681" s="61">
        <v>10700</v>
      </c>
      <c r="AK681" s="27">
        <v>2021</v>
      </c>
      <c r="AL681" t="s">
        <v>51</v>
      </c>
      <c r="AM681" t="s">
        <v>37</v>
      </c>
      <c r="AN681">
        <v>250016</v>
      </c>
      <c r="AO681" s="29">
        <v>8</v>
      </c>
      <c r="AP681" t="s">
        <v>18</v>
      </c>
      <c r="AQ681" s="61">
        <v>4493</v>
      </c>
      <c r="BK681" s="27">
        <v>2021</v>
      </c>
      <c r="BL681" t="s">
        <v>51</v>
      </c>
      <c r="BM681" t="s">
        <v>31</v>
      </c>
      <c r="BN681">
        <v>511116</v>
      </c>
      <c r="BO681" s="29">
        <v>7</v>
      </c>
      <c r="BP681" t="s">
        <v>19</v>
      </c>
      <c r="BQ681" s="61">
        <v>711</v>
      </c>
    </row>
    <row r="682" spans="1:69" x14ac:dyDescent="0.25">
      <c r="A682" s="27">
        <v>2022</v>
      </c>
      <c r="B682" t="s">
        <v>51</v>
      </c>
      <c r="C682" t="s">
        <v>53</v>
      </c>
      <c r="D682" t="s">
        <v>75</v>
      </c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>
        <v>628</v>
      </c>
      <c r="Q682" s="61">
        <v>628</v>
      </c>
      <c r="AK682" s="27">
        <v>2021</v>
      </c>
      <c r="AL682" t="s">
        <v>51</v>
      </c>
      <c r="AM682" t="s">
        <v>37</v>
      </c>
      <c r="AN682">
        <v>250016</v>
      </c>
      <c r="AO682" s="29">
        <v>9</v>
      </c>
      <c r="AP682" t="s">
        <v>79</v>
      </c>
      <c r="AQ682" s="61">
        <v>4431</v>
      </c>
      <c r="BK682" s="27">
        <v>2021</v>
      </c>
      <c r="BL682" t="s">
        <v>51</v>
      </c>
      <c r="BM682" t="s">
        <v>31</v>
      </c>
      <c r="BN682">
        <v>511116</v>
      </c>
      <c r="BO682" s="29">
        <v>8</v>
      </c>
      <c r="BP682" t="s">
        <v>17</v>
      </c>
      <c r="BQ682" s="61">
        <v>5809</v>
      </c>
    </row>
    <row r="683" spans="1:69" x14ac:dyDescent="0.25">
      <c r="A683" s="27">
        <v>2022</v>
      </c>
      <c r="B683" t="s">
        <v>51</v>
      </c>
      <c r="C683" t="s">
        <v>53</v>
      </c>
      <c r="D683" t="s">
        <v>76</v>
      </c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>
        <v>7353</v>
      </c>
      <c r="Q683" s="61">
        <v>7353</v>
      </c>
      <c r="AK683" s="27">
        <v>2021</v>
      </c>
      <c r="AL683" t="s">
        <v>51</v>
      </c>
      <c r="AM683" t="s">
        <v>37</v>
      </c>
      <c r="AN683">
        <v>250016</v>
      </c>
      <c r="AO683" s="29">
        <v>9</v>
      </c>
      <c r="AP683" t="s">
        <v>17</v>
      </c>
      <c r="AQ683" s="61">
        <v>804</v>
      </c>
      <c r="BK683" s="27">
        <v>2021</v>
      </c>
      <c r="BL683" t="s">
        <v>51</v>
      </c>
      <c r="BM683" t="s">
        <v>31</v>
      </c>
      <c r="BN683">
        <v>511116</v>
      </c>
      <c r="BO683" s="29">
        <v>8</v>
      </c>
      <c r="BP683" t="s">
        <v>18</v>
      </c>
      <c r="BQ683" s="61">
        <v>4493</v>
      </c>
    </row>
    <row r="684" spans="1:69" x14ac:dyDescent="0.25">
      <c r="A684" s="27">
        <v>2022</v>
      </c>
      <c r="B684" t="s">
        <v>51</v>
      </c>
      <c r="C684" t="s">
        <v>53</v>
      </c>
      <c r="D684" t="s">
        <v>77</v>
      </c>
      <c r="E684" s="61"/>
      <c r="F684" s="61"/>
      <c r="G684" s="61">
        <v>1814</v>
      </c>
      <c r="H684" s="61"/>
      <c r="I684" s="61"/>
      <c r="J684" s="61"/>
      <c r="K684" s="61"/>
      <c r="L684" s="61"/>
      <c r="M684" s="61"/>
      <c r="N684" s="61"/>
      <c r="O684" s="61">
        <v>544</v>
      </c>
      <c r="P684" s="61"/>
      <c r="Q684" s="61">
        <v>2358</v>
      </c>
      <c r="AK684" s="27">
        <v>2021</v>
      </c>
      <c r="AL684" t="s">
        <v>51</v>
      </c>
      <c r="AM684" t="s">
        <v>37</v>
      </c>
      <c r="AN684">
        <v>250016</v>
      </c>
      <c r="AO684" s="29">
        <v>9</v>
      </c>
      <c r="AP684" t="s">
        <v>18</v>
      </c>
      <c r="AQ684" s="61">
        <v>4778</v>
      </c>
      <c r="BK684" s="27">
        <v>2021</v>
      </c>
      <c r="BL684" t="s">
        <v>51</v>
      </c>
      <c r="BM684" t="s">
        <v>31</v>
      </c>
      <c r="BN684">
        <v>511116</v>
      </c>
      <c r="BO684" s="29">
        <v>8</v>
      </c>
      <c r="BP684" t="s">
        <v>20</v>
      </c>
      <c r="BQ684" s="61">
        <v>4607</v>
      </c>
    </row>
    <row r="685" spans="1:69" x14ac:dyDescent="0.25">
      <c r="A685" s="27">
        <v>2022</v>
      </c>
      <c r="B685" t="s">
        <v>51</v>
      </c>
      <c r="C685" t="s">
        <v>53</v>
      </c>
      <c r="D685" t="s">
        <v>79</v>
      </c>
      <c r="E685" s="61"/>
      <c r="F685" s="61"/>
      <c r="G685" s="61">
        <v>2467</v>
      </c>
      <c r="H685" s="61"/>
      <c r="I685" s="61"/>
      <c r="J685" s="61"/>
      <c r="K685" s="61">
        <v>904</v>
      </c>
      <c r="L685" s="61"/>
      <c r="M685" s="61">
        <v>4372</v>
      </c>
      <c r="N685" s="61"/>
      <c r="O685" s="61">
        <v>1398</v>
      </c>
      <c r="P685" s="61">
        <v>1395</v>
      </c>
      <c r="Q685" s="61">
        <v>10536</v>
      </c>
      <c r="AK685" s="27">
        <v>2021</v>
      </c>
      <c r="AL685" t="s">
        <v>51</v>
      </c>
      <c r="AM685" t="s">
        <v>37</v>
      </c>
      <c r="AN685">
        <v>250016</v>
      </c>
      <c r="AO685" s="29">
        <v>10</v>
      </c>
      <c r="AP685" t="s">
        <v>78</v>
      </c>
      <c r="AQ685" s="61">
        <v>1517</v>
      </c>
      <c r="BK685" s="27">
        <v>2021</v>
      </c>
      <c r="BL685" t="s">
        <v>51</v>
      </c>
      <c r="BM685" t="s">
        <v>31</v>
      </c>
      <c r="BN685">
        <v>511116</v>
      </c>
      <c r="BO685" s="29">
        <v>8</v>
      </c>
      <c r="BP685" t="s">
        <v>21</v>
      </c>
      <c r="BQ685" s="61">
        <v>4429</v>
      </c>
    </row>
    <row r="686" spans="1:69" x14ac:dyDescent="0.25">
      <c r="A686" s="27">
        <v>2022</v>
      </c>
      <c r="B686" t="s">
        <v>51</v>
      </c>
      <c r="C686" t="s">
        <v>53</v>
      </c>
      <c r="D686" t="s">
        <v>80</v>
      </c>
      <c r="E686" s="61"/>
      <c r="F686" s="61"/>
      <c r="G686" s="61"/>
      <c r="H686" s="61"/>
      <c r="I686" s="61"/>
      <c r="J686" s="61"/>
      <c r="K686" s="61"/>
      <c r="L686" s="61">
        <v>708</v>
      </c>
      <c r="M686" s="61"/>
      <c r="N686" s="61"/>
      <c r="O686" s="61"/>
      <c r="P686" s="61"/>
      <c r="Q686" s="61">
        <v>708</v>
      </c>
      <c r="AK686" s="27">
        <v>2021</v>
      </c>
      <c r="AL686" t="s">
        <v>51</v>
      </c>
      <c r="AM686" t="s">
        <v>37</v>
      </c>
      <c r="AN686">
        <v>250016</v>
      </c>
      <c r="AO686" s="29">
        <v>10</v>
      </c>
      <c r="AP686" t="s">
        <v>14</v>
      </c>
      <c r="AQ686" s="61">
        <v>2524</v>
      </c>
      <c r="BK686" s="27">
        <v>2021</v>
      </c>
      <c r="BL686" t="s">
        <v>51</v>
      </c>
      <c r="BM686" t="s">
        <v>31</v>
      </c>
      <c r="BN686">
        <v>511116</v>
      </c>
      <c r="BO686" s="29">
        <v>9</v>
      </c>
      <c r="BP686" t="s">
        <v>76</v>
      </c>
      <c r="BQ686" s="61">
        <v>897</v>
      </c>
    </row>
    <row r="687" spans="1:69" x14ac:dyDescent="0.25">
      <c r="A687" s="27">
        <v>2022</v>
      </c>
      <c r="B687" t="s">
        <v>51</v>
      </c>
      <c r="C687" t="s">
        <v>53</v>
      </c>
      <c r="D687" t="s">
        <v>11</v>
      </c>
      <c r="E687" s="61"/>
      <c r="F687" s="61"/>
      <c r="G687" s="61"/>
      <c r="H687" s="61"/>
      <c r="I687" s="61"/>
      <c r="J687" s="61"/>
      <c r="K687" s="61"/>
      <c r="L687" s="61"/>
      <c r="M687" s="61"/>
      <c r="N687" s="61">
        <v>3798</v>
      </c>
      <c r="O687" s="61"/>
      <c r="P687" s="61"/>
      <c r="Q687" s="61">
        <v>3798</v>
      </c>
      <c r="AK687" s="27">
        <v>2021</v>
      </c>
      <c r="AL687" t="s">
        <v>51</v>
      </c>
      <c r="AM687" t="s">
        <v>37</v>
      </c>
      <c r="AN687">
        <v>250017</v>
      </c>
      <c r="AO687" s="29">
        <v>1</v>
      </c>
      <c r="AP687" t="s">
        <v>78</v>
      </c>
      <c r="AQ687" s="61">
        <v>1162</v>
      </c>
      <c r="BK687" s="27">
        <v>2021</v>
      </c>
      <c r="BL687" t="s">
        <v>51</v>
      </c>
      <c r="BM687" t="s">
        <v>31</v>
      </c>
      <c r="BN687">
        <v>511116</v>
      </c>
      <c r="BO687" s="29">
        <v>9</v>
      </c>
      <c r="BP687" t="s">
        <v>77</v>
      </c>
      <c r="BQ687" s="61">
        <v>4632</v>
      </c>
    </row>
    <row r="688" spans="1:69" x14ac:dyDescent="0.25">
      <c r="A688" s="27">
        <v>2022</v>
      </c>
      <c r="B688" t="s">
        <v>51</v>
      </c>
      <c r="C688" t="s">
        <v>53</v>
      </c>
      <c r="D688" t="s">
        <v>12</v>
      </c>
      <c r="E688" s="61"/>
      <c r="F688" s="61"/>
      <c r="G688" s="61"/>
      <c r="H688" s="61"/>
      <c r="I688" s="61"/>
      <c r="J688" s="61">
        <v>4353</v>
      </c>
      <c r="K688" s="61"/>
      <c r="L688" s="61"/>
      <c r="M688" s="61"/>
      <c r="N688" s="61"/>
      <c r="O688" s="61"/>
      <c r="P688" s="61"/>
      <c r="Q688" s="61">
        <v>4353</v>
      </c>
      <c r="AK688" s="27">
        <v>2021</v>
      </c>
      <c r="AL688" t="s">
        <v>51</v>
      </c>
      <c r="AM688" t="s">
        <v>37</v>
      </c>
      <c r="AN688">
        <v>250017</v>
      </c>
      <c r="AO688" s="29">
        <v>3</v>
      </c>
      <c r="AP688" t="s">
        <v>11</v>
      </c>
      <c r="AQ688" s="61">
        <v>3734</v>
      </c>
      <c r="BK688" s="27">
        <v>2021</v>
      </c>
      <c r="BL688" t="s">
        <v>51</v>
      </c>
      <c r="BM688" t="s">
        <v>31</v>
      </c>
      <c r="BN688">
        <v>511116</v>
      </c>
      <c r="BO688" s="29">
        <v>9</v>
      </c>
      <c r="BP688" t="s">
        <v>78</v>
      </c>
      <c r="BQ688" s="61">
        <v>2693</v>
      </c>
    </row>
    <row r="689" spans="1:69" x14ac:dyDescent="0.25">
      <c r="A689" s="27">
        <v>2022</v>
      </c>
      <c r="B689" t="s">
        <v>51</v>
      </c>
      <c r="C689" t="s">
        <v>53</v>
      </c>
      <c r="D689" t="s">
        <v>13</v>
      </c>
      <c r="E689" s="61"/>
      <c r="F689" s="61">
        <v>3508</v>
      </c>
      <c r="G689" s="61"/>
      <c r="H689" s="61"/>
      <c r="I689" s="61"/>
      <c r="J689" s="61">
        <v>3961</v>
      </c>
      <c r="K689" s="61"/>
      <c r="L689" s="61">
        <v>2756</v>
      </c>
      <c r="M689" s="61"/>
      <c r="N689" s="61"/>
      <c r="O689" s="61"/>
      <c r="P689" s="61"/>
      <c r="Q689" s="61">
        <v>10225</v>
      </c>
      <c r="AK689" s="27">
        <v>2021</v>
      </c>
      <c r="AL689" t="s">
        <v>51</v>
      </c>
      <c r="AM689" t="s">
        <v>37</v>
      </c>
      <c r="AN689">
        <v>250017</v>
      </c>
      <c r="AO689" s="29">
        <v>6</v>
      </c>
      <c r="AP689" t="s">
        <v>73</v>
      </c>
      <c r="AQ689" s="61">
        <v>4030</v>
      </c>
      <c r="BK689" s="27">
        <v>2021</v>
      </c>
      <c r="BL689" t="s">
        <v>51</v>
      </c>
      <c r="BM689" t="s">
        <v>31</v>
      </c>
      <c r="BN689">
        <v>511116</v>
      </c>
      <c r="BO689" s="29">
        <v>9</v>
      </c>
      <c r="BP689" t="s">
        <v>79</v>
      </c>
      <c r="BQ689" s="61">
        <v>4734</v>
      </c>
    </row>
    <row r="690" spans="1:69" x14ac:dyDescent="0.25">
      <c r="A690" s="27">
        <v>2022</v>
      </c>
      <c r="B690" t="s">
        <v>51</v>
      </c>
      <c r="C690" t="s">
        <v>53</v>
      </c>
      <c r="D690" t="s">
        <v>14</v>
      </c>
      <c r="E690" s="61"/>
      <c r="F690" s="61"/>
      <c r="G690" s="61"/>
      <c r="H690" s="61"/>
      <c r="I690" s="61"/>
      <c r="J690" s="61"/>
      <c r="K690" s="61"/>
      <c r="L690" s="61"/>
      <c r="M690" s="61"/>
      <c r="N690" s="61">
        <v>2940</v>
      </c>
      <c r="O690" s="61"/>
      <c r="P690" s="61"/>
      <c r="Q690" s="61">
        <v>2940</v>
      </c>
      <c r="AK690" s="27">
        <v>2021</v>
      </c>
      <c r="AL690" t="s">
        <v>51</v>
      </c>
      <c r="AM690" t="s">
        <v>37</v>
      </c>
      <c r="AN690">
        <v>250017</v>
      </c>
      <c r="AO690" s="29">
        <v>8</v>
      </c>
      <c r="AP690" t="s">
        <v>79</v>
      </c>
      <c r="AQ690" s="61">
        <v>2876</v>
      </c>
      <c r="BK690" s="27">
        <v>2021</v>
      </c>
      <c r="BL690" t="s">
        <v>51</v>
      </c>
      <c r="BM690" t="s">
        <v>31</v>
      </c>
      <c r="BN690">
        <v>511116</v>
      </c>
      <c r="BO690" s="29">
        <v>9</v>
      </c>
      <c r="BP690" t="s">
        <v>11</v>
      </c>
      <c r="BQ690" s="61">
        <v>5835</v>
      </c>
    </row>
    <row r="691" spans="1:69" x14ac:dyDescent="0.25">
      <c r="A691" s="27">
        <v>2022</v>
      </c>
      <c r="B691" t="s">
        <v>51</v>
      </c>
      <c r="C691" t="s">
        <v>53</v>
      </c>
      <c r="D691" t="s">
        <v>15</v>
      </c>
      <c r="E691" s="61"/>
      <c r="F691" s="61"/>
      <c r="G691" s="61"/>
      <c r="H691" s="61">
        <v>1275</v>
      </c>
      <c r="I691" s="61"/>
      <c r="J691" s="61"/>
      <c r="K691" s="61"/>
      <c r="L691" s="61"/>
      <c r="M691" s="61">
        <v>2838</v>
      </c>
      <c r="N691" s="61"/>
      <c r="O691" s="61"/>
      <c r="P691" s="61"/>
      <c r="Q691" s="61">
        <v>4113</v>
      </c>
      <c r="AK691" s="27">
        <v>2021</v>
      </c>
      <c r="AL691" t="s">
        <v>51</v>
      </c>
      <c r="AM691" t="s">
        <v>37</v>
      </c>
      <c r="AN691">
        <v>250017</v>
      </c>
      <c r="AO691" s="29">
        <v>9</v>
      </c>
      <c r="AP691" t="s">
        <v>73</v>
      </c>
      <c r="AQ691" s="61">
        <v>3192</v>
      </c>
      <c r="BK691" s="27">
        <v>2021</v>
      </c>
      <c r="BL691" t="s">
        <v>51</v>
      </c>
      <c r="BM691" t="s">
        <v>31</v>
      </c>
      <c r="BN691">
        <v>511116</v>
      </c>
      <c r="BO691" s="29">
        <v>10</v>
      </c>
      <c r="BP691" t="s">
        <v>79</v>
      </c>
      <c r="BQ691" s="61">
        <v>3139</v>
      </c>
    </row>
    <row r="692" spans="1:69" x14ac:dyDescent="0.25">
      <c r="A692" s="27">
        <v>2022</v>
      </c>
      <c r="B692" t="s">
        <v>51</v>
      </c>
      <c r="C692" t="s">
        <v>53</v>
      </c>
      <c r="D692" t="s">
        <v>16</v>
      </c>
      <c r="E692" s="61"/>
      <c r="F692" s="61"/>
      <c r="G692" s="61"/>
      <c r="H692" s="61">
        <v>1164</v>
      </c>
      <c r="I692" s="61"/>
      <c r="J692" s="61"/>
      <c r="K692" s="61">
        <v>4654</v>
      </c>
      <c r="L692" s="61"/>
      <c r="M692" s="61"/>
      <c r="N692" s="61"/>
      <c r="O692" s="61"/>
      <c r="P692" s="61"/>
      <c r="Q692" s="61">
        <v>5818</v>
      </c>
      <c r="AK692" s="27">
        <v>2021</v>
      </c>
      <c r="AL692" t="s">
        <v>51</v>
      </c>
      <c r="AM692" t="s">
        <v>37</v>
      </c>
      <c r="AN692">
        <v>250017</v>
      </c>
      <c r="AO692" s="29">
        <v>9</v>
      </c>
      <c r="AP692" t="s">
        <v>12</v>
      </c>
      <c r="AQ692" s="61">
        <v>5709</v>
      </c>
      <c r="BK692" s="27">
        <v>2021</v>
      </c>
      <c r="BL692" t="s">
        <v>51</v>
      </c>
      <c r="BM692" t="s">
        <v>31</v>
      </c>
      <c r="BN692">
        <v>511116</v>
      </c>
      <c r="BO692" s="29">
        <v>10</v>
      </c>
      <c r="BP692" t="s">
        <v>16</v>
      </c>
      <c r="BQ692" s="61">
        <v>4722</v>
      </c>
    </row>
    <row r="693" spans="1:69" x14ac:dyDescent="0.25">
      <c r="A693" s="27">
        <v>2022</v>
      </c>
      <c r="B693" t="s">
        <v>51</v>
      </c>
      <c r="C693" t="s">
        <v>53</v>
      </c>
      <c r="D693" t="s">
        <v>17</v>
      </c>
      <c r="E693" s="61"/>
      <c r="F693" s="61"/>
      <c r="G693" s="61">
        <v>4421</v>
      </c>
      <c r="H693" s="61">
        <v>3047</v>
      </c>
      <c r="I693" s="61"/>
      <c r="J693" s="61"/>
      <c r="K693" s="61"/>
      <c r="L693" s="61"/>
      <c r="M693" s="61"/>
      <c r="N693" s="61"/>
      <c r="O693" s="61"/>
      <c r="P693" s="61"/>
      <c r="Q693" s="61">
        <v>7468</v>
      </c>
      <c r="AK693" s="27">
        <v>2021</v>
      </c>
      <c r="AL693" t="s">
        <v>51</v>
      </c>
      <c r="AM693" t="s">
        <v>37</v>
      </c>
      <c r="AN693">
        <v>250017</v>
      </c>
      <c r="AO693" s="29">
        <v>10</v>
      </c>
      <c r="AP693" t="s">
        <v>19</v>
      </c>
      <c r="AQ693" s="61">
        <v>4284</v>
      </c>
      <c r="BK693" s="27">
        <v>2021</v>
      </c>
      <c r="BL693" t="s">
        <v>51</v>
      </c>
      <c r="BM693" t="s">
        <v>31</v>
      </c>
      <c r="BN693">
        <v>511116</v>
      </c>
      <c r="BO693" s="29">
        <v>11</v>
      </c>
      <c r="BP693" t="s">
        <v>78</v>
      </c>
      <c r="BQ693" s="61">
        <v>3838</v>
      </c>
    </row>
    <row r="694" spans="1:69" x14ac:dyDescent="0.25">
      <c r="A694" s="27">
        <v>2022</v>
      </c>
      <c r="B694" t="s">
        <v>51</v>
      </c>
      <c r="C694" t="s">
        <v>53</v>
      </c>
      <c r="D694" t="s">
        <v>18</v>
      </c>
      <c r="E694" s="61"/>
      <c r="F694" s="61"/>
      <c r="G694" s="61"/>
      <c r="H694" s="61"/>
      <c r="I694" s="61"/>
      <c r="J694" s="61">
        <v>3443</v>
      </c>
      <c r="K694" s="61">
        <v>2007</v>
      </c>
      <c r="L694" s="61"/>
      <c r="M694" s="61">
        <v>3343</v>
      </c>
      <c r="N694" s="61"/>
      <c r="O694" s="61"/>
      <c r="P694" s="61"/>
      <c r="Q694" s="61">
        <v>8793</v>
      </c>
      <c r="AK694" s="27">
        <v>2021</v>
      </c>
      <c r="AL694" t="s">
        <v>51</v>
      </c>
      <c r="AM694" t="s">
        <v>37</v>
      </c>
      <c r="AN694">
        <v>250017</v>
      </c>
      <c r="AO694" s="29">
        <v>11</v>
      </c>
      <c r="AP694" t="s">
        <v>78</v>
      </c>
      <c r="AQ694" s="61">
        <v>3838</v>
      </c>
      <c r="BK694" s="27">
        <v>2021</v>
      </c>
      <c r="BL694" t="s">
        <v>51</v>
      </c>
      <c r="BM694" t="s">
        <v>31</v>
      </c>
      <c r="BN694">
        <v>511116</v>
      </c>
      <c r="BO694" s="29">
        <v>11</v>
      </c>
      <c r="BP694" t="s">
        <v>79</v>
      </c>
      <c r="BQ694" s="61">
        <v>3091</v>
      </c>
    </row>
    <row r="695" spans="1:69" x14ac:dyDescent="0.25">
      <c r="A695" s="27">
        <v>2022</v>
      </c>
      <c r="B695" t="s">
        <v>51</v>
      </c>
      <c r="C695" t="s">
        <v>53</v>
      </c>
      <c r="D695" t="s">
        <v>19</v>
      </c>
      <c r="E695" s="61"/>
      <c r="F695" s="61">
        <v>5560</v>
      </c>
      <c r="G695" s="61">
        <v>5048</v>
      </c>
      <c r="H695" s="61"/>
      <c r="I695" s="61"/>
      <c r="J695" s="61"/>
      <c r="K695" s="61"/>
      <c r="L695" s="61"/>
      <c r="M695" s="61">
        <v>5821</v>
      </c>
      <c r="N695" s="61"/>
      <c r="O695" s="61"/>
      <c r="P695" s="61"/>
      <c r="Q695" s="61">
        <v>16429</v>
      </c>
      <c r="AK695" s="27">
        <v>2021</v>
      </c>
      <c r="AL695" t="s">
        <v>51</v>
      </c>
      <c r="AM695" t="s">
        <v>37</v>
      </c>
      <c r="AN695">
        <v>250017</v>
      </c>
      <c r="AO695" s="29">
        <v>11</v>
      </c>
      <c r="AP695" t="s">
        <v>14</v>
      </c>
      <c r="AQ695" s="61">
        <v>1356</v>
      </c>
      <c r="BK695" s="27">
        <v>2021</v>
      </c>
      <c r="BL695" t="s">
        <v>51</v>
      </c>
      <c r="BM695" t="s">
        <v>31</v>
      </c>
      <c r="BN695">
        <v>511116</v>
      </c>
      <c r="BO695" s="29">
        <v>11</v>
      </c>
      <c r="BP695" t="s">
        <v>80</v>
      </c>
      <c r="BQ695" s="61">
        <v>4893</v>
      </c>
    </row>
    <row r="696" spans="1:69" x14ac:dyDescent="0.25">
      <c r="A696" s="27">
        <v>2022</v>
      </c>
      <c r="B696" t="s">
        <v>51</v>
      </c>
      <c r="C696" t="s">
        <v>53</v>
      </c>
      <c r="D696" t="s">
        <v>20</v>
      </c>
      <c r="E696" s="61"/>
      <c r="F696" s="61">
        <v>828</v>
      </c>
      <c r="G696" s="61">
        <v>1408</v>
      </c>
      <c r="H696" s="61">
        <v>3647</v>
      </c>
      <c r="I696" s="61"/>
      <c r="J696" s="61"/>
      <c r="K696" s="61"/>
      <c r="L696" s="61"/>
      <c r="M696" s="61"/>
      <c r="N696" s="61"/>
      <c r="O696" s="61"/>
      <c r="P696" s="61"/>
      <c r="Q696" s="61">
        <v>5883</v>
      </c>
      <c r="AK696" s="27">
        <v>2021</v>
      </c>
      <c r="AL696" t="s">
        <v>51</v>
      </c>
      <c r="AM696" t="s">
        <v>37</v>
      </c>
      <c r="AN696">
        <v>250017</v>
      </c>
      <c r="AO696" s="29">
        <v>11</v>
      </c>
      <c r="AP696" t="s">
        <v>19</v>
      </c>
      <c r="AQ696" s="61">
        <v>5353</v>
      </c>
      <c r="BK696" s="27">
        <v>2021</v>
      </c>
      <c r="BL696" t="s">
        <v>51</v>
      </c>
      <c r="BM696" t="s">
        <v>31</v>
      </c>
      <c r="BN696">
        <v>511116</v>
      </c>
      <c r="BO696" s="29">
        <v>11</v>
      </c>
      <c r="BP696" t="s">
        <v>13</v>
      </c>
      <c r="BQ696" s="61">
        <v>2647</v>
      </c>
    </row>
    <row r="697" spans="1:69" x14ac:dyDescent="0.25">
      <c r="A697" s="27">
        <v>2022</v>
      </c>
      <c r="B697" t="s">
        <v>51</v>
      </c>
      <c r="C697" t="s">
        <v>53</v>
      </c>
      <c r="D697" t="s">
        <v>21</v>
      </c>
      <c r="E697" s="61"/>
      <c r="F697" s="61"/>
      <c r="G697" s="61"/>
      <c r="H697" s="61"/>
      <c r="I697" s="61"/>
      <c r="J697" s="61"/>
      <c r="K697" s="61"/>
      <c r="L697" s="61"/>
      <c r="M697" s="61"/>
      <c r="N697" s="61">
        <v>1115</v>
      </c>
      <c r="O697" s="61"/>
      <c r="P697" s="61"/>
      <c r="Q697" s="61">
        <v>1115</v>
      </c>
      <c r="AK697" s="27">
        <v>2021</v>
      </c>
      <c r="AL697" t="s">
        <v>51</v>
      </c>
      <c r="AM697" t="s">
        <v>37</v>
      </c>
      <c r="AN697">
        <v>250017</v>
      </c>
      <c r="AO697" s="29">
        <v>12</v>
      </c>
      <c r="AP697" t="s">
        <v>81</v>
      </c>
      <c r="AQ697" s="61">
        <v>899</v>
      </c>
      <c r="BK697" s="27">
        <v>2021</v>
      </c>
      <c r="BL697" t="s">
        <v>51</v>
      </c>
      <c r="BM697" t="s">
        <v>31</v>
      </c>
      <c r="BN697">
        <v>511116</v>
      </c>
      <c r="BO697" s="29">
        <v>12</v>
      </c>
      <c r="BP697" t="s">
        <v>76</v>
      </c>
      <c r="BQ697" s="61">
        <v>4727</v>
      </c>
    </row>
    <row r="698" spans="1:69" x14ac:dyDescent="0.25">
      <c r="A698" s="27">
        <v>2022</v>
      </c>
      <c r="B698" t="s">
        <v>51</v>
      </c>
      <c r="C698" t="s">
        <v>38</v>
      </c>
      <c r="D698" t="s">
        <v>73</v>
      </c>
      <c r="E698" s="61"/>
      <c r="F698" s="61"/>
      <c r="G698" s="61"/>
      <c r="H698" s="61">
        <v>4271</v>
      </c>
      <c r="I698" s="61"/>
      <c r="J698" s="61">
        <v>5895</v>
      </c>
      <c r="K698" s="61">
        <v>358</v>
      </c>
      <c r="L698" s="61"/>
      <c r="M698" s="61"/>
      <c r="N698" s="61"/>
      <c r="O698" s="61"/>
      <c r="P698" s="61">
        <v>1187</v>
      </c>
      <c r="Q698" s="61">
        <v>11711</v>
      </c>
      <c r="AK698" s="27">
        <v>2021</v>
      </c>
      <c r="AL698" t="s">
        <v>51</v>
      </c>
      <c r="AM698" t="s">
        <v>37</v>
      </c>
      <c r="AN698">
        <v>250017</v>
      </c>
      <c r="AO698" s="29">
        <v>12</v>
      </c>
      <c r="AP698" t="s">
        <v>13</v>
      </c>
      <c r="AQ698" s="61">
        <v>3539</v>
      </c>
      <c r="BK698" s="27">
        <v>2021</v>
      </c>
      <c r="BL698" t="s">
        <v>51</v>
      </c>
      <c r="BM698" t="s">
        <v>31</v>
      </c>
      <c r="BN698">
        <v>511116</v>
      </c>
      <c r="BO698" s="29">
        <v>12</v>
      </c>
      <c r="BP698" t="s">
        <v>78</v>
      </c>
      <c r="BQ698" s="61">
        <v>2028</v>
      </c>
    </row>
    <row r="699" spans="1:69" x14ac:dyDescent="0.25">
      <c r="A699" s="27">
        <v>2022</v>
      </c>
      <c r="B699" t="s">
        <v>51</v>
      </c>
      <c r="C699" t="s">
        <v>38</v>
      </c>
      <c r="D699" t="s">
        <v>74</v>
      </c>
      <c r="E699" s="61"/>
      <c r="F699" s="61"/>
      <c r="G699" s="61"/>
      <c r="H699" s="61"/>
      <c r="I699" s="61"/>
      <c r="J699" s="61"/>
      <c r="K699" s="61">
        <v>1499</v>
      </c>
      <c r="L699" s="61"/>
      <c r="M699" s="61"/>
      <c r="N699" s="61"/>
      <c r="O699" s="61"/>
      <c r="P699" s="61">
        <v>6182</v>
      </c>
      <c r="Q699" s="61">
        <v>7681</v>
      </c>
      <c r="AK699" s="27">
        <v>2021</v>
      </c>
      <c r="AL699" t="s">
        <v>51</v>
      </c>
      <c r="AM699" t="s">
        <v>37</v>
      </c>
      <c r="AN699">
        <v>250017</v>
      </c>
      <c r="AO699" s="29">
        <v>12</v>
      </c>
      <c r="AP699" t="s">
        <v>20</v>
      </c>
      <c r="AQ699" s="61">
        <v>1950</v>
      </c>
      <c r="BK699" s="27">
        <v>2021</v>
      </c>
      <c r="BL699" t="s">
        <v>51</v>
      </c>
      <c r="BM699" t="s">
        <v>31</v>
      </c>
      <c r="BN699">
        <v>511116</v>
      </c>
      <c r="BO699" s="29">
        <v>12</v>
      </c>
      <c r="BP699" t="s">
        <v>81</v>
      </c>
      <c r="BQ699" s="61">
        <v>5095</v>
      </c>
    </row>
    <row r="700" spans="1:69" x14ac:dyDescent="0.25">
      <c r="A700" s="27">
        <v>2022</v>
      </c>
      <c r="B700" t="s">
        <v>51</v>
      </c>
      <c r="C700" t="s">
        <v>38</v>
      </c>
      <c r="D700" t="s">
        <v>75</v>
      </c>
      <c r="E700" s="61"/>
      <c r="F700" s="61"/>
      <c r="G700" s="61">
        <v>484</v>
      </c>
      <c r="H700" s="61"/>
      <c r="I700" s="61">
        <v>4043</v>
      </c>
      <c r="J700" s="61"/>
      <c r="K700" s="61">
        <v>3308</v>
      </c>
      <c r="L700" s="61"/>
      <c r="M700" s="61"/>
      <c r="N700" s="61"/>
      <c r="O700" s="61"/>
      <c r="P700" s="61"/>
      <c r="Q700" s="61">
        <v>7835</v>
      </c>
      <c r="AK700" s="27">
        <v>2021</v>
      </c>
      <c r="AL700" t="s">
        <v>51</v>
      </c>
      <c r="AM700" t="s">
        <v>37</v>
      </c>
      <c r="AN700">
        <v>250018</v>
      </c>
      <c r="AO700" s="29">
        <v>3</v>
      </c>
      <c r="AP700" t="s">
        <v>79</v>
      </c>
      <c r="AQ700" s="61">
        <v>3876</v>
      </c>
      <c r="BK700" s="27">
        <v>2021</v>
      </c>
      <c r="BL700" t="s">
        <v>51</v>
      </c>
      <c r="BM700" t="s">
        <v>31</v>
      </c>
      <c r="BN700">
        <v>511116</v>
      </c>
      <c r="BO700" s="29">
        <v>12</v>
      </c>
      <c r="BP700" t="s">
        <v>15</v>
      </c>
      <c r="BQ700" s="61">
        <v>5570</v>
      </c>
    </row>
    <row r="701" spans="1:69" x14ac:dyDescent="0.25">
      <c r="A701" s="27">
        <v>2022</v>
      </c>
      <c r="B701" t="s">
        <v>51</v>
      </c>
      <c r="C701" t="s">
        <v>38</v>
      </c>
      <c r="D701" t="s">
        <v>77</v>
      </c>
      <c r="E701" s="61">
        <v>2331</v>
      </c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>
        <v>2331</v>
      </c>
      <c r="AK701" s="27">
        <v>2021</v>
      </c>
      <c r="AL701" t="s">
        <v>51</v>
      </c>
      <c r="AM701" t="s">
        <v>37</v>
      </c>
      <c r="AN701">
        <v>250018</v>
      </c>
      <c r="AO701" s="29">
        <v>7</v>
      </c>
      <c r="AP701" t="s">
        <v>12</v>
      </c>
      <c r="AQ701" s="61">
        <v>5752</v>
      </c>
      <c r="BK701" s="27">
        <v>2021</v>
      </c>
      <c r="BL701" t="s">
        <v>51</v>
      </c>
      <c r="BM701" t="s">
        <v>31</v>
      </c>
      <c r="BN701">
        <v>511117</v>
      </c>
      <c r="BO701" s="29">
        <v>1</v>
      </c>
      <c r="BP701" t="s">
        <v>15</v>
      </c>
      <c r="BQ701" s="61">
        <v>6181</v>
      </c>
    </row>
    <row r="702" spans="1:69" x14ac:dyDescent="0.25">
      <c r="A702" s="27">
        <v>2022</v>
      </c>
      <c r="B702" t="s">
        <v>51</v>
      </c>
      <c r="C702" t="s">
        <v>38</v>
      </c>
      <c r="D702" t="s">
        <v>78</v>
      </c>
      <c r="E702" s="61"/>
      <c r="F702" s="61">
        <v>655</v>
      </c>
      <c r="G702" s="61"/>
      <c r="H702" s="61"/>
      <c r="I702" s="61">
        <v>5726</v>
      </c>
      <c r="J702" s="61"/>
      <c r="K702" s="61">
        <v>921</v>
      </c>
      <c r="L702" s="61"/>
      <c r="M702" s="61"/>
      <c r="N702" s="61"/>
      <c r="O702" s="61"/>
      <c r="P702" s="61"/>
      <c r="Q702" s="61">
        <v>7302</v>
      </c>
      <c r="AK702" s="27">
        <v>2021</v>
      </c>
      <c r="AL702" t="s">
        <v>51</v>
      </c>
      <c r="AM702" t="s">
        <v>37</v>
      </c>
      <c r="AN702">
        <v>250018</v>
      </c>
      <c r="AO702" s="29">
        <v>8</v>
      </c>
      <c r="AP702" t="s">
        <v>17</v>
      </c>
      <c r="AQ702" s="61">
        <v>3703</v>
      </c>
      <c r="BK702" s="27">
        <v>2021</v>
      </c>
      <c r="BL702" t="s">
        <v>51</v>
      </c>
      <c r="BM702" t="s">
        <v>31</v>
      </c>
      <c r="BN702">
        <v>511117</v>
      </c>
      <c r="BO702" s="29">
        <v>2</v>
      </c>
      <c r="BP702" t="s">
        <v>75</v>
      </c>
      <c r="BQ702" s="61">
        <v>1572</v>
      </c>
    </row>
    <row r="703" spans="1:69" x14ac:dyDescent="0.25">
      <c r="A703" s="27">
        <v>2022</v>
      </c>
      <c r="B703" t="s">
        <v>51</v>
      </c>
      <c r="C703" t="s">
        <v>38</v>
      </c>
      <c r="D703" t="s">
        <v>79</v>
      </c>
      <c r="E703" s="61"/>
      <c r="F703" s="61"/>
      <c r="G703" s="61">
        <v>2588</v>
      </c>
      <c r="H703" s="61"/>
      <c r="I703" s="61"/>
      <c r="J703" s="61"/>
      <c r="K703" s="61"/>
      <c r="L703" s="61"/>
      <c r="M703" s="61"/>
      <c r="N703" s="61"/>
      <c r="O703" s="61">
        <v>342</v>
      </c>
      <c r="P703" s="61"/>
      <c r="Q703" s="61">
        <v>2930</v>
      </c>
      <c r="AK703" s="27">
        <v>2021</v>
      </c>
      <c r="AL703" t="s">
        <v>51</v>
      </c>
      <c r="AM703" t="s">
        <v>37</v>
      </c>
      <c r="AN703">
        <v>250018</v>
      </c>
      <c r="AO703" s="29">
        <v>10</v>
      </c>
      <c r="AP703" t="s">
        <v>16</v>
      </c>
      <c r="AQ703" s="61">
        <v>4722</v>
      </c>
      <c r="BK703" s="27">
        <v>2021</v>
      </c>
      <c r="BL703" t="s">
        <v>51</v>
      </c>
      <c r="BM703" t="s">
        <v>31</v>
      </c>
      <c r="BN703">
        <v>511117</v>
      </c>
      <c r="BO703" s="29">
        <v>2</v>
      </c>
      <c r="BP703" t="s">
        <v>81</v>
      </c>
      <c r="BQ703" s="61">
        <v>1852</v>
      </c>
    </row>
    <row r="704" spans="1:69" x14ac:dyDescent="0.25">
      <c r="A704" s="27">
        <v>2022</v>
      </c>
      <c r="B704" t="s">
        <v>51</v>
      </c>
      <c r="C704" t="s">
        <v>38</v>
      </c>
      <c r="D704" t="s">
        <v>80</v>
      </c>
      <c r="E704" s="61"/>
      <c r="F704" s="61"/>
      <c r="G704" s="61"/>
      <c r="H704" s="61">
        <v>5712</v>
      </c>
      <c r="I704" s="61"/>
      <c r="J704" s="61"/>
      <c r="K704" s="61"/>
      <c r="L704" s="61">
        <v>5481</v>
      </c>
      <c r="M704" s="61"/>
      <c r="N704" s="61"/>
      <c r="O704" s="61"/>
      <c r="P704" s="61">
        <v>810</v>
      </c>
      <c r="Q704" s="61">
        <v>12003</v>
      </c>
      <c r="AK704" s="27">
        <v>2021</v>
      </c>
      <c r="AL704" t="s">
        <v>51</v>
      </c>
      <c r="AM704" t="s">
        <v>37</v>
      </c>
      <c r="AN704">
        <v>250018</v>
      </c>
      <c r="AO704" s="29">
        <v>11</v>
      </c>
      <c r="AP704" t="s">
        <v>18</v>
      </c>
      <c r="AQ704" s="61">
        <v>4773</v>
      </c>
      <c r="BK704" s="27">
        <v>2021</v>
      </c>
      <c r="BL704" t="s">
        <v>51</v>
      </c>
      <c r="BM704" t="s">
        <v>31</v>
      </c>
      <c r="BN704">
        <v>511117</v>
      </c>
      <c r="BO704" s="29">
        <v>3</v>
      </c>
      <c r="BP704" t="s">
        <v>76</v>
      </c>
      <c r="BQ704" s="61">
        <v>1498</v>
      </c>
    </row>
    <row r="705" spans="1:69" x14ac:dyDescent="0.25">
      <c r="A705" s="27">
        <v>2022</v>
      </c>
      <c r="B705" t="s">
        <v>51</v>
      </c>
      <c r="C705" t="s">
        <v>38</v>
      </c>
      <c r="D705" t="s">
        <v>81</v>
      </c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>
        <v>5481</v>
      </c>
      <c r="Q705" s="61">
        <v>5481</v>
      </c>
      <c r="AK705" s="27">
        <v>2021</v>
      </c>
      <c r="AL705" t="s">
        <v>51</v>
      </c>
      <c r="AM705" t="s">
        <v>37</v>
      </c>
      <c r="AN705">
        <v>250018</v>
      </c>
      <c r="AO705" s="29">
        <v>12</v>
      </c>
      <c r="AP705" t="s">
        <v>14</v>
      </c>
      <c r="AQ705" s="61">
        <v>5185</v>
      </c>
      <c r="BK705" s="27">
        <v>2021</v>
      </c>
      <c r="BL705" t="s">
        <v>51</v>
      </c>
      <c r="BM705" t="s">
        <v>31</v>
      </c>
      <c r="BN705">
        <v>511117</v>
      </c>
      <c r="BO705" s="29">
        <v>3</v>
      </c>
      <c r="BP705" t="s">
        <v>79</v>
      </c>
      <c r="BQ705" s="61">
        <v>1923</v>
      </c>
    </row>
    <row r="706" spans="1:69" x14ac:dyDescent="0.25">
      <c r="A706" s="27">
        <v>2022</v>
      </c>
      <c r="B706" t="s">
        <v>51</v>
      </c>
      <c r="C706" t="s">
        <v>38</v>
      </c>
      <c r="D706" t="s">
        <v>11</v>
      </c>
      <c r="E706" s="61"/>
      <c r="F706" s="61">
        <v>5717</v>
      </c>
      <c r="G706" s="61">
        <v>403</v>
      </c>
      <c r="H706" s="61"/>
      <c r="I706" s="61">
        <v>1367</v>
      </c>
      <c r="J706" s="61"/>
      <c r="K706" s="61"/>
      <c r="L706" s="61"/>
      <c r="M706" s="61"/>
      <c r="N706" s="61"/>
      <c r="O706" s="61"/>
      <c r="P706" s="61"/>
      <c r="Q706" s="61">
        <v>7487</v>
      </c>
      <c r="AK706" s="27">
        <v>2021</v>
      </c>
      <c r="AL706" t="s">
        <v>51</v>
      </c>
      <c r="AM706" t="s">
        <v>37</v>
      </c>
      <c r="AN706">
        <v>250018</v>
      </c>
      <c r="AO706" s="29">
        <v>12</v>
      </c>
      <c r="AP706" t="s">
        <v>17</v>
      </c>
      <c r="AQ706" s="61">
        <v>1043</v>
      </c>
      <c r="BK706" s="27">
        <v>2021</v>
      </c>
      <c r="BL706" t="s">
        <v>51</v>
      </c>
      <c r="BM706" t="s">
        <v>31</v>
      </c>
      <c r="BN706">
        <v>511117</v>
      </c>
      <c r="BO706" s="29">
        <v>3</v>
      </c>
      <c r="BP706" t="s">
        <v>19</v>
      </c>
      <c r="BQ706" s="61">
        <v>5432</v>
      </c>
    </row>
    <row r="707" spans="1:69" x14ac:dyDescent="0.25">
      <c r="A707" s="27">
        <v>2022</v>
      </c>
      <c r="B707" t="s">
        <v>51</v>
      </c>
      <c r="C707" t="s">
        <v>38</v>
      </c>
      <c r="D707" t="s">
        <v>12</v>
      </c>
      <c r="E707" s="61"/>
      <c r="F707" s="61"/>
      <c r="G707" s="61"/>
      <c r="H707" s="61"/>
      <c r="I707" s="61">
        <v>796</v>
      </c>
      <c r="J707" s="61"/>
      <c r="K707" s="61"/>
      <c r="L707" s="61"/>
      <c r="M707" s="61"/>
      <c r="N707" s="61"/>
      <c r="O707" s="61"/>
      <c r="P707" s="61"/>
      <c r="Q707" s="61">
        <v>796</v>
      </c>
      <c r="AK707" s="27">
        <v>2021</v>
      </c>
      <c r="AL707" t="s">
        <v>51</v>
      </c>
      <c r="AM707" t="s">
        <v>37</v>
      </c>
      <c r="AN707">
        <v>250019</v>
      </c>
      <c r="AO707" s="29">
        <v>1</v>
      </c>
      <c r="AP707" t="s">
        <v>81</v>
      </c>
      <c r="AQ707" s="61">
        <v>2181</v>
      </c>
      <c r="BK707" s="27">
        <v>2021</v>
      </c>
      <c r="BL707" t="s">
        <v>51</v>
      </c>
      <c r="BM707" t="s">
        <v>31</v>
      </c>
      <c r="BN707">
        <v>511117</v>
      </c>
      <c r="BO707" s="29">
        <v>3</v>
      </c>
      <c r="BP707" t="s">
        <v>20</v>
      </c>
      <c r="BQ707" s="61">
        <v>4911</v>
      </c>
    </row>
    <row r="708" spans="1:69" x14ac:dyDescent="0.25">
      <c r="A708" s="27">
        <v>2022</v>
      </c>
      <c r="B708" t="s">
        <v>51</v>
      </c>
      <c r="C708" t="s">
        <v>38</v>
      </c>
      <c r="D708" t="s">
        <v>13</v>
      </c>
      <c r="E708" s="61">
        <v>619</v>
      </c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>
        <v>619</v>
      </c>
      <c r="AK708" s="27">
        <v>2021</v>
      </c>
      <c r="AL708" t="s">
        <v>51</v>
      </c>
      <c r="AM708" t="s">
        <v>37</v>
      </c>
      <c r="AN708">
        <v>250019</v>
      </c>
      <c r="AO708" s="29">
        <v>1</v>
      </c>
      <c r="AP708" t="s">
        <v>18</v>
      </c>
      <c r="AQ708" s="61">
        <v>4534</v>
      </c>
      <c r="BK708" s="27">
        <v>2021</v>
      </c>
      <c r="BL708" t="s">
        <v>51</v>
      </c>
      <c r="BM708" t="s">
        <v>31</v>
      </c>
      <c r="BN708">
        <v>511117</v>
      </c>
      <c r="BO708" s="29">
        <v>4</v>
      </c>
      <c r="BP708" t="s">
        <v>79</v>
      </c>
      <c r="BQ708" s="61">
        <v>1592</v>
      </c>
    </row>
    <row r="709" spans="1:69" x14ac:dyDescent="0.25">
      <c r="A709" s="27">
        <v>2022</v>
      </c>
      <c r="B709" t="s">
        <v>51</v>
      </c>
      <c r="C709" t="s">
        <v>38</v>
      </c>
      <c r="D709" t="s">
        <v>14</v>
      </c>
      <c r="E709" s="61"/>
      <c r="F709" s="61"/>
      <c r="G709" s="61"/>
      <c r="H709" s="61">
        <v>1441</v>
      </c>
      <c r="I709" s="61"/>
      <c r="J709" s="61"/>
      <c r="K709" s="61"/>
      <c r="L709" s="61"/>
      <c r="M709" s="61"/>
      <c r="N709" s="61"/>
      <c r="O709" s="61">
        <v>3469</v>
      </c>
      <c r="P709" s="61"/>
      <c r="Q709" s="61">
        <v>4910</v>
      </c>
      <c r="AK709" s="27">
        <v>2021</v>
      </c>
      <c r="AL709" t="s">
        <v>51</v>
      </c>
      <c r="AM709" t="s">
        <v>37</v>
      </c>
      <c r="AN709">
        <v>250019</v>
      </c>
      <c r="AO709" s="29">
        <v>1</v>
      </c>
      <c r="AP709" t="s">
        <v>21</v>
      </c>
      <c r="AQ709" s="61">
        <v>2254</v>
      </c>
      <c r="BK709" s="27">
        <v>2021</v>
      </c>
      <c r="BL709" t="s">
        <v>51</v>
      </c>
      <c r="BM709" t="s">
        <v>31</v>
      </c>
      <c r="BN709">
        <v>511117</v>
      </c>
      <c r="BO709" s="29">
        <v>4</v>
      </c>
      <c r="BP709" t="s">
        <v>80</v>
      </c>
      <c r="BQ709" s="61">
        <v>2093</v>
      </c>
    </row>
    <row r="710" spans="1:69" x14ac:dyDescent="0.25">
      <c r="A710" s="27">
        <v>2022</v>
      </c>
      <c r="B710" t="s">
        <v>51</v>
      </c>
      <c r="C710" t="s">
        <v>38</v>
      </c>
      <c r="D710" t="s">
        <v>15</v>
      </c>
      <c r="E710" s="61"/>
      <c r="F710" s="61"/>
      <c r="G710" s="61"/>
      <c r="H710" s="61"/>
      <c r="I710" s="61"/>
      <c r="J710" s="61"/>
      <c r="K710" s="61">
        <v>322</v>
      </c>
      <c r="L710" s="61">
        <v>4008</v>
      </c>
      <c r="M710" s="61">
        <v>2900</v>
      </c>
      <c r="N710" s="61"/>
      <c r="O710" s="61"/>
      <c r="P710" s="61"/>
      <c r="Q710" s="61">
        <v>7230</v>
      </c>
      <c r="AK710" s="27">
        <v>2021</v>
      </c>
      <c r="AL710" t="s">
        <v>51</v>
      </c>
      <c r="AM710" t="s">
        <v>37</v>
      </c>
      <c r="AN710">
        <v>250019</v>
      </c>
      <c r="AO710" s="29">
        <v>2</v>
      </c>
      <c r="AP710" t="s">
        <v>76</v>
      </c>
      <c r="AQ710" s="61">
        <v>3654</v>
      </c>
      <c r="BK710" s="27">
        <v>2021</v>
      </c>
      <c r="BL710" t="s">
        <v>51</v>
      </c>
      <c r="BM710" t="s">
        <v>31</v>
      </c>
      <c r="BN710">
        <v>511117</v>
      </c>
      <c r="BO710" s="29">
        <v>4</v>
      </c>
      <c r="BP710" t="s">
        <v>11</v>
      </c>
      <c r="BQ710" s="61">
        <v>3963</v>
      </c>
    </row>
    <row r="711" spans="1:69" x14ac:dyDescent="0.25">
      <c r="A711" s="27">
        <v>2022</v>
      </c>
      <c r="B711" t="s">
        <v>51</v>
      </c>
      <c r="C711" t="s">
        <v>38</v>
      </c>
      <c r="D711" t="s">
        <v>16</v>
      </c>
      <c r="E711" s="61"/>
      <c r="F711" s="61"/>
      <c r="G711" s="61">
        <v>3683</v>
      </c>
      <c r="H711" s="61"/>
      <c r="I711" s="61"/>
      <c r="J711" s="61"/>
      <c r="K711" s="61">
        <v>3520</v>
      </c>
      <c r="L711" s="61"/>
      <c r="M711" s="61"/>
      <c r="N711" s="61"/>
      <c r="O711" s="61"/>
      <c r="P711" s="61"/>
      <c r="Q711" s="61">
        <v>7203</v>
      </c>
      <c r="AK711" s="27">
        <v>2021</v>
      </c>
      <c r="AL711" t="s">
        <v>51</v>
      </c>
      <c r="AM711" t="s">
        <v>37</v>
      </c>
      <c r="AN711">
        <v>250019</v>
      </c>
      <c r="AO711" s="29">
        <v>2</v>
      </c>
      <c r="AP711" t="s">
        <v>81</v>
      </c>
      <c r="AQ711" s="61">
        <v>1746</v>
      </c>
      <c r="BK711" s="27">
        <v>2021</v>
      </c>
      <c r="BL711" t="s">
        <v>51</v>
      </c>
      <c r="BM711" t="s">
        <v>31</v>
      </c>
      <c r="BN711">
        <v>511117</v>
      </c>
      <c r="BO711" s="29">
        <v>5</v>
      </c>
      <c r="BP711" t="s">
        <v>15</v>
      </c>
      <c r="BQ711" s="61">
        <v>4638</v>
      </c>
    </row>
    <row r="712" spans="1:69" x14ac:dyDescent="0.25">
      <c r="A712" s="27">
        <v>2022</v>
      </c>
      <c r="B712" t="s">
        <v>51</v>
      </c>
      <c r="C712" t="s">
        <v>38</v>
      </c>
      <c r="D712" t="s">
        <v>17</v>
      </c>
      <c r="E712" s="61"/>
      <c r="F712" s="61">
        <v>1486</v>
      </c>
      <c r="G712" s="61"/>
      <c r="H712" s="61"/>
      <c r="I712" s="61"/>
      <c r="J712" s="61"/>
      <c r="K712" s="61"/>
      <c r="L712" s="61"/>
      <c r="M712" s="61"/>
      <c r="N712" s="61">
        <v>954</v>
      </c>
      <c r="O712" s="61"/>
      <c r="P712" s="61"/>
      <c r="Q712" s="61">
        <v>2440</v>
      </c>
      <c r="AK712" s="27">
        <v>2021</v>
      </c>
      <c r="AL712" t="s">
        <v>51</v>
      </c>
      <c r="AM712" t="s">
        <v>37</v>
      </c>
      <c r="AN712">
        <v>250019</v>
      </c>
      <c r="AO712" s="29">
        <v>4</v>
      </c>
      <c r="AP712" t="s">
        <v>14</v>
      </c>
      <c r="AQ712" s="61">
        <v>3984</v>
      </c>
      <c r="BK712" s="27">
        <v>2021</v>
      </c>
      <c r="BL712" t="s">
        <v>51</v>
      </c>
      <c r="BM712" t="s">
        <v>31</v>
      </c>
      <c r="BN712">
        <v>511117</v>
      </c>
      <c r="BO712" s="29">
        <v>5</v>
      </c>
      <c r="BP712" t="s">
        <v>18</v>
      </c>
      <c r="BQ712" s="61">
        <v>5677</v>
      </c>
    </row>
    <row r="713" spans="1:69" x14ac:dyDescent="0.25">
      <c r="A713" s="27">
        <v>2022</v>
      </c>
      <c r="B713" t="s">
        <v>51</v>
      </c>
      <c r="C713" t="s">
        <v>38</v>
      </c>
      <c r="D713" t="s">
        <v>18</v>
      </c>
      <c r="E713" s="61"/>
      <c r="F713" s="61"/>
      <c r="G713" s="61"/>
      <c r="H713" s="61">
        <v>5673</v>
      </c>
      <c r="I713" s="61"/>
      <c r="J713" s="61"/>
      <c r="K713" s="61">
        <v>1440</v>
      </c>
      <c r="L713" s="61"/>
      <c r="M713" s="61"/>
      <c r="N713" s="61">
        <v>2066</v>
      </c>
      <c r="O713" s="61">
        <v>4892</v>
      </c>
      <c r="P713" s="61"/>
      <c r="Q713" s="61">
        <v>14071</v>
      </c>
      <c r="AK713" s="27">
        <v>2021</v>
      </c>
      <c r="AL713" t="s">
        <v>51</v>
      </c>
      <c r="AM713" t="s">
        <v>37</v>
      </c>
      <c r="AN713">
        <v>250019</v>
      </c>
      <c r="AO713" s="29">
        <v>4</v>
      </c>
      <c r="AP713" t="s">
        <v>16</v>
      </c>
      <c r="AQ713" s="61">
        <v>4697</v>
      </c>
      <c r="BK713" s="27">
        <v>2021</v>
      </c>
      <c r="BL713" t="s">
        <v>51</v>
      </c>
      <c r="BM713" t="s">
        <v>31</v>
      </c>
      <c r="BN713">
        <v>511117</v>
      </c>
      <c r="BO713" s="29">
        <v>5</v>
      </c>
      <c r="BP713" t="s">
        <v>19</v>
      </c>
      <c r="BQ713" s="61">
        <v>1637</v>
      </c>
    </row>
    <row r="714" spans="1:69" x14ac:dyDescent="0.25">
      <c r="A714" s="27">
        <v>2022</v>
      </c>
      <c r="B714" t="s">
        <v>51</v>
      </c>
      <c r="C714" t="s">
        <v>38</v>
      </c>
      <c r="D714" t="s">
        <v>20</v>
      </c>
      <c r="E714" s="61"/>
      <c r="F714" s="61"/>
      <c r="G714" s="61"/>
      <c r="H714" s="61"/>
      <c r="I714" s="61"/>
      <c r="J714" s="61"/>
      <c r="K714" s="61"/>
      <c r="L714" s="61"/>
      <c r="M714" s="61"/>
      <c r="N714" s="61">
        <v>4142</v>
      </c>
      <c r="O714" s="61"/>
      <c r="P714" s="61"/>
      <c r="Q714" s="61">
        <v>4142</v>
      </c>
      <c r="AK714" s="27">
        <v>2021</v>
      </c>
      <c r="AL714" t="s">
        <v>51</v>
      </c>
      <c r="AM714" t="s">
        <v>37</v>
      </c>
      <c r="AN714">
        <v>250019</v>
      </c>
      <c r="AO714" s="29">
        <v>5</v>
      </c>
      <c r="AP714" t="s">
        <v>77</v>
      </c>
      <c r="AQ714" s="61">
        <v>4447</v>
      </c>
      <c r="BK714" s="27">
        <v>2021</v>
      </c>
      <c r="BL714" t="s">
        <v>51</v>
      </c>
      <c r="BM714" t="s">
        <v>31</v>
      </c>
      <c r="BN714">
        <v>511117</v>
      </c>
      <c r="BO714" s="29">
        <v>5</v>
      </c>
      <c r="BP714" t="s">
        <v>20</v>
      </c>
      <c r="BQ714" s="61">
        <v>7595</v>
      </c>
    </row>
    <row r="715" spans="1:69" x14ac:dyDescent="0.25">
      <c r="A715" s="27">
        <v>2022</v>
      </c>
      <c r="B715" t="s">
        <v>51</v>
      </c>
      <c r="C715" t="s">
        <v>38</v>
      </c>
      <c r="D715" t="s">
        <v>21</v>
      </c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>
        <v>503</v>
      </c>
      <c r="Q715" s="61">
        <v>503</v>
      </c>
      <c r="AK715" s="27">
        <v>2021</v>
      </c>
      <c r="AL715" t="s">
        <v>51</v>
      </c>
      <c r="AM715" t="s">
        <v>37</v>
      </c>
      <c r="AN715">
        <v>250019</v>
      </c>
      <c r="AO715" s="29">
        <v>7</v>
      </c>
      <c r="AP715" t="s">
        <v>75</v>
      </c>
      <c r="AQ715" s="61">
        <v>1341</v>
      </c>
      <c r="BK715" s="27">
        <v>2021</v>
      </c>
      <c r="BL715" t="s">
        <v>51</v>
      </c>
      <c r="BM715" t="s">
        <v>31</v>
      </c>
      <c r="BN715">
        <v>511117</v>
      </c>
      <c r="BO715" s="29">
        <v>6</v>
      </c>
      <c r="BP715" t="s">
        <v>73</v>
      </c>
      <c r="BQ715" s="61">
        <v>5221</v>
      </c>
    </row>
    <row r="716" spans="1:69" x14ac:dyDescent="0.25">
      <c r="A716" s="27">
        <v>2022</v>
      </c>
      <c r="B716" t="s">
        <v>51</v>
      </c>
      <c r="C716" t="s">
        <v>54</v>
      </c>
      <c r="D716" t="s">
        <v>73</v>
      </c>
      <c r="E716" s="61"/>
      <c r="F716" s="61">
        <v>2954</v>
      </c>
      <c r="G716" s="61"/>
      <c r="H716" s="61"/>
      <c r="I716" s="61"/>
      <c r="J716" s="61"/>
      <c r="K716" s="61"/>
      <c r="L716" s="61">
        <v>4886</v>
      </c>
      <c r="M716" s="61"/>
      <c r="N716" s="61"/>
      <c r="O716" s="61"/>
      <c r="P716" s="61"/>
      <c r="Q716" s="61">
        <v>7840</v>
      </c>
      <c r="AK716" s="27">
        <v>2021</v>
      </c>
      <c r="AL716" t="s">
        <v>51</v>
      </c>
      <c r="AM716" t="s">
        <v>37</v>
      </c>
      <c r="AN716">
        <v>250019</v>
      </c>
      <c r="AO716" s="29">
        <v>8</v>
      </c>
      <c r="AP716" t="s">
        <v>20</v>
      </c>
      <c r="AQ716" s="61">
        <v>4607</v>
      </c>
      <c r="BK716" s="27">
        <v>2021</v>
      </c>
      <c r="BL716" t="s">
        <v>51</v>
      </c>
      <c r="BM716" t="s">
        <v>31</v>
      </c>
      <c r="BN716">
        <v>511117</v>
      </c>
      <c r="BO716" s="29">
        <v>6</v>
      </c>
      <c r="BP716" t="s">
        <v>12</v>
      </c>
      <c r="BQ716" s="61">
        <v>2413</v>
      </c>
    </row>
    <row r="717" spans="1:69" x14ac:dyDescent="0.25">
      <c r="A717" s="27">
        <v>2022</v>
      </c>
      <c r="B717" t="s">
        <v>51</v>
      </c>
      <c r="C717" t="s">
        <v>54</v>
      </c>
      <c r="D717" t="s">
        <v>76</v>
      </c>
      <c r="E717" s="61"/>
      <c r="F717" s="61"/>
      <c r="G717" s="61"/>
      <c r="H717" s="61"/>
      <c r="I717" s="61"/>
      <c r="J717" s="61"/>
      <c r="K717" s="61"/>
      <c r="L717" s="61"/>
      <c r="M717" s="61"/>
      <c r="N717" s="61">
        <v>4976</v>
      </c>
      <c r="O717" s="61"/>
      <c r="P717" s="61"/>
      <c r="Q717" s="61">
        <v>4976</v>
      </c>
      <c r="AK717" s="27">
        <v>2021</v>
      </c>
      <c r="AL717" t="s">
        <v>51</v>
      </c>
      <c r="AM717" t="s">
        <v>37</v>
      </c>
      <c r="AN717">
        <v>250019</v>
      </c>
      <c r="AO717" s="29">
        <v>9</v>
      </c>
      <c r="AP717" t="s">
        <v>80</v>
      </c>
      <c r="AQ717" s="61">
        <v>2828</v>
      </c>
      <c r="BK717" s="27">
        <v>2021</v>
      </c>
      <c r="BL717" t="s">
        <v>51</v>
      </c>
      <c r="BM717" t="s">
        <v>31</v>
      </c>
      <c r="BN717">
        <v>511117</v>
      </c>
      <c r="BO717" s="29">
        <v>6</v>
      </c>
      <c r="BP717" t="s">
        <v>19</v>
      </c>
      <c r="BQ717" s="61">
        <v>5578</v>
      </c>
    </row>
    <row r="718" spans="1:69" x14ac:dyDescent="0.25">
      <c r="A718" s="27">
        <v>2022</v>
      </c>
      <c r="B718" t="s">
        <v>51</v>
      </c>
      <c r="C718" t="s">
        <v>54</v>
      </c>
      <c r="D718" t="s">
        <v>77</v>
      </c>
      <c r="E718" s="61">
        <v>2624</v>
      </c>
      <c r="F718" s="61"/>
      <c r="G718" s="61"/>
      <c r="H718" s="61"/>
      <c r="I718" s="61"/>
      <c r="J718" s="61">
        <v>1851</v>
      </c>
      <c r="K718" s="61"/>
      <c r="L718" s="61">
        <v>2330</v>
      </c>
      <c r="M718" s="61"/>
      <c r="N718" s="61"/>
      <c r="O718" s="61">
        <v>8405</v>
      </c>
      <c r="P718" s="61"/>
      <c r="Q718" s="61">
        <v>15210</v>
      </c>
      <c r="AK718" s="27">
        <v>2021</v>
      </c>
      <c r="AL718" t="s">
        <v>51</v>
      </c>
      <c r="AM718" t="s">
        <v>37</v>
      </c>
      <c r="AN718">
        <v>250019</v>
      </c>
      <c r="AO718" s="29">
        <v>9</v>
      </c>
      <c r="AP718" t="s">
        <v>19</v>
      </c>
      <c r="AQ718" s="61">
        <v>2078</v>
      </c>
      <c r="BK718" s="27">
        <v>2021</v>
      </c>
      <c r="BL718" t="s">
        <v>51</v>
      </c>
      <c r="BM718" t="s">
        <v>31</v>
      </c>
      <c r="BN718">
        <v>511117</v>
      </c>
      <c r="BO718" s="29">
        <v>6</v>
      </c>
      <c r="BP718" t="s">
        <v>21</v>
      </c>
      <c r="BQ718" s="61">
        <v>3047</v>
      </c>
    </row>
    <row r="719" spans="1:69" x14ac:dyDescent="0.25">
      <c r="A719" s="27">
        <v>2022</v>
      </c>
      <c r="B719" t="s">
        <v>51</v>
      </c>
      <c r="C719" t="s">
        <v>54</v>
      </c>
      <c r="D719" t="s">
        <v>78</v>
      </c>
      <c r="E719" s="61"/>
      <c r="F719" s="61"/>
      <c r="G719" s="61"/>
      <c r="H719" s="61">
        <v>4596</v>
      </c>
      <c r="I719" s="61"/>
      <c r="J719" s="61">
        <v>555</v>
      </c>
      <c r="K719" s="61"/>
      <c r="L719" s="61"/>
      <c r="M719" s="61"/>
      <c r="N719" s="61"/>
      <c r="O719" s="61"/>
      <c r="P719" s="61"/>
      <c r="Q719" s="61">
        <v>5151</v>
      </c>
      <c r="AK719" s="27">
        <v>2021</v>
      </c>
      <c r="AL719" t="s">
        <v>51</v>
      </c>
      <c r="AM719" t="s">
        <v>37</v>
      </c>
      <c r="AN719">
        <v>250019</v>
      </c>
      <c r="AO719" s="29">
        <v>10</v>
      </c>
      <c r="AP719" t="s">
        <v>18</v>
      </c>
      <c r="AQ719" s="61">
        <v>847</v>
      </c>
      <c r="BK719" s="27">
        <v>2021</v>
      </c>
      <c r="BL719" t="s">
        <v>51</v>
      </c>
      <c r="BM719" t="s">
        <v>31</v>
      </c>
      <c r="BN719">
        <v>511117</v>
      </c>
      <c r="BO719" s="29">
        <v>7</v>
      </c>
      <c r="BP719" t="s">
        <v>75</v>
      </c>
      <c r="BQ719" s="61">
        <v>1341</v>
      </c>
    </row>
    <row r="720" spans="1:69" x14ac:dyDescent="0.25">
      <c r="A720" s="27">
        <v>2022</v>
      </c>
      <c r="B720" t="s">
        <v>51</v>
      </c>
      <c r="C720" t="s">
        <v>54</v>
      </c>
      <c r="D720" t="s">
        <v>79</v>
      </c>
      <c r="E720" s="61"/>
      <c r="F720" s="61"/>
      <c r="G720" s="61"/>
      <c r="H720" s="61"/>
      <c r="I720" s="61"/>
      <c r="J720" s="61"/>
      <c r="K720" s="61">
        <v>4392</v>
      </c>
      <c r="L720" s="61"/>
      <c r="M720" s="61"/>
      <c r="N720" s="61"/>
      <c r="O720" s="61"/>
      <c r="P720" s="61"/>
      <c r="Q720" s="61">
        <v>4392</v>
      </c>
      <c r="AK720" s="27">
        <v>2021</v>
      </c>
      <c r="AL720" t="s">
        <v>51</v>
      </c>
      <c r="AM720" t="s">
        <v>37</v>
      </c>
      <c r="AN720">
        <v>250020</v>
      </c>
      <c r="AO720" s="29">
        <v>2</v>
      </c>
      <c r="AP720" t="s">
        <v>16</v>
      </c>
      <c r="AQ720" s="61">
        <v>5338</v>
      </c>
      <c r="BK720" s="27">
        <v>2021</v>
      </c>
      <c r="BL720" t="s">
        <v>51</v>
      </c>
      <c r="BM720" t="s">
        <v>31</v>
      </c>
      <c r="BN720">
        <v>511117</v>
      </c>
      <c r="BO720" s="29">
        <v>7</v>
      </c>
      <c r="BP720" t="s">
        <v>77</v>
      </c>
      <c r="BQ720" s="61">
        <v>5244</v>
      </c>
    </row>
    <row r="721" spans="1:69" x14ac:dyDescent="0.25">
      <c r="A721" s="27">
        <v>2022</v>
      </c>
      <c r="B721" t="s">
        <v>51</v>
      </c>
      <c r="C721" t="s">
        <v>54</v>
      </c>
      <c r="D721" t="s">
        <v>80</v>
      </c>
      <c r="E721" s="61"/>
      <c r="F721" s="61"/>
      <c r="G721" s="61"/>
      <c r="H721" s="61"/>
      <c r="I721" s="61"/>
      <c r="J721" s="61">
        <v>5033</v>
      </c>
      <c r="K721" s="61"/>
      <c r="L721" s="61"/>
      <c r="M721" s="61"/>
      <c r="N721" s="61"/>
      <c r="O721" s="61"/>
      <c r="P721" s="61"/>
      <c r="Q721" s="61">
        <v>5033</v>
      </c>
      <c r="AK721" s="27">
        <v>2021</v>
      </c>
      <c r="AL721" t="s">
        <v>51</v>
      </c>
      <c r="AM721" t="s">
        <v>37</v>
      </c>
      <c r="AN721">
        <v>250020</v>
      </c>
      <c r="AO721" s="29">
        <v>5</v>
      </c>
      <c r="AP721" t="s">
        <v>74</v>
      </c>
      <c r="AQ721" s="61">
        <v>2805</v>
      </c>
      <c r="BK721" s="27">
        <v>2021</v>
      </c>
      <c r="BL721" t="s">
        <v>51</v>
      </c>
      <c r="BM721" t="s">
        <v>31</v>
      </c>
      <c r="BN721">
        <v>511117</v>
      </c>
      <c r="BO721" s="29">
        <v>7</v>
      </c>
      <c r="BP721" t="s">
        <v>12</v>
      </c>
      <c r="BQ721" s="61">
        <v>8067</v>
      </c>
    </row>
    <row r="722" spans="1:69" x14ac:dyDescent="0.25">
      <c r="A722" s="27">
        <v>2022</v>
      </c>
      <c r="B722" t="s">
        <v>51</v>
      </c>
      <c r="C722" t="s">
        <v>54</v>
      </c>
      <c r="D722" t="s">
        <v>81</v>
      </c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>
        <v>3638</v>
      </c>
      <c r="P722" s="61"/>
      <c r="Q722" s="61">
        <v>3638</v>
      </c>
      <c r="AK722" s="27">
        <v>2021</v>
      </c>
      <c r="AL722" t="s">
        <v>51</v>
      </c>
      <c r="AM722" t="s">
        <v>37</v>
      </c>
      <c r="AN722">
        <v>250020</v>
      </c>
      <c r="AO722" s="29">
        <v>6</v>
      </c>
      <c r="AP722" t="s">
        <v>78</v>
      </c>
      <c r="AQ722" s="61">
        <v>733</v>
      </c>
      <c r="BK722" s="27">
        <v>2021</v>
      </c>
      <c r="BL722" t="s">
        <v>51</v>
      </c>
      <c r="BM722" t="s">
        <v>31</v>
      </c>
      <c r="BN722">
        <v>511117</v>
      </c>
      <c r="BO722" s="29">
        <v>7</v>
      </c>
      <c r="BP722" t="s">
        <v>20</v>
      </c>
      <c r="BQ722" s="61">
        <v>6621</v>
      </c>
    </row>
    <row r="723" spans="1:69" x14ac:dyDescent="0.25">
      <c r="A723" s="27">
        <v>2022</v>
      </c>
      <c r="B723" t="s">
        <v>51</v>
      </c>
      <c r="C723" t="s">
        <v>54</v>
      </c>
      <c r="D723" t="s">
        <v>11</v>
      </c>
      <c r="E723" s="61">
        <v>2449</v>
      </c>
      <c r="F723" s="61"/>
      <c r="G723" s="61">
        <v>2099</v>
      </c>
      <c r="H723" s="61"/>
      <c r="I723" s="61"/>
      <c r="J723" s="61">
        <v>3459</v>
      </c>
      <c r="K723" s="61"/>
      <c r="L723" s="61"/>
      <c r="M723" s="61">
        <v>5776</v>
      </c>
      <c r="N723" s="61"/>
      <c r="O723" s="61"/>
      <c r="P723" s="61"/>
      <c r="Q723" s="61">
        <v>13783</v>
      </c>
      <c r="AK723" s="27">
        <v>2021</v>
      </c>
      <c r="AL723" t="s">
        <v>51</v>
      </c>
      <c r="AM723" t="s">
        <v>37</v>
      </c>
      <c r="AN723">
        <v>250020</v>
      </c>
      <c r="AO723" s="29">
        <v>6</v>
      </c>
      <c r="AP723" t="s">
        <v>19</v>
      </c>
      <c r="AQ723" s="61">
        <v>5578</v>
      </c>
      <c r="BK723" s="27">
        <v>2021</v>
      </c>
      <c r="BL723" t="s">
        <v>51</v>
      </c>
      <c r="BM723" t="s">
        <v>31</v>
      </c>
      <c r="BN723">
        <v>511117</v>
      </c>
      <c r="BO723" s="29">
        <v>8</v>
      </c>
      <c r="BP723" t="s">
        <v>74</v>
      </c>
      <c r="BQ723" s="61">
        <v>5566</v>
      </c>
    </row>
    <row r="724" spans="1:69" x14ac:dyDescent="0.25">
      <c r="A724" s="27">
        <v>2022</v>
      </c>
      <c r="B724" t="s">
        <v>51</v>
      </c>
      <c r="C724" t="s">
        <v>54</v>
      </c>
      <c r="D724" t="s">
        <v>12</v>
      </c>
      <c r="E724" s="61"/>
      <c r="F724" s="61"/>
      <c r="G724" s="61"/>
      <c r="H724" s="61"/>
      <c r="I724" s="61"/>
      <c r="J724" s="61">
        <v>1600</v>
      </c>
      <c r="K724" s="61">
        <v>2179</v>
      </c>
      <c r="L724" s="61">
        <v>2043</v>
      </c>
      <c r="M724" s="61"/>
      <c r="N724" s="61"/>
      <c r="O724" s="61"/>
      <c r="P724" s="61"/>
      <c r="Q724" s="61">
        <v>5822</v>
      </c>
      <c r="AK724" s="27">
        <v>2021</v>
      </c>
      <c r="AL724" t="s">
        <v>51</v>
      </c>
      <c r="AM724" t="s">
        <v>37</v>
      </c>
      <c r="AN724">
        <v>250020</v>
      </c>
      <c r="AO724" s="29">
        <v>8</v>
      </c>
      <c r="AP724" t="s">
        <v>76</v>
      </c>
      <c r="AQ724" s="61">
        <v>5661</v>
      </c>
      <c r="BK724" s="27">
        <v>2021</v>
      </c>
      <c r="BL724" t="s">
        <v>51</v>
      </c>
      <c r="BM724" t="s">
        <v>31</v>
      </c>
      <c r="BN724">
        <v>511117</v>
      </c>
      <c r="BO724" s="29">
        <v>8</v>
      </c>
      <c r="BP724" t="s">
        <v>75</v>
      </c>
      <c r="BQ724" s="61">
        <v>4611</v>
      </c>
    </row>
    <row r="725" spans="1:69" x14ac:dyDescent="0.25">
      <c r="A725" s="27">
        <v>2022</v>
      </c>
      <c r="B725" t="s">
        <v>51</v>
      </c>
      <c r="C725" t="s">
        <v>54</v>
      </c>
      <c r="D725" t="s">
        <v>13</v>
      </c>
      <c r="E725" s="61"/>
      <c r="F725" s="61"/>
      <c r="G725" s="61"/>
      <c r="H725" s="61"/>
      <c r="I725" s="61">
        <v>4041</v>
      </c>
      <c r="J725" s="61"/>
      <c r="K725" s="61"/>
      <c r="L725" s="61">
        <v>2184</v>
      </c>
      <c r="M725" s="61"/>
      <c r="N725" s="61"/>
      <c r="O725" s="61"/>
      <c r="P725" s="61"/>
      <c r="Q725" s="61">
        <v>6225</v>
      </c>
      <c r="AK725" s="27">
        <v>2021</v>
      </c>
      <c r="AL725" t="s">
        <v>51</v>
      </c>
      <c r="AM725" t="s">
        <v>37</v>
      </c>
      <c r="AN725">
        <v>250020</v>
      </c>
      <c r="AO725" s="29">
        <v>9</v>
      </c>
      <c r="AP725" t="s">
        <v>76</v>
      </c>
      <c r="AQ725" s="61">
        <v>897</v>
      </c>
      <c r="BK725" s="27">
        <v>2021</v>
      </c>
      <c r="BL725" t="s">
        <v>51</v>
      </c>
      <c r="BM725" t="s">
        <v>31</v>
      </c>
      <c r="BN725">
        <v>511117</v>
      </c>
      <c r="BO725" s="29">
        <v>8</v>
      </c>
      <c r="BP725" t="s">
        <v>76</v>
      </c>
      <c r="BQ725" s="61">
        <v>5661</v>
      </c>
    </row>
    <row r="726" spans="1:69" x14ac:dyDescent="0.25">
      <c r="A726" s="27">
        <v>2022</v>
      </c>
      <c r="B726" t="s">
        <v>51</v>
      </c>
      <c r="C726" t="s">
        <v>54</v>
      </c>
      <c r="D726" t="s">
        <v>14</v>
      </c>
      <c r="E726" s="61"/>
      <c r="F726" s="61"/>
      <c r="G726" s="61"/>
      <c r="H726" s="61"/>
      <c r="I726" s="61"/>
      <c r="J726" s="61"/>
      <c r="K726" s="61">
        <v>3064</v>
      </c>
      <c r="L726" s="61"/>
      <c r="M726" s="61"/>
      <c r="N726" s="61"/>
      <c r="O726" s="61"/>
      <c r="P726" s="61"/>
      <c r="Q726" s="61">
        <v>3064</v>
      </c>
      <c r="AK726" s="27">
        <v>2021</v>
      </c>
      <c r="AL726" t="s">
        <v>51</v>
      </c>
      <c r="AM726" t="s">
        <v>37</v>
      </c>
      <c r="AN726">
        <v>250020</v>
      </c>
      <c r="AO726" s="29">
        <v>11</v>
      </c>
      <c r="AP726" t="s">
        <v>13</v>
      </c>
      <c r="AQ726" s="61">
        <v>3430</v>
      </c>
      <c r="BK726" s="27">
        <v>2021</v>
      </c>
      <c r="BL726" t="s">
        <v>51</v>
      </c>
      <c r="BM726" t="s">
        <v>31</v>
      </c>
      <c r="BN726">
        <v>511117</v>
      </c>
      <c r="BO726" s="29">
        <v>8</v>
      </c>
      <c r="BP726" t="s">
        <v>16</v>
      </c>
      <c r="BQ726" s="61">
        <v>5810</v>
      </c>
    </row>
    <row r="727" spans="1:69" x14ac:dyDescent="0.25">
      <c r="A727" s="27">
        <v>2022</v>
      </c>
      <c r="B727" t="s">
        <v>51</v>
      </c>
      <c r="C727" t="s">
        <v>54</v>
      </c>
      <c r="D727" t="s">
        <v>15</v>
      </c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>
        <v>4943</v>
      </c>
      <c r="Q727" s="61">
        <v>4943</v>
      </c>
      <c r="AK727" s="27">
        <v>2021</v>
      </c>
      <c r="AL727" t="s">
        <v>51</v>
      </c>
      <c r="AM727" t="s">
        <v>37</v>
      </c>
      <c r="AN727">
        <v>250020</v>
      </c>
      <c r="AO727" s="29">
        <v>12</v>
      </c>
      <c r="AP727" t="s">
        <v>16</v>
      </c>
      <c r="AQ727" s="61">
        <v>4403</v>
      </c>
      <c r="BK727" s="27">
        <v>2021</v>
      </c>
      <c r="BL727" t="s">
        <v>51</v>
      </c>
      <c r="BM727" t="s">
        <v>31</v>
      </c>
      <c r="BN727">
        <v>511117</v>
      </c>
      <c r="BO727" s="29">
        <v>9</v>
      </c>
      <c r="BP727" t="s">
        <v>74</v>
      </c>
      <c r="BQ727" s="61">
        <v>5868</v>
      </c>
    </row>
    <row r="728" spans="1:69" x14ac:dyDescent="0.25">
      <c r="A728" s="27">
        <v>2022</v>
      </c>
      <c r="B728" t="s">
        <v>51</v>
      </c>
      <c r="C728" t="s">
        <v>54</v>
      </c>
      <c r="D728" t="s">
        <v>16</v>
      </c>
      <c r="E728" s="61">
        <v>5658</v>
      </c>
      <c r="F728" s="61"/>
      <c r="G728" s="61"/>
      <c r="H728" s="61"/>
      <c r="I728" s="61"/>
      <c r="J728" s="61">
        <v>5719</v>
      </c>
      <c r="K728" s="61"/>
      <c r="L728" s="61"/>
      <c r="M728" s="61"/>
      <c r="N728" s="61"/>
      <c r="O728" s="61"/>
      <c r="P728" s="61"/>
      <c r="Q728" s="61">
        <v>11377</v>
      </c>
      <c r="AK728" s="27">
        <v>2021</v>
      </c>
      <c r="AL728" t="s">
        <v>51</v>
      </c>
      <c r="AM728" t="s">
        <v>35</v>
      </c>
      <c r="AN728">
        <v>250026</v>
      </c>
      <c r="AO728" s="29">
        <v>2</v>
      </c>
      <c r="AP728" t="s">
        <v>20</v>
      </c>
      <c r="AQ728" s="61">
        <v>2052</v>
      </c>
      <c r="BK728" s="27">
        <v>2021</v>
      </c>
      <c r="BL728" t="s">
        <v>51</v>
      </c>
      <c r="BM728" t="s">
        <v>31</v>
      </c>
      <c r="BN728">
        <v>511117</v>
      </c>
      <c r="BO728" s="29">
        <v>9</v>
      </c>
      <c r="BP728" t="s">
        <v>77</v>
      </c>
      <c r="BQ728" s="61">
        <v>927</v>
      </c>
    </row>
    <row r="729" spans="1:69" x14ac:dyDescent="0.25">
      <c r="A729" s="27">
        <v>2022</v>
      </c>
      <c r="B729" t="s">
        <v>51</v>
      </c>
      <c r="C729" t="s">
        <v>54</v>
      </c>
      <c r="D729" t="s">
        <v>17</v>
      </c>
      <c r="E729" s="61"/>
      <c r="F729" s="61"/>
      <c r="G729" s="61"/>
      <c r="H729" s="61"/>
      <c r="I729" s="61"/>
      <c r="J729" s="61">
        <v>2169</v>
      </c>
      <c r="K729" s="61"/>
      <c r="L729" s="61">
        <v>3368</v>
      </c>
      <c r="M729" s="61"/>
      <c r="N729" s="61"/>
      <c r="O729" s="61"/>
      <c r="P729" s="61"/>
      <c r="Q729" s="61">
        <v>5537</v>
      </c>
      <c r="AK729" s="27">
        <v>2021</v>
      </c>
      <c r="AL729" t="s">
        <v>51</v>
      </c>
      <c r="AM729" t="s">
        <v>35</v>
      </c>
      <c r="AN729">
        <v>250026</v>
      </c>
      <c r="AO729" s="29">
        <v>3</v>
      </c>
      <c r="AP729" t="s">
        <v>73</v>
      </c>
      <c r="AQ729" s="61">
        <v>5315</v>
      </c>
      <c r="BK729" s="27">
        <v>2021</v>
      </c>
      <c r="BL729" t="s">
        <v>51</v>
      </c>
      <c r="BM729" t="s">
        <v>31</v>
      </c>
      <c r="BN729">
        <v>511117</v>
      </c>
      <c r="BO729" s="29">
        <v>9</v>
      </c>
      <c r="BP729" t="s">
        <v>11</v>
      </c>
      <c r="BQ729" s="61">
        <v>4321</v>
      </c>
    </row>
    <row r="730" spans="1:69" x14ac:dyDescent="0.25">
      <c r="A730" s="27">
        <v>2022</v>
      </c>
      <c r="B730" t="s">
        <v>51</v>
      </c>
      <c r="C730" t="s">
        <v>54</v>
      </c>
      <c r="D730" t="s">
        <v>18</v>
      </c>
      <c r="E730" s="61"/>
      <c r="F730" s="61"/>
      <c r="G730" s="61"/>
      <c r="H730" s="61"/>
      <c r="I730" s="61">
        <v>3998</v>
      </c>
      <c r="J730" s="61"/>
      <c r="K730" s="61"/>
      <c r="L730" s="61"/>
      <c r="M730" s="61"/>
      <c r="N730" s="61"/>
      <c r="O730" s="61"/>
      <c r="P730" s="61"/>
      <c r="Q730" s="61">
        <v>3998</v>
      </c>
      <c r="AK730" s="27">
        <v>2021</v>
      </c>
      <c r="AL730" t="s">
        <v>51</v>
      </c>
      <c r="AM730" t="s">
        <v>35</v>
      </c>
      <c r="AN730">
        <v>250026</v>
      </c>
      <c r="AO730" s="29">
        <v>3</v>
      </c>
      <c r="AP730" t="s">
        <v>12</v>
      </c>
      <c r="AQ730" s="61">
        <v>1775</v>
      </c>
      <c r="BK730" s="27">
        <v>2021</v>
      </c>
      <c r="BL730" t="s">
        <v>51</v>
      </c>
      <c r="BM730" t="s">
        <v>31</v>
      </c>
      <c r="BN730">
        <v>511117</v>
      </c>
      <c r="BO730" s="29">
        <v>10</v>
      </c>
      <c r="BP730" t="s">
        <v>78</v>
      </c>
      <c r="BQ730" s="61">
        <v>1517</v>
      </c>
    </row>
    <row r="731" spans="1:69" x14ac:dyDescent="0.25">
      <c r="A731" s="27">
        <v>2022</v>
      </c>
      <c r="B731" t="s">
        <v>51</v>
      </c>
      <c r="C731" t="s">
        <v>54</v>
      </c>
      <c r="D731" t="s">
        <v>19</v>
      </c>
      <c r="E731" s="61"/>
      <c r="F731" s="61">
        <v>2595</v>
      </c>
      <c r="G731" s="61">
        <v>686</v>
      </c>
      <c r="H731" s="61"/>
      <c r="I731" s="61">
        <v>2302</v>
      </c>
      <c r="J731" s="61">
        <v>9958</v>
      </c>
      <c r="K731" s="61"/>
      <c r="L731" s="61"/>
      <c r="M731" s="61"/>
      <c r="N731" s="61"/>
      <c r="O731" s="61"/>
      <c r="P731" s="61"/>
      <c r="Q731" s="61">
        <v>15541</v>
      </c>
      <c r="AK731" s="27">
        <v>2021</v>
      </c>
      <c r="AL731" t="s">
        <v>51</v>
      </c>
      <c r="AM731" t="s">
        <v>35</v>
      </c>
      <c r="AN731">
        <v>250026</v>
      </c>
      <c r="AO731" s="29">
        <v>3</v>
      </c>
      <c r="AP731" t="s">
        <v>19</v>
      </c>
      <c r="AQ731" s="61">
        <v>2333</v>
      </c>
      <c r="BK731" s="27">
        <v>2021</v>
      </c>
      <c r="BL731" t="s">
        <v>51</v>
      </c>
      <c r="BM731" t="s">
        <v>31</v>
      </c>
      <c r="BN731">
        <v>511117</v>
      </c>
      <c r="BO731" s="29">
        <v>10</v>
      </c>
      <c r="BP731" t="s">
        <v>81</v>
      </c>
      <c r="BQ731" s="61">
        <v>3134</v>
      </c>
    </row>
    <row r="732" spans="1:69" x14ac:dyDescent="0.25">
      <c r="A732" s="27">
        <v>2022</v>
      </c>
      <c r="B732" t="s">
        <v>51</v>
      </c>
      <c r="C732" t="s">
        <v>54</v>
      </c>
      <c r="D732" t="s">
        <v>20</v>
      </c>
      <c r="E732" s="61"/>
      <c r="F732" s="61">
        <v>2954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>
        <v>2954</v>
      </c>
      <c r="AK732" s="27">
        <v>2021</v>
      </c>
      <c r="AL732" t="s">
        <v>51</v>
      </c>
      <c r="AM732" t="s">
        <v>35</v>
      </c>
      <c r="AN732">
        <v>250026</v>
      </c>
      <c r="AO732" s="29">
        <v>3</v>
      </c>
      <c r="AP732" t="s">
        <v>20</v>
      </c>
      <c r="AQ732" s="61">
        <v>4911</v>
      </c>
      <c r="BK732" s="27">
        <v>2021</v>
      </c>
      <c r="BL732" t="s">
        <v>51</v>
      </c>
      <c r="BM732" t="s">
        <v>31</v>
      </c>
      <c r="BN732">
        <v>511117</v>
      </c>
      <c r="BO732" s="29">
        <v>10</v>
      </c>
      <c r="BP732" t="s">
        <v>14</v>
      </c>
      <c r="BQ732" s="61">
        <v>2715</v>
      </c>
    </row>
    <row r="733" spans="1:69" x14ac:dyDescent="0.25">
      <c r="A733" s="27">
        <v>2022</v>
      </c>
      <c r="B733" t="s">
        <v>51</v>
      </c>
      <c r="C733" t="s">
        <v>54</v>
      </c>
      <c r="D733" t="s">
        <v>21</v>
      </c>
      <c r="E733" s="61"/>
      <c r="F733" s="61"/>
      <c r="G733" s="61"/>
      <c r="H733" s="61"/>
      <c r="I733" s="61"/>
      <c r="J733" s="61"/>
      <c r="K733" s="61">
        <v>5649</v>
      </c>
      <c r="L733" s="61"/>
      <c r="M733" s="61"/>
      <c r="N733" s="61">
        <v>5944</v>
      </c>
      <c r="O733" s="61"/>
      <c r="P733" s="61"/>
      <c r="Q733" s="61">
        <v>11593</v>
      </c>
      <c r="AK733" s="27">
        <v>2021</v>
      </c>
      <c r="AL733" t="s">
        <v>51</v>
      </c>
      <c r="AM733" t="s">
        <v>35</v>
      </c>
      <c r="AN733">
        <v>250026</v>
      </c>
      <c r="AO733" s="29">
        <v>3</v>
      </c>
      <c r="AP733" t="s">
        <v>21</v>
      </c>
      <c r="AQ733" s="61">
        <v>2776</v>
      </c>
      <c r="BK733" s="27">
        <v>2021</v>
      </c>
      <c r="BL733" t="s">
        <v>51</v>
      </c>
      <c r="BM733" t="s">
        <v>31</v>
      </c>
      <c r="BN733">
        <v>511117</v>
      </c>
      <c r="BO733" s="29">
        <v>10</v>
      </c>
      <c r="BP733" t="s">
        <v>17</v>
      </c>
      <c r="BQ733" s="61">
        <v>4898</v>
      </c>
    </row>
    <row r="734" spans="1:69" x14ac:dyDescent="0.25">
      <c r="A734" s="27">
        <v>2022</v>
      </c>
      <c r="B734" t="s">
        <v>51</v>
      </c>
      <c r="C734" t="s">
        <v>71</v>
      </c>
      <c r="D734" t="s">
        <v>73</v>
      </c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>
        <v>4732</v>
      </c>
      <c r="P734" s="61"/>
      <c r="Q734" s="61">
        <v>4732</v>
      </c>
      <c r="AK734" s="27">
        <v>2021</v>
      </c>
      <c r="AL734" t="s">
        <v>51</v>
      </c>
      <c r="AM734" t="s">
        <v>35</v>
      </c>
      <c r="AN734">
        <v>250026</v>
      </c>
      <c r="AO734" s="29">
        <v>5</v>
      </c>
      <c r="AP734" t="s">
        <v>79</v>
      </c>
      <c r="AQ734" s="61">
        <v>2678</v>
      </c>
      <c r="BK734" s="27">
        <v>2021</v>
      </c>
      <c r="BL734" t="s">
        <v>51</v>
      </c>
      <c r="BM734" t="s">
        <v>31</v>
      </c>
      <c r="BN734">
        <v>511117</v>
      </c>
      <c r="BO734" s="29">
        <v>11</v>
      </c>
      <c r="BP734" t="s">
        <v>80</v>
      </c>
      <c r="BQ734" s="61">
        <v>4921</v>
      </c>
    </row>
    <row r="735" spans="1:69" x14ac:dyDescent="0.25">
      <c r="A735" s="27">
        <v>2022</v>
      </c>
      <c r="B735" t="s">
        <v>51</v>
      </c>
      <c r="C735" t="s">
        <v>71</v>
      </c>
      <c r="D735" t="s">
        <v>74</v>
      </c>
      <c r="E735" s="61"/>
      <c r="F735" s="61">
        <v>3278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>
        <v>3278</v>
      </c>
      <c r="AK735" s="27">
        <v>2021</v>
      </c>
      <c r="AL735" t="s">
        <v>51</v>
      </c>
      <c r="AM735" t="s">
        <v>35</v>
      </c>
      <c r="AN735">
        <v>250026</v>
      </c>
      <c r="AO735" s="29">
        <v>5</v>
      </c>
      <c r="AP735" t="s">
        <v>19</v>
      </c>
      <c r="AQ735" s="61">
        <v>1637</v>
      </c>
      <c r="BK735" s="27">
        <v>2021</v>
      </c>
      <c r="BL735" t="s">
        <v>51</v>
      </c>
      <c r="BM735" t="s">
        <v>31</v>
      </c>
      <c r="BN735">
        <v>511117</v>
      </c>
      <c r="BO735" s="29">
        <v>11</v>
      </c>
      <c r="BP735" t="s">
        <v>14</v>
      </c>
      <c r="BQ735" s="61">
        <v>1356</v>
      </c>
    </row>
    <row r="736" spans="1:69" x14ac:dyDescent="0.25">
      <c r="A736" s="27">
        <v>2022</v>
      </c>
      <c r="B736" t="s">
        <v>51</v>
      </c>
      <c r="C736" t="s">
        <v>71</v>
      </c>
      <c r="D736" t="s">
        <v>75</v>
      </c>
      <c r="E736" s="61">
        <v>419</v>
      </c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>
        <v>419</v>
      </c>
      <c r="AK736" s="27">
        <v>2021</v>
      </c>
      <c r="AL736" t="s">
        <v>51</v>
      </c>
      <c r="AM736" t="s">
        <v>35</v>
      </c>
      <c r="AN736">
        <v>250026</v>
      </c>
      <c r="AO736" s="29">
        <v>9</v>
      </c>
      <c r="AP736" t="s">
        <v>76</v>
      </c>
      <c r="AQ736" s="61">
        <v>4187</v>
      </c>
      <c r="BK736" s="27">
        <v>2021</v>
      </c>
      <c r="BL736" t="s">
        <v>51</v>
      </c>
      <c r="BM736" t="s">
        <v>31</v>
      </c>
      <c r="BN736">
        <v>511117</v>
      </c>
      <c r="BO736" s="29">
        <v>12</v>
      </c>
      <c r="BP736" t="s">
        <v>77</v>
      </c>
      <c r="BQ736" s="61">
        <v>5364</v>
      </c>
    </row>
    <row r="737" spans="1:69" x14ac:dyDescent="0.25">
      <c r="A737" s="27">
        <v>2022</v>
      </c>
      <c r="B737" t="s">
        <v>51</v>
      </c>
      <c r="C737" t="s">
        <v>71</v>
      </c>
      <c r="D737" t="s">
        <v>76</v>
      </c>
      <c r="E737" s="61"/>
      <c r="F737" s="61">
        <v>2281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>
        <v>1250</v>
      </c>
      <c r="Q737" s="61">
        <v>3531</v>
      </c>
      <c r="AK737" s="27">
        <v>2021</v>
      </c>
      <c r="AL737" t="s">
        <v>51</v>
      </c>
      <c r="AM737" t="s">
        <v>35</v>
      </c>
      <c r="AN737">
        <v>250026</v>
      </c>
      <c r="AO737" s="29">
        <v>10</v>
      </c>
      <c r="AP737" t="s">
        <v>79</v>
      </c>
      <c r="AQ737" s="61">
        <v>3139</v>
      </c>
      <c r="BK737" s="27">
        <v>2021</v>
      </c>
      <c r="BL737" t="s">
        <v>51</v>
      </c>
      <c r="BM737" t="s">
        <v>31</v>
      </c>
      <c r="BN737">
        <v>511117</v>
      </c>
      <c r="BO737" s="29">
        <v>12</v>
      </c>
      <c r="BP737" t="s">
        <v>19</v>
      </c>
      <c r="BQ737" s="61">
        <v>2533</v>
      </c>
    </row>
    <row r="738" spans="1:69" x14ac:dyDescent="0.25">
      <c r="A738" s="27">
        <v>2022</v>
      </c>
      <c r="B738" t="s">
        <v>51</v>
      </c>
      <c r="C738" t="s">
        <v>71</v>
      </c>
      <c r="D738" t="s">
        <v>77</v>
      </c>
      <c r="E738" s="61"/>
      <c r="F738" s="61"/>
      <c r="G738" s="61"/>
      <c r="H738" s="61">
        <v>1582</v>
      </c>
      <c r="I738" s="61">
        <v>439</v>
      </c>
      <c r="J738" s="61"/>
      <c r="K738" s="61"/>
      <c r="L738" s="61"/>
      <c r="M738" s="61"/>
      <c r="N738" s="61"/>
      <c r="O738" s="61"/>
      <c r="P738" s="61">
        <v>387</v>
      </c>
      <c r="Q738" s="61">
        <v>2408</v>
      </c>
      <c r="AK738" s="27">
        <v>2021</v>
      </c>
      <c r="AL738" t="s">
        <v>51</v>
      </c>
      <c r="AM738" t="s">
        <v>35</v>
      </c>
      <c r="AN738">
        <v>250026</v>
      </c>
      <c r="AO738" s="29">
        <v>12</v>
      </c>
      <c r="AP738" t="s">
        <v>15</v>
      </c>
      <c r="AQ738" s="61">
        <v>1373</v>
      </c>
      <c r="BK738" s="27">
        <v>2021</v>
      </c>
      <c r="BL738" t="s">
        <v>64</v>
      </c>
      <c r="BM738" t="s">
        <v>29</v>
      </c>
      <c r="BN738">
        <v>511111</v>
      </c>
      <c r="BO738" s="29">
        <v>1</v>
      </c>
      <c r="BP738" t="s">
        <v>81</v>
      </c>
      <c r="BQ738" s="61">
        <v>6624</v>
      </c>
    </row>
    <row r="739" spans="1:69" x14ac:dyDescent="0.25">
      <c r="A739" s="27">
        <v>2022</v>
      </c>
      <c r="B739" t="s">
        <v>51</v>
      </c>
      <c r="C739" t="s">
        <v>71</v>
      </c>
      <c r="D739" t="s">
        <v>79</v>
      </c>
      <c r="E739" s="61">
        <v>6137</v>
      </c>
      <c r="F739" s="61">
        <v>1497</v>
      </c>
      <c r="G739" s="61"/>
      <c r="H739" s="61"/>
      <c r="I739" s="61">
        <v>4096</v>
      </c>
      <c r="J739" s="61"/>
      <c r="K739" s="61"/>
      <c r="L739" s="61"/>
      <c r="M739" s="61">
        <v>4148</v>
      </c>
      <c r="N739" s="61"/>
      <c r="O739" s="61"/>
      <c r="P739" s="61"/>
      <c r="Q739" s="61">
        <v>15878</v>
      </c>
      <c r="AK739" s="27">
        <v>2021</v>
      </c>
      <c r="AL739" t="s">
        <v>51</v>
      </c>
      <c r="AM739" t="s">
        <v>35</v>
      </c>
      <c r="AN739">
        <v>250027</v>
      </c>
      <c r="AO739" s="29">
        <v>1</v>
      </c>
      <c r="AP739" t="s">
        <v>78</v>
      </c>
      <c r="AQ739" s="61">
        <v>1930</v>
      </c>
      <c r="BK739" s="27">
        <v>2021</v>
      </c>
      <c r="BL739" t="s">
        <v>64</v>
      </c>
      <c r="BM739" t="s">
        <v>29</v>
      </c>
      <c r="BN739">
        <v>511111</v>
      </c>
      <c r="BO739" s="29">
        <v>1</v>
      </c>
      <c r="BP739" t="s">
        <v>13</v>
      </c>
      <c r="BQ739" s="61">
        <v>5603</v>
      </c>
    </row>
    <row r="740" spans="1:69" x14ac:dyDescent="0.25">
      <c r="A740" s="27">
        <v>2022</v>
      </c>
      <c r="B740" t="s">
        <v>51</v>
      </c>
      <c r="C740" t="s">
        <v>71</v>
      </c>
      <c r="D740" t="s">
        <v>11</v>
      </c>
      <c r="E740" s="61"/>
      <c r="F740" s="61"/>
      <c r="G740" s="61">
        <v>965</v>
      </c>
      <c r="H740" s="61"/>
      <c r="I740" s="61"/>
      <c r="J740" s="61"/>
      <c r="K740" s="61"/>
      <c r="L740" s="61"/>
      <c r="M740" s="61"/>
      <c r="N740" s="61"/>
      <c r="O740" s="61">
        <v>3317</v>
      </c>
      <c r="P740" s="61"/>
      <c r="Q740" s="61">
        <v>4282</v>
      </c>
      <c r="AK740" s="27">
        <v>2021</v>
      </c>
      <c r="AL740" t="s">
        <v>51</v>
      </c>
      <c r="AM740" t="s">
        <v>35</v>
      </c>
      <c r="AN740">
        <v>250027</v>
      </c>
      <c r="AO740" s="29">
        <v>1</v>
      </c>
      <c r="AP740" t="s">
        <v>12</v>
      </c>
      <c r="AQ740" s="61">
        <v>2281</v>
      </c>
      <c r="BK740" s="27">
        <v>2021</v>
      </c>
      <c r="BL740" t="s">
        <v>64</v>
      </c>
      <c r="BM740" t="s">
        <v>29</v>
      </c>
      <c r="BN740">
        <v>511111</v>
      </c>
      <c r="BO740" s="29">
        <v>1</v>
      </c>
      <c r="BP740" t="s">
        <v>14</v>
      </c>
      <c r="BQ740" s="61">
        <v>3853</v>
      </c>
    </row>
    <row r="741" spans="1:69" x14ac:dyDescent="0.25">
      <c r="A741" s="27">
        <v>2022</v>
      </c>
      <c r="B741" t="s">
        <v>51</v>
      </c>
      <c r="C741" t="s">
        <v>71</v>
      </c>
      <c r="D741" t="s">
        <v>12</v>
      </c>
      <c r="E741" s="61"/>
      <c r="F741" s="61"/>
      <c r="G741" s="61">
        <v>5289</v>
      </c>
      <c r="H741" s="61"/>
      <c r="I741" s="61"/>
      <c r="J741" s="61"/>
      <c r="K741" s="61">
        <v>782</v>
      </c>
      <c r="L741" s="61"/>
      <c r="M741" s="61"/>
      <c r="N741" s="61"/>
      <c r="O741" s="61"/>
      <c r="P741" s="61"/>
      <c r="Q741" s="61">
        <v>6071</v>
      </c>
      <c r="AK741" s="27">
        <v>2021</v>
      </c>
      <c r="AL741" t="s">
        <v>51</v>
      </c>
      <c r="AM741" t="s">
        <v>35</v>
      </c>
      <c r="AN741">
        <v>250027</v>
      </c>
      <c r="AO741" s="29">
        <v>6</v>
      </c>
      <c r="AP741" t="s">
        <v>77</v>
      </c>
      <c r="AQ741" s="61">
        <v>5115</v>
      </c>
      <c r="BK741" s="27">
        <v>2021</v>
      </c>
      <c r="BL741" t="s">
        <v>64</v>
      </c>
      <c r="BM741" t="s">
        <v>29</v>
      </c>
      <c r="BN741">
        <v>511111</v>
      </c>
      <c r="BO741" s="29">
        <v>1</v>
      </c>
      <c r="BP741" t="s">
        <v>20</v>
      </c>
      <c r="BQ741" s="61">
        <v>2203</v>
      </c>
    </row>
    <row r="742" spans="1:69" x14ac:dyDescent="0.25">
      <c r="A742" s="27">
        <v>2022</v>
      </c>
      <c r="B742" t="s">
        <v>51</v>
      </c>
      <c r="C742" t="s">
        <v>71</v>
      </c>
      <c r="D742" t="s">
        <v>14</v>
      </c>
      <c r="E742" s="61"/>
      <c r="F742" s="61">
        <v>3737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>
        <v>3737</v>
      </c>
      <c r="AK742" s="27">
        <v>2021</v>
      </c>
      <c r="AL742" t="s">
        <v>51</v>
      </c>
      <c r="AM742" t="s">
        <v>35</v>
      </c>
      <c r="AN742">
        <v>250027</v>
      </c>
      <c r="AO742" s="29">
        <v>7</v>
      </c>
      <c r="AP742" t="s">
        <v>12</v>
      </c>
      <c r="AQ742" s="61">
        <v>3494</v>
      </c>
      <c r="BK742" s="27">
        <v>2021</v>
      </c>
      <c r="BL742" t="s">
        <v>64</v>
      </c>
      <c r="BM742" t="s">
        <v>29</v>
      </c>
      <c r="BN742">
        <v>511111</v>
      </c>
      <c r="BO742" s="29">
        <v>2</v>
      </c>
      <c r="BP742" t="s">
        <v>80</v>
      </c>
      <c r="BQ742" s="61">
        <v>556</v>
      </c>
    </row>
    <row r="743" spans="1:69" x14ac:dyDescent="0.25">
      <c r="A743" s="27">
        <v>2022</v>
      </c>
      <c r="B743" t="s">
        <v>51</v>
      </c>
      <c r="C743" t="s">
        <v>71</v>
      </c>
      <c r="D743" t="s">
        <v>16</v>
      </c>
      <c r="E743" s="61">
        <v>5817</v>
      </c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>
        <v>5817</v>
      </c>
      <c r="AK743" s="27">
        <v>2021</v>
      </c>
      <c r="AL743" t="s">
        <v>51</v>
      </c>
      <c r="AM743" t="s">
        <v>35</v>
      </c>
      <c r="AN743">
        <v>250027</v>
      </c>
      <c r="AO743" s="29">
        <v>7</v>
      </c>
      <c r="AP743" t="s">
        <v>20</v>
      </c>
      <c r="AQ743" s="61">
        <v>3287</v>
      </c>
      <c r="BK743" s="27">
        <v>2021</v>
      </c>
      <c r="BL743" t="s">
        <v>64</v>
      </c>
      <c r="BM743" t="s">
        <v>29</v>
      </c>
      <c r="BN743">
        <v>511111</v>
      </c>
      <c r="BO743" s="29">
        <v>2</v>
      </c>
      <c r="BP743" t="s">
        <v>81</v>
      </c>
      <c r="BQ743" s="61">
        <v>5458</v>
      </c>
    </row>
    <row r="744" spans="1:69" x14ac:dyDescent="0.25">
      <c r="A744" s="27">
        <v>2022</v>
      </c>
      <c r="B744" t="s">
        <v>51</v>
      </c>
      <c r="C744" t="s">
        <v>71</v>
      </c>
      <c r="D744" t="s">
        <v>17</v>
      </c>
      <c r="E744" s="61"/>
      <c r="F744" s="61"/>
      <c r="G744" s="61"/>
      <c r="H744" s="61"/>
      <c r="I744" s="61"/>
      <c r="J744" s="61"/>
      <c r="K744" s="61"/>
      <c r="L744" s="61">
        <v>2775</v>
      </c>
      <c r="M744" s="61"/>
      <c r="N744" s="61"/>
      <c r="O744" s="61"/>
      <c r="P744" s="61"/>
      <c r="Q744" s="61">
        <v>2775</v>
      </c>
      <c r="AK744" s="27">
        <v>2021</v>
      </c>
      <c r="AL744" t="s">
        <v>51</v>
      </c>
      <c r="AM744" t="s">
        <v>35</v>
      </c>
      <c r="AN744">
        <v>250027</v>
      </c>
      <c r="AO744" s="29">
        <v>8</v>
      </c>
      <c r="AP744" t="s">
        <v>11</v>
      </c>
      <c r="AQ744" s="61">
        <v>468</v>
      </c>
      <c r="BK744" s="27">
        <v>2021</v>
      </c>
      <c r="BL744" t="s">
        <v>64</v>
      </c>
      <c r="BM744" t="s">
        <v>29</v>
      </c>
      <c r="BN744">
        <v>511111</v>
      </c>
      <c r="BO744" s="29">
        <v>2</v>
      </c>
      <c r="BP744" t="s">
        <v>16</v>
      </c>
      <c r="BQ744" s="61">
        <v>1839</v>
      </c>
    </row>
    <row r="745" spans="1:69" x14ac:dyDescent="0.25">
      <c r="A745" s="27">
        <v>2022</v>
      </c>
      <c r="B745" t="s">
        <v>51</v>
      </c>
      <c r="C745" t="s">
        <v>71</v>
      </c>
      <c r="D745" t="s">
        <v>18</v>
      </c>
      <c r="E745" s="61"/>
      <c r="F745" s="61"/>
      <c r="G745" s="61"/>
      <c r="H745" s="61">
        <v>1425</v>
      </c>
      <c r="I745" s="61"/>
      <c r="J745" s="61"/>
      <c r="K745" s="61"/>
      <c r="L745" s="61"/>
      <c r="M745" s="61"/>
      <c r="N745" s="61"/>
      <c r="O745" s="61"/>
      <c r="P745" s="61"/>
      <c r="Q745" s="61">
        <v>1425</v>
      </c>
      <c r="AK745" s="27">
        <v>2021</v>
      </c>
      <c r="AL745" t="s">
        <v>51</v>
      </c>
      <c r="AM745" t="s">
        <v>35</v>
      </c>
      <c r="AN745">
        <v>250027</v>
      </c>
      <c r="AO745" s="29">
        <v>9</v>
      </c>
      <c r="AP745" t="s">
        <v>11</v>
      </c>
      <c r="AQ745" s="61">
        <v>5835</v>
      </c>
      <c r="BK745" s="27">
        <v>2021</v>
      </c>
      <c r="BL745" t="s">
        <v>64</v>
      </c>
      <c r="BM745" t="s">
        <v>29</v>
      </c>
      <c r="BN745">
        <v>511111</v>
      </c>
      <c r="BO745" s="29">
        <v>2</v>
      </c>
      <c r="BP745" t="s">
        <v>20</v>
      </c>
      <c r="BQ745" s="61">
        <v>1470</v>
      </c>
    </row>
    <row r="746" spans="1:69" x14ac:dyDescent="0.25">
      <c r="A746" s="27">
        <v>2022</v>
      </c>
      <c r="B746" t="s">
        <v>51</v>
      </c>
      <c r="C746" t="s">
        <v>71</v>
      </c>
      <c r="D746" t="s">
        <v>19</v>
      </c>
      <c r="E746" s="61"/>
      <c r="F746" s="61"/>
      <c r="G746" s="61">
        <v>3335</v>
      </c>
      <c r="H746" s="61"/>
      <c r="I746" s="61"/>
      <c r="J746" s="61"/>
      <c r="K746" s="61"/>
      <c r="L746" s="61"/>
      <c r="M746" s="61"/>
      <c r="N746" s="61"/>
      <c r="O746" s="61"/>
      <c r="P746" s="61"/>
      <c r="Q746" s="61">
        <v>3335</v>
      </c>
      <c r="AK746" s="27">
        <v>2021</v>
      </c>
      <c r="AL746" t="s">
        <v>51</v>
      </c>
      <c r="AM746" t="s">
        <v>35</v>
      </c>
      <c r="AN746">
        <v>250027</v>
      </c>
      <c r="AO746" s="29">
        <v>12</v>
      </c>
      <c r="AP746" t="s">
        <v>19</v>
      </c>
      <c r="AQ746" s="61">
        <v>2533</v>
      </c>
      <c r="BK746" s="27">
        <v>2021</v>
      </c>
      <c r="BL746" t="s">
        <v>64</v>
      </c>
      <c r="BM746" t="s">
        <v>29</v>
      </c>
      <c r="BN746">
        <v>511111</v>
      </c>
      <c r="BO746" s="29">
        <v>3</v>
      </c>
      <c r="BP746" t="s">
        <v>75</v>
      </c>
      <c r="BQ746" s="61">
        <v>1390</v>
      </c>
    </row>
    <row r="747" spans="1:69" x14ac:dyDescent="0.25">
      <c r="A747" s="27">
        <v>2022</v>
      </c>
      <c r="B747" t="s">
        <v>51</v>
      </c>
      <c r="C747" t="s">
        <v>71</v>
      </c>
      <c r="D747" t="s">
        <v>20</v>
      </c>
      <c r="E747" s="61"/>
      <c r="F747" s="61"/>
      <c r="G747" s="61"/>
      <c r="H747" s="61"/>
      <c r="I747" s="61"/>
      <c r="J747" s="61"/>
      <c r="K747" s="61"/>
      <c r="L747" s="61">
        <v>4784</v>
      </c>
      <c r="M747" s="61"/>
      <c r="N747" s="61"/>
      <c r="O747" s="61"/>
      <c r="P747" s="61"/>
      <c r="Q747" s="61">
        <v>4784</v>
      </c>
      <c r="AK747" s="27">
        <v>2021</v>
      </c>
      <c r="AL747" t="s">
        <v>51</v>
      </c>
      <c r="AM747" t="s">
        <v>35</v>
      </c>
      <c r="AN747">
        <v>250028</v>
      </c>
      <c r="AO747" s="29">
        <v>4</v>
      </c>
      <c r="AP747" t="s">
        <v>74</v>
      </c>
      <c r="AQ747" s="61">
        <v>937</v>
      </c>
      <c r="BK747" s="27">
        <v>2021</v>
      </c>
      <c r="BL747" t="s">
        <v>64</v>
      </c>
      <c r="BM747" t="s">
        <v>29</v>
      </c>
      <c r="BN747">
        <v>511111</v>
      </c>
      <c r="BO747" s="29">
        <v>3</v>
      </c>
      <c r="BP747" t="s">
        <v>81</v>
      </c>
      <c r="BQ747" s="61">
        <v>5548</v>
      </c>
    </row>
    <row r="748" spans="1:69" x14ac:dyDescent="0.25">
      <c r="A748" s="27">
        <v>2022</v>
      </c>
      <c r="B748" t="s">
        <v>51</v>
      </c>
      <c r="C748" t="s">
        <v>71</v>
      </c>
      <c r="D748" t="s">
        <v>21</v>
      </c>
      <c r="E748" s="61"/>
      <c r="F748" s="61"/>
      <c r="G748" s="61"/>
      <c r="H748" s="61"/>
      <c r="I748" s="61"/>
      <c r="J748" s="61"/>
      <c r="K748" s="61"/>
      <c r="L748" s="61"/>
      <c r="M748" s="61">
        <v>3237</v>
      </c>
      <c r="N748" s="61"/>
      <c r="O748" s="61">
        <v>637</v>
      </c>
      <c r="P748" s="61"/>
      <c r="Q748" s="61">
        <v>3874</v>
      </c>
      <c r="AK748" s="27">
        <v>2021</v>
      </c>
      <c r="AL748" t="s">
        <v>51</v>
      </c>
      <c r="AM748" t="s">
        <v>35</v>
      </c>
      <c r="AN748">
        <v>250028</v>
      </c>
      <c r="AO748" s="29">
        <v>4</v>
      </c>
      <c r="AP748" t="s">
        <v>20</v>
      </c>
      <c r="AQ748" s="61">
        <v>2182</v>
      </c>
      <c r="BK748" s="27">
        <v>2021</v>
      </c>
      <c r="BL748" t="s">
        <v>64</v>
      </c>
      <c r="BM748" t="s">
        <v>29</v>
      </c>
      <c r="BN748">
        <v>511111</v>
      </c>
      <c r="BO748" s="29">
        <v>3</v>
      </c>
      <c r="BP748" t="s">
        <v>15</v>
      </c>
      <c r="BQ748" s="61">
        <v>495</v>
      </c>
    </row>
    <row r="749" spans="1:69" x14ac:dyDescent="0.25">
      <c r="A749" s="27">
        <v>2022</v>
      </c>
      <c r="B749" t="s">
        <v>51</v>
      </c>
      <c r="C749" t="s">
        <v>39</v>
      </c>
      <c r="D749" t="s">
        <v>73</v>
      </c>
      <c r="E749" s="61">
        <v>3028</v>
      </c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>
        <v>3028</v>
      </c>
      <c r="AK749" s="27">
        <v>2021</v>
      </c>
      <c r="AL749" t="s">
        <v>51</v>
      </c>
      <c r="AM749" t="s">
        <v>35</v>
      </c>
      <c r="AN749">
        <v>250028</v>
      </c>
      <c r="AO749" s="29">
        <v>6</v>
      </c>
      <c r="AP749" t="s">
        <v>21</v>
      </c>
      <c r="AQ749" s="61">
        <v>3047</v>
      </c>
      <c r="BK749" s="27">
        <v>2021</v>
      </c>
      <c r="BL749" t="s">
        <v>64</v>
      </c>
      <c r="BM749" t="s">
        <v>29</v>
      </c>
      <c r="BN749">
        <v>511111</v>
      </c>
      <c r="BO749" s="29">
        <v>3</v>
      </c>
      <c r="BP749" t="s">
        <v>16</v>
      </c>
      <c r="BQ749" s="61">
        <v>4762</v>
      </c>
    </row>
    <row r="750" spans="1:69" x14ac:dyDescent="0.25">
      <c r="A750" s="27">
        <v>2022</v>
      </c>
      <c r="B750" t="s">
        <v>51</v>
      </c>
      <c r="C750" t="s">
        <v>39</v>
      </c>
      <c r="D750" t="s">
        <v>74</v>
      </c>
      <c r="E750" s="61">
        <v>5062</v>
      </c>
      <c r="F750" s="61">
        <v>1698</v>
      </c>
      <c r="G750" s="61"/>
      <c r="H750" s="61">
        <v>1454</v>
      </c>
      <c r="I750" s="61"/>
      <c r="J750" s="61"/>
      <c r="K750" s="61"/>
      <c r="L750" s="61"/>
      <c r="M750" s="61">
        <v>1815</v>
      </c>
      <c r="N750" s="61"/>
      <c r="O750" s="61"/>
      <c r="P750" s="61">
        <v>5080</v>
      </c>
      <c r="Q750" s="61">
        <v>15109</v>
      </c>
      <c r="AK750" s="27">
        <v>2021</v>
      </c>
      <c r="AL750" t="s">
        <v>51</v>
      </c>
      <c r="AM750" t="s">
        <v>35</v>
      </c>
      <c r="AN750">
        <v>250028</v>
      </c>
      <c r="AO750" s="29">
        <v>8</v>
      </c>
      <c r="AP750" t="s">
        <v>77</v>
      </c>
      <c r="AQ750" s="61">
        <v>282</v>
      </c>
      <c r="BK750" s="27">
        <v>2021</v>
      </c>
      <c r="BL750" t="s">
        <v>64</v>
      </c>
      <c r="BM750" t="s">
        <v>29</v>
      </c>
      <c r="BN750">
        <v>511111</v>
      </c>
      <c r="BO750" s="29">
        <v>3</v>
      </c>
      <c r="BP750" t="s">
        <v>17</v>
      </c>
      <c r="BQ750" s="61">
        <v>1300</v>
      </c>
    </row>
    <row r="751" spans="1:69" x14ac:dyDescent="0.25">
      <c r="A751" s="27">
        <v>2022</v>
      </c>
      <c r="B751" t="s">
        <v>51</v>
      </c>
      <c r="C751" t="s">
        <v>39</v>
      </c>
      <c r="D751" t="s">
        <v>75</v>
      </c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>
        <v>1229</v>
      </c>
      <c r="P751" s="61"/>
      <c r="Q751" s="61">
        <v>1229</v>
      </c>
      <c r="AK751" s="27">
        <v>2021</v>
      </c>
      <c r="AL751" t="s">
        <v>51</v>
      </c>
      <c r="AM751" t="s">
        <v>35</v>
      </c>
      <c r="AN751">
        <v>250028</v>
      </c>
      <c r="AO751" s="29">
        <v>9</v>
      </c>
      <c r="AP751" t="s">
        <v>76</v>
      </c>
      <c r="AQ751" s="61">
        <v>5940</v>
      </c>
      <c r="BK751" s="27">
        <v>2021</v>
      </c>
      <c r="BL751" t="s">
        <v>64</v>
      </c>
      <c r="BM751" t="s">
        <v>29</v>
      </c>
      <c r="BN751">
        <v>511111</v>
      </c>
      <c r="BO751" s="29">
        <v>3</v>
      </c>
      <c r="BP751" t="s">
        <v>20</v>
      </c>
      <c r="BQ751" s="61">
        <v>4705</v>
      </c>
    </row>
    <row r="752" spans="1:69" x14ac:dyDescent="0.25">
      <c r="A752" s="27">
        <v>2022</v>
      </c>
      <c r="B752" t="s">
        <v>51</v>
      </c>
      <c r="C752" t="s">
        <v>39</v>
      </c>
      <c r="D752" t="s">
        <v>76</v>
      </c>
      <c r="E752" s="61"/>
      <c r="F752" s="61"/>
      <c r="G752" s="61"/>
      <c r="H752" s="61"/>
      <c r="I752" s="61">
        <v>363</v>
      </c>
      <c r="J752" s="61">
        <v>5473</v>
      </c>
      <c r="K752" s="61"/>
      <c r="L752" s="61">
        <v>2628</v>
      </c>
      <c r="M752" s="61"/>
      <c r="N752" s="61"/>
      <c r="O752" s="61"/>
      <c r="P752" s="61">
        <v>3219</v>
      </c>
      <c r="Q752" s="61">
        <v>11683</v>
      </c>
      <c r="AK752" s="27">
        <v>2021</v>
      </c>
      <c r="AL752" t="s">
        <v>51</v>
      </c>
      <c r="AM752" t="s">
        <v>35</v>
      </c>
      <c r="AN752">
        <v>250029</v>
      </c>
      <c r="AO752" s="29">
        <v>1</v>
      </c>
      <c r="AP752" t="s">
        <v>18</v>
      </c>
      <c r="AQ752" s="61">
        <v>1248</v>
      </c>
      <c r="BK752" s="27">
        <v>2021</v>
      </c>
      <c r="BL752" t="s">
        <v>64</v>
      </c>
      <c r="BM752" t="s">
        <v>29</v>
      </c>
      <c r="BN752">
        <v>511111</v>
      </c>
      <c r="BO752" s="29">
        <v>4</v>
      </c>
      <c r="BP752" t="s">
        <v>76</v>
      </c>
      <c r="BQ752" s="61">
        <v>4053</v>
      </c>
    </row>
    <row r="753" spans="1:69" x14ac:dyDescent="0.25">
      <c r="A753" s="27">
        <v>2022</v>
      </c>
      <c r="B753" t="s">
        <v>51</v>
      </c>
      <c r="C753" t="s">
        <v>39</v>
      </c>
      <c r="D753" t="s">
        <v>77</v>
      </c>
      <c r="E753" s="61"/>
      <c r="F753" s="61"/>
      <c r="G753" s="61"/>
      <c r="H753" s="61"/>
      <c r="I753" s="61"/>
      <c r="J753" s="61"/>
      <c r="K753" s="61"/>
      <c r="L753" s="61"/>
      <c r="M753" s="61"/>
      <c r="N753" s="61">
        <v>2256</v>
      </c>
      <c r="O753" s="61">
        <v>4659</v>
      </c>
      <c r="P753" s="61"/>
      <c r="Q753" s="61">
        <v>6915</v>
      </c>
      <c r="AK753" s="27">
        <v>2021</v>
      </c>
      <c r="AL753" t="s">
        <v>51</v>
      </c>
      <c r="AM753" t="s">
        <v>35</v>
      </c>
      <c r="AN753">
        <v>250029</v>
      </c>
      <c r="AO753" s="29">
        <v>3</v>
      </c>
      <c r="AP753" t="s">
        <v>76</v>
      </c>
      <c r="AQ753" s="61">
        <v>1498</v>
      </c>
      <c r="BK753" s="27">
        <v>2021</v>
      </c>
      <c r="BL753" t="s">
        <v>64</v>
      </c>
      <c r="BM753" t="s">
        <v>29</v>
      </c>
      <c r="BN753">
        <v>511111</v>
      </c>
      <c r="BO753" s="29">
        <v>5</v>
      </c>
      <c r="BP753" t="s">
        <v>78</v>
      </c>
      <c r="BQ753" s="61">
        <v>2124</v>
      </c>
    </row>
    <row r="754" spans="1:69" x14ac:dyDescent="0.25">
      <c r="A754" s="27">
        <v>2022</v>
      </c>
      <c r="B754" t="s">
        <v>51</v>
      </c>
      <c r="C754" t="s">
        <v>39</v>
      </c>
      <c r="D754" t="s">
        <v>78</v>
      </c>
      <c r="E754" s="61"/>
      <c r="F754" s="61"/>
      <c r="G754" s="61"/>
      <c r="H754" s="61"/>
      <c r="I754" s="61">
        <v>5772</v>
      </c>
      <c r="J754" s="61"/>
      <c r="K754" s="61"/>
      <c r="L754" s="61"/>
      <c r="M754" s="61"/>
      <c r="N754" s="61"/>
      <c r="O754" s="61"/>
      <c r="P754" s="61"/>
      <c r="Q754" s="61">
        <v>5772</v>
      </c>
      <c r="AK754" s="27">
        <v>2021</v>
      </c>
      <c r="AL754" t="s">
        <v>51</v>
      </c>
      <c r="AM754" t="s">
        <v>35</v>
      </c>
      <c r="AN754">
        <v>250029</v>
      </c>
      <c r="AO754" s="29">
        <v>3</v>
      </c>
      <c r="AP754" t="s">
        <v>15</v>
      </c>
      <c r="AQ754" s="61">
        <v>1883</v>
      </c>
      <c r="BK754" s="27">
        <v>2021</v>
      </c>
      <c r="BL754" t="s">
        <v>64</v>
      </c>
      <c r="BM754" t="s">
        <v>29</v>
      </c>
      <c r="BN754">
        <v>511111</v>
      </c>
      <c r="BO754" s="29">
        <v>6</v>
      </c>
      <c r="BP754" t="s">
        <v>79</v>
      </c>
      <c r="BQ754" s="61">
        <v>5136</v>
      </c>
    </row>
    <row r="755" spans="1:69" x14ac:dyDescent="0.25">
      <c r="A755" s="27">
        <v>2022</v>
      </c>
      <c r="B755" t="s">
        <v>51</v>
      </c>
      <c r="C755" t="s">
        <v>39</v>
      </c>
      <c r="D755" t="s">
        <v>79</v>
      </c>
      <c r="E755" s="61"/>
      <c r="F755" s="61"/>
      <c r="G755" s="61"/>
      <c r="H755" s="61"/>
      <c r="I755" s="61"/>
      <c r="J755" s="61"/>
      <c r="K755" s="61"/>
      <c r="L755" s="61">
        <v>8066</v>
      </c>
      <c r="M755" s="61"/>
      <c r="N755" s="61">
        <v>1615</v>
      </c>
      <c r="O755" s="61"/>
      <c r="P755" s="61">
        <v>4718</v>
      </c>
      <c r="Q755" s="61">
        <v>14399</v>
      </c>
      <c r="AK755" s="27">
        <v>2021</v>
      </c>
      <c r="AL755" t="s">
        <v>51</v>
      </c>
      <c r="AM755" t="s">
        <v>35</v>
      </c>
      <c r="AN755">
        <v>250029</v>
      </c>
      <c r="AO755" s="29">
        <v>4</v>
      </c>
      <c r="AP755" t="s">
        <v>14</v>
      </c>
      <c r="AQ755" s="61">
        <v>1677</v>
      </c>
      <c r="BK755" s="27">
        <v>2021</v>
      </c>
      <c r="BL755" t="s">
        <v>64</v>
      </c>
      <c r="BM755" t="s">
        <v>29</v>
      </c>
      <c r="BN755">
        <v>511111</v>
      </c>
      <c r="BO755" s="29">
        <v>6</v>
      </c>
      <c r="BP755" t="s">
        <v>80</v>
      </c>
      <c r="BQ755" s="61">
        <v>4265</v>
      </c>
    </row>
    <row r="756" spans="1:69" x14ac:dyDescent="0.25">
      <c r="A756" s="27">
        <v>2022</v>
      </c>
      <c r="B756" t="s">
        <v>51</v>
      </c>
      <c r="C756" t="s">
        <v>39</v>
      </c>
      <c r="D756" t="s">
        <v>80</v>
      </c>
      <c r="E756" s="61"/>
      <c r="F756" s="61">
        <v>1902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>
        <v>1902</v>
      </c>
      <c r="AK756" s="27">
        <v>2021</v>
      </c>
      <c r="AL756" t="s">
        <v>51</v>
      </c>
      <c r="AM756" t="s">
        <v>35</v>
      </c>
      <c r="AN756">
        <v>250029</v>
      </c>
      <c r="AO756" s="29">
        <v>5</v>
      </c>
      <c r="AP756" t="s">
        <v>15</v>
      </c>
      <c r="AQ756" s="61">
        <v>4638</v>
      </c>
      <c r="BK756" s="27">
        <v>2021</v>
      </c>
      <c r="BL756" t="s">
        <v>64</v>
      </c>
      <c r="BM756" t="s">
        <v>29</v>
      </c>
      <c r="BN756">
        <v>511111</v>
      </c>
      <c r="BO756" s="29">
        <v>6</v>
      </c>
      <c r="BP756" t="s">
        <v>11</v>
      </c>
      <c r="BQ756" s="61">
        <v>2453</v>
      </c>
    </row>
    <row r="757" spans="1:69" x14ac:dyDescent="0.25">
      <c r="A757" s="27">
        <v>2022</v>
      </c>
      <c r="B757" t="s">
        <v>51</v>
      </c>
      <c r="C757" t="s">
        <v>39</v>
      </c>
      <c r="D757" t="s">
        <v>81</v>
      </c>
      <c r="E757" s="61">
        <v>1703</v>
      </c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>
        <v>917</v>
      </c>
      <c r="Q757" s="61">
        <v>2620</v>
      </c>
      <c r="AK757" s="27">
        <v>2021</v>
      </c>
      <c r="AL757" t="s">
        <v>51</v>
      </c>
      <c r="AM757" t="s">
        <v>35</v>
      </c>
      <c r="AN757">
        <v>250029</v>
      </c>
      <c r="AO757" s="29">
        <v>5</v>
      </c>
      <c r="AP757" t="s">
        <v>20</v>
      </c>
      <c r="AQ757" s="61">
        <v>3449</v>
      </c>
      <c r="BK757" s="27">
        <v>2021</v>
      </c>
      <c r="BL757" t="s">
        <v>64</v>
      </c>
      <c r="BM757" t="s">
        <v>29</v>
      </c>
      <c r="BN757">
        <v>511111</v>
      </c>
      <c r="BO757" s="29">
        <v>6</v>
      </c>
      <c r="BP757" t="s">
        <v>12</v>
      </c>
      <c r="BQ757" s="61">
        <v>809</v>
      </c>
    </row>
    <row r="758" spans="1:69" x14ac:dyDescent="0.25">
      <c r="A758" s="27">
        <v>2022</v>
      </c>
      <c r="B758" t="s">
        <v>51</v>
      </c>
      <c r="C758" t="s">
        <v>39</v>
      </c>
      <c r="D758" t="s">
        <v>11</v>
      </c>
      <c r="E758" s="61">
        <v>1689</v>
      </c>
      <c r="F758" s="61">
        <v>4956</v>
      </c>
      <c r="G758" s="61"/>
      <c r="H758" s="61"/>
      <c r="I758" s="61"/>
      <c r="J758" s="61"/>
      <c r="K758" s="61">
        <v>1781</v>
      </c>
      <c r="L758" s="61"/>
      <c r="M758" s="61">
        <v>5831</v>
      </c>
      <c r="N758" s="61">
        <v>11217</v>
      </c>
      <c r="O758" s="61"/>
      <c r="P758" s="61"/>
      <c r="Q758" s="61">
        <v>25474</v>
      </c>
      <c r="AK758" s="27">
        <v>2021</v>
      </c>
      <c r="AL758" t="s">
        <v>51</v>
      </c>
      <c r="AM758" t="s">
        <v>35</v>
      </c>
      <c r="AN758">
        <v>250029</v>
      </c>
      <c r="AO758" s="29">
        <v>6</v>
      </c>
      <c r="AP758" t="s">
        <v>73</v>
      </c>
      <c r="AQ758" s="61">
        <v>1191</v>
      </c>
      <c r="BK758" s="27">
        <v>2021</v>
      </c>
      <c r="BL758" t="s">
        <v>64</v>
      </c>
      <c r="BM758" t="s">
        <v>29</v>
      </c>
      <c r="BN758">
        <v>511111</v>
      </c>
      <c r="BO758" s="29">
        <v>6</v>
      </c>
      <c r="BP758" t="s">
        <v>16</v>
      </c>
      <c r="BQ758" s="61">
        <v>3425</v>
      </c>
    </row>
    <row r="759" spans="1:69" x14ac:dyDescent="0.25">
      <c r="A759" s="27">
        <v>2022</v>
      </c>
      <c r="B759" t="s">
        <v>51</v>
      </c>
      <c r="C759" t="s">
        <v>39</v>
      </c>
      <c r="D759" t="s">
        <v>12</v>
      </c>
      <c r="E759" s="61"/>
      <c r="F759" s="61">
        <v>358</v>
      </c>
      <c r="G759" s="61"/>
      <c r="H759" s="61"/>
      <c r="I759" s="61">
        <v>3173</v>
      </c>
      <c r="J759" s="61"/>
      <c r="K759" s="61"/>
      <c r="L759" s="61">
        <v>2595</v>
      </c>
      <c r="M759" s="61">
        <v>2690</v>
      </c>
      <c r="N759" s="61"/>
      <c r="O759" s="61"/>
      <c r="P759" s="61"/>
      <c r="Q759" s="61">
        <v>8816</v>
      </c>
      <c r="AK759" s="27">
        <v>2021</v>
      </c>
      <c r="AL759" t="s">
        <v>51</v>
      </c>
      <c r="AM759" t="s">
        <v>35</v>
      </c>
      <c r="AN759">
        <v>250029</v>
      </c>
      <c r="AO759" s="29">
        <v>7</v>
      </c>
      <c r="AP759" t="s">
        <v>77</v>
      </c>
      <c r="AQ759" s="61">
        <v>2168</v>
      </c>
      <c r="BK759" s="27">
        <v>2021</v>
      </c>
      <c r="BL759" t="s">
        <v>64</v>
      </c>
      <c r="BM759" t="s">
        <v>29</v>
      </c>
      <c r="BN759">
        <v>511111</v>
      </c>
      <c r="BO759" s="29">
        <v>6</v>
      </c>
      <c r="BP759" t="s">
        <v>21</v>
      </c>
      <c r="BQ759" s="61">
        <v>3038</v>
      </c>
    </row>
    <row r="760" spans="1:69" x14ac:dyDescent="0.25">
      <c r="A760" s="27">
        <v>2022</v>
      </c>
      <c r="B760" t="s">
        <v>51</v>
      </c>
      <c r="C760" t="s">
        <v>39</v>
      </c>
      <c r="D760" t="s">
        <v>13</v>
      </c>
      <c r="E760" s="61"/>
      <c r="F760" s="61"/>
      <c r="G760" s="61"/>
      <c r="H760" s="61"/>
      <c r="I760" s="61"/>
      <c r="J760" s="61"/>
      <c r="K760" s="61">
        <v>2656</v>
      </c>
      <c r="L760" s="61"/>
      <c r="M760" s="61">
        <v>1446</v>
      </c>
      <c r="N760" s="61"/>
      <c r="O760" s="61">
        <v>3555</v>
      </c>
      <c r="P760" s="61"/>
      <c r="Q760" s="61">
        <v>7657</v>
      </c>
      <c r="AK760" s="27">
        <v>2021</v>
      </c>
      <c r="AL760" t="s">
        <v>51</v>
      </c>
      <c r="AM760" t="s">
        <v>35</v>
      </c>
      <c r="AN760">
        <v>250029</v>
      </c>
      <c r="AO760" s="29">
        <v>7</v>
      </c>
      <c r="AP760" t="s">
        <v>20</v>
      </c>
      <c r="AQ760" s="61">
        <v>3334</v>
      </c>
      <c r="BK760" s="27">
        <v>2021</v>
      </c>
      <c r="BL760" t="s">
        <v>64</v>
      </c>
      <c r="BM760" t="s">
        <v>29</v>
      </c>
      <c r="BN760">
        <v>511111</v>
      </c>
      <c r="BO760" s="29">
        <v>7</v>
      </c>
      <c r="BP760" t="s">
        <v>76</v>
      </c>
      <c r="BQ760" s="61">
        <v>3904</v>
      </c>
    </row>
    <row r="761" spans="1:69" x14ac:dyDescent="0.25">
      <c r="A761" s="27">
        <v>2022</v>
      </c>
      <c r="B761" t="s">
        <v>51</v>
      </c>
      <c r="C761" t="s">
        <v>39</v>
      </c>
      <c r="D761" t="s">
        <v>14</v>
      </c>
      <c r="E761" s="61"/>
      <c r="F761" s="61"/>
      <c r="G761" s="61"/>
      <c r="H761" s="61"/>
      <c r="I761" s="61"/>
      <c r="J761" s="61"/>
      <c r="K761" s="61">
        <v>4592</v>
      </c>
      <c r="L761" s="61"/>
      <c r="M761" s="61">
        <v>1620</v>
      </c>
      <c r="N761" s="61"/>
      <c r="O761" s="61"/>
      <c r="P761" s="61"/>
      <c r="Q761" s="61">
        <v>6212</v>
      </c>
      <c r="AK761" s="27">
        <v>2021</v>
      </c>
      <c r="AL761" t="s">
        <v>51</v>
      </c>
      <c r="AM761" t="s">
        <v>35</v>
      </c>
      <c r="AN761">
        <v>250029</v>
      </c>
      <c r="AO761" s="29">
        <v>10</v>
      </c>
      <c r="AP761" t="s">
        <v>11</v>
      </c>
      <c r="AQ761" s="61">
        <v>2452</v>
      </c>
      <c r="BK761" s="27">
        <v>2021</v>
      </c>
      <c r="BL761" t="s">
        <v>64</v>
      </c>
      <c r="BM761" t="s">
        <v>29</v>
      </c>
      <c r="BN761">
        <v>511111</v>
      </c>
      <c r="BO761" s="29">
        <v>7</v>
      </c>
      <c r="BP761" t="s">
        <v>17</v>
      </c>
      <c r="BQ761" s="61">
        <v>701</v>
      </c>
    </row>
    <row r="762" spans="1:69" x14ac:dyDescent="0.25">
      <c r="A762" s="27">
        <v>2022</v>
      </c>
      <c r="B762" t="s">
        <v>51</v>
      </c>
      <c r="C762" t="s">
        <v>39</v>
      </c>
      <c r="D762" t="s">
        <v>15</v>
      </c>
      <c r="E762" s="61"/>
      <c r="F762" s="61"/>
      <c r="G762" s="61"/>
      <c r="H762" s="61"/>
      <c r="I762" s="61">
        <v>378</v>
      </c>
      <c r="J762" s="61"/>
      <c r="K762" s="61"/>
      <c r="L762" s="61"/>
      <c r="M762" s="61"/>
      <c r="N762" s="61"/>
      <c r="O762" s="61"/>
      <c r="P762" s="61"/>
      <c r="Q762" s="61">
        <v>378</v>
      </c>
      <c r="AK762" s="27">
        <v>2021</v>
      </c>
      <c r="AL762" t="s">
        <v>51</v>
      </c>
      <c r="AM762" t="s">
        <v>35</v>
      </c>
      <c r="AN762">
        <v>250029</v>
      </c>
      <c r="AO762" s="29">
        <v>11</v>
      </c>
      <c r="AP762" t="s">
        <v>80</v>
      </c>
      <c r="AQ762" s="61">
        <v>4921</v>
      </c>
      <c r="BK762" s="27">
        <v>2021</v>
      </c>
      <c r="BL762" t="s">
        <v>64</v>
      </c>
      <c r="BM762" t="s">
        <v>29</v>
      </c>
      <c r="BN762">
        <v>511111</v>
      </c>
      <c r="BO762" s="29">
        <v>8</v>
      </c>
      <c r="BP762" t="s">
        <v>16</v>
      </c>
      <c r="BQ762" s="61">
        <v>3950</v>
      </c>
    </row>
    <row r="763" spans="1:69" x14ac:dyDescent="0.25">
      <c r="A763" s="27">
        <v>2022</v>
      </c>
      <c r="B763" t="s">
        <v>51</v>
      </c>
      <c r="C763" t="s">
        <v>39</v>
      </c>
      <c r="D763" t="s">
        <v>16</v>
      </c>
      <c r="E763" s="61">
        <v>4544</v>
      </c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>
        <v>802</v>
      </c>
      <c r="Q763" s="61">
        <v>5346</v>
      </c>
      <c r="AK763" s="27">
        <v>2021</v>
      </c>
      <c r="AL763" t="s">
        <v>51</v>
      </c>
      <c r="AM763" t="s">
        <v>35</v>
      </c>
      <c r="AN763">
        <v>250029</v>
      </c>
      <c r="AO763" s="29">
        <v>12</v>
      </c>
      <c r="AP763" t="s">
        <v>80</v>
      </c>
      <c r="AQ763" s="61">
        <v>1212</v>
      </c>
      <c r="BK763" s="27">
        <v>2021</v>
      </c>
      <c r="BL763" t="s">
        <v>64</v>
      </c>
      <c r="BM763" t="s">
        <v>29</v>
      </c>
      <c r="BN763">
        <v>511111</v>
      </c>
      <c r="BO763" s="29">
        <v>8</v>
      </c>
      <c r="BP763" t="s">
        <v>18</v>
      </c>
      <c r="BQ763" s="61">
        <v>4717</v>
      </c>
    </row>
    <row r="764" spans="1:69" x14ac:dyDescent="0.25">
      <c r="A764" s="27">
        <v>2022</v>
      </c>
      <c r="B764" t="s">
        <v>51</v>
      </c>
      <c r="C764" t="s">
        <v>39</v>
      </c>
      <c r="D764" t="s">
        <v>17</v>
      </c>
      <c r="E764" s="61"/>
      <c r="F764" s="61"/>
      <c r="G764" s="61"/>
      <c r="H764" s="61"/>
      <c r="I764" s="61"/>
      <c r="J764" s="61">
        <v>662</v>
      </c>
      <c r="K764" s="61"/>
      <c r="L764" s="61"/>
      <c r="M764" s="61"/>
      <c r="N764" s="61"/>
      <c r="O764" s="61"/>
      <c r="P764" s="61">
        <v>5678</v>
      </c>
      <c r="Q764" s="61">
        <v>6340</v>
      </c>
      <c r="AK764" s="27">
        <v>2021</v>
      </c>
      <c r="AL764" t="s">
        <v>51</v>
      </c>
      <c r="AM764" t="s">
        <v>35</v>
      </c>
      <c r="AN764">
        <v>250030</v>
      </c>
      <c r="AO764" s="29">
        <v>1</v>
      </c>
      <c r="AP764" t="s">
        <v>78</v>
      </c>
      <c r="AQ764" s="61">
        <v>2525</v>
      </c>
      <c r="BK764" s="27">
        <v>2021</v>
      </c>
      <c r="BL764" t="s">
        <v>64</v>
      </c>
      <c r="BM764" t="s">
        <v>29</v>
      </c>
      <c r="BN764">
        <v>511111</v>
      </c>
      <c r="BO764" s="29">
        <v>9</v>
      </c>
      <c r="BP764" t="s">
        <v>74</v>
      </c>
      <c r="BQ764" s="61">
        <v>1709</v>
      </c>
    </row>
    <row r="765" spans="1:69" x14ac:dyDescent="0.25">
      <c r="A765" s="27">
        <v>2022</v>
      </c>
      <c r="B765" t="s">
        <v>51</v>
      </c>
      <c r="C765" t="s">
        <v>39</v>
      </c>
      <c r="D765" t="s">
        <v>18</v>
      </c>
      <c r="E765" s="61"/>
      <c r="F765" s="61"/>
      <c r="G765" s="61"/>
      <c r="H765" s="61"/>
      <c r="I765" s="61"/>
      <c r="J765" s="61"/>
      <c r="K765" s="61"/>
      <c r="L765" s="61"/>
      <c r="M765" s="61"/>
      <c r="N765" s="61">
        <v>5219</v>
      </c>
      <c r="O765" s="61">
        <v>4302</v>
      </c>
      <c r="P765" s="61">
        <v>4496</v>
      </c>
      <c r="Q765" s="61">
        <v>14017</v>
      </c>
      <c r="AK765" s="27">
        <v>2021</v>
      </c>
      <c r="AL765" t="s">
        <v>51</v>
      </c>
      <c r="AM765" t="s">
        <v>35</v>
      </c>
      <c r="AN765">
        <v>250030</v>
      </c>
      <c r="AO765" s="29">
        <v>2</v>
      </c>
      <c r="AP765" t="s">
        <v>14</v>
      </c>
      <c r="AQ765" s="61">
        <v>4655</v>
      </c>
      <c r="BK765" s="27">
        <v>2021</v>
      </c>
      <c r="BL765" t="s">
        <v>64</v>
      </c>
      <c r="BM765" t="s">
        <v>29</v>
      </c>
      <c r="BN765">
        <v>511111</v>
      </c>
      <c r="BO765" s="29">
        <v>9</v>
      </c>
      <c r="BP765" t="s">
        <v>76</v>
      </c>
      <c r="BQ765" s="61">
        <v>2422</v>
      </c>
    </row>
    <row r="766" spans="1:69" x14ac:dyDescent="0.25">
      <c r="A766" s="27">
        <v>2022</v>
      </c>
      <c r="B766" t="s">
        <v>51</v>
      </c>
      <c r="C766" t="s">
        <v>39</v>
      </c>
      <c r="D766" t="s">
        <v>19</v>
      </c>
      <c r="E766" s="61">
        <v>1093</v>
      </c>
      <c r="F766" s="61"/>
      <c r="G766" s="61"/>
      <c r="H766" s="61"/>
      <c r="I766" s="61"/>
      <c r="J766" s="61">
        <v>918</v>
      </c>
      <c r="K766" s="61">
        <v>608</v>
      </c>
      <c r="L766" s="61"/>
      <c r="M766" s="61"/>
      <c r="N766" s="61"/>
      <c r="O766" s="61"/>
      <c r="P766" s="61"/>
      <c r="Q766" s="61">
        <v>2619</v>
      </c>
      <c r="AK766" s="27">
        <v>2021</v>
      </c>
      <c r="AL766" t="s">
        <v>51</v>
      </c>
      <c r="AM766" t="s">
        <v>35</v>
      </c>
      <c r="AN766">
        <v>250030</v>
      </c>
      <c r="AO766" s="29">
        <v>4</v>
      </c>
      <c r="AP766" t="s">
        <v>77</v>
      </c>
      <c r="AQ766" s="61">
        <v>4765</v>
      </c>
      <c r="BK766" s="27">
        <v>2021</v>
      </c>
      <c r="BL766" t="s">
        <v>64</v>
      </c>
      <c r="BM766" t="s">
        <v>29</v>
      </c>
      <c r="BN766">
        <v>511111</v>
      </c>
      <c r="BO766" s="29">
        <v>9</v>
      </c>
      <c r="BP766" t="s">
        <v>77</v>
      </c>
      <c r="BQ766" s="61">
        <v>5573</v>
      </c>
    </row>
    <row r="767" spans="1:69" x14ac:dyDescent="0.25">
      <c r="A767" s="27">
        <v>2022</v>
      </c>
      <c r="B767" t="s">
        <v>51</v>
      </c>
      <c r="C767" t="s">
        <v>39</v>
      </c>
      <c r="D767" t="s">
        <v>20</v>
      </c>
      <c r="E767" s="61">
        <v>1641</v>
      </c>
      <c r="F767" s="61">
        <v>446</v>
      </c>
      <c r="G767" s="61"/>
      <c r="H767" s="61">
        <v>3626</v>
      </c>
      <c r="I767" s="61">
        <v>5599</v>
      </c>
      <c r="J767" s="61"/>
      <c r="K767" s="61"/>
      <c r="L767" s="61">
        <v>2919</v>
      </c>
      <c r="M767" s="61"/>
      <c r="N767" s="61"/>
      <c r="O767" s="61">
        <v>3453</v>
      </c>
      <c r="P767" s="61"/>
      <c r="Q767" s="61">
        <v>17684</v>
      </c>
      <c r="AK767" s="27">
        <v>2021</v>
      </c>
      <c r="AL767" t="s">
        <v>51</v>
      </c>
      <c r="AM767" t="s">
        <v>35</v>
      </c>
      <c r="AN767">
        <v>250030</v>
      </c>
      <c r="AO767" s="29">
        <v>4</v>
      </c>
      <c r="AP767" t="s">
        <v>12</v>
      </c>
      <c r="AQ767" s="61">
        <v>5154</v>
      </c>
      <c r="BK767" s="27">
        <v>2021</v>
      </c>
      <c r="BL767" t="s">
        <v>64</v>
      </c>
      <c r="BM767" t="s">
        <v>29</v>
      </c>
      <c r="BN767">
        <v>511111</v>
      </c>
      <c r="BO767" s="29">
        <v>10</v>
      </c>
      <c r="BP767" t="s">
        <v>78</v>
      </c>
      <c r="BQ767" s="61">
        <v>639</v>
      </c>
    </row>
    <row r="768" spans="1:69" x14ac:dyDescent="0.25">
      <c r="A768" s="27">
        <v>2022</v>
      </c>
      <c r="B768" t="s">
        <v>51</v>
      </c>
      <c r="C768" t="s">
        <v>39</v>
      </c>
      <c r="D768" t="s">
        <v>21</v>
      </c>
      <c r="E768" s="61"/>
      <c r="F768" s="61"/>
      <c r="G768" s="61">
        <v>3836</v>
      </c>
      <c r="H768" s="61"/>
      <c r="I768" s="61"/>
      <c r="J768" s="61"/>
      <c r="K768" s="61"/>
      <c r="L768" s="61"/>
      <c r="M768" s="61"/>
      <c r="N768" s="61"/>
      <c r="O768" s="61"/>
      <c r="P768" s="61"/>
      <c r="Q768" s="61">
        <v>3836</v>
      </c>
      <c r="AK768" s="27">
        <v>2021</v>
      </c>
      <c r="AL768" t="s">
        <v>51</v>
      </c>
      <c r="AM768" t="s">
        <v>35</v>
      </c>
      <c r="AN768">
        <v>250030</v>
      </c>
      <c r="AO768" s="29">
        <v>4</v>
      </c>
      <c r="AP768" t="s">
        <v>13</v>
      </c>
      <c r="AQ768" s="61">
        <v>5907</v>
      </c>
      <c r="BK768" s="27">
        <v>2021</v>
      </c>
      <c r="BL768" t="s">
        <v>64</v>
      </c>
      <c r="BM768" t="s">
        <v>29</v>
      </c>
      <c r="BN768">
        <v>511111</v>
      </c>
      <c r="BO768" s="29">
        <v>10</v>
      </c>
      <c r="BP768" t="s">
        <v>14</v>
      </c>
      <c r="BQ768" s="61">
        <v>2936</v>
      </c>
    </row>
    <row r="769" spans="1:69" x14ac:dyDescent="0.25">
      <c r="A769" s="27">
        <v>2022</v>
      </c>
      <c r="B769" t="s">
        <v>51</v>
      </c>
      <c r="C769" t="s">
        <v>40</v>
      </c>
      <c r="D769" t="s">
        <v>73</v>
      </c>
      <c r="E769" s="61"/>
      <c r="F769" s="61"/>
      <c r="G769" s="61">
        <v>2102</v>
      </c>
      <c r="H769" s="61"/>
      <c r="I769" s="61"/>
      <c r="J769" s="61"/>
      <c r="K769" s="61"/>
      <c r="L769" s="61"/>
      <c r="M769" s="61"/>
      <c r="N769" s="61"/>
      <c r="O769" s="61"/>
      <c r="P769" s="61">
        <v>2300</v>
      </c>
      <c r="Q769" s="61">
        <v>4402</v>
      </c>
      <c r="AK769" s="27">
        <v>2021</v>
      </c>
      <c r="AL769" t="s">
        <v>51</v>
      </c>
      <c r="AM769" t="s">
        <v>35</v>
      </c>
      <c r="AN769">
        <v>250030</v>
      </c>
      <c r="AO769" s="29">
        <v>5</v>
      </c>
      <c r="AP769" t="s">
        <v>18</v>
      </c>
      <c r="AQ769" s="61">
        <v>5677</v>
      </c>
      <c r="BK769" s="27">
        <v>2021</v>
      </c>
      <c r="BL769" t="s">
        <v>64</v>
      </c>
      <c r="BM769" t="s">
        <v>29</v>
      </c>
      <c r="BN769">
        <v>511111</v>
      </c>
      <c r="BO769" s="29">
        <v>10</v>
      </c>
      <c r="BP769" t="s">
        <v>16</v>
      </c>
      <c r="BQ769" s="61">
        <v>4515</v>
      </c>
    </row>
    <row r="770" spans="1:69" x14ac:dyDescent="0.25">
      <c r="A770" s="27">
        <v>2022</v>
      </c>
      <c r="B770" t="s">
        <v>51</v>
      </c>
      <c r="C770" t="s">
        <v>40</v>
      </c>
      <c r="D770" t="s">
        <v>74</v>
      </c>
      <c r="E770" s="61"/>
      <c r="F770" s="61">
        <v>924</v>
      </c>
      <c r="G770" s="61">
        <v>4627</v>
      </c>
      <c r="H770" s="61"/>
      <c r="I770" s="61"/>
      <c r="J770" s="61"/>
      <c r="K770" s="61"/>
      <c r="L770" s="61"/>
      <c r="M770" s="61"/>
      <c r="N770" s="61"/>
      <c r="O770" s="61">
        <v>2964</v>
      </c>
      <c r="P770" s="61"/>
      <c r="Q770" s="61">
        <v>8515</v>
      </c>
      <c r="AK770" s="27">
        <v>2021</v>
      </c>
      <c r="AL770" t="s">
        <v>51</v>
      </c>
      <c r="AM770" t="s">
        <v>35</v>
      </c>
      <c r="AN770">
        <v>250030</v>
      </c>
      <c r="AO770" s="29">
        <v>8</v>
      </c>
      <c r="AP770" t="s">
        <v>76</v>
      </c>
      <c r="AQ770" s="61">
        <v>1623</v>
      </c>
      <c r="BK770" s="27">
        <v>2021</v>
      </c>
      <c r="BL770" t="s">
        <v>64</v>
      </c>
      <c r="BM770" t="s">
        <v>29</v>
      </c>
      <c r="BN770">
        <v>511111</v>
      </c>
      <c r="BO770" s="29">
        <v>11</v>
      </c>
      <c r="BP770" t="s">
        <v>80</v>
      </c>
      <c r="BQ770" s="61">
        <v>385</v>
      </c>
    </row>
    <row r="771" spans="1:69" x14ac:dyDescent="0.25">
      <c r="A771" s="27">
        <v>2022</v>
      </c>
      <c r="B771" t="s">
        <v>51</v>
      </c>
      <c r="C771" t="s">
        <v>40</v>
      </c>
      <c r="D771" t="s">
        <v>75</v>
      </c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>
        <v>2044</v>
      </c>
      <c r="Q771" s="61">
        <v>2044</v>
      </c>
      <c r="AK771" s="27">
        <v>2021</v>
      </c>
      <c r="AL771" t="s">
        <v>51</v>
      </c>
      <c r="AM771" t="s">
        <v>35</v>
      </c>
      <c r="AN771">
        <v>250030</v>
      </c>
      <c r="AO771" s="29">
        <v>9</v>
      </c>
      <c r="AP771" t="s">
        <v>74</v>
      </c>
      <c r="AQ771" s="61">
        <v>5527</v>
      </c>
      <c r="BK771" s="27">
        <v>2021</v>
      </c>
      <c r="BL771" t="s">
        <v>64</v>
      </c>
      <c r="BM771" t="s">
        <v>29</v>
      </c>
      <c r="BN771">
        <v>511111</v>
      </c>
      <c r="BO771" s="29">
        <v>11</v>
      </c>
      <c r="BP771" t="s">
        <v>17</v>
      </c>
      <c r="BQ771" s="61">
        <v>4418</v>
      </c>
    </row>
    <row r="772" spans="1:69" x14ac:dyDescent="0.25">
      <c r="A772" s="27">
        <v>2022</v>
      </c>
      <c r="B772" t="s">
        <v>51</v>
      </c>
      <c r="C772" t="s">
        <v>40</v>
      </c>
      <c r="D772" t="s">
        <v>77</v>
      </c>
      <c r="E772" s="61"/>
      <c r="F772" s="61">
        <v>5465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>
        <v>5465</v>
      </c>
      <c r="AK772" s="27">
        <v>2021</v>
      </c>
      <c r="AL772" t="s">
        <v>51</v>
      </c>
      <c r="AM772" t="s">
        <v>35</v>
      </c>
      <c r="AN772">
        <v>250030</v>
      </c>
      <c r="AO772" s="29">
        <v>9</v>
      </c>
      <c r="AP772" t="s">
        <v>77</v>
      </c>
      <c r="AQ772" s="61">
        <v>4632</v>
      </c>
      <c r="BK772" s="27">
        <v>2021</v>
      </c>
      <c r="BL772" t="s">
        <v>64</v>
      </c>
      <c r="BM772" t="s">
        <v>29</v>
      </c>
      <c r="BN772">
        <v>511111</v>
      </c>
      <c r="BO772" s="29">
        <v>11</v>
      </c>
      <c r="BP772" t="s">
        <v>19</v>
      </c>
      <c r="BQ772" s="61">
        <v>2107</v>
      </c>
    </row>
    <row r="773" spans="1:69" x14ac:dyDescent="0.25">
      <c r="A773" s="27">
        <v>2022</v>
      </c>
      <c r="B773" t="s">
        <v>51</v>
      </c>
      <c r="C773" t="s">
        <v>40</v>
      </c>
      <c r="D773" t="s">
        <v>78</v>
      </c>
      <c r="E773" s="61"/>
      <c r="F773" s="61"/>
      <c r="G773" s="61"/>
      <c r="H773" s="61"/>
      <c r="I773" s="61"/>
      <c r="J773" s="61"/>
      <c r="K773" s="61"/>
      <c r="L773" s="61">
        <v>5286</v>
      </c>
      <c r="M773" s="61"/>
      <c r="N773" s="61"/>
      <c r="O773" s="61"/>
      <c r="P773" s="61"/>
      <c r="Q773" s="61">
        <v>5286</v>
      </c>
      <c r="AK773" s="27">
        <v>2021</v>
      </c>
      <c r="AL773" t="s">
        <v>51</v>
      </c>
      <c r="AM773" t="s">
        <v>35</v>
      </c>
      <c r="AN773">
        <v>250030</v>
      </c>
      <c r="AO773" s="29">
        <v>10</v>
      </c>
      <c r="AP773" t="s">
        <v>81</v>
      </c>
      <c r="AQ773" s="61">
        <v>3722</v>
      </c>
      <c r="BK773" s="27">
        <v>2021</v>
      </c>
      <c r="BL773" t="s">
        <v>64</v>
      </c>
      <c r="BM773" t="s">
        <v>29</v>
      </c>
      <c r="BN773">
        <v>511111</v>
      </c>
      <c r="BO773" s="29">
        <v>12</v>
      </c>
      <c r="BP773" t="s">
        <v>14</v>
      </c>
      <c r="BQ773" s="61">
        <v>2655</v>
      </c>
    </row>
    <row r="774" spans="1:69" x14ac:dyDescent="0.25">
      <c r="A774" s="27">
        <v>2022</v>
      </c>
      <c r="B774" t="s">
        <v>51</v>
      </c>
      <c r="C774" t="s">
        <v>40</v>
      </c>
      <c r="D774" t="s">
        <v>79</v>
      </c>
      <c r="E774" s="61"/>
      <c r="F774" s="61"/>
      <c r="G774" s="61"/>
      <c r="H774" s="61"/>
      <c r="I774" s="61"/>
      <c r="J774" s="61"/>
      <c r="K774" s="61"/>
      <c r="L774" s="61"/>
      <c r="M774" s="61">
        <v>5074</v>
      </c>
      <c r="N774" s="61"/>
      <c r="O774" s="61"/>
      <c r="P774" s="61"/>
      <c r="Q774" s="61">
        <v>5074</v>
      </c>
      <c r="AK774" s="27">
        <v>2021</v>
      </c>
      <c r="AL774" t="s">
        <v>51</v>
      </c>
      <c r="AM774" t="s">
        <v>35</v>
      </c>
      <c r="AN774">
        <v>250030</v>
      </c>
      <c r="AO774" s="29">
        <v>12</v>
      </c>
      <c r="AP774" t="s">
        <v>15</v>
      </c>
      <c r="AQ774" s="61">
        <v>5570</v>
      </c>
      <c r="BK774" s="27">
        <v>2021</v>
      </c>
      <c r="BL774" t="s">
        <v>64</v>
      </c>
      <c r="BM774" t="s">
        <v>29</v>
      </c>
      <c r="BN774">
        <v>511111</v>
      </c>
      <c r="BO774" s="29">
        <v>12</v>
      </c>
      <c r="BP774" t="s">
        <v>17</v>
      </c>
      <c r="BQ774" s="61">
        <v>3625</v>
      </c>
    </row>
    <row r="775" spans="1:69" x14ac:dyDescent="0.25">
      <c r="A775" s="27">
        <v>2022</v>
      </c>
      <c r="B775" t="s">
        <v>51</v>
      </c>
      <c r="C775" t="s">
        <v>40</v>
      </c>
      <c r="D775" t="s">
        <v>81</v>
      </c>
      <c r="E775" s="61"/>
      <c r="F775" s="61"/>
      <c r="G775" s="61"/>
      <c r="H775" s="61"/>
      <c r="I775" s="61"/>
      <c r="J775" s="61"/>
      <c r="K775" s="61">
        <v>4037</v>
      </c>
      <c r="L775" s="61"/>
      <c r="M775" s="61"/>
      <c r="N775" s="61"/>
      <c r="O775" s="61">
        <v>897</v>
      </c>
      <c r="P775" s="61"/>
      <c r="Q775" s="61">
        <v>4934</v>
      </c>
      <c r="AK775" s="27">
        <v>2021</v>
      </c>
      <c r="AL775" t="s">
        <v>64</v>
      </c>
      <c r="AM775" t="s">
        <v>34</v>
      </c>
      <c r="AN775">
        <v>250021</v>
      </c>
      <c r="AO775" s="29">
        <v>1</v>
      </c>
      <c r="AP775" t="s">
        <v>20</v>
      </c>
      <c r="AQ775" s="61">
        <v>4643</v>
      </c>
      <c r="BK775" s="27">
        <v>2021</v>
      </c>
      <c r="BL775" t="s">
        <v>64</v>
      </c>
      <c r="BM775" t="s">
        <v>29</v>
      </c>
      <c r="BN775">
        <v>511112</v>
      </c>
      <c r="BO775" s="29">
        <v>1</v>
      </c>
      <c r="BP775" t="s">
        <v>73</v>
      </c>
      <c r="BQ775" s="61">
        <v>785</v>
      </c>
    </row>
    <row r="776" spans="1:69" x14ac:dyDescent="0.25">
      <c r="A776" s="27">
        <v>2022</v>
      </c>
      <c r="B776" t="s">
        <v>51</v>
      </c>
      <c r="C776" t="s">
        <v>40</v>
      </c>
      <c r="D776" t="s">
        <v>11</v>
      </c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>
        <v>8660</v>
      </c>
      <c r="P776" s="61"/>
      <c r="Q776" s="61">
        <v>8660</v>
      </c>
      <c r="AK776" s="27">
        <v>2021</v>
      </c>
      <c r="AL776" t="s">
        <v>64</v>
      </c>
      <c r="AM776" t="s">
        <v>34</v>
      </c>
      <c r="AN776">
        <v>250021</v>
      </c>
      <c r="AO776" s="29">
        <v>2</v>
      </c>
      <c r="AP776" t="s">
        <v>74</v>
      </c>
      <c r="AQ776" s="61">
        <v>4788</v>
      </c>
      <c r="BK776" s="27">
        <v>2021</v>
      </c>
      <c r="BL776" t="s">
        <v>64</v>
      </c>
      <c r="BM776" t="s">
        <v>29</v>
      </c>
      <c r="BN776">
        <v>511112</v>
      </c>
      <c r="BO776" s="29">
        <v>1</v>
      </c>
      <c r="BP776" t="s">
        <v>74</v>
      </c>
      <c r="BQ776" s="61">
        <v>10608</v>
      </c>
    </row>
    <row r="777" spans="1:69" x14ac:dyDescent="0.25">
      <c r="A777" s="27">
        <v>2022</v>
      </c>
      <c r="B777" t="s">
        <v>51</v>
      </c>
      <c r="C777" t="s">
        <v>40</v>
      </c>
      <c r="D777" t="s">
        <v>12</v>
      </c>
      <c r="E777" s="61"/>
      <c r="F777" s="61"/>
      <c r="G777" s="61"/>
      <c r="H777" s="61">
        <v>4360</v>
      </c>
      <c r="I777" s="61"/>
      <c r="J777" s="61"/>
      <c r="K777" s="61"/>
      <c r="L777" s="61"/>
      <c r="M777" s="61"/>
      <c r="N777" s="61"/>
      <c r="O777" s="61"/>
      <c r="P777" s="61"/>
      <c r="Q777" s="61">
        <v>4360</v>
      </c>
      <c r="AK777" s="27">
        <v>2021</v>
      </c>
      <c r="AL777" t="s">
        <v>64</v>
      </c>
      <c r="AM777" t="s">
        <v>34</v>
      </c>
      <c r="AN777">
        <v>250021</v>
      </c>
      <c r="AO777" s="29">
        <v>5</v>
      </c>
      <c r="AP777" t="s">
        <v>74</v>
      </c>
      <c r="AQ777" s="61">
        <v>5110</v>
      </c>
      <c r="BK777" s="27">
        <v>2021</v>
      </c>
      <c r="BL777" t="s">
        <v>64</v>
      </c>
      <c r="BM777" t="s">
        <v>29</v>
      </c>
      <c r="BN777">
        <v>511112</v>
      </c>
      <c r="BO777" s="29">
        <v>1</v>
      </c>
      <c r="BP777" t="s">
        <v>20</v>
      </c>
      <c r="BQ777" s="61">
        <v>5710</v>
      </c>
    </row>
    <row r="778" spans="1:69" x14ac:dyDescent="0.25">
      <c r="A778" s="27">
        <v>2022</v>
      </c>
      <c r="B778" t="s">
        <v>51</v>
      </c>
      <c r="C778" t="s">
        <v>40</v>
      </c>
      <c r="D778" t="s">
        <v>13</v>
      </c>
      <c r="E778" s="61"/>
      <c r="F778" s="61"/>
      <c r="G778" s="61"/>
      <c r="H778" s="61">
        <v>451</v>
      </c>
      <c r="I778" s="61"/>
      <c r="J778" s="61">
        <v>3339</v>
      </c>
      <c r="K778" s="61"/>
      <c r="L778" s="61"/>
      <c r="M778" s="61"/>
      <c r="N778" s="61"/>
      <c r="O778" s="61"/>
      <c r="P778" s="61"/>
      <c r="Q778" s="61">
        <v>3790</v>
      </c>
      <c r="AK778" s="27">
        <v>2021</v>
      </c>
      <c r="AL778" t="s">
        <v>64</v>
      </c>
      <c r="AM778" t="s">
        <v>34</v>
      </c>
      <c r="AN778">
        <v>250021</v>
      </c>
      <c r="AO778" s="29">
        <v>5</v>
      </c>
      <c r="AP778" t="s">
        <v>80</v>
      </c>
      <c r="AQ778" s="61">
        <v>3490</v>
      </c>
      <c r="BK778" s="27">
        <v>2021</v>
      </c>
      <c r="BL778" t="s">
        <v>64</v>
      </c>
      <c r="BM778" t="s">
        <v>29</v>
      </c>
      <c r="BN778">
        <v>511112</v>
      </c>
      <c r="BO778" s="29">
        <v>1</v>
      </c>
      <c r="BP778" t="s">
        <v>21</v>
      </c>
      <c r="BQ778" s="61">
        <v>3475</v>
      </c>
    </row>
    <row r="779" spans="1:69" x14ac:dyDescent="0.25">
      <c r="A779" s="27">
        <v>2022</v>
      </c>
      <c r="B779" t="s">
        <v>51</v>
      </c>
      <c r="C779" t="s">
        <v>40</v>
      </c>
      <c r="D779" t="s">
        <v>14</v>
      </c>
      <c r="E779" s="61"/>
      <c r="F779" s="61"/>
      <c r="G779" s="61"/>
      <c r="H779" s="61"/>
      <c r="I779" s="61"/>
      <c r="J779" s="61"/>
      <c r="K779" s="61"/>
      <c r="L779" s="61"/>
      <c r="M779" s="61"/>
      <c r="N779" s="61">
        <v>4826</v>
      </c>
      <c r="O779" s="61"/>
      <c r="P779" s="61"/>
      <c r="Q779" s="61">
        <v>4826</v>
      </c>
      <c r="AK779" s="27">
        <v>2021</v>
      </c>
      <c r="AL779" t="s">
        <v>64</v>
      </c>
      <c r="AM779" t="s">
        <v>34</v>
      </c>
      <c r="AN779">
        <v>250021</v>
      </c>
      <c r="AO779" s="29">
        <v>7</v>
      </c>
      <c r="AP779" t="s">
        <v>76</v>
      </c>
      <c r="AQ779" s="61">
        <v>3451</v>
      </c>
      <c r="BK779" s="27">
        <v>2021</v>
      </c>
      <c r="BL779" t="s">
        <v>64</v>
      </c>
      <c r="BM779" t="s">
        <v>29</v>
      </c>
      <c r="BN779">
        <v>511112</v>
      </c>
      <c r="BO779" s="29">
        <v>2</v>
      </c>
      <c r="BP779" t="s">
        <v>75</v>
      </c>
      <c r="BQ779" s="61">
        <v>2198</v>
      </c>
    </row>
    <row r="780" spans="1:69" x14ac:dyDescent="0.25">
      <c r="A780" s="27">
        <v>2022</v>
      </c>
      <c r="B780" t="s">
        <v>51</v>
      </c>
      <c r="C780" t="s">
        <v>40</v>
      </c>
      <c r="D780" t="s">
        <v>15</v>
      </c>
      <c r="E780" s="61"/>
      <c r="F780" s="61"/>
      <c r="G780" s="61"/>
      <c r="H780" s="61"/>
      <c r="I780" s="61">
        <v>984</v>
      </c>
      <c r="J780" s="61"/>
      <c r="K780" s="61"/>
      <c r="L780" s="61"/>
      <c r="M780" s="61"/>
      <c r="N780" s="61"/>
      <c r="O780" s="61"/>
      <c r="P780" s="61"/>
      <c r="Q780" s="61">
        <v>984</v>
      </c>
      <c r="AK780" s="27">
        <v>2021</v>
      </c>
      <c r="AL780" t="s">
        <v>64</v>
      </c>
      <c r="AM780" t="s">
        <v>34</v>
      </c>
      <c r="AN780">
        <v>250021</v>
      </c>
      <c r="AO780" s="29">
        <v>7</v>
      </c>
      <c r="AP780" t="s">
        <v>17</v>
      </c>
      <c r="AQ780" s="61">
        <v>2508</v>
      </c>
      <c r="BK780" s="27">
        <v>2021</v>
      </c>
      <c r="BL780" t="s">
        <v>64</v>
      </c>
      <c r="BM780" t="s">
        <v>29</v>
      </c>
      <c r="BN780">
        <v>511112</v>
      </c>
      <c r="BO780" s="29">
        <v>2</v>
      </c>
      <c r="BP780" t="s">
        <v>76</v>
      </c>
      <c r="BQ780" s="61">
        <v>5495</v>
      </c>
    </row>
    <row r="781" spans="1:69" x14ac:dyDescent="0.25">
      <c r="A781" s="27">
        <v>2022</v>
      </c>
      <c r="B781" t="s">
        <v>51</v>
      </c>
      <c r="C781" t="s">
        <v>40</v>
      </c>
      <c r="D781" t="s">
        <v>16</v>
      </c>
      <c r="E781" s="61"/>
      <c r="F781" s="61"/>
      <c r="G781" s="61"/>
      <c r="H781" s="61"/>
      <c r="I781" s="61"/>
      <c r="J781" s="61"/>
      <c r="K781" s="61"/>
      <c r="L781" s="61">
        <v>4855</v>
      </c>
      <c r="M781" s="61">
        <v>1109</v>
      </c>
      <c r="N781" s="61"/>
      <c r="O781" s="61"/>
      <c r="P781" s="61"/>
      <c r="Q781" s="61">
        <v>5964</v>
      </c>
      <c r="AK781" s="27">
        <v>2021</v>
      </c>
      <c r="AL781" t="s">
        <v>64</v>
      </c>
      <c r="AM781" t="s">
        <v>34</v>
      </c>
      <c r="AN781">
        <v>250021</v>
      </c>
      <c r="AO781" s="29">
        <v>9</v>
      </c>
      <c r="AP781" t="s">
        <v>12</v>
      </c>
      <c r="AQ781" s="61">
        <v>225</v>
      </c>
      <c r="BK781" s="27">
        <v>2021</v>
      </c>
      <c r="BL781" t="s">
        <v>64</v>
      </c>
      <c r="BM781" t="s">
        <v>29</v>
      </c>
      <c r="BN781">
        <v>511112</v>
      </c>
      <c r="BO781" s="29">
        <v>2</v>
      </c>
      <c r="BP781" t="s">
        <v>14</v>
      </c>
      <c r="BQ781" s="61">
        <v>4798</v>
      </c>
    </row>
    <row r="782" spans="1:69" x14ac:dyDescent="0.25">
      <c r="A782" s="27">
        <v>2022</v>
      </c>
      <c r="B782" t="s">
        <v>51</v>
      </c>
      <c r="C782" t="s">
        <v>40</v>
      </c>
      <c r="D782" t="s">
        <v>17</v>
      </c>
      <c r="E782" s="61"/>
      <c r="F782" s="61">
        <v>2942</v>
      </c>
      <c r="G782" s="61"/>
      <c r="H782" s="61"/>
      <c r="I782" s="61"/>
      <c r="J782" s="61"/>
      <c r="K782" s="61"/>
      <c r="L782" s="61"/>
      <c r="M782" s="61">
        <v>5822</v>
      </c>
      <c r="N782" s="61">
        <v>3029</v>
      </c>
      <c r="O782" s="61"/>
      <c r="P782" s="61"/>
      <c r="Q782" s="61">
        <v>11793</v>
      </c>
      <c r="AK782" s="27">
        <v>2021</v>
      </c>
      <c r="AL782" t="s">
        <v>64</v>
      </c>
      <c r="AM782" t="s">
        <v>34</v>
      </c>
      <c r="AN782">
        <v>250021</v>
      </c>
      <c r="AO782" s="29">
        <v>10</v>
      </c>
      <c r="AP782" t="s">
        <v>74</v>
      </c>
      <c r="AQ782" s="61">
        <v>1733</v>
      </c>
      <c r="BK782" s="27">
        <v>2021</v>
      </c>
      <c r="BL782" t="s">
        <v>64</v>
      </c>
      <c r="BM782" t="s">
        <v>29</v>
      </c>
      <c r="BN782">
        <v>511112</v>
      </c>
      <c r="BO782" s="29">
        <v>3</v>
      </c>
      <c r="BP782" t="s">
        <v>75</v>
      </c>
      <c r="BQ782" s="61">
        <v>1273</v>
      </c>
    </row>
    <row r="783" spans="1:69" x14ac:dyDescent="0.25">
      <c r="A783" s="27">
        <v>2022</v>
      </c>
      <c r="B783" t="s">
        <v>51</v>
      </c>
      <c r="C783" t="s">
        <v>40</v>
      </c>
      <c r="D783" t="s">
        <v>18</v>
      </c>
      <c r="E783" s="61">
        <v>1180</v>
      </c>
      <c r="F783" s="61"/>
      <c r="G783" s="61"/>
      <c r="H783" s="61"/>
      <c r="I783" s="61"/>
      <c r="J783" s="61"/>
      <c r="K783" s="61"/>
      <c r="L783" s="61"/>
      <c r="M783" s="61"/>
      <c r="N783" s="61">
        <v>1013</v>
      </c>
      <c r="O783" s="61"/>
      <c r="P783" s="61">
        <v>2886</v>
      </c>
      <c r="Q783" s="61">
        <v>5079</v>
      </c>
      <c r="AK783" s="27">
        <v>2021</v>
      </c>
      <c r="AL783" t="s">
        <v>64</v>
      </c>
      <c r="AM783" t="s">
        <v>34</v>
      </c>
      <c r="AN783">
        <v>250021</v>
      </c>
      <c r="AO783" s="29">
        <v>10</v>
      </c>
      <c r="AP783" t="s">
        <v>79</v>
      </c>
      <c r="AQ783" s="61">
        <v>340</v>
      </c>
      <c r="BK783" s="27">
        <v>2021</v>
      </c>
      <c r="BL783" t="s">
        <v>64</v>
      </c>
      <c r="BM783" t="s">
        <v>29</v>
      </c>
      <c r="BN783">
        <v>511112</v>
      </c>
      <c r="BO783" s="29">
        <v>3</v>
      </c>
      <c r="BP783" t="s">
        <v>13</v>
      </c>
      <c r="BQ783" s="61">
        <v>1319</v>
      </c>
    </row>
    <row r="784" spans="1:69" x14ac:dyDescent="0.25">
      <c r="A784" s="27">
        <v>2022</v>
      </c>
      <c r="B784" t="s">
        <v>51</v>
      </c>
      <c r="C784" t="s">
        <v>40</v>
      </c>
      <c r="D784" t="s">
        <v>19</v>
      </c>
      <c r="E784" s="61"/>
      <c r="F784" s="61"/>
      <c r="G784" s="61"/>
      <c r="H784" s="61"/>
      <c r="I784" s="61"/>
      <c r="J784" s="61"/>
      <c r="K784" s="61"/>
      <c r="L784" s="61"/>
      <c r="M784" s="61">
        <v>5209</v>
      </c>
      <c r="N784" s="61"/>
      <c r="O784" s="61"/>
      <c r="P784" s="61"/>
      <c r="Q784" s="61">
        <v>5209</v>
      </c>
      <c r="AK784" s="27">
        <v>2021</v>
      </c>
      <c r="AL784" t="s">
        <v>64</v>
      </c>
      <c r="AM784" t="s">
        <v>34</v>
      </c>
      <c r="AN784">
        <v>250021</v>
      </c>
      <c r="AO784" s="29">
        <v>10</v>
      </c>
      <c r="AP784" t="s">
        <v>14</v>
      </c>
      <c r="AQ784" s="61">
        <v>1661</v>
      </c>
      <c r="BK784" s="27">
        <v>2021</v>
      </c>
      <c r="BL784" t="s">
        <v>64</v>
      </c>
      <c r="BM784" t="s">
        <v>29</v>
      </c>
      <c r="BN784">
        <v>511112</v>
      </c>
      <c r="BO784" s="29">
        <v>4</v>
      </c>
      <c r="BP784" t="s">
        <v>75</v>
      </c>
      <c r="BQ784" s="61">
        <v>5176</v>
      </c>
    </row>
    <row r="785" spans="1:69" x14ac:dyDescent="0.25">
      <c r="A785" s="27">
        <v>2022</v>
      </c>
      <c r="B785" t="s">
        <v>51</v>
      </c>
      <c r="C785" t="s">
        <v>40</v>
      </c>
      <c r="D785" t="s">
        <v>20</v>
      </c>
      <c r="E785" s="61"/>
      <c r="F785" s="61"/>
      <c r="G785" s="61">
        <v>2400</v>
      </c>
      <c r="H785" s="61"/>
      <c r="I785" s="61"/>
      <c r="J785" s="61"/>
      <c r="K785" s="61"/>
      <c r="L785" s="61">
        <v>6757</v>
      </c>
      <c r="M785" s="61"/>
      <c r="N785" s="61"/>
      <c r="O785" s="61"/>
      <c r="P785" s="61">
        <v>786</v>
      </c>
      <c r="Q785" s="61">
        <v>9943</v>
      </c>
      <c r="AK785" s="27">
        <v>2021</v>
      </c>
      <c r="AL785" t="s">
        <v>64</v>
      </c>
      <c r="AM785" t="s">
        <v>34</v>
      </c>
      <c r="AN785">
        <v>250022</v>
      </c>
      <c r="AO785" s="29">
        <v>3</v>
      </c>
      <c r="AP785" t="s">
        <v>20</v>
      </c>
      <c r="AQ785" s="61">
        <v>4705</v>
      </c>
      <c r="BK785" s="27">
        <v>2021</v>
      </c>
      <c r="BL785" t="s">
        <v>64</v>
      </c>
      <c r="BM785" t="s">
        <v>29</v>
      </c>
      <c r="BN785">
        <v>511112</v>
      </c>
      <c r="BO785" s="29">
        <v>5</v>
      </c>
      <c r="BP785" t="s">
        <v>18</v>
      </c>
      <c r="BQ785" s="61">
        <v>1174</v>
      </c>
    </row>
    <row r="786" spans="1:69" x14ac:dyDescent="0.25">
      <c r="A786" s="27">
        <v>2022</v>
      </c>
      <c r="B786" t="s">
        <v>51</v>
      </c>
      <c r="C786" t="s">
        <v>40</v>
      </c>
      <c r="D786" t="s">
        <v>21</v>
      </c>
      <c r="E786" s="61"/>
      <c r="F786" s="61"/>
      <c r="G786" s="61"/>
      <c r="H786" s="61"/>
      <c r="I786" s="61">
        <v>1965</v>
      </c>
      <c r="J786" s="61"/>
      <c r="K786" s="61"/>
      <c r="L786" s="61"/>
      <c r="M786" s="61"/>
      <c r="N786" s="61"/>
      <c r="O786" s="61"/>
      <c r="P786" s="61">
        <v>4582</v>
      </c>
      <c r="Q786" s="61">
        <v>6547</v>
      </c>
      <c r="AK786" s="27">
        <v>2021</v>
      </c>
      <c r="AL786" t="s">
        <v>64</v>
      </c>
      <c r="AM786" t="s">
        <v>34</v>
      </c>
      <c r="AN786">
        <v>250022</v>
      </c>
      <c r="AO786" s="29">
        <v>7</v>
      </c>
      <c r="AP786" t="s">
        <v>78</v>
      </c>
      <c r="AQ786" s="61">
        <v>514</v>
      </c>
      <c r="BK786" s="27">
        <v>2021</v>
      </c>
      <c r="BL786" t="s">
        <v>64</v>
      </c>
      <c r="BM786" t="s">
        <v>29</v>
      </c>
      <c r="BN786">
        <v>511112</v>
      </c>
      <c r="BO786" s="29">
        <v>6</v>
      </c>
      <c r="BP786" t="s">
        <v>13</v>
      </c>
      <c r="BQ786" s="61">
        <v>2990</v>
      </c>
    </row>
    <row r="787" spans="1:69" x14ac:dyDescent="0.25">
      <c r="A787" s="27">
        <v>2022</v>
      </c>
      <c r="B787" t="s">
        <v>51</v>
      </c>
      <c r="C787" t="s">
        <v>55</v>
      </c>
      <c r="D787" t="s">
        <v>74</v>
      </c>
      <c r="E787" s="61"/>
      <c r="F787" s="61"/>
      <c r="G787" s="61"/>
      <c r="H787" s="61"/>
      <c r="I787" s="61"/>
      <c r="J787" s="61"/>
      <c r="K787" s="61"/>
      <c r="L787" s="61"/>
      <c r="M787" s="61">
        <v>5642</v>
      </c>
      <c r="N787" s="61"/>
      <c r="O787" s="61"/>
      <c r="P787" s="61"/>
      <c r="Q787" s="61">
        <v>5642</v>
      </c>
      <c r="AK787" s="27">
        <v>2021</v>
      </c>
      <c r="AL787" t="s">
        <v>64</v>
      </c>
      <c r="AM787" t="s">
        <v>34</v>
      </c>
      <c r="AN787">
        <v>250022</v>
      </c>
      <c r="AO787" s="29">
        <v>10</v>
      </c>
      <c r="AP787" t="s">
        <v>81</v>
      </c>
      <c r="AQ787" s="61">
        <v>3061</v>
      </c>
      <c r="BK787" s="27">
        <v>2021</v>
      </c>
      <c r="BL787" t="s">
        <v>64</v>
      </c>
      <c r="BM787" t="s">
        <v>29</v>
      </c>
      <c r="BN787">
        <v>511112</v>
      </c>
      <c r="BO787" s="29">
        <v>6</v>
      </c>
      <c r="BP787" t="s">
        <v>18</v>
      </c>
      <c r="BQ787" s="61">
        <v>1869</v>
      </c>
    </row>
    <row r="788" spans="1:69" x14ac:dyDescent="0.25">
      <c r="A788" s="27">
        <v>2022</v>
      </c>
      <c r="B788" t="s">
        <v>51</v>
      </c>
      <c r="C788" t="s">
        <v>55</v>
      </c>
      <c r="D788" t="s">
        <v>75</v>
      </c>
      <c r="E788" s="61"/>
      <c r="F788" s="61"/>
      <c r="G788" s="61"/>
      <c r="H788" s="61">
        <v>5014</v>
      </c>
      <c r="I788" s="61"/>
      <c r="J788" s="61"/>
      <c r="K788" s="61"/>
      <c r="L788" s="61"/>
      <c r="M788" s="61"/>
      <c r="N788" s="61"/>
      <c r="O788" s="61"/>
      <c r="P788" s="61"/>
      <c r="Q788" s="61">
        <v>5014</v>
      </c>
      <c r="AK788" s="27">
        <v>2021</v>
      </c>
      <c r="AL788" t="s">
        <v>64</v>
      </c>
      <c r="AM788" t="s">
        <v>34</v>
      </c>
      <c r="AN788">
        <v>250022</v>
      </c>
      <c r="AO788" s="29">
        <v>11</v>
      </c>
      <c r="AP788" t="s">
        <v>77</v>
      </c>
      <c r="AQ788" s="61">
        <v>3695</v>
      </c>
      <c r="BK788" s="27">
        <v>2021</v>
      </c>
      <c r="BL788" t="s">
        <v>64</v>
      </c>
      <c r="BM788" t="s">
        <v>29</v>
      </c>
      <c r="BN788">
        <v>511112</v>
      </c>
      <c r="BO788" s="29">
        <v>6</v>
      </c>
      <c r="BP788" t="s">
        <v>19</v>
      </c>
      <c r="BQ788" s="61">
        <v>2613</v>
      </c>
    </row>
    <row r="789" spans="1:69" x14ac:dyDescent="0.25">
      <c r="A789" s="27">
        <v>2022</v>
      </c>
      <c r="B789" t="s">
        <v>51</v>
      </c>
      <c r="C789" t="s">
        <v>55</v>
      </c>
      <c r="D789" t="s">
        <v>79</v>
      </c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>
        <v>1032</v>
      </c>
      <c r="Q789" s="61">
        <v>1032</v>
      </c>
      <c r="AK789" s="27">
        <v>2021</v>
      </c>
      <c r="AL789" t="s">
        <v>64</v>
      </c>
      <c r="AM789" t="s">
        <v>34</v>
      </c>
      <c r="AN789">
        <v>250022</v>
      </c>
      <c r="AO789" s="29">
        <v>11</v>
      </c>
      <c r="AP789" t="s">
        <v>81</v>
      </c>
      <c r="AQ789" s="61">
        <v>5062</v>
      </c>
      <c r="BK789" s="27">
        <v>2021</v>
      </c>
      <c r="BL789" t="s">
        <v>64</v>
      </c>
      <c r="BM789" t="s">
        <v>29</v>
      </c>
      <c r="BN789">
        <v>511112</v>
      </c>
      <c r="BO789" s="29">
        <v>6</v>
      </c>
      <c r="BP789" t="s">
        <v>21</v>
      </c>
      <c r="BQ789" s="61">
        <v>2604</v>
      </c>
    </row>
    <row r="790" spans="1:69" x14ac:dyDescent="0.25">
      <c r="A790" s="27">
        <v>2022</v>
      </c>
      <c r="B790" t="s">
        <v>51</v>
      </c>
      <c r="C790" t="s">
        <v>55</v>
      </c>
      <c r="D790" t="s">
        <v>80</v>
      </c>
      <c r="E790" s="61"/>
      <c r="F790" s="61"/>
      <c r="G790" s="61">
        <v>3223</v>
      </c>
      <c r="H790" s="61"/>
      <c r="I790" s="61"/>
      <c r="J790" s="61"/>
      <c r="K790" s="61"/>
      <c r="L790" s="61"/>
      <c r="M790" s="61">
        <v>2012</v>
      </c>
      <c r="N790" s="61"/>
      <c r="O790" s="61"/>
      <c r="P790" s="61"/>
      <c r="Q790" s="61">
        <v>5235</v>
      </c>
      <c r="AK790" s="27">
        <v>2021</v>
      </c>
      <c r="AL790" t="s">
        <v>64</v>
      </c>
      <c r="AM790" t="s">
        <v>34</v>
      </c>
      <c r="AN790">
        <v>250023</v>
      </c>
      <c r="AO790" s="29">
        <v>1</v>
      </c>
      <c r="AP790" t="s">
        <v>81</v>
      </c>
      <c r="AQ790" s="61">
        <v>2836</v>
      </c>
      <c r="BK790" s="27">
        <v>2021</v>
      </c>
      <c r="BL790" t="s">
        <v>64</v>
      </c>
      <c r="BM790" t="s">
        <v>29</v>
      </c>
      <c r="BN790">
        <v>511112</v>
      </c>
      <c r="BO790" s="29">
        <v>7</v>
      </c>
      <c r="BP790" t="s">
        <v>75</v>
      </c>
      <c r="BQ790" s="61">
        <v>4484</v>
      </c>
    </row>
    <row r="791" spans="1:69" x14ac:dyDescent="0.25">
      <c r="A791" s="27">
        <v>2022</v>
      </c>
      <c r="B791" t="s">
        <v>51</v>
      </c>
      <c r="C791" t="s">
        <v>55</v>
      </c>
      <c r="D791" t="s">
        <v>81</v>
      </c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>
        <v>5518</v>
      </c>
      <c r="Q791" s="61">
        <v>5518</v>
      </c>
      <c r="AK791" s="27">
        <v>2021</v>
      </c>
      <c r="AL791" t="s">
        <v>64</v>
      </c>
      <c r="AM791" t="s">
        <v>34</v>
      </c>
      <c r="AN791">
        <v>250023</v>
      </c>
      <c r="AO791" s="29">
        <v>1</v>
      </c>
      <c r="AP791" t="s">
        <v>20</v>
      </c>
      <c r="AQ791" s="61">
        <v>3365</v>
      </c>
      <c r="BK791" s="27">
        <v>2021</v>
      </c>
      <c r="BL791" t="s">
        <v>64</v>
      </c>
      <c r="BM791" t="s">
        <v>29</v>
      </c>
      <c r="BN791">
        <v>511112</v>
      </c>
      <c r="BO791" s="29">
        <v>7</v>
      </c>
      <c r="BP791" t="s">
        <v>81</v>
      </c>
      <c r="BQ791" s="61">
        <v>3182</v>
      </c>
    </row>
    <row r="792" spans="1:69" x14ac:dyDescent="0.25">
      <c r="A792" s="27">
        <v>2022</v>
      </c>
      <c r="B792" t="s">
        <v>51</v>
      </c>
      <c r="C792" t="s">
        <v>55</v>
      </c>
      <c r="D792" t="s">
        <v>11</v>
      </c>
      <c r="E792" s="61"/>
      <c r="F792" s="61"/>
      <c r="G792" s="61"/>
      <c r="H792" s="61"/>
      <c r="I792" s="61"/>
      <c r="J792" s="61">
        <v>1204</v>
      </c>
      <c r="K792" s="61">
        <v>4311</v>
      </c>
      <c r="L792" s="61"/>
      <c r="M792" s="61"/>
      <c r="N792" s="61"/>
      <c r="O792" s="61"/>
      <c r="P792" s="61"/>
      <c r="Q792" s="61">
        <v>5515</v>
      </c>
      <c r="AK792" s="27">
        <v>2021</v>
      </c>
      <c r="AL792" t="s">
        <v>64</v>
      </c>
      <c r="AM792" t="s">
        <v>34</v>
      </c>
      <c r="AN792">
        <v>250023</v>
      </c>
      <c r="AO792" s="29">
        <v>2</v>
      </c>
      <c r="AP792" t="s">
        <v>16</v>
      </c>
      <c r="AQ792" s="61">
        <v>1400</v>
      </c>
      <c r="BK792" s="27">
        <v>2021</v>
      </c>
      <c r="BL792" t="s">
        <v>64</v>
      </c>
      <c r="BM792" t="s">
        <v>29</v>
      </c>
      <c r="BN792">
        <v>511112</v>
      </c>
      <c r="BO792" s="29">
        <v>7</v>
      </c>
      <c r="BP792" t="s">
        <v>18</v>
      </c>
      <c r="BQ792" s="61">
        <v>2965</v>
      </c>
    </row>
    <row r="793" spans="1:69" x14ac:dyDescent="0.25">
      <c r="A793" s="27">
        <v>2022</v>
      </c>
      <c r="B793" t="s">
        <v>51</v>
      </c>
      <c r="C793" t="s">
        <v>55</v>
      </c>
      <c r="D793" t="s">
        <v>14</v>
      </c>
      <c r="E793" s="61">
        <v>3019</v>
      </c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>
        <v>3019</v>
      </c>
      <c r="AK793" s="27">
        <v>2021</v>
      </c>
      <c r="AL793" t="s">
        <v>64</v>
      </c>
      <c r="AM793" t="s">
        <v>34</v>
      </c>
      <c r="AN793">
        <v>250023</v>
      </c>
      <c r="AO793" s="29">
        <v>2</v>
      </c>
      <c r="AP793" t="s">
        <v>19</v>
      </c>
      <c r="AQ793" s="61">
        <v>2016</v>
      </c>
      <c r="BK793" s="27">
        <v>2021</v>
      </c>
      <c r="BL793" t="s">
        <v>64</v>
      </c>
      <c r="BM793" t="s">
        <v>29</v>
      </c>
      <c r="BN793">
        <v>511112</v>
      </c>
      <c r="BO793" s="29">
        <v>8</v>
      </c>
      <c r="BP793" t="s">
        <v>76</v>
      </c>
      <c r="BQ793" s="61">
        <v>6762</v>
      </c>
    </row>
    <row r="794" spans="1:69" x14ac:dyDescent="0.25">
      <c r="A794" s="27">
        <v>2022</v>
      </c>
      <c r="B794" t="s">
        <v>51</v>
      </c>
      <c r="C794" t="s">
        <v>55</v>
      </c>
      <c r="D794" t="s">
        <v>16</v>
      </c>
      <c r="E794" s="61"/>
      <c r="F794" s="61">
        <v>1371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>
        <v>1371</v>
      </c>
      <c r="AK794" s="27">
        <v>2021</v>
      </c>
      <c r="AL794" t="s">
        <v>64</v>
      </c>
      <c r="AM794" t="s">
        <v>34</v>
      </c>
      <c r="AN794">
        <v>250023</v>
      </c>
      <c r="AO794" s="29">
        <v>3</v>
      </c>
      <c r="AP794" t="s">
        <v>18</v>
      </c>
      <c r="AQ794" s="61">
        <v>4441</v>
      </c>
      <c r="BK794" s="27">
        <v>2021</v>
      </c>
      <c r="BL794" t="s">
        <v>64</v>
      </c>
      <c r="BM794" t="s">
        <v>29</v>
      </c>
      <c r="BN794">
        <v>511112</v>
      </c>
      <c r="BO794" s="29">
        <v>9</v>
      </c>
      <c r="BP794" t="s">
        <v>73</v>
      </c>
      <c r="BQ794" s="61">
        <v>2710</v>
      </c>
    </row>
    <row r="795" spans="1:69" x14ac:dyDescent="0.25">
      <c r="A795" s="27">
        <v>2022</v>
      </c>
      <c r="B795" t="s">
        <v>51</v>
      </c>
      <c r="C795" t="s">
        <v>55</v>
      </c>
      <c r="D795" t="s">
        <v>18</v>
      </c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>
        <v>1610</v>
      </c>
      <c r="Q795" s="61">
        <v>1610</v>
      </c>
      <c r="AK795" s="27">
        <v>2021</v>
      </c>
      <c r="AL795" t="s">
        <v>64</v>
      </c>
      <c r="AM795" t="s">
        <v>34</v>
      </c>
      <c r="AN795">
        <v>250023</v>
      </c>
      <c r="AO795" s="29">
        <v>4</v>
      </c>
      <c r="AP795" t="s">
        <v>75</v>
      </c>
      <c r="AQ795" s="61">
        <v>2613</v>
      </c>
      <c r="BK795" s="27">
        <v>2021</v>
      </c>
      <c r="BL795" t="s">
        <v>64</v>
      </c>
      <c r="BM795" t="s">
        <v>29</v>
      </c>
      <c r="BN795">
        <v>511112</v>
      </c>
      <c r="BO795" s="29">
        <v>9</v>
      </c>
      <c r="BP795" t="s">
        <v>76</v>
      </c>
      <c r="BQ795" s="61">
        <v>288</v>
      </c>
    </row>
    <row r="796" spans="1:69" x14ac:dyDescent="0.25">
      <c r="A796" s="27">
        <v>2022</v>
      </c>
      <c r="B796" t="s">
        <v>51</v>
      </c>
      <c r="C796" t="s">
        <v>55</v>
      </c>
      <c r="D796" t="s">
        <v>19</v>
      </c>
      <c r="E796" s="61"/>
      <c r="F796" s="61"/>
      <c r="G796" s="61">
        <v>4053</v>
      </c>
      <c r="H796" s="61"/>
      <c r="I796" s="61"/>
      <c r="J796" s="61"/>
      <c r="K796" s="61"/>
      <c r="L796" s="61"/>
      <c r="M796" s="61"/>
      <c r="N796" s="61"/>
      <c r="O796" s="61"/>
      <c r="P796" s="61"/>
      <c r="Q796" s="61">
        <v>4053</v>
      </c>
      <c r="AK796" s="27">
        <v>2021</v>
      </c>
      <c r="AL796" t="s">
        <v>64</v>
      </c>
      <c r="AM796" t="s">
        <v>34</v>
      </c>
      <c r="AN796">
        <v>250023</v>
      </c>
      <c r="AO796" s="29">
        <v>5</v>
      </c>
      <c r="AP796" t="s">
        <v>79</v>
      </c>
      <c r="AQ796" s="61">
        <v>5283</v>
      </c>
      <c r="BK796" s="27">
        <v>2021</v>
      </c>
      <c r="BL796" t="s">
        <v>64</v>
      </c>
      <c r="BM796" t="s">
        <v>29</v>
      </c>
      <c r="BN796">
        <v>511112</v>
      </c>
      <c r="BO796" s="29">
        <v>9</v>
      </c>
      <c r="BP796" t="s">
        <v>12</v>
      </c>
      <c r="BQ796" s="61">
        <v>1818</v>
      </c>
    </row>
    <row r="797" spans="1:69" x14ac:dyDescent="0.25">
      <c r="A797" s="27">
        <v>2022</v>
      </c>
      <c r="B797" t="s">
        <v>64</v>
      </c>
      <c r="C797" t="s">
        <v>53</v>
      </c>
      <c r="D797" t="s">
        <v>73</v>
      </c>
      <c r="E797" s="61"/>
      <c r="F797" s="61"/>
      <c r="G797" s="61">
        <v>2234</v>
      </c>
      <c r="H797" s="61"/>
      <c r="I797" s="61"/>
      <c r="J797" s="61"/>
      <c r="K797" s="61"/>
      <c r="L797" s="61">
        <v>1977</v>
      </c>
      <c r="M797" s="61"/>
      <c r="N797" s="61"/>
      <c r="O797" s="61"/>
      <c r="P797" s="61"/>
      <c r="Q797" s="61">
        <v>4211</v>
      </c>
      <c r="AK797" s="27">
        <v>2021</v>
      </c>
      <c r="AL797" t="s">
        <v>64</v>
      </c>
      <c r="AM797" t="s">
        <v>34</v>
      </c>
      <c r="AN797">
        <v>250023</v>
      </c>
      <c r="AO797" s="29">
        <v>10</v>
      </c>
      <c r="AP797" t="s">
        <v>73</v>
      </c>
      <c r="AQ797" s="61">
        <v>3212</v>
      </c>
      <c r="BK797" s="27">
        <v>2021</v>
      </c>
      <c r="BL797" t="s">
        <v>64</v>
      </c>
      <c r="BM797" t="s">
        <v>29</v>
      </c>
      <c r="BN797">
        <v>511112</v>
      </c>
      <c r="BO797" s="29">
        <v>10</v>
      </c>
      <c r="BP797" t="s">
        <v>74</v>
      </c>
      <c r="BQ797" s="61">
        <v>5101</v>
      </c>
    </row>
    <row r="798" spans="1:69" x14ac:dyDescent="0.25">
      <c r="A798" s="27">
        <v>2022</v>
      </c>
      <c r="B798" t="s">
        <v>64</v>
      </c>
      <c r="C798" t="s">
        <v>53</v>
      </c>
      <c r="D798" t="s">
        <v>74</v>
      </c>
      <c r="E798" s="61">
        <v>2278</v>
      </c>
      <c r="F798" s="61"/>
      <c r="G798" s="61"/>
      <c r="H798" s="61"/>
      <c r="I798" s="61"/>
      <c r="J798" s="61"/>
      <c r="K798" s="61"/>
      <c r="L798" s="61"/>
      <c r="M798" s="61"/>
      <c r="N798" s="61">
        <v>738</v>
      </c>
      <c r="O798" s="61"/>
      <c r="P798" s="61"/>
      <c r="Q798" s="61">
        <v>3016</v>
      </c>
      <c r="AK798" s="27">
        <v>2021</v>
      </c>
      <c r="AL798" t="s">
        <v>64</v>
      </c>
      <c r="AM798" t="s">
        <v>34</v>
      </c>
      <c r="AN798">
        <v>250023</v>
      </c>
      <c r="AO798" s="29">
        <v>12</v>
      </c>
      <c r="AP798" t="s">
        <v>17</v>
      </c>
      <c r="AQ798" s="61">
        <v>3625</v>
      </c>
      <c r="BK798" s="27">
        <v>2021</v>
      </c>
      <c r="BL798" t="s">
        <v>64</v>
      </c>
      <c r="BM798" t="s">
        <v>29</v>
      </c>
      <c r="BN798">
        <v>511112</v>
      </c>
      <c r="BO798" s="29">
        <v>10</v>
      </c>
      <c r="BP798" t="s">
        <v>18</v>
      </c>
      <c r="BQ798" s="61">
        <v>4008</v>
      </c>
    </row>
    <row r="799" spans="1:69" x14ac:dyDescent="0.25">
      <c r="A799" s="27">
        <v>2022</v>
      </c>
      <c r="B799" t="s">
        <v>64</v>
      </c>
      <c r="C799" t="s">
        <v>53</v>
      </c>
      <c r="D799" t="s">
        <v>76</v>
      </c>
      <c r="E799" s="61">
        <v>1348</v>
      </c>
      <c r="F799" s="61"/>
      <c r="G799" s="61"/>
      <c r="H799" s="61"/>
      <c r="I799" s="61"/>
      <c r="J799" s="61"/>
      <c r="K799" s="61"/>
      <c r="L799" s="61"/>
      <c r="M799" s="61"/>
      <c r="N799" s="61"/>
      <c r="O799" s="61">
        <v>502</v>
      </c>
      <c r="P799" s="61"/>
      <c r="Q799" s="61">
        <v>1850</v>
      </c>
      <c r="AK799" s="27">
        <v>2021</v>
      </c>
      <c r="AL799" t="s">
        <v>64</v>
      </c>
      <c r="AM799" t="s">
        <v>34</v>
      </c>
      <c r="AN799">
        <v>250024</v>
      </c>
      <c r="AO799" s="29">
        <v>1</v>
      </c>
      <c r="AP799" t="s">
        <v>20</v>
      </c>
      <c r="AQ799" s="61">
        <v>5710</v>
      </c>
      <c r="BK799" s="27">
        <v>2021</v>
      </c>
      <c r="BL799" t="s">
        <v>64</v>
      </c>
      <c r="BM799" t="s">
        <v>29</v>
      </c>
      <c r="BN799">
        <v>511112</v>
      </c>
      <c r="BO799" s="29">
        <v>11</v>
      </c>
      <c r="BP799" t="s">
        <v>79</v>
      </c>
      <c r="BQ799" s="61">
        <v>1980</v>
      </c>
    </row>
    <row r="800" spans="1:69" x14ac:dyDescent="0.25">
      <c r="A800" s="27">
        <v>2022</v>
      </c>
      <c r="B800" t="s">
        <v>64</v>
      </c>
      <c r="C800" t="s">
        <v>53</v>
      </c>
      <c r="D800" t="s">
        <v>77</v>
      </c>
      <c r="E800" s="61"/>
      <c r="F800" s="61"/>
      <c r="G800" s="61"/>
      <c r="H800" s="61"/>
      <c r="I800" s="61"/>
      <c r="J800" s="61"/>
      <c r="K800" s="61"/>
      <c r="L800" s="61"/>
      <c r="M800" s="61">
        <v>1928</v>
      </c>
      <c r="N800" s="61"/>
      <c r="O800" s="61"/>
      <c r="P800" s="61"/>
      <c r="Q800" s="61">
        <v>1928</v>
      </c>
      <c r="AK800" s="27">
        <v>2021</v>
      </c>
      <c r="AL800" t="s">
        <v>64</v>
      </c>
      <c r="AM800" t="s">
        <v>34</v>
      </c>
      <c r="AN800">
        <v>250024</v>
      </c>
      <c r="AO800" s="29">
        <v>4</v>
      </c>
      <c r="AP800" t="s">
        <v>18</v>
      </c>
      <c r="AQ800" s="61">
        <v>5806</v>
      </c>
      <c r="BK800" s="27">
        <v>2021</v>
      </c>
      <c r="BL800" t="s">
        <v>64</v>
      </c>
      <c r="BM800" t="s">
        <v>29</v>
      </c>
      <c r="BN800">
        <v>511112</v>
      </c>
      <c r="BO800" s="29">
        <v>11</v>
      </c>
      <c r="BP800" t="s">
        <v>81</v>
      </c>
      <c r="BQ800" s="61">
        <v>2029</v>
      </c>
    </row>
    <row r="801" spans="1:69" x14ac:dyDescent="0.25">
      <c r="A801" s="27">
        <v>2022</v>
      </c>
      <c r="B801" t="s">
        <v>64</v>
      </c>
      <c r="C801" t="s">
        <v>53</v>
      </c>
      <c r="D801" t="s">
        <v>78</v>
      </c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>
        <v>3126</v>
      </c>
      <c r="Q801" s="61">
        <v>3126</v>
      </c>
      <c r="AK801" s="27">
        <v>2021</v>
      </c>
      <c r="AL801" t="s">
        <v>64</v>
      </c>
      <c r="AM801" t="s">
        <v>34</v>
      </c>
      <c r="AN801">
        <v>250024</v>
      </c>
      <c r="AO801" s="29">
        <v>5</v>
      </c>
      <c r="AP801" t="s">
        <v>75</v>
      </c>
      <c r="AQ801" s="61">
        <v>1940</v>
      </c>
      <c r="BK801" s="27">
        <v>2021</v>
      </c>
      <c r="BL801" t="s">
        <v>64</v>
      </c>
      <c r="BM801" t="s">
        <v>29</v>
      </c>
      <c r="BN801">
        <v>511112</v>
      </c>
      <c r="BO801" s="29">
        <v>11</v>
      </c>
      <c r="BP801" t="s">
        <v>14</v>
      </c>
      <c r="BQ801" s="61">
        <v>1066</v>
      </c>
    </row>
    <row r="802" spans="1:69" x14ac:dyDescent="0.25">
      <c r="A802" s="27">
        <v>2022</v>
      </c>
      <c r="B802" t="s">
        <v>64</v>
      </c>
      <c r="C802" t="s">
        <v>53</v>
      </c>
      <c r="D802" t="s">
        <v>79</v>
      </c>
      <c r="E802" s="61">
        <v>4255</v>
      </c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>
        <v>4255</v>
      </c>
      <c r="AK802" s="27">
        <v>2021</v>
      </c>
      <c r="AL802" t="s">
        <v>64</v>
      </c>
      <c r="AM802" t="s">
        <v>34</v>
      </c>
      <c r="AN802">
        <v>250024</v>
      </c>
      <c r="AO802" s="29">
        <v>6</v>
      </c>
      <c r="AP802" t="s">
        <v>79</v>
      </c>
      <c r="AQ802" s="61">
        <v>5136</v>
      </c>
      <c r="BK802" s="27">
        <v>2021</v>
      </c>
      <c r="BL802" t="s">
        <v>64</v>
      </c>
      <c r="BM802" t="s">
        <v>29</v>
      </c>
      <c r="BN802">
        <v>511112</v>
      </c>
      <c r="BO802" s="29">
        <v>11</v>
      </c>
      <c r="BP802" t="s">
        <v>16</v>
      </c>
      <c r="BQ802" s="61">
        <v>7950</v>
      </c>
    </row>
    <row r="803" spans="1:69" x14ac:dyDescent="0.25">
      <c r="A803" s="27">
        <v>2022</v>
      </c>
      <c r="B803" t="s">
        <v>64</v>
      </c>
      <c r="C803" t="s">
        <v>53</v>
      </c>
      <c r="D803" t="s">
        <v>80</v>
      </c>
      <c r="E803" s="61"/>
      <c r="F803" s="61"/>
      <c r="G803" s="61"/>
      <c r="H803" s="61"/>
      <c r="I803" s="61">
        <v>5083</v>
      </c>
      <c r="J803" s="61">
        <v>2077</v>
      </c>
      <c r="K803" s="61">
        <v>2016</v>
      </c>
      <c r="L803" s="61"/>
      <c r="M803" s="61"/>
      <c r="N803" s="61"/>
      <c r="O803" s="61"/>
      <c r="P803" s="61"/>
      <c r="Q803" s="61">
        <v>9176</v>
      </c>
      <c r="AK803" s="27">
        <v>2021</v>
      </c>
      <c r="AL803" t="s">
        <v>64</v>
      </c>
      <c r="AM803" t="s">
        <v>34</v>
      </c>
      <c r="AN803">
        <v>250024</v>
      </c>
      <c r="AO803" s="29">
        <v>6</v>
      </c>
      <c r="AP803" t="s">
        <v>18</v>
      </c>
      <c r="AQ803" s="61">
        <v>1869</v>
      </c>
      <c r="BK803" s="27">
        <v>2021</v>
      </c>
      <c r="BL803" t="s">
        <v>64</v>
      </c>
      <c r="BM803" t="s">
        <v>29</v>
      </c>
      <c r="BN803">
        <v>511112</v>
      </c>
      <c r="BO803" s="29">
        <v>12</v>
      </c>
      <c r="BP803" t="s">
        <v>19</v>
      </c>
      <c r="BQ803" s="61">
        <v>3288</v>
      </c>
    </row>
    <row r="804" spans="1:69" x14ac:dyDescent="0.25">
      <c r="A804" s="27">
        <v>2022</v>
      </c>
      <c r="B804" t="s">
        <v>64</v>
      </c>
      <c r="C804" t="s">
        <v>53</v>
      </c>
      <c r="D804" t="s">
        <v>81</v>
      </c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>
        <v>426</v>
      </c>
      <c r="P804" s="61"/>
      <c r="Q804" s="61">
        <v>426</v>
      </c>
      <c r="AK804" s="27">
        <v>2021</v>
      </c>
      <c r="AL804" t="s">
        <v>64</v>
      </c>
      <c r="AM804" t="s">
        <v>34</v>
      </c>
      <c r="AN804">
        <v>250024</v>
      </c>
      <c r="AO804" s="29">
        <v>6</v>
      </c>
      <c r="AP804" t="s">
        <v>19</v>
      </c>
      <c r="AQ804" s="61">
        <v>1528</v>
      </c>
      <c r="BK804" s="27">
        <v>2021</v>
      </c>
      <c r="BL804" t="s">
        <v>64</v>
      </c>
      <c r="BM804" t="s">
        <v>30</v>
      </c>
      <c r="BN804">
        <v>511113</v>
      </c>
      <c r="BO804" s="29">
        <v>1</v>
      </c>
      <c r="BP804" t="s">
        <v>80</v>
      </c>
      <c r="BQ804" s="61">
        <v>5252</v>
      </c>
    </row>
    <row r="805" spans="1:69" x14ac:dyDescent="0.25">
      <c r="A805" s="27">
        <v>2022</v>
      </c>
      <c r="B805" t="s">
        <v>64</v>
      </c>
      <c r="C805" t="s">
        <v>53</v>
      </c>
      <c r="D805" t="s">
        <v>11</v>
      </c>
      <c r="E805" s="61">
        <v>2807</v>
      </c>
      <c r="F805" s="61">
        <v>6360</v>
      </c>
      <c r="G805" s="61"/>
      <c r="H805" s="61"/>
      <c r="I805" s="61"/>
      <c r="J805" s="61">
        <v>2217</v>
      </c>
      <c r="K805" s="61">
        <v>3568</v>
      </c>
      <c r="L805" s="61"/>
      <c r="M805" s="61"/>
      <c r="N805" s="61"/>
      <c r="O805" s="61"/>
      <c r="P805" s="61"/>
      <c r="Q805" s="61">
        <v>14952</v>
      </c>
      <c r="AK805" s="27">
        <v>2021</v>
      </c>
      <c r="AL805" t="s">
        <v>64</v>
      </c>
      <c r="AM805" t="s">
        <v>34</v>
      </c>
      <c r="AN805">
        <v>250024</v>
      </c>
      <c r="AO805" s="29">
        <v>7</v>
      </c>
      <c r="AP805" t="s">
        <v>81</v>
      </c>
      <c r="AQ805" s="61">
        <v>3182</v>
      </c>
      <c r="BK805" s="27">
        <v>2021</v>
      </c>
      <c r="BL805" t="s">
        <v>64</v>
      </c>
      <c r="BM805" t="s">
        <v>30</v>
      </c>
      <c r="BN805">
        <v>511113</v>
      </c>
      <c r="BO805" s="29">
        <v>1</v>
      </c>
      <c r="BP805" t="s">
        <v>14</v>
      </c>
      <c r="BQ805" s="61">
        <v>6595</v>
      </c>
    </row>
    <row r="806" spans="1:69" x14ac:dyDescent="0.25">
      <c r="A806" s="27">
        <v>2022</v>
      </c>
      <c r="B806" t="s">
        <v>64</v>
      </c>
      <c r="C806" t="s">
        <v>53</v>
      </c>
      <c r="D806" t="s">
        <v>13</v>
      </c>
      <c r="E806" s="61"/>
      <c r="F806" s="61"/>
      <c r="G806" s="61"/>
      <c r="H806" s="61"/>
      <c r="I806" s="61"/>
      <c r="J806" s="61"/>
      <c r="K806" s="61"/>
      <c r="L806" s="61">
        <v>408</v>
      </c>
      <c r="M806" s="61"/>
      <c r="N806" s="61"/>
      <c r="O806" s="61"/>
      <c r="P806" s="61"/>
      <c r="Q806" s="61">
        <v>408</v>
      </c>
      <c r="AK806" s="27">
        <v>2021</v>
      </c>
      <c r="AL806" t="s">
        <v>64</v>
      </c>
      <c r="AM806" t="s">
        <v>34</v>
      </c>
      <c r="AN806">
        <v>250024</v>
      </c>
      <c r="AO806" s="29">
        <v>8</v>
      </c>
      <c r="AP806" t="s">
        <v>76</v>
      </c>
      <c r="AQ806" s="61">
        <v>879</v>
      </c>
      <c r="BK806" s="27">
        <v>2021</v>
      </c>
      <c r="BL806" t="s">
        <v>64</v>
      </c>
      <c r="BM806" t="s">
        <v>30</v>
      </c>
      <c r="BN806">
        <v>511113</v>
      </c>
      <c r="BO806" s="29">
        <v>1</v>
      </c>
      <c r="BP806" t="s">
        <v>18</v>
      </c>
      <c r="BQ806" s="61">
        <v>1641</v>
      </c>
    </row>
    <row r="807" spans="1:69" x14ac:dyDescent="0.25">
      <c r="A807" s="27">
        <v>2022</v>
      </c>
      <c r="B807" t="s">
        <v>64</v>
      </c>
      <c r="C807" t="s">
        <v>53</v>
      </c>
      <c r="D807" t="s">
        <v>14</v>
      </c>
      <c r="E807" s="61"/>
      <c r="F807" s="61"/>
      <c r="G807" s="61"/>
      <c r="H807" s="61"/>
      <c r="I807" s="61">
        <v>5571</v>
      </c>
      <c r="J807" s="61"/>
      <c r="K807" s="61"/>
      <c r="L807" s="61"/>
      <c r="M807" s="61"/>
      <c r="N807" s="61"/>
      <c r="O807" s="61"/>
      <c r="P807" s="61"/>
      <c r="Q807" s="61">
        <v>5571</v>
      </c>
      <c r="AK807" s="27">
        <v>2021</v>
      </c>
      <c r="AL807" t="s">
        <v>64</v>
      </c>
      <c r="AM807" t="s">
        <v>34</v>
      </c>
      <c r="AN807">
        <v>250024</v>
      </c>
      <c r="AO807" s="29">
        <v>8</v>
      </c>
      <c r="AP807" t="s">
        <v>16</v>
      </c>
      <c r="AQ807" s="61">
        <v>3950</v>
      </c>
      <c r="BK807" s="27">
        <v>2021</v>
      </c>
      <c r="BL807" t="s">
        <v>64</v>
      </c>
      <c r="BM807" t="s">
        <v>30</v>
      </c>
      <c r="BN807">
        <v>511113</v>
      </c>
      <c r="BO807" s="29">
        <v>1</v>
      </c>
      <c r="BP807" t="s">
        <v>20</v>
      </c>
      <c r="BQ807" s="61">
        <v>8280</v>
      </c>
    </row>
    <row r="808" spans="1:69" x14ac:dyDescent="0.25">
      <c r="A808" s="27">
        <v>2022</v>
      </c>
      <c r="B808" t="s">
        <v>64</v>
      </c>
      <c r="C808" t="s">
        <v>53</v>
      </c>
      <c r="D808" t="s">
        <v>15</v>
      </c>
      <c r="E808" s="61">
        <v>2251</v>
      </c>
      <c r="F808" s="61"/>
      <c r="G808" s="61"/>
      <c r="H808" s="61"/>
      <c r="I808" s="61"/>
      <c r="J808" s="61"/>
      <c r="K808" s="61"/>
      <c r="L808" s="61"/>
      <c r="M808" s="61"/>
      <c r="N808" s="61">
        <v>938</v>
      </c>
      <c r="O808" s="61"/>
      <c r="P808" s="61"/>
      <c r="Q808" s="61">
        <v>3189</v>
      </c>
      <c r="AK808" s="27">
        <v>2021</v>
      </c>
      <c r="AL808" t="s">
        <v>64</v>
      </c>
      <c r="AM808" t="s">
        <v>34</v>
      </c>
      <c r="AN808">
        <v>250024</v>
      </c>
      <c r="AO808" s="29">
        <v>9</v>
      </c>
      <c r="AP808" t="s">
        <v>76</v>
      </c>
      <c r="AQ808" s="61">
        <v>288</v>
      </c>
      <c r="BK808" s="27">
        <v>2021</v>
      </c>
      <c r="BL808" t="s">
        <v>64</v>
      </c>
      <c r="BM808" t="s">
        <v>30</v>
      </c>
      <c r="BN808">
        <v>511113</v>
      </c>
      <c r="BO808" s="29">
        <v>2</v>
      </c>
      <c r="BP808" t="s">
        <v>73</v>
      </c>
      <c r="BQ808" s="61">
        <v>5551</v>
      </c>
    </row>
    <row r="809" spans="1:69" x14ac:dyDescent="0.25">
      <c r="A809" s="27">
        <v>2022</v>
      </c>
      <c r="B809" t="s">
        <v>64</v>
      </c>
      <c r="C809" t="s">
        <v>53</v>
      </c>
      <c r="D809" t="s">
        <v>16</v>
      </c>
      <c r="E809" s="61"/>
      <c r="F809" s="61"/>
      <c r="G809" s="61">
        <v>2818</v>
      </c>
      <c r="H809" s="61"/>
      <c r="I809" s="61"/>
      <c r="J809" s="61"/>
      <c r="K809" s="61"/>
      <c r="L809" s="61"/>
      <c r="M809" s="61"/>
      <c r="N809" s="61"/>
      <c r="O809" s="61"/>
      <c r="P809" s="61"/>
      <c r="Q809" s="61">
        <v>2818</v>
      </c>
      <c r="AK809" s="27">
        <v>2021</v>
      </c>
      <c r="AL809" t="s">
        <v>64</v>
      </c>
      <c r="AM809" t="s">
        <v>34</v>
      </c>
      <c r="AN809">
        <v>250024</v>
      </c>
      <c r="AO809" s="29">
        <v>10</v>
      </c>
      <c r="AP809" t="s">
        <v>16</v>
      </c>
      <c r="AQ809" s="61">
        <v>2231</v>
      </c>
      <c r="BK809" s="27">
        <v>2021</v>
      </c>
      <c r="BL809" t="s">
        <v>64</v>
      </c>
      <c r="BM809" t="s">
        <v>30</v>
      </c>
      <c r="BN809">
        <v>511113</v>
      </c>
      <c r="BO809" s="29">
        <v>2</v>
      </c>
      <c r="BP809" t="s">
        <v>80</v>
      </c>
      <c r="BQ809" s="61">
        <v>1290</v>
      </c>
    </row>
    <row r="810" spans="1:69" x14ac:dyDescent="0.25">
      <c r="A810" s="27">
        <v>2022</v>
      </c>
      <c r="B810" t="s">
        <v>64</v>
      </c>
      <c r="C810" t="s">
        <v>53</v>
      </c>
      <c r="D810" t="s">
        <v>17</v>
      </c>
      <c r="E810" s="61"/>
      <c r="F810" s="61"/>
      <c r="G810" s="61"/>
      <c r="H810" s="61"/>
      <c r="I810" s="61"/>
      <c r="J810" s="61">
        <v>3104</v>
      </c>
      <c r="K810" s="61"/>
      <c r="L810" s="61">
        <v>1448</v>
      </c>
      <c r="M810" s="61"/>
      <c r="N810" s="61"/>
      <c r="O810" s="61"/>
      <c r="P810" s="61"/>
      <c r="Q810" s="61">
        <v>4552</v>
      </c>
      <c r="AK810" s="27">
        <v>2021</v>
      </c>
      <c r="AL810" t="s">
        <v>64</v>
      </c>
      <c r="AM810" t="s">
        <v>34</v>
      </c>
      <c r="AN810">
        <v>250024</v>
      </c>
      <c r="AO810" s="29">
        <v>11</v>
      </c>
      <c r="AP810" t="s">
        <v>21</v>
      </c>
      <c r="AQ810" s="61">
        <v>1621</v>
      </c>
      <c r="BK810" s="27">
        <v>2021</v>
      </c>
      <c r="BL810" t="s">
        <v>64</v>
      </c>
      <c r="BM810" t="s">
        <v>30</v>
      </c>
      <c r="BN810">
        <v>511113</v>
      </c>
      <c r="BO810" s="29">
        <v>2</v>
      </c>
      <c r="BP810" t="s">
        <v>14</v>
      </c>
      <c r="BQ810" s="61">
        <v>3471</v>
      </c>
    </row>
    <row r="811" spans="1:69" x14ac:dyDescent="0.25">
      <c r="A811" s="27">
        <v>2022</v>
      </c>
      <c r="B811" t="s">
        <v>64</v>
      </c>
      <c r="C811" t="s">
        <v>53</v>
      </c>
      <c r="D811" t="s">
        <v>18</v>
      </c>
      <c r="E811" s="61"/>
      <c r="F811" s="61"/>
      <c r="G811" s="61"/>
      <c r="H811" s="61"/>
      <c r="I811" s="61">
        <v>4332</v>
      </c>
      <c r="J811" s="61"/>
      <c r="K811" s="61"/>
      <c r="L811" s="61"/>
      <c r="M811" s="61">
        <v>5488</v>
      </c>
      <c r="N811" s="61"/>
      <c r="O811" s="61">
        <v>516</v>
      </c>
      <c r="P811" s="61"/>
      <c r="Q811" s="61">
        <v>10336</v>
      </c>
      <c r="AK811" s="27">
        <v>2021</v>
      </c>
      <c r="AL811" t="s">
        <v>64</v>
      </c>
      <c r="AM811" t="s">
        <v>34</v>
      </c>
      <c r="AN811">
        <v>250025</v>
      </c>
      <c r="AO811" s="29">
        <v>1</v>
      </c>
      <c r="AP811" t="s">
        <v>81</v>
      </c>
      <c r="AQ811" s="61">
        <v>3684</v>
      </c>
      <c r="BK811" s="27">
        <v>2021</v>
      </c>
      <c r="BL811" t="s">
        <v>64</v>
      </c>
      <c r="BM811" t="s">
        <v>30</v>
      </c>
      <c r="BN811">
        <v>511113</v>
      </c>
      <c r="BO811" s="29">
        <v>2</v>
      </c>
      <c r="BP811" t="s">
        <v>20</v>
      </c>
      <c r="BQ811" s="61">
        <v>5340</v>
      </c>
    </row>
    <row r="812" spans="1:69" x14ac:dyDescent="0.25">
      <c r="A812" s="27">
        <v>2022</v>
      </c>
      <c r="B812" t="s">
        <v>64</v>
      </c>
      <c r="C812" t="s">
        <v>53</v>
      </c>
      <c r="D812" t="s">
        <v>19</v>
      </c>
      <c r="E812" s="61"/>
      <c r="F812" s="61">
        <v>5090</v>
      </c>
      <c r="G812" s="61">
        <v>1992</v>
      </c>
      <c r="H812" s="61"/>
      <c r="I812" s="61"/>
      <c r="J812" s="61"/>
      <c r="K812" s="61"/>
      <c r="L812" s="61">
        <v>1832</v>
      </c>
      <c r="M812" s="61"/>
      <c r="N812" s="61"/>
      <c r="O812" s="61"/>
      <c r="P812" s="61"/>
      <c r="Q812" s="61">
        <v>8914</v>
      </c>
      <c r="AK812" s="27">
        <v>2021</v>
      </c>
      <c r="AL812" t="s">
        <v>64</v>
      </c>
      <c r="AM812" t="s">
        <v>34</v>
      </c>
      <c r="AN812">
        <v>250025</v>
      </c>
      <c r="AO812" s="29">
        <v>4</v>
      </c>
      <c r="AP812" t="s">
        <v>76</v>
      </c>
      <c r="AQ812" s="61">
        <v>4281</v>
      </c>
      <c r="BK812" s="27">
        <v>2021</v>
      </c>
      <c r="BL812" t="s">
        <v>64</v>
      </c>
      <c r="BM812" t="s">
        <v>30</v>
      </c>
      <c r="BN812">
        <v>511113</v>
      </c>
      <c r="BO812" s="29">
        <v>3</v>
      </c>
      <c r="BP812" t="s">
        <v>15</v>
      </c>
      <c r="BQ812" s="61">
        <v>1825</v>
      </c>
    </row>
    <row r="813" spans="1:69" x14ac:dyDescent="0.25">
      <c r="A813" s="27">
        <v>2022</v>
      </c>
      <c r="B813" t="s">
        <v>64</v>
      </c>
      <c r="C813" t="s">
        <v>53</v>
      </c>
      <c r="D813" t="s">
        <v>20</v>
      </c>
      <c r="E813" s="61"/>
      <c r="F813" s="61">
        <v>4672</v>
      </c>
      <c r="G813" s="61">
        <v>4832</v>
      </c>
      <c r="H813" s="61"/>
      <c r="I813" s="61"/>
      <c r="J813" s="61"/>
      <c r="K813" s="61"/>
      <c r="L813" s="61">
        <v>1389</v>
      </c>
      <c r="M813" s="61"/>
      <c r="N813" s="61"/>
      <c r="O813" s="61">
        <v>5310</v>
      </c>
      <c r="P813" s="61"/>
      <c r="Q813" s="61">
        <v>16203</v>
      </c>
      <c r="AK813" s="27">
        <v>2021</v>
      </c>
      <c r="AL813" t="s">
        <v>64</v>
      </c>
      <c r="AM813" t="s">
        <v>34</v>
      </c>
      <c r="AN813">
        <v>250025</v>
      </c>
      <c r="AO813" s="29">
        <v>4</v>
      </c>
      <c r="AP813" t="s">
        <v>21</v>
      </c>
      <c r="AQ813" s="61">
        <v>4378</v>
      </c>
      <c r="BK813" s="27">
        <v>2021</v>
      </c>
      <c r="BL813" t="s">
        <v>64</v>
      </c>
      <c r="BM813" t="s">
        <v>30</v>
      </c>
      <c r="BN813">
        <v>511113</v>
      </c>
      <c r="BO813" s="29">
        <v>4</v>
      </c>
      <c r="BP813" t="s">
        <v>76</v>
      </c>
      <c r="BQ813" s="61">
        <v>4281</v>
      </c>
    </row>
    <row r="814" spans="1:69" x14ac:dyDescent="0.25">
      <c r="A814" s="27">
        <v>2022</v>
      </c>
      <c r="B814" t="s">
        <v>64</v>
      </c>
      <c r="C814" t="s">
        <v>38</v>
      </c>
      <c r="D814" t="s">
        <v>74</v>
      </c>
      <c r="E814" s="61"/>
      <c r="F814" s="61"/>
      <c r="G814" s="61"/>
      <c r="H814" s="61"/>
      <c r="I814" s="61"/>
      <c r="J814" s="61"/>
      <c r="K814" s="61"/>
      <c r="L814" s="61"/>
      <c r="M814" s="61">
        <v>4014</v>
      </c>
      <c r="N814" s="61"/>
      <c r="O814" s="61"/>
      <c r="P814" s="61"/>
      <c r="Q814" s="61">
        <v>4014</v>
      </c>
      <c r="AK814" s="27">
        <v>2021</v>
      </c>
      <c r="AL814" t="s">
        <v>64</v>
      </c>
      <c r="AM814" t="s">
        <v>34</v>
      </c>
      <c r="AN814">
        <v>250025</v>
      </c>
      <c r="AO814" s="29">
        <v>5</v>
      </c>
      <c r="AP814" t="s">
        <v>73</v>
      </c>
      <c r="AQ814" s="61">
        <v>5974</v>
      </c>
      <c r="BK814" s="27">
        <v>2021</v>
      </c>
      <c r="BL814" t="s">
        <v>64</v>
      </c>
      <c r="BM814" t="s">
        <v>30</v>
      </c>
      <c r="BN814">
        <v>511113</v>
      </c>
      <c r="BO814" s="29">
        <v>4</v>
      </c>
      <c r="BP814" t="s">
        <v>80</v>
      </c>
      <c r="BQ814" s="61">
        <v>2787</v>
      </c>
    </row>
    <row r="815" spans="1:69" x14ac:dyDescent="0.25">
      <c r="A815" s="27">
        <v>2022</v>
      </c>
      <c r="B815" t="s">
        <v>64</v>
      </c>
      <c r="C815" t="s">
        <v>38</v>
      </c>
      <c r="D815" t="s">
        <v>76</v>
      </c>
      <c r="E815" s="61"/>
      <c r="F815" s="61"/>
      <c r="G815" s="61"/>
      <c r="H815" s="61"/>
      <c r="I815" s="61"/>
      <c r="J815" s="61">
        <v>1409</v>
      </c>
      <c r="K815" s="61"/>
      <c r="L815" s="61"/>
      <c r="M815" s="61"/>
      <c r="N815" s="61"/>
      <c r="O815" s="61"/>
      <c r="P815" s="61"/>
      <c r="Q815" s="61">
        <v>1409</v>
      </c>
      <c r="AK815" s="27">
        <v>2021</v>
      </c>
      <c r="AL815" t="s">
        <v>64</v>
      </c>
      <c r="AM815" t="s">
        <v>34</v>
      </c>
      <c r="AN815">
        <v>250025</v>
      </c>
      <c r="AO815" s="29">
        <v>5</v>
      </c>
      <c r="AP815" t="s">
        <v>13</v>
      </c>
      <c r="AQ815" s="61">
        <v>5826</v>
      </c>
      <c r="BK815" s="27">
        <v>2021</v>
      </c>
      <c r="BL815" t="s">
        <v>64</v>
      </c>
      <c r="BM815" t="s">
        <v>30</v>
      </c>
      <c r="BN815">
        <v>511113</v>
      </c>
      <c r="BO815" s="29">
        <v>4</v>
      </c>
      <c r="BP815" t="s">
        <v>11</v>
      </c>
      <c r="BQ815" s="61">
        <v>1944</v>
      </c>
    </row>
    <row r="816" spans="1:69" x14ac:dyDescent="0.25">
      <c r="A816" s="27">
        <v>2022</v>
      </c>
      <c r="B816" t="s">
        <v>64</v>
      </c>
      <c r="C816" t="s">
        <v>38</v>
      </c>
      <c r="D816" t="s">
        <v>77</v>
      </c>
      <c r="E816" s="61"/>
      <c r="F816" s="61">
        <v>3726</v>
      </c>
      <c r="G816" s="61"/>
      <c r="H816" s="61">
        <v>5719</v>
      </c>
      <c r="I816" s="61">
        <v>4204</v>
      </c>
      <c r="J816" s="61"/>
      <c r="K816" s="61"/>
      <c r="L816" s="61"/>
      <c r="M816" s="61"/>
      <c r="N816" s="61"/>
      <c r="O816" s="61">
        <v>3371</v>
      </c>
      <c r="P816" s="61"/>
      <c r="Q816" s="61">
        <v>17020</v>
      </c>
      <c r="AK816" s="27">
        <v>2021</v>
      </c>
      <c r="AL816" t="s">
        <v>64</v>
      </c>
      <c r="AM816" t="s">
        <v>34</v>
      </c>
      <c r="AN816">
        <v>250025</v>
      </c>
      <c r="AO816" s="29">
        <v>6</v>
      </c>
      <c r="AP816" t="s">
        <v>11</v>
      </c>
      <c r="AQ816" s="61">
        <v>2453</v>
      </c>
      <c r="BK816" s="27">
        <v>2021</v>
      </c>
      <c r="BL816" t="s">
        <v>64</v>
      </c>
      <c r="BM816" t="s">
        <v>30</v>
      </c>
      <c r="BN816">
        <v>511113</v>
      </c>
      <c r="BO816" s="29">
        <v>5</v>
      </c>
      <c r="BP816" t="s">
        <v>73</v>
      </c>
      <c r="BQ816" s="61">
        <v>5974</v>
      </c>
    </row>
    <row r="817" spans="1:69" x14ac:dyDescent="0.25">
      <c r="A817" s="27">
        <v>2022</v>
      </c>
      <c r="B817" t="s">
        <v>64</v>
      </c>
      <c r="C817" t="s">
        <v>38</v>
      </c>
      <c r="D817" t="s">
        <v>78</v>
      </c>
      <c r="E817" s="61"/>
      <c r="F817" s="61"/>
      <c r="G817" s="61">
        <v>4156</v>
      </c>
      <c r="H817" s="61"/>
      <c r="I817" s="61"/>
      <c r="J817" s="61">
        <v>844</v>
      </c>
      <c r="K817" s="61"/>
      <c r="L817" s="61">
        <v>4482</v>
      </c>
      <c r="M817" s="61"/>
      <c r="N817" s="61"/>
      <c r="O817" s="61"/>
      <c r="P817" s="61"/>
      <c r="Q817" s="61">
        <v>9482</v>
      </c>
      <c r="AK817" s="27">
        <v>2021</v>
      </c>
      <c r="AL817" t="s">
        <v>64</v>
      </c>
      <c r="AM817" t="s">
        <v>34</v>
      </c>
      <c r="AN817">
        <v>250025</v>
      </c>
      <c r="AO817" s="29">
        <v>6</v>
      </c>
      <c r="AP817" t="s">
        <v>13</v>
      </c>
      <c r="AQ817" s="61">
        <v>2990</v>
      </c>
      <c r="BK817" s="27">
        <v>2021</v>
      </c>
      <c r="BL817" t="s">
        <v>64</v>
      </c>
      <c r="BM817" t="s">
        <v>30</v>
      </c>
      <c r="BN817">
        <v>511113</v>
      </c>
      <c r="BO817" s="29">
        <v>5</v>
      </c>
      <c r="BP817" t="s">
        <v>80</v>
      </c>
      <c r="BQ817" s="61">
        <v>3490</v>
      </c>
    </row>
    <row r="818" spans="1:69" x14ac:dyDescent="0.25">
      <c r="A818" s="27">
        <v>2022</v>
      </c>
      <c r="B818" t="s">
        <v>64</v>
      </c>
      <c r="C818" t="s">
        <v>38</v>
      </c>
      <c r="D818" t="s">
        <v>79</v>
      </c>
      <c r="E818" s="61"/>
      <c r="F818" s="61"/>
      <c r="G818" s="61"/>
      <c r="H818" s="61"/>
      <c r="I818" s="61"/>
      <c r="J818" s="61"/>
      <c r="K818" s="61"/>
      <c r="L818" s="61"/>
      <c r="M818" s="61"/>
      <c r="N818" s="61">
        <v>4270</v>
      </c>
      <c r="O818" s="61"/>
      <c r="P818" s="61"/>
      <c r="Q818" s="61">
        <v>4270</v>
      </c>
      <c r="AK818" s="27">
        <v>2021</v>
      </c>
      <c r="AL818" t="s">
        <v>64</v>
      </c>
      <c r="AM818" t="s">
        <v>34</v>
      </c>
      <c r="AN818">
        <v>250025</v>
      </c>
      <c r="AO818" s="29">
        <v>6</v>
      </c>
      <c r="AP818" t="s">
        <v>15</v>
      </c>
      <c r="AQ818" s="61">
        <v>5852</v>
      </c>
      <c r="BK818" s="27">
        <v>2021</v>
      </c>
      <c r="BL818" t="s">
        <v>64</v>
      </c>
      <c r="BM818" t="s">
        <v>30</v>
      </c>
      <c r="BN818">
        <v>511113</v>
      </c>
      <c r="BO818" s="29">
        <v>5</v>
      </c>
      <c r="BP818" t="s">
        <v>11</v>
      </c>
      <c r="BQ818" s="61">
        <v>2779</v>
      </c>
    </row>
    <row r="819" spans="1:69" x14ac:dyDescent="0.25">
      <c r="A819" s="27">
        <v>2022</v>
      </c>
      <c r="B819" t="s">
        <v>64</v>
      </c>
      <c r="C819" t="s">
        <v>38</v>
      </c>
      <c r="D819" t="s">
        <v>80</v>
      </c>
      <c r="E819" s="61"/>
      <c r="F819" s="61"/>
      <c r="G819" s="61"/>
      <c r="H819" s="61">
        <v>1725</v>
      </c>
      <c r="I819" s="61"/>
      <c r="J819" s="61"/>
      <c r="K819" s="61"/>
      <c r="L819" s="61"/>
      <c r="M819" s="61"/>
      <c r="N819" s="61">
        <v>3164</v>
      </c>
      <c r="O819" s="61"/>
      <c r="P819" s="61">
        <v>5827</v>
      </c>
      <c r="Q819" s="61">
        <v>10716</v>
      </c>
      <c r="AK819" s="27">
        <v>2021</v>
      </c>
      <c r="AL819" t="s">
        <v>64</v>
      </c>
      <c r="AM819" t="s">
        <v>34</v>
      </c>
      <c r="AN819">
        <v>250025</v>
      </c>
      <c r="AO819" s="29">
        <v>8</v>
      </c>
      <c r="AP819" t="s">
        <v>15</v>
      </c>
      <c r="AQ819" s="61">
        <v>3627</v>
      </c>
      <c r="BK819" s="27">
        <v>2021</v>
      </c>
      <c r="BL819" t="s">
        <v>64</v>
      </c>
      <c r="BM819" t="s">
        <v>30</v>
      </c>
      <c r="BN819">
        <v>511113</v>
      </c>
      <c r="BO819" s="29">
        <v>5</v>
      </c>
      <c r="BP819" t="s">
        <v>21</v>
      </c>
      <c r="BQ819" s="61">
        <v>2871</v>
      </c>
    </row>
    <row r="820" spans="1:69" x14ac:dyDescent="0.25">
      <c r="A820" s="27">
        <v>2022</v>
      </c>
      <c r="B820" t="s">
        <v>64</v>
      </c>
      <c r="C820" t="s">
        <v>38</v>
      </c>
      <c r="D820" t="s">
        <v>81</v>
      </c>
      <c r="E820" s="61"/>
      <c r="F820" s="61"/>
      <c r="G820" s="61"/>
      <c r="H820" s="61"/>
      <c r="I820" s="61"/>
      <c r="J820" s="61"/>
      <c r="K820" s="61"/>
      <c r="L820" s="61"/>
      <c r="M820" s="61">
        <v>756</v>
      </c>
      <c r="N820" s="61"/>
      <c r="O820" s="61"/>
      <c r="P820" s="61"/>
      <c r="Q820" s="61">
        <v>756</v>
      </c>
      <c r="AK820" s="27">
        <v>2021</v>
      </c>
      <c r="AL820" t="s">
        <v>64</v>
      </c>
      <c r="AM820" t="s">
        <v>34</v>
      </c>
      <c r="AN820">
        <v>250025</v>
      </c>
      <c r="AO820" s="29">
        <v>10</v>
      </c>
      <c r="AP820" t="s">
        <v>11</v>
      </c>
      <c r="AQ820" s="61">
        <v>2510</v>
      </c>
      <c r="BK820" s="27">
        <v>2021</v>
      </c>
      <c r="BL820" t="s">
        <v>64</v>
      </c>
      <c r="BM820" t="s">
        <v>30</v>
      </c>
      <c r="BN820">
        <v>511113</v>
      </c>
      <c r="BO820" s="29">
        <v>6</v>
      </c>
      <c r="BP820" t="s">
        <v>81</v>
      </c>
      <c r="BQ820" s="61">
        <v>1676</v>
      </c>
    </row>
    <row r="821" spans="1:69" x14ac:dyDescent="0.25">
      <c r="A821" s="27">
        <v>2022</v>
      </c>
      <c r="B821" t="s">
        <v>64</v>
      </c>
      <c r="C821" t="s">
        <v>38</v>
      </c>
      <c r="D821" t="s">
        <v>11</v>
      </c>
      <c r="E821" s="61">
        <v>1866</v>
      </c>
      <c r="F821" s="61"/>
      <c r="G821" s="61">
        <v>5413</v>
      </c>
      <c r="H821" s="61"/>
      <c r="I821" s="61"/>
      <c r="J821" s="61"/>
      <c r="K821" s="61"/>
      <c r="L821" s="61"/>
      <c r="M821" s="61"/>
      <c r="N821" s="61"/>
      <c r="O821" s="61"/>
      <c r="P821" s="61"/>
      <c r="Q821" s="61">
        <v>7279</v>
      </c>
      <c r="AK821" s="27">
        <v>2021</v>
      </c>
      <c r="AL821" t="s">
        <v>64</v>
      </c>
      <c r="AM821" t="s">
        <v>34</v>
      </c>
      <c r="AN821">
        <v>250025</v>
      </c>
      <c r="AO821" s="29">
        <v>10</v>
      </c>
      <c r="AP821" t="s">
        <v>14</v>
      </c>
      <c r="AQ821" s="61">
        <v>2936</v>
      </c>
      <c r="BK821" s="27">
        <v>2021</v>
      </c>
      <c r="BL821" t="s">
        <v>64</v>
      </c>
      <c r="BM821" t="s">
        <v>30</v>
      </c>
      <c r="BN821">
        <v>511113</v>
      </c>
      <c r="BO821" s="29">
        <v>6</v>
      </c>
      <c r="BP821" t="s">
        <v>12</v>
      </c>
      <c r="BQ821" s="61">
        <v>942</v>
      </c>
    </row>
    <row r="822" spans="1:69" x14ac:dyDescent="0.25">
      <c r="A822" s="27">
        <v>2022</v>
      </c>
      <c r="B822" t="s">
        <v>64</v>
      </c>
      <c r="C822" t="s">
        <v>38</v>
      </c>
      <c r="D822" t="s">
        <v>13</v>
      </c>
      <c r="E822" s="61"/>
      <c r="F822" s="61"/>
      <c r="G822" s="61"/>
      <c r="H822" s="61">
        <v>2414</v>
      </c>
      <c r="I822" s="61"/>
      <c r="J822" s="61"/>
      <c r="K822" s="61">
        <v>1570</v>
      </c>
      <c r="L822" s="61"/>
      <c r="M822" s="61"/>
      <c r="N822" s="61"/>
      <c r="O822" s="61"/>
      <c r="P822" s="61"/>
      <c r="Q822" s="61">
        <v>3984</v>
      </c>
      <c r="AK822" s="27">
        <v>2021</v>
      </c>
      <c r="AL822" t="s">
        <v>64</v>
      </c>
      <c r="AM822" t="s">
        <v>34</v>
      </c>
      <c r="AN822">
        <v>250025</v>
      </c>
      <c r="AO822" s="29">
        <v>11</v>
      </c>
      <c r="AP822" t="s">
        <v>21</v>
      </c>
      <c r="AQ822" s="61">
        <v>4106</v>
      </c>
      <c r="BK822" s="27">
        <v>2021</v>
      </c>
      <c r="BL822" t="s">
        <v>64</v>
      </c>
      <c r="BM822" t="s">
        <v>30</v>
      </c>
      <c r="BN822">
        <v>511113</v>
      </c>
      <c r="BO822" s="29">
        <v>6</v>
      </c>
      <c r="BP822" t="s">
        <v>15</v>
      </c>
      <c r="BQ822" s="61">
        <v>5852</v>
      </c>
    </row>
    <row r="823" spans="1:69" x14ac:dyDescent="0.25">
      <c r="A823" s="27">
        <v>2022</v>
      </c>
      <c r="B823" t="s">
        <v>64</v>
      </c>
      <c r="C823" t="s">
        <v>38</v>
      </c>
      <c r="D823" t="s">
        <v>14</v>
      </c>
      <c r="E823" s="61"/>
      <c r="F823" s="61">
        <v>4123</v>
      </c>
      <c r="G823" s="61"/>
      <c r="H823" s="61">
        <v>1135</v>
      </c>
      <c r="I823" s="61"/>
      <c r="J823" s="61"/>
      <c r="K823" s="61">
        <v>5073</v>
      </c>
      <c r="L823" s="61"/>
      <c r="M823" s="61"/>
      <c r="N823" s="61"/>
      <c r="O823" s="61"/>
      <c r="P823" s="61"/>
      <c r="Q823" s="61">
        <v>10331</v>
      </c>
      <c r="AK823" s="27">
        <v>2021</v>
      </c>
      <c r="AL823" t="s">
        <v>64</v>
      </c>
      <c r="AM823" t="s">
        <v>36</v>
      </c>
      <c r="AN823">
        <v>250001</v>
      </c>
      <c r="AO823" s="29">
        <v>4</v>
      </c>
      <c r="AP823" t="s">
        <v>76</v>
      </c>
      <c r="AQ823" s="61">
        <v>4053</v>
      </c>
      <c r="BK823" s="27">
        <v>2021</v>
      </c>
      <c r="BL823" t="s">
        <v>64</v>
      </c>
      <c r="BM823" t="s">
        <v>30</v>
      </c>
      <c r="BN823">
        <v>511113</v>
      </c>
      <c r="BO823" s="29">
        <v>6</v>
      </c>
      <c r="BP823" t="s">
        <v>19</v>
      </c>
      <c r="BQ823" s="61">
        <v>4170</v>
      </c>
    </row>
    <row r="824" spans="1:69" x14ac:dyDescent="0.25">
      <c r="A824" s="27">
        <v>2022</v>
      </c>
      <c r="B824" t="s">
        <v>64</v>
      </c>
      <c r="C824" t="s">
        <v>38</v>
      </c>
      <c r="D824" t="s">
        <v>15</v>
      </c>
      <c r="E824" s="61"/>
      <c r="F824" s="61">
        <v>4727</v>
      </c>
      <c r="G824" s="61"/>
      <c r="H824" s="61">
        <v>3712</v>
      </c>
      <c r="I824" s="61"/>
      <c r="J824" s="61"/>
      <c r="K824" s="61"/>
      <c r="L824" s="61">
        <v>4953</v>
      </c>
      <c r="M824" s="61"/>
      <c r="N824" s="61"/>
      <c r="O824" s="61"/>
      <c r="P824" s="61"/>
      <c r="Q824" s="61">
        <v>13392</v>
      </c>
      <c r="AK824" s="27">
        <v>2021</v>
      </c>
      <c r="AL824" t="s">
        <v>64</v>
      </c>
      <c r="AM824" t="s">
        <v>36</v>
      </c>
      <c r="AN824">
        <v>250001</v>
      </c>
      <c r="AO824" s="29">
        <v>7</v>
      </c>
      <c r="AP824" t="s">
        <v>14</v>
      </c>
      <c r="AQ824" s="61">
        <v>3254</v>
      </c>
      <c r="BK824" s="27">
        <v>2021</v>
      </c>
      <c r="BL824" t="s">
        <v>64</v>
      </c>
      <c r="BM824" t="s">
        <v>30</v>
      </c>
      <c r="BN824">
        <v>511113</v>
      </c>
      <c r="BO824" s="29">
        <v>7</v>
      </c>
      <c r="BP824" t="s">
        <v>78</v>
      </c>
      <c r="BQ824" s="61">
        <v>514</v>
      </c>
    </row>
    <row r="825" spans="1:69" x14ac:dyDescent="0.25">
      <c r="A825" s="27">
        <v>2022</v>
      </c>
      <c r="B825" t="s">
        <v>64</v>
      </c>
      <c r="C825" t="s">
        <v>38</v>
      </c>
      <c r="D825" t="s">
        <v>16</v>
      </c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>
        <v>3279</v>
      </c>
      <c r="Q825" s="61">
        <v>3279</v>
      </c>
      <c r="AK825" s="27">
        <v>2021</v>
      </c>
      <c r="AL825" t="s">
        <v>64</v>
      </c>
      <c r="AM825" t="s">
        <v>36</v>
      </c>
      <c r="AN825">
        <v>250001</v>
      </c>
      <c r="AO825" s="29">
        <v>8</v>
      </c>
      <c r="AP825" t="s">
        <v>76</v>
      </c>
      <c r="AQ825" s="61">
        <v>5883</v>
      </c>
      <c r="BK825" s="27">
        <v>2021</v>
      </c>
      <c r="BL825" t="s">
        <v>64</v>
      </c>
      <c r="BM825" t="s">
        <v>30</v>
      </c>
      <c r="BN825">
        <v>511113</v>
      </c>
      <c r="BO825" s="29">
        <v>7</v>
      </c>
      <c r="BP825" t="s">
        <v>12</v>
      </c>
      <c r="BQ825" s="61">
        <v>2860</v>
      </c>
    </row>
    <row r="826" spans="1:69" x14ac:dyDescent="0.25">
      <c r="A826" s="27">
        <v>2022</v>
      </c>
      <c r="B826" t="s">
        <v>64</v>
      </c>
      <c r="C826" t="s">
        <v>38</v>
      </c>
      <c r="D826" t="s">
        <v>17</v>
      </c>
      <c r="E826" s="61"/>
      <c r="F826" s="61"/>
      <c r="G826" s="61"/>
      <c r="H826" s="61"/>
      <c r="I826" s="61"/>
      <c r="J826" s="61"/>
      <c r="K826" s="61"/>
      <c r="L826" s="61">
        <v>3234</v>
      </c>
      <c r="M826" s="61">
        <v>2688</v>
      </c>
      <c r="N826" s="61">
        <v>3893</v>
      </c>
      <c r="O826" s="61"/>
      <c r="P826" s="61"/>
      <c r="Q826" s="61">
        <v>9815</v>
      </c>
      <c r="AK826" s="27">
        <v>2021</v>
      </c>
      <c r="AL826" t="s">
        <v>64</v>
      </c>
      <c r="AM826" t="s">
        <v>36</v>
      </c>
      <c r="AN826">
        <v>250001</v>
      </c>
      <c r="AO826" s="29">
        <v>8</v>
      </c>
      <c r="AP826" t="s">
        <v>79</v>
      </c>
      <c r="AQ826" s="61">
        <v>3611</v>
      </c>
      <c r="BK826" s="27">
        <v>2021</v>
      </c>
      <c r="BL826" t="s">
        <v>64</v>
      </c>
      <c r="BM826" t="s">
        <v>30</v>
      </c>
      <c r="BN826">
        <v>511113</v>
      </c>
      <c r="BO826" s="29">
        <v>7</v>
      </c>
      <c r="BP826" t="s">
        <v>13</v>
      </c>
      <c r="BQ826" s="61">
        <v>1447</v>
      </c>
    </row>
    <row r="827" spans="1:69" x14ac:dyDescent="0.25">
      <c r="A827" s="27">
        <v>2022</v>
      </c>
      <c r="B827" t="s">
        <v>64</v>
      </c>
      <c r="C827" t="s">
        <v>38</v>
      </c>
      <c r="D827" t="s">
        <v>18</v>
      </c>
      <c r="E827" s="61"/>
      <c r="F827" s="61"/>
      <c r="G827" s="61">
        <v>657</v>
      </c>
      <c r="H827" s="61"/>
      <c r="I827" s="61"/>
      <c r="J827" s="61">
        <v>4192</v>
      </c>
      <c r="K827" s="61"/>
      <c r="L827" s="61"/>
      <c r="M827" s="61"/>
      <c r="N827" s="61"/>
      <c r="O827" s="61"/>
      <c r="P827" s="61"/>
      <c r="Q827" s="61">
        <v>4849</v>
      </c>
      <c r="AK827" s="27">
        <v>2021</v>
      </c>
      <c r="AL827" t="s">
        <v>64</v>
      </c>
      <c r="AM827" t="s">
        <v>36</v>
      </c>
      <c r="AN827">
        <v>250002</v>
      </c>
      <c r="AO827" s="29">
        <v>1</v>
      </c>
      <c r="AP827" t="s">
        <v>79</v>
      </c>
      <c r="AQ827" s="61">
        <v>3380</v>
      </c>
      <c r="BK827" s="27">
        <v>2021</v>
      </c>
      <c r="BL827" t="s">
        <v>64</v>
      </c>
      <c r="BM827" t="s">
        <v>30</v>
      </c>
      <c r="BN827">
        <v>511113</v>
      </c>
      <c r="BO827" s="29">
        <v>7</v>
      </c>
      <c r="BP827" t="s">
        <v>16</v>
      </c>
      <c r="BQ827" s="61">
        <v>3495</v>
      </c>
    </row>
    <row r="828" spans="1:69" x14ac:dyDescent="0.25">
      <c r="A828" s="27">
        <v>2022</v>
      </c>
      <c r="B828" t="s">
        <v>64</v>
      </c>
      <c r="C828" t="s">
        <v>38</v>
      </c>
      <c r="D828" t="s">
        <v>19</v>
      </c>
      <c r="E828" s="61"/>
      <c r="F828" s="61"/>
      <c r="G828" s="61">
        <v>873</v>
      </c>
      <c r="H828" s="61"/>
      <c r="I828" s="61"/>
      <c r="J828" s="61"/>
      <c r="K828" s="61"/>
      <c r="L828" s="61"/>
      <c r="M828" s="61"/>
      <c r="N828" s="61"/>
      <c r="O828" s="61"/>
      <c r="P828" s="61"/>
      <c r="Q828" s="61">
        <v>873</v>
      </c>
      <c r="AK828" s="27">
        <v>2021</v>
      </c>
      <c r="AL828" t="s">
        <v>64</v>
      </c>
      <c r="AM828" t="s">
        <v>36</v>
      </c>
      <c r="AN828">
        <v>250002</v>
      </c>
      <c r="AO828" s="29">
        <v>1</v>
      </c>
      <c r="AP828" t="s">
        <v>14</v>
      </c>
      <c r="AQ828" s="61">
        <v>3853</v>
      </c>
      <c r="BK828" s="27">
        <v>2021</v>
      </c>
      <c r="BL828" t="s">
        <v>64</v>
      </c>
      <c r="BM828" t="s">
        <v>30</v>
      </c>
      <c r="BN828">
        <v>511113</v>
      </c>
      <c r="BO828" s="29">
        <v>8</v>
      </c>
      <c r="BP828" t="s">
        <v>80</v>
      </c>
      <c r="BQ828" s="61">
        <v>5640</v>
      </c>
    </row>
    <row r="829" spans="1:69" x14ac:dyDescent="0.25">
      <c r="A829" s="27">
        <v>2022</v>
      </c>
      <c r="B829" t="s">
        <v>64</v>
      </c>
      <c r="C829" t="s">
        <v>38</v>
      </c>
      <c r="D829" t="s">
        <v>20</v>
      </c>
      <c r="E829" s="61"/>
      <c r="F829" s="61"/>
      <c r="G829" s="61"/>
      <c r="H829" s="61"/>
      <c r="I829" s="61"/>
      <c r="J829" s="61"/>
      <c r="K829" s="61"/>
      <c r="L829" s="61">
        <v>2884</v>
      </c>
      <c r="M829" s="61"/>
      <c r="N829" s="61"/>
      <c r="O829" s="61">
        <v>1556</v>
      </c>
      <c r="P829" s="61">
        <v>4562</v>
      </c>
      <c r="Q829" s="61">
        <v>9002</v>
      </c>
      <c r="AK829" s="27">
        <v>2021</v>
      </c>
      <c r="AL829" t="s">
        <v>64</v>
      </c>
      <c r="AM829" t="s">
        <v>36</v>
      </c>
      <c r="AN829">
        <v>250002</v>
      </c>
      <c r="AO829" s="29">
        <v>6</v>
      </c>
      <c r="AP829" t="s">
        <v>21</v>
      </c>
      <c r="AQ829" s="61">
        <v>2604</v>
      </c>
      <c r="BK829" s="27">
        <v>2021</v>
      </c>
      <c r="BL829" t="s">
        <v>64</v>
      </c>
      <c r="BM829" t="s">
        <v>30</v>
      </c>
      <c r="BN829">
        <v>511113</v>
      </c>
      <c r="BO829" s="29">
        <v>8</v>
      </c>
      <c r="BP829" t="s">
        <v>81</v>
      </c>
      <c r="BQ829" s="61">
        <v>357</v>
      </c>
    </row>
    <row r="830" spans="1:69" x14ac:dyDescent="0.25">
      <c r="A830" s="27">
        <v>2022</v>
      </c>
      <c r="B830" t="s">
        <v>64</v>
      </c>
      <c r="C830" t="s">
        <v>54</v>
      </c>
      <c r="D830" t="s">
        <v>73</v>
      </c>
      <c r="E830" s="61">
        <v>3628</v>
      </c>
      <c r="F830" s="61">
        <v>5948</v>
      </c>
      <c r="G830" s="61">
        <v>1794</v>
      </c>
      <c r="H830" s="61">
        <v>2734</v>
      </c>
      <c r="I830" s="61"/>
      <c r="J830" s="61"/>
      <c r="K830" s="61"/>
      <c r="L830" s="61"/>
      <c r="M830" s="61"/>
      <c r="N830" s="61"/>
      <c r="O830" s="61">
        <v>1493</v>
      </c>
      <c r="P830" s="61"/>
      <c r="Q830" s="61">
        <v>15597</v>
      </c>
      <c r="AK830" s="27">
        <v>2021</v>
      </c>
      <c r="AL830" t="s">
        <v>64</v>
      </c>
      <c r="AM830" t="s">
        <v>36</v>
      </c>
      <c r="AN830">
        <v>250002</v>
      </c>
      <c r="AO830" s="29">
        <v>8</v>
      </c>
      <c r="AP830" t="s">
        <v>79</v>
      </c>
      <c r="AQ830" s="61">
        <v>2933</v>
      </c>
      <c r="BK830" s="27">
        <v>2021</v>
      </c>
      <c r="BL830" t="s">
        <v>64</v>
      </c>
      <c r="BM830" t="s">
        <v>30</v>
      </c>
      <c r="BN830">
        <v>511113</v>
      </c>
      <c r="BO830" s="29">
        <v>8</v>
      </c>
      <c r="BP830" t="s">
        <v>14</v>
      </c>
      <c r="BQ830" s="61">
        <v>3820</v>
      </c>
    </row>
    <row r="831" spans="1:69" x14ac:dyDescent="0.25">
      <c r="A831" s="27">
        <v>2022</v>
      </c>
      <c r="B831" t="s">
        <v>64</v>
      </c>
      <c r="C831" t="s">
        <v>54</v>
      </c>
      <c r="D831" t="s">
        <v>74</v>
      </c>
      <c r="E831" s="61"/>
      <c r="F831" s="61"/>
      <c r="G831" s="61"/>
      <c r="H831" s="61"/>
      <c r="I831" s="61"/>
      <c r="J831" s="61"/>
      <c r="K831" s="61">
        <v>1974</v>
      </c>
      <c r="L831" s="61"/>
      <c r="M831" s="61">
        <v>1026</v>
      </c>
      <c r="N831" s="61"/>
      <c r="O831" s="61"/>
      <c r="P831" s="61"/>
      <c r="Q831" s="61">
        <v>3000</v>
      </c>
      <c r="AK831" s="27">
        <v>2021</v>
      </c>
      <c r="AL831" t="s">
        <v>64</v>
      </c>
      <c r="AM831" t="s">
        <v>36</v>
      </c>
      <c r="AN831">
        <v>250002</v>
      </c>
      <c r="AO831" s="29">
        <v>8</v>
      </c>
      <c r="AP831" t="s">
        <v>81</v>
      </c>
      <c r="AQ831" s="61">
        <v>357</v>
      </c>
      <c r="BK831" s="27">
        <v>2021</v>
      </c>
      <c r="BL831" t="s">
        <v>64</v>
      </c>
      <c r="BM831" t="s">
        <v>30</v>
      </c>
      <c r="BN831">
        <v>511113</v>
      </c>
      <c r="BO831" s="29">
        <v>8</v>
      </c>
      <c r="BP831" t="s">
        <v>15</v>
      </c>
      <c r="BQ831" s="61">
        <v>3627</v>
      </c>
    </row>
    <row r="832" spans="1:69" x14ac:dyDescent="0.25">
      <c r="A832" s="27">
        <v>2022</v>
      </c>
      <c r="B832" t="s">
        <v>64</v>
      </c>
      <c r="C832" t="s">
        <v>54</v>
      </c>
      <c r="D832" t="s">
        <v>75</v>
      </c>
      <c r="E832" s="61"/>
      <c r="F832" s="61"/>
      <c r="G832" s="61"/>
      <c r="H832" s="61"/>
      <c r="I832" s="61"/>
      <c r="J832" s="61"/>
      <c r="K832" s="61"/>
      <c r="L832" s="61"/>
      <c r="M832" s="61"/>
      <c r="N832" s="61">
        <v>2941</v>
      </c>
      <c r="O832" s="61"/>
      <c r="P832" s="61"/>
      <c r="Q832" s="61">
        <v>2941</v>
      </c>
      <c r="AK832" s="27">
        <v>2021</v>
      </c>
      <c r="AL832" t="s">
        <v>64</v>
      </c>
      <c r="AM832" t="s">
        <v>36</v>
      </c>
      <c r="AN832">
        <v>250002</v>
      </c>
      <c r="AO832" s="29">
        <v>8</v>
      </c>
      <c r="AP832" t="s">
        <v>20</v>
      </c>
      <c r="AQ832" s="61">
        <v>309</v>
      </c>
      <c r="BK832" s="27">
        <v>2021</v>
      </c>
      <c r="BL832" t="s">
        <v>64</v>
      </c>
      <c r="BM832" t="s">
        <v>30</v>
      </c>
      <c r="BN832">
        <v>511113</v>
      </c>
      <c r="BO832" s="29">
        <v>8</v>
      </c>
      <c r="BP832" t="s">
        <v>20</v>
      </c>
      <c r="BQ832" s="61">
        <v>229</v>
      </c>
    </row>
    <row r="833" spans="1:69" x14ac:dyDescent="0.25">
      <c r="A833" s="27">
        <v>2022</v>
      </c>
      <c r="B833" t="s">
        <v>64</v>
      </c>
      <c r="C833" t="s">
        <v>54</v>
      </c>
      <c r="D833" t="s">
        <v>76</v>
      </c>
      <c r="E833" s="61"/>
      <c r="F833" s="61"/>
      <c r="G833" s="61"/>
      <c r="H833" s="61"/>
      <c r="I833" s="61">
        <v>534</v>
      </c>
      <c r="J833" s="61">
        <v>1961</v>
      </c>
      <c r="K833" s="61"/>
      <c r="L833" s="61"/>
      <c r="M833" s="61"/>
      <c r="N833" s="61"/>
      <c r="O833" s="61"/>
      <c r="P833" s="61"/>
      <c r="Q833" s="61">
        <v>2495</v>
      </c>
      <c r="AK833" s="27">
        <v>2021</v>
      </c>
      <c r="AL833" t="s">
        <v>64</v>
      </c>
      <c r="AM833" t="s">
        <v>36</v>
      </c>
      <c r="AN833">
        <v>250002</v>
      </c>
      <c r="AO833" s="29">
        <v>10</v>
      </c>
      <c r="AP833" t="s">
        <v>12</v>
      </c>
      <c r="AQ833" s="61">
        <v>4846</v>
      </c>
      <c r="BK833" s="27">
        <v>2021</v>
      </c>
      <c r="BL833" t="s">
        <v>64</v>
      </c>
      <c r="BM833" t="s">
        <v>30</v>
      </c>
      <c r="BN833">
        <v>511113</v>
      </c>
      <c r="BO833" s="29">
        <v>9</v>
      </c>
      <c r="BP833" t="s">
        <v>79</v>
      </c>
      <c r="BQ833" s="61">
        <v>742</v>
      </c>
    </row>
    <row r="834" spans="1:69" x14ac:dyDescent="0.25">
      <c r="A834" s="27">
        <v>2022</v>
      </c>
      <c r="B834" t="s">
        <v>64</v>
      </c>
      <c r="C834" t="s">
        <v>54</v>
      </c>
      <c r="D834" t="s">
        <v>78</v>
      </c>
      <c r="E834" s="61"/>
      <c r="F834" s="61"/>
      <c r="G834" s="61"/>
      <c r="H834" s="61"/>
      <c r="I834" s="61">
        <v>2983</v>
      </c>
      <c r="J834" s="61"/>
      <c r="K834" s="61"/>
      <c r="L834" s="61"/>
      <c r="M834" s="61"/>
      <c r="N834" s="61"/>
      <c r="O834" s="61"/>
      <c r="P834" s="61"/>
      <c r="Q834" s="61">
        <v>2983</v>
      </c>
      <c r="AK834" s="27">
        <v>2021</v>
      </c>
      <c r="AL834" t="s">
        <v>64</v>
      </c>
      <c r="AM834" t="s">
        <v>36</v>
      </c>
      <c r="AN834">
        <v>250002</v>
      </c>
      <c r="AO834" s="29">
        <v>12</v>
      </c>
      <c r="AP834" t="s">
        <v>75</v>
      </c>
      <c r="AQ834" s="61">
        <v>4791</v>
      </c>
      <c r="BK834" s="27">
        <v>2021</v>
      </c>
      <c r="BL834" t="s">
        <v>64</v>
      </c>
      <c r="BM834" t="s">
        <v>30</v>
      </c>
      <c r="BN834">
        <v>511113</v>
      </c>
      <c r="BO834" s="29">
        <v>9</v>
      </c>
      <c r="BP834" t="s">
        <v>17</v>
      </c>
      <c r="BQ834" s="61">
        <v>3236</v>
      </c>
    </row>
    <row r="835" spans="1:69" x14ac:dyDescent="0.25">
      <c r="A835" s="27">
        <v>2022</v>
      </c>
      <c r="B835" t="s">
        <v>64</v>
      </c>
      <c r="C835" t="s">
        <v>54</v>
      </c>
      <c r="D835" t="s">
        <v>79</v>
      </c>
      <c r="E835" s="61"/>
      <c r="F835" s="61"/>
      <c r="G835" s="61"/>
      <c r="H835" s="61"/>
      <c r="I835" s="61"/>
      <c r="J835" s="61">
        <v>5529</v>
      </c>
      <c r="K835" s="61"/>
      <c r="L835" s="61">
        <v>2999</v>
      </c>
      <c r="M835" s="61"/>
      <c r="N835" s="61"/>
      <c r="O835" s="61"/>
      <c r="P835" s="61"/>
      <c r="Q835" s="61">
        <v>8528</v>
      </c>
      <c r="AK835" s="27">
        <v>2021</v>
      </c>
      <c r="AL835" t="s">
        <v>64</v>
      </c>
      <c r="AM835" t="s">
        <v>36</v>
      </c>
      <c r="AN835">
        <v>250003</v>
      </c>
      <c r="AO835" s="29">
        <v>1</v>
      </c>
      <c r="AP835" t="s">
        <v>81</v>
      </c>
      <c r="AQ835" s="61">
        <v>3788</v>
      </c>
      <c r="BK835" s="27">
        <v>2021</v>
      </c>
      <c r="BL835" t="s">
        <v>64</v>
      </c>
      <c r="BM835" t="s">
        <v>30</v>
      </c>
      <c r="BN835">
        <v>511113</v>
      </c>
      <c r="BO835" s="29">
        <v>9</v>
      </c>
      <c r="BP835" t="s">
        <v>20</v>
      </c>
      <c r="BQ835" s="61">
        <v>3886</v>
      </c>
    </row>
    <row r="836" spans="1:69" x14ac:dyDescent="0.25">
      <c r="A836" s="27">
        <v>2022</v>
      </c>
      <c r="B836" t="s">
        <v>64</v>
      </c>
      <c r="C836" t="s">
        <v>54</v>
      </c>
      <c r="D836" t="s">
        <v>80</v>
      </c>
      <c r="E836" s="61"/>
      <c r="F836" s="61"/>
      <c r="G836" s="61">
        <v>5579</v>
      </c>
      <c r="H836" s="61"/>
      <c r="I836" s="61"/>
      <c r="J836" s="61"/>
      <c r="K836" s="61"/>
      <c r="L836" s="61"/>
      <c r="M836" s="61"/>
      <c r="N836" s="61"/>
      <c r="O836" s="61"/>
      <c r="P836" s="61"/>
      <c r="Q836" s="61">
        <v>5579</v>
      </c>
      <c r="AK836" s="27">
        <v>2021</v>
      </c>
      <c r="AL836" t="s">
        <v>64</v>
      </c>
      <c r="AM836" t="s">
        <v>36</v>
      </c>
      <c r="AN836">
        <v>250003</v>
      </c>
      <c r="AO836" s="29">
        <v>1</v>
      </c>
      <c r="AP836" t="s">
        <v>21</v>
      </c>
      <c r="AQ836" s="61">
        <v>2851</v>
      </c>
      <c r="BK836" s="27">
        <v>2021</v>
      </c>
      <c r="BL836" t="s">
        <v>64</v>
      </c>
      <c r="BM836" t="s">
        <v>30</v>
      </c>
      <c r="BN836">
        <v>511113</v>
      </c>
      <c r="BO836" s="29">
        <v>10</v>
      </c>
      <c r="BP836" t="s">
        <v>75</v>
      </c>
      <c r="BQ836" s="61">
        <v>799</v>
      </c>
    </row>
    <row r="837" spans="1:69" x14ac:dyDescent="0.25">
      <c r="A837" s="27">
        <v>2022</v>
      </c>
      <c r="B837" t="s">
        <v>64</v>
      </c>
      <c r="C837" t="s">
        <v>54</v>
      </c>
      <c r="D837" t="s">
        <v>81</v>
      </c>
      <c r="E837" s="61">
        <v>1529</v>
      </c>
      <c r="F837" s="61"/>
      <c r="G837" s="61"/>
      <c r="H837" s="61">
        <v>1625</v>
      </c>
      <c r="I837" s="61"/>
      <c r="J837" s="61"/>
      <c r="K837" s="61"/>
      <c r="L837" s="61"/>
      <c r="M837" s="61"/>
      <c r="N837" s="61"/>
      <c r="O837" s="61"/>
      <c r="P837" s="61"/>
      <c r="Q837" s="61">
        <v>3154</v>
      </c>
      <c r="AK837" s="27">
        <v>2021</v>
      </c>
      <c r="AL837" t="s">
        <v>64</v>
      </c>
      <c r="AM837" t="s">
        <v>36</v>
      </c>
      <c r="AN837">
        <v>250003</v>
      </c>
      <c r="AO837" s="29">
        <v>3</v>
      </c>
      <c r="AP837" t="s">
        <v>18</v>
      </c>
      <c r="AQ837" s="61">
        <v>5139</v>
      </c>
      <c r="BK837" s="27">
        <v>2021</v>
      </c>
      <c r="BL837" t="s">
        <v>64</v>
      </c>
      <c r="BM837" t="s">
        <v>30</v>
      </c>
      <c r="BN837">
        <v>511113</v>
      </c>
      <c r="BO837" s="29">
        <v>10</v>
      </c>
      <c r="BP837" t="s">
        <v>77</v>
      </c>
      <c r="BQ837" s="61">
        <v>1534</v>
      </c>
    </row>
    <row r="838" spans="1:69" x14ac:dyDescent="0.25">
      <c r="A838" s="27">
        <v>2022</v>
      </c>
      <c r="B838" t="s">
        <v>64</v>
      </c>
      <c r="C838" t="s">
        <v>54</v>
      </c>
      <c r="D838" t="s">
        <v>11</v>
      </c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>
        <v>5318</v>
      </c>
      <c r="P838" s="61"/>
      <c r="Q838" s="61">
        <v>5318</v>
      </c>
      <c r="AK838" s="27">
        <v>2021</v>
      </c>
      <c r="AL838" t="s">
        <v>64</v>
      </c>
      <c r="AM838" t="s">
        <v>36</v>
      </c>
      <c r="AN838">
        <v>250003</v>
      </c>
      <c r="AO838" s="29">
        <v>6</v>
      </c>
      <c r="AP838" t="s">
        <v>81</v>
      </c>
      <c r="AQ838" s="61">
        <v>1676</v>
      </c>
      <c r="BK838" s="27">
        <v>2021</v>
      </c>
      <c r="BL838" t="s">
        <v>64</v>
      </c>
      <c r="BM838" t="s">
        <v>30</v>
      </c>
      <c r="BN838">
        <v>511113</v>
      </c>
      <c r="BO838" s="29">
        <v>10</v>
      </c>
      <c r="BP838" t="s">
        <v>16</v>
      </c>
      <c r="BQ838" s="61">
        <v>2231</v>
      </c>
    </row>
    <row r="839" spans="1:69" x14ac:dyDescent="0.25">
      <c r="A839" s="27">
        <v>2022</v>
      </c>
      <c r="B839" t="s">
        <v>64</v>
      </c>
      <c r="C839" t="s">
        <v>54</v>
      </c>
      <c r="D839" t="s">
        <v>12</v>
      </c>
      <c r="E839" s="61"/>
      <c r="F839" s="61"/>
      <c r="G839" s="61">
        <v>4657</v>
      </c>
      <c r="H839" s="61">
        <v>4229</v>
      </c>
      <c r="I839" s="61"/>
      <c r="J839" s="61"/>
      <c r="K839" s="61">
        <v>4335</v>
      </c>
      <c r="L839" s="61"/>
      <c r="M839" s="61"/>
      <c r="N839" s="61"/>
      <c r="O839" s="61"/>
      <c r="P839" s="61"/>
      <c r="Q839" s="61">
        <v>13221</v>
      </c>
      <c r="AK839" s="27">
        <v>2021</v>
      </c>
      <c r="AL839" t="s">
        <v>64</v>
      </c>
      <c r="AM839" t="s">
        <v>36</v>
      </c>
      <c r="AN839">
        <v>250003</v>
      </c>
      <c r="AO839" s="29">
        <v>6</v>
      </c>
      <c r="AP839" t="s">
        <v>16</v>
      </c>
      <c r="AQ839" s="61">
        <v>3425</v>
      </c>
      <c r="BK839" s="27">
        <v>2021</v>
      </c>
      <c r="BL839" t="s">
        <v>64</v>
      </c>
      <c r="BM839" t="s">
        <v>30</v>
      </c>
      <c r="BN839">
        <v>511113</v>
      </c>
      <c r="BO839" s="29">
        <v>10</v>
      </c>
      <c r="BP839" t="s">
        <v>17</v>
      </c>
      <c r="BQ839" s="61">
        <v>5922</v>
      </c>
    </row>
    <row r="840" spans="1:69" x14ac:dyDescent="0.25">
      <c r="A840" s="27">
        <v>2022</v>
      </c>
      <c r="B840" t="s">
        <v>64</v>
      </c>
      <c r="C840" t="s">
        <v>54</v>
      </c>
      <c r="D840" t="s">
        <v>13</v>
      </c>
      <c r="E840" s="61"/>
      <c r="F840" s="61"/>
      <c r="G840" s="61"/>
      <c r="H840" s="61">
        <v>1377</v>
      </c>
      <c r="I840" s="61"/>
      <c r="J840" s="61"/>
      <c r="K840" s="61"/>
      <c r="L840" s="61"/>
      <c r="M840" s="61">
        <v>3974</v>
      </c>
      <c r="N840" s="61"/>
      <c r="O840" s="61">
        <v>1559</v>
      </c>
      <c r="P840" s="61">
        <v>2389</v>
      </c>
      <c r="Q840" s="61">
        <v>9299</v>
      </c>
      <c r="AK840" s="27">
        <v>2021</v>
      </c>
      <c r="AL840" t="s">
        <v>64</v>
      </c>
      <c r="AM840" t="s">
        <v>36</v>
      </c>
      <c r="AN840">
        <v>250003</v>
      </c>
      <c r="AO840" s="29">
        <v>7</v>
      </c>
      <c r="AP840" t="s">
        <v>12</v>
      </c>
      <c r="AQ840" s="61">
        <v>2860</v>
      </c>
      <c r="BK840" s="27">
        <v>2021</v>
      </c>
      <c r="BL840" t="s">
        <v>64</v>
      </c>
      <c r="BM840" t="s">
        <v>30</v>
      </c>
      <c r="BN840">
        <v>511113</v>
      </c>
      <c r="BO840" s="29">
        <v>11</v>
      </c>
      <c r="BP840" t="s">
        <v>74</v>
      </c>
      <c r="BQ840" s="61">
        <v>9269</v>
      </c>
    </row>
    <row r="841" spans="1:69" x14ac:dyDescent="0.25">
      <c r="A841" s="27">
        <v>2022</v>
      </c>
      <c r="B841" t="s">
        <v>64</v>
      </c>
      <c r="C841" t="s">
        <v>54</v>
      </c>
      <c r="D841" t="s">
        <v>14</v>
      </c>
      <c r="E841" s="61"/>
      <c r="F841" s="61"/>
      <c r="G841" s="61"/>
      <c r="H841" s="61">
        <v>1744</v>
      </c>
      <c r="I841" s="61">
        <v>4352</v>
      </c>
      <c r="J841" s="61"/>
      <c r="K841" s="61"/>
      <c r="L841" s="61"/>
      <c r="M841" s="61">
        <v>2860</v>
      </c>
      <c r="N841" s="61"/>
      <c r="O841" s="61"/>
      <c r="P841" s="61">
        <v>3862</v>
      </c>
      <c r="Q841" s="61">
        <v>12818</v>
      </c>
      <c r="AK841" s="27">
        <v>2021</v>
      </c>
      <c r="AL841" t="s">
        <v>64</v>
      </c>
      <c r="AM841" t="s">
        <v>36</v>
      </c>
      <c r="AN841">
        <v>250003</v>
      </c>
      <c r="AO841" s="29">
        <v>11</v>
      </c>
      <c r="AP841" t="s">
        <v>14</v>
      </c>
      <c r="AQ841" s="61">
        <v>1066</v>
      </c>
      <c r="BK841" s="27">
        <v>2021</v>
      </c>
      <c r="BL841" t="s">
        <v>64</v>
      </c>
      <c r="BM841" t="s">
        <v>30</v>
      </c>
      <c r="BN841">
        <v>511113</v>
      </c>
      <c r="BO841" s="29">
        <v>11</v>
      </c>
      <c r="BP841" t="s">
        <v>77</v>
      </c>
      <c r="BQ841" s="61">
        <v>3695</v>
      </c>
    </row>
    <row r="842" spans="1:69" x14ac:dyDescent="0.25">
      <c r="A842" s="27">
        <v>2022</v>
      </c>
      <c r="B842" t="s">
        <v>64</v>
      </c>
      <c r="C842" t="s">
        <v>54</v>
      </c>
      <c r="D842" t="s">
        <v>15</v>
      </c>
      <c r="E842" s="61"/>
      <c r="F842" s="61"/>
      <c r="G842" s="61"/>
      <c r="H842" s="61"/>
      <c r="I842" s="61"/>
      <c r="J842" s="61"/>
      <c r="K842" s="61"/>
      <c r="L842" s="61"/>
      <c r="M842" s="61">
        <v>2560</v>
      </c>
      <c r="N842" s="61"/>
      <c r="O842" s="61"/>
      <c r="P842" s="61"/>
      <c r="Q842" s="61">
        <v>2560</v>
      </c>
      <c r="AK842" s="27">
        <v>2021</v>
      </c>
      <c r="AL842" t="s">
        <v>64</v>
      </c>
      <c r="AM842" t="s">
        <v>36</v>
      </c>
      <c r="AN842">
        <v>250003</v>
      </c>
      <c r="AO842" s="29">
        <v>11</v>
      </c>
      <c r="AP842" t="s">
        <v>21</v>
      </c>
      <c r="AQ842" s="61">
        <v>1260</v>
      </c>
      <c r="BK842" s="27">
        <v>2021</v>
      </c>
      <c r="BL842" t="s">
        <v>64</v>
      </c>
      <c r="BM842" t="s">
        <v>30</v>
      </c>
      <c r="BN842">
        <v>511113</v>
      </c>
      <c r="BO842" s="29">
        <v>11</v>
      </c>
      <c r="BP842" t="s">
        <v>16</v>
      </c>
      <c r="BQ842" s="61">
        <v>1630</v>
      </c>
    </row>
    <row r="843" spans="1:69" x14ac:dyDescent="0.25">
      <c r="A843" s="27">
        <v>2022</v>
      </c>
      <c r="B843" t="s">
        <v>64</v>
      </c>
      <c r="C843" t="s">
        <v>54</v>
      </c>
      <c r="D843" t="s">
        <v>16</v>
      </c>
      <c r="E843" s="61">
        <v>1802</v>
      </c>
      <c r="F843" s="61"/>
      <c r="G843" s="61"/>
      <c r="H843" s="61"/>
      <c r="I843" s="61"/>
      <c r="J843" s="61"/>
      <c r="K843" s="61"/>
      <c r="L843" s="61"/>
      <c r="M843" s="61">
        <v>1703</v>
      </c>
      <c r="N843" s="61"/>
      <c r="O843" s="61"/>
      <c r="P843" s="61">
        <v>3271</v>
      </c>
      <c r="Q843" s="61">
        <v>6776</v>
      </c>
      <c r="AK843" s="27">
        <v>2021</v>
      </c>
      <c r="AL843" t="s">
        <v>64</v>
      </c>
      <c r="AM843" t="s">
        <v>36</v>
      </c>
      <c r="AN843">
        <v>250003</v>
      </c>
      <c r="AO843" s="29">
        <v>12</v>
      </c>
      <c r="AP843" t="s">
        <v>12</v>
      </c>
      <c r="AQ843" s="61">
        <v>862</v>
      </c>
      <c r="BK843" s="27">
        <v>2021</v>
      </c>
      <c r="BL843" t="s">
        <v>64</v>
      </c>
      <c r="BM843" t="s">
        <v>30</v>
      </c>
      <c r="BN843">
        <v>511113</v>
      </c>
      <c r="BO843" s="29">
        <v>11</v>
      </c>
      <c r="BP843" t="s">
        <v>17</v>
      </c>
      <c r="BQ843" s="61">
        <v>528</v>
      </c>
    </row>
    <row r="844" spans="1:69" x14ac:dyDescent="0.25">
      <c r="A844" s="27">
        <v>2022</v>
      </c>
      <c r="B844" t="s">
        <v>64</v>
      </c>
      <c r="C844" t="s">
        <v>54</v>
      </c>
      <c r="D844" t="s">
        <v>17</v>
      </c>
      <c r="E844" s="61"/>
      <c r="F844" s="61"/>
      <c r="G844" s="61"/>
      <c r="H844" s="61"/>
      <c r="I844" s="61"/>
      <c r="J844" s="61"/>
      <c r="K844" s="61"/>
      <c r="L844" s="61">
        <v>3996</v>
      </c>
      <c r="M844" s="61"/>
      <c r="N844" s="61"/>
      <c r="O844" s="61"/>
      <c r="P844" s="61"/>
      <c r="Q844" s="61">
        <v>3996</v>
      </c>
      <c r="AK844" s="27">
        <v>2021</v>
      </c>
      <c r="AL844" t="s">
        <v>64</v>
      </c>
      <c r="AM844" t="s">
        <v>36</v>
      </c>
      <c r="AN844">
        <v>250003</v>
      </c>
      <c r="AO844" s="29">
        <v>12</v>
      </c>
      <c r="AP844" t="s">
        <v>19</v>
      </c>
      <c r="AQ844" s="61">
        <v>3288</v>
      </c>
      <c r="BK844" s="27">
        <v>2021</v>
      </c>
      <c r="BL844" t="s">
        <v>64</v>
      </c>
      <c r="BM844" t="s">
        <v>30</v>
      </c>
      <c r="BN844">
        <v>511113</v>
      </c>
      <c r="BO844" s="29">
        <v>11</v>
      </c>
      <c r="BP844" t="s">
        <v>21</v>
      </c>
      <c r="BQ844" s="61">
        <v>1260</v>
      </c>
    </row>
    <row r="845" spans="1:69" x14ac:dyDescent="0.25">
      <c r="A845" s="27">
        <v>2022</v>
      </c>
      <c r="B845" t="s">
        <v>64</v>
      </c>
      <c r="C845" t="s">
        <v>54</v>
      </c>
      <c r="D845" t="s">
        <v>18</v>
      </c>
      <c r="E845" s="61"/>
      <c r="F845" s="61"/>
      <c r="G845" s="61">
        <v>1072</v>
      </c>
      <c r="H845" s="61"/>
      <c r="I845" s="61"/>
      <c r="J845" s="61"/>
      <c r="K845" s="61"/>
      <c r="L845" s="61"/>
      <c r="M845" s="61"/>
      <c r="N845" s="61"/>
      <c r="O845" s="61"/>
      <c r="P845" s="61"/>
      <c r="Q845" s="61">
        <v>1072</v>
      </c>
      <c r="AK845" s="27">
        <v>2021</v>
      </c>
      <c r="AL845" t="s">
        <v>64</v>
      </c>
      <c r="AM845" t="s">
        <v>36</v>
      </c>
      <c r="AN845">
        <v>250004</v>
      </c>
      <c r="AO845" s="29">
        <v>1</v>
      </c>
      <c r="AP845" t="s">
        <v>15</v>
      </c>
      <c r="AQ845" s="61">
        <v>4028</v>
      </c>
      <c r="BK845" s="27">
        <v>2021</v>
      </c>
      <c r="BL845" t="s">
        <v>64</v>
      </c>
      <c r="BM845" t="s">
        <v>30</v>
      </c>
      <c r="BN845">
        <v>511113</v>
      </c>
      <c r="BO845" s="29">
        <v>12</v>
      </c>
      <c r="BP845" t="s">
        <v>77</v>
      </c>
      <c r="BQ845" s="61">
        <v>3151</v>
      </c>
    </row>
    <row r="846" spans="1:69" x14ac:dyDescent="0.25">
      <c r="A846" s="27">
        <v>2022</v>
      </c>
      <c r="B846" t="s">
        <v>64</v>
      </c>
      <c r="C846" t="s">
        <v>54</v>
      </c>
      <c r="D846" t="s">
        <v>19</v>
      </c>
      <c r="E846" s="61"/>
      <c r="F846" s="61"/>
      <c r="G846" s="61"/>
      <c r="H846" s="61"/>
      <c r="I846" s="61">
        <v>2775</v>
      </c>
      <c r="J846" s="61">
        <v>3783</v>
      </c>
      <c r="K846" s="61"/>
      <c r="L846" s="61"/>
      <c r="M846" s="61"/>
      <c r="N846" s="61"/>
      <c r="O846" s="61"/>
      <c r="P846" s="61"/>
      <c r="Q846" s="61">
        <v>6558</v>
      </c>
      <c r="AK846" s="27">
        <v>2021</v>
      </c>
      <c r="AL846" t="s">
        <v>64</v>
      </c>
      <c r="AM846" t="s">
        <v>36</v>
      </c>
      <c r="AN846">
        <v>250004</v>
      </c>
      <c r="AO846" s="29">
        <v>1</v>
      </c>
      <c r="AP846" t="s">
        <v>21</v>
      </c>
      <c r="AQ846" s="61">
        <v>2739</v>
      </c>
      <c r="BK846" s="27">
        <v>2021</v>
      </c>
      <c r="BL846" t="s">
        <v>64</v>
      </c>
      <c r="BM846" t="s">
        <v>30</v>
      </c>
      <c r="BN846">
        <v>511113</v>
      </c>
      <c r="BO846" s="29">
        <v>12</v>
      </c>
      <c r="BP846" t="s">
        <v>78</v>
      </c>
      <c r="BQ846" s="61">
        <v>2727</v>
      </c>
    </row>
    <row r="847" spans="1:69" x14ac:dyDescent="0.25">
      <c r="A847" s="27">
        <v>2022</v>
      </c>
      <c r="B847" t="s">
        <v>64</v>
      </c>
      <c r="C847" t="s">
        <v>54</v>
      </c>
      <c r="D847" t="s">
        <v>20</v>
      </c>
      <c r="E847" s="61"/>
      <c r="F847" s="61"/>
      <c r="G847" s="61">
        <v>2122</v>
      </c>
      <c r="H847" s="61"/>
      <c r="I847" s="61"/>
      <c r="J847" s="61"/>
      <c r="K847" s="61">
        <v>3862</v>
      </c>
      <c r="L847" s="61"/>
      <c r="M847" s="61">
        <v>645</v>
      </c>
      <c r="N847" s="61"/>
      <c r="O847" s="61"/>
      <c r="P847" s="61"/>
      <c r="Q847" s="61">
        <v>6629</v>
      </c>
      <c r="AK847" s="27">
        <v>2021</v>
      </c>
      <c r="AL847" t="s">
        <v>64</v>
      </c>
      <c r="AM847" t="s">
        <v>36</v>
      </c>
      <c r="AN847">
        <v>250004</v>
      </c>
      <c r="AO847" s="29">
        <v>2</v>
      </c>
      <c r="AP847" t="s">
        <v>14</v>
      </c>
      <c r="AQ847" s="61">
        <v>3471</v>
      </c>
      <c r="BK847" s="27">
        <v>2021</v>
      </c>
      <c r="BL847" t="s">
        <v>64</v>
      </c>
      <c r="BM847" t="s">
        <v>30</v>
      </c>
      <c r="BN847">
        <v>511113</v>
      </c>
      <c r="BO847" s="29">
        <v>12</v>
      </c>
      <c r="BP847" t="s">
        <v>11</v>
      </c>
      <c r="BQ847" s="61">
        <v>5421</v>
      </c>
    </row>
    <row r="848" spans="1:69" x14ac:dyDescent="0.25">
      <c r="A848" s="27">
        <v>2022</v>
      </c>
      <c r="B848" t="s">
        <v>64</v>
      </c>
      <c r="C848" t="s">
        <v>54</v>
      </c>
      <c r="D848" t="s">
        <v>21</v>
      </c>
      <c r="E848" s="61"/>
      <c r="F848" s="61"/>
      <c r="G848" s="61"/>
      <c r="H848" s="61"/>
      <c r="I848" s="61"/>
      <c r="J848" s="61"/>
      <c r="K848" s="61">
        <v>3068</v>
      </c>
      <c r="L848" s="61"/>
      <c r="M848" s="61"/>
      <c r="N848" s="61"/>
      <c r="O848" s="61"/>
      <c r="P848" s="61"/>
      <c r="Q848" s="61">
        <v>3068</v>
      </c>
      <c r="AK848" s="27">
        <v>2021</v>
      </c>
      <c r="AL848" t="s">
        <v>64</v>
      </c>
      <c r="AM848" t="s">
        <v>36</v>
      </c>
      <c r="AN848">
        <v>250004</v>
      </c>
      <c r="AO848" s="29">
        <v>6</v>
      </c>
      <c r="AP848" t="s">
        <v>13</v>
      </c>
      <c r="AQ848" s="61">
        <v>2913</v>
      </c>
      <c r="BK848" s="27">
        <v>2021</v>
      </c>
      <c r="BL848" t="s">
        <v>64</v>
      </c>
      <c r="BM848" t="s">
        <v>30</v>
      </c>
      <c r="BN848">
        <v>511114</v>
      </c>
      <c r="BO848" s="29">
        <v>1</v>
      </c>
      <c r="BP848" t="s">
        <v>13</v>
      </c>
      <c r="BQ848" s="61">
        <v>4265</v>
      </c>
    </row>
    <row r="849" spans="1:69" x14ac:dyDescent="0.25">
      <c r="A849" s="27">
        <v>2022</v>
      </c>
      <c r="B849" t="s">
        <v>64</v>
      </c>
      <c r="C849" t="s">
        <v>71</v>
      </c>
      <c r="D849" t="s">
        <v>73</v>
      </c>
      <c r="E849" s="61"/>
      <c r="F849" s="61"/>
      <c r="G849" s="61">
        <v>4930</v>
      </c>
      <c r="H849" s="61"/>
      <c r="I849" s="61"/>
      <c r="J849" s="61"/>
      <c r="K849" s="61"/>
      <c r="L849" s="61"/>
      <c r="M849" s="61"/>
      <c r="N849" s="61"/>
      <c r="O849" s="61"/>
      <c r="P849" s="61"/>
      <c r="Q849" s="61">
        <v>4930</v>
      </c>
      <c r="AK849" s="27">
        <v>2021</v>
      </c>
      <c r="AL849" t="s">
        <v>64</v>
      </c>
      <c r="AM849" t="s">
        <v>36</v>
      </c>
      <c r="AN849">
        <v>250004</v>
      </c>
      <c r="AO849" s="29">
        <v>7</v>
      </c>
      <c r="AP849" t="s">
        <v>75</v>
      </c>
      <c r="AQ849" s="61">
        <v>4484</v>
      </c>
      <c r="BK849" s="27">
        <v>2021</v>
      </c>
      <c r="BL849" t="s">
        <v>64</v>
      </c>
      <c r="BM849" t="s">
        <v>30</v>
      </c>
      <c r="BN849">
        <v>511114</v>
      </c>
      <c r="BO849" s="29">
        <v>2</v>
      </c>
      <c r="BP849" t="s">
        <v>74</v>
      </c>
      <c r="BQ849" s="61">
        <v>4788</v>
      </c>
    </row>
    <row r="850" spans="1:69" x14ac:dyDescent="0.25">
      <c r="A850" s="27">
        <v>2022</v>
      </c>
      <c r="B850" t="s">
        <v>64</v>
      </c>
      <c r="C850" t="s">
        <v>71</v>
      </c>
      <c r="D850" t="s">
        <v>74</v>
      </c>
      <c r="E850" s="61"/>
      <c r="F850" s="61">
        <v>5288</v>
      </c>
      <c r="G850" s="61"/>
      <c r="H850" s="61"/>
      <c r="I850" s="61"/>
      <c r="J850" s="61">
        <v>759</v>
      </c>
      <c r="K850" s="61"/>
      <c r="L850" s="61"/>
      <c r="M850" s="61"/>
      <c r="N850" s="61"/>
      <c r="O850" s="61"/>
      <c r="P850" s="61"/>
      <c r="Q850" s="61">
        <v>6047</v>
      </c>
      <c r="AK850" s="27">
        <v>2021</v>
      </c>
      <c r="AL850" t="s">
        <v>64</v>
      </c>
      <c r="AM850" t="s">
        <v>36</v>
      </c>
      <c r="AN850">
        <v>250004</v>
      </c>
      <c r="AO850" s="29">
        <v>9</v>
      </c>
      <c r="AP850" t="s">
        <v>19</v>
      </c>
      <c r="AQ850" s="61">
        <v>2783</v>
      </c>
      <c r="BK850" s="27">
        <v>2021</v>
      </c>
      <c r="BL850" t="s">
        <v>64</v>
      </c>
      <c r="BM850" t="s">
        <v>30</v>
      </c>
      <c r="BN850">
        <v>511114</v>
      </c>
      <c r="BO850" s="29">
        <v>2</v>
      </c>
      <c r="BP850" t="s">
        <v>77</v>
      </c>
      <c r="BQ850" s="61">
        <v>4879</v>
      </c>
    </row>
    <row r="851" spans="1:69" x14ac:dyDescent="0.25">
      <c r="A851" s="27">
        <v>2022</v>
      </c>
      <c r="B851" t="s">
        <v>64</v>
      </c>
      <c r="C851" t="s">
        <v>71</v>
      </c>
      <c r="D851" t="s">
        <v>75</v>
      </c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>
        <v>2746</v>
      </c>
      <c r="Q851" s="61">
        <v>2746</v>
      </c>
      <c r="AK851" s="27">
        <v>2021</v>
      </c>
      <c r="AL851" t="s">
        <v>64</v>
      </c>
      <c r="AM851" t="s">
        <v>36</v>
      </c>
      <c r="AN851">
        <v>250004</v>
      </c>
      <c r="AO851" s="29">
        <v>11</v>
      </c>
      <c r="AP851" t="s">
        <v>74</v>
      </c>
      <c r="AQ851" s="61">
        <v>4055</v>
      </c>
      <c r="BK851" s="27">
        <v>2021</v>
      </c>
      <c r="BL851" t="s">
        <v>64</v>
      </c>
      <c r="BM851" t="s">
        <v>30</v>
      </c>
      <c r="BN851">
        <v>511114</v>
      </c>
      <c r="BO851" s="29">
        <v>2</v>
      </c>
      <c r="BP851" t="s">
        <v>13</v>
      </c>
      <c r="BQ851" s="61">
        <v>1116</v>
      </c>
    </row>
    <row r="852" spans="1:69" x14ac:dyDescent="0.25">
      <c r="A852" s="27">
        <v>2022</v>
      </c>
      <c r="B852" t="s">
        <v>64</v>
      </c>
      <c r="C852" t="s">
        <v>71</v>
      </c>
      <c r="D852" t="s">
        <v>76</v>
      </c>
      <c r="E852" s="61"/>
      <c r="F852" s="61"/>
      <c r="G852" s="61"/>
      <c r="H852" s="61"/>
      <c r="I852" s="61"/>
      <c r="J852" s="61"/>
      <c r="K852" s="61"/>
      <c r="L852" s="61"/>
      <c r="M852" s="61"/>
      <c r="N852" s="61">
        <v>2273</v>
      </c>
      <c r="O852" s="61"/>
      <c r="P852" s="61"/>
      <c r="Q852" s="61">
        <v>2273</v>
      </c>
      <c r="AK852" s="27">
        <v>2021</v>
      </c>
      <c r="AL852" t="s">
        <v>64</v>
      </c>
      <c r="AM852" t="s">
        <v>36</v>
      </c>
      <c r="AN852">
        <v>250004</v>
      </c>
      <c r="AO852" s="29">
        <v>11</v>
      </c>
      <c r="AP852" t="s">
        <v>80</v>
      </c>
      <c r="AQ852" s="61">
        <v>4078</v>
      </c>
      <c r="BK852" s="27">
        <v>2021</v>
      </c>
      <c r="BL852" t="s">
        <v>64</v>
      </c>
      <c r="BM852" t="s">
        <v>30</v>
      </c>
      <c r="BN852">
        <v>511114</v>
      </c>
      <c r="BO852" s="29">
        <v>2</v>
      </c>
      <c r="BP852" t="s">
        <v>19</v>
      </c>
      <c r="BQ852" s="61">
        <v>4961</v>
      </c>
    </row>
    <row r="853" spans="1:69" x14ac:dyDescent="0.25">
      <c r="A853" s="27">
        <v>2022</v>
      </c>
      <c r="B853" t="s">
        <v>64</v>
      </c>
      <c r="C853" t="s">
        <v>71</v>
      </c>
      <c r="D853" t="s">
        <v>77</v>
      </c>
      <c r="E853" s="61"/>
      <c r="F853" s="61"/>
      <c r="G853" s="61"/>
      <c r="H853" s="61"/>
      <c r="I853" s="61"/>
      <c r="J853" s="61"/>
      <c r="K853" s="61"/>
      <c r="L853" s="61"/>
      <c r="M853" s="61"/>
      <c r="N853" s="61">
        <v>2817</v>
      </c>
      <c r="O853" s="61"/>
      <c r="P853" s="61"/>
      <c r="Q853" s="61">
        <v>2817</v>
      </c>
      <c r="AK853" s="27">
        <v>2021</v>
      </c>
      <c r="AL853" t="s">
        <v>64</v>
      </c>
      <c r="AM853" t="s">
        <v>36</v>
      </c>
      <c r="AN853">
        <v>250005</v>
      </c>
      <c r="AO853" s="29">
        <v>1</v>
      </c>
      <c r="AP853" t="s">
        <v>13</v>
      </c>
      <c r="AQ853" s="61">
        <v>5493</v>
      </c>
      <c r="BK853" s="27">
        <v>2021</v>
      </c>
      <c r="BL853" t="s">
        <v>64</v>
      </c>
      <c r="BM853" t="s">
        <v>30</v>
      </c>
      <c r="BN853">
        <v>511114</v>
      </c>
      <c r="BO853" s="29">
        <v>3</v>
      </c>
      <c r="BP853" t="s">
        <v>73</v>
      </c>
      <c r="BQ853" s="61">
        <v>340</v>
      </c>
    </row>
    <row r="854" spans="1:69" x14ac:dyDescent="0.25">
      <c r="A854" s="27">
        <v>2022</v>
      </c>
      <c r="B854" t="s">
        <v>64</v>
      </c>
      <c r="C854" t="s">
        <v>71</v>
      </c>
      <c r="D854" t="s">
        <v>78</v>
      </c>
      <c r="E854" s="61"/>
      <c r="F854" s="61"/>
      <c r="G854" s="61">
        <v>1692</v>
      </c>
      <c r="H854" s="61"/>
      <c r="I854" s="61"/>
      <c r="J854" s="61"/>
      <c r="K854" s="61"/>
      <c r="L854" s="61"/>
      <c r="M854" s="61"/>
      <c r="N854" s="61"/>
      <c r="O854" s="61"/>
      <c r="P854" s="61"/>
      <c r="Q854" s="61">
        <v>1692</v>
      </c>
      <c r="AK854" s="27">
        <v>2021</v>
      </c>
      <c r="AL854" t="s">
        <v>64</v>
      </c>
      <c r="AM854" t="s">
        <v>36</v>
      </c>
      <c r="AN854">
        <v>250005</v>
      </c>
      <c r="AO854" s="29">
        <v>5</v>
      </c>
      <c r="AP854" t="s">
        <v>21</v>
      </c>
      <c r="AQ854" s="61">
        <v>4859</v>
      </c>
      <c r="BK854" s="27">
        <v>2021</v>
      </c>
      <c r="BL854" t="s">
        <v>64</v>
      </c>
      <c r="BM854" t="s">
        <v>30</v>
      </c>
      <c r="BN854">
        <v>511114</v>
      </c>
      <c r="BO854" s="29">
        <v>3</v>
      </c>
      <c r="BP854" t="s">
        <v>81</v>
      </c>
      <c r="BQ854" s="61">
        <v>1397</v>
      </c>
    </row>
    <row r="855" spans="1:69" x14ac:dyDescent="0.25">
      <c r="A855" s="27">
        <v>2022</v>
      </c>
      <c r="B855" t="s">
        <v>64</v>
      </c>
      <c r="C855" t="s">
        <v>71</v>
      </c>
      <c r="D855" t="s">
        <v>80</v>
      </c>
      <c r="E855" s="61"/>
      <c r="F855" s="61"/>
      <c r="G855" s="61"/>
      <c r="H855" s="61"/>
      <c r="I855" s="61">
        <v>5778</v>
      </c>
      <c r="J855" s="61"/>
      <c r="K855" s="61"/>
      <c r="L855" s="61"/>
      <c r="M855" s="61"/>
      <c r="N855" s="61"/>
      <c r="O855" s="61"/>
      <c r="P855" s="61"/>
      <c r="Q855" s="61">
        <v>5778</v>
      </c>
      <c r="AK855" s="27">
        <v>2021</v>
      </c>
      <c r="AL855" t="s">
        <v>64</v>
      </c>
      <c r="AM855" t="s">
        <v>36</v>
      </c>
      <c r="AN855">
        <v>250005</v>
      </c>
      <c r="AO855" s="29">
        <v>8</v>
      </c>
      <c r="AP855" t="s">
        <v>12</v>
      </c>
      <c r="AQ855" s="61">
        <v>2571</v>
      </c>
      <c r="BK855" s="27">
        <v>2021</v>
      </c>
      <c r="BL855" t="s">
        <v>64</v>
      </c>
      <c r="BM855" t="s">
        <v>30</v>
      </c>
      <c r="BN855">
        <v>511114</v>
      </c>
      <c r="BO855" s="29">
        <v>3</v>
      </c>
      <c r="BP855" t="s">
        <v>15</v>
      </c>
      <c r="BQ855" s="61">
        <v>1185</v>
      </c>
    </row>
    <row r="856" spans="1:69" x14ac:dyDescent="0.25">
      <c r="A856" s="27">
        <v>2022</v>
      </c>
      <c r="B856" t="s">
        <v>64</v>
      </c>
      <c r="C856" t="s">
        <v>71</v>
      </c>
      <c r="D856" t="s">
        <v>81</v>
      </c>
      <c r="E856" s="61"/>
      <c r="F856" s="61"/>
      <c r="G856" s="61">
        <v>4450</v>
      </c>
      <c r="H856" s="61"/>
      <c r="I856" s="61"/>
      <c r="J856" s="61"/>
      <c r="K856" s="61"/>
      <c r="L856" s="61"/>
      <c r="M856" s="61"/>
      <c r="N856" s="61">
        <v>3775</v>
      </c>
      <c r="O856" s="61"/>
      <c r="P856" s="61"/>
      <c r="Q856" s="61">
        <v>8225</v>
      </c>
      <c r="AK856" s="27">
        <v>2021</v>
      </c>
      <c r="AL856" t="s">
        <v>64</v>
      </c>
      <c r="AM856" t="s">
        <v>36</v>
      </c>
      <c r="AN856">
        <v>250005</v>
      </c>
      <c r="AO856" s="29">
        <v>10</v>
      </c>
      <c r="AP856" t="s">
        <v>17</v>
      </c>
      <c r="AQ856" s="61">
        <v>4705</v>
      </c>
      <c r="BK856" s="27">
        <v>2021</v>
      </c>
      <c r="BL856" t="s">
        <v>64</v>
      </c>
      <c r="BM856" t="s">
        <v>30</v>
      </c>
      <c r="BN856">
        <v>511114</v>
      </c>
      <c r="BO856" s="29">
        <v>4</v>
      </c>
      <c r="BP856" t="s">
        <v>78</v>
      </c>
      <c r="BQ856" s="61">
        <v>2457</v>
      </c>
    </row>
    <row r="857" spans="1:69" x14ac:dyDescent="0.25">
      <c r="A857" s="27">
        <v>2022</v>
      </c>
      <c r="B857" t="s">
        <v>64</v>
      </c>
      <c r="C857" t="s">
        <v>71</v>
      </c>
      <c r="D857" t="s">
        <v>15</v>
      </c>
      <c r="E857" s="61"/>
      <c r="F857" s="61"/>
      <c r="G857" s="61">
        <v>628</v>
      </c>
      <c r="H857" s="61"/>
      <c r="I857" s="61"/>
      <c r="J857" s="61">
        <v>3939</v>
      </c>
      <c r="K857" s="61"/>
      <c r="L857" s="61"/>
      <c r="M857" s="61"/>
      <c r="N857" s="61"/>
      <c r="O857" s="61"/>
      <c r="P857" s="61"/>
      <c r="Q857" s="61">
        <v>4567</v>
      </c>
      <c r="AK857" s="27">
        <v>2021</v>
      </c>
      <c r="AL857" t="s">
        <v>64</v>
      </c>
      <c r="AM857" t="s">
        <v>36</v>
      </c>
      <c r="AN857">
        <v>250006</v>
      </c>
      <c r="AO857" s="29">
        <v>2</v>
      </c>
      <c r="AP857" t="s">
        <v>20</v>
      </c>
      <c r="AQ857" s="61">
        <v>5340</v>
      </c>
      <c r="BK857" s="27">
        <v>2021</v>
      </c>
      <c r="BL857" t="s">
        <v>64</v>
      </c>
      <c r="BM857" t="s">
        <v>30</v>
      </c>
      <c r="BN857">
        <v>511114</v>
      </c>
      <c r="BO857" s="29">
        <v>4</v>
      </c>
      <c r="BP857" t="s">
        <v>19</v>
      </c>
      <c r="BQ857" s="61">
        <v>5495</v>
      </c>
    </row>
    <row r="858" spans="1:69" x14ac:dyDescent="0.25">
      <c r="A858" s="27">
        <v>2022</v>
      </c>
      <c r="B858" t="s">
        <v>64</v>
      </c>
      <c r="C858" t="s">
        <v>71</v>
      </c>
      <c r="D858" t="s">
        <v>16</v>
      </c>
      <c r="E858" s="61"/>
      <c r="F858" s="61">
        <v>5622</v>
      </c>
      <c r="G858" s="61"/>
      <c r="H858" s="61">
        <v>520</v>
      </c>
      <c r="I858" s="61">
        <v>5597</v>
      </c>
      <c r="J858" s="61"/>
      <c r="K858" s="61"/>
      <c r="L858" s="61">
        <v>5253</v>
      </c>
      <c r="M858" s="61"/>
      <c r="N858" s="61"/>
      <c r="O858" s="61"/>
      <c r="P858" s="61"/>
      <c r="Q858" s="61">
        <v>16992</v>
      </c>
      <c r="AK858" s="27">
        <v>2021</v>
      </c>
      <c r="AL858" t="s">
        <v>64</v>
      </c>
      <c r="AM858" t="s">
        <v>36</v>
      </c>
      <c r="AN858">
        <v>250006</v>
      </c>
      <c r="AO858" s="29">
        <v>3</v>
      </c>
      <c r="AP858" t="s">
        <v>81</v>
      </c>
      <c r="AQ858" s="61">
        <v>5548</v>
      </c>
      <c r="BK858" s="27">
        <v>2021</v>
      </c>
      <c r="BL858" t="s">
        <v>64</v>
      </c>
      <c r="BM858" t="s">
        <v>30</v>
      </c>
      <c r="BN858">
        <v>511114</v>
      </c>
      <c r="BO858" s="29">
        <v>4</v>
      </c>
      <c r="BP858" t="s">
        <v>21</v>
      </c>
      <c r="BQ858" s="61">
        <v>4378</v>
      </c>
    </row>
    <row r="859" spans="1:69" x14ac:dyDescent="0.25">
      <c r="A859" s="27">
        <v>2022</v>
      </c>
      <c r="B859" t="s">
        <v>64</v>
      </c>
      <c r="C859" t="s">
        <v>71</v>
      </c>
      <c r="D859" t="s">
        <v>17</v>
      </c>
      <c r="E859" s="61"/>
      <c r="F859" s="61">
        <v>1765</v>
      </c>
      <c r="G859" s="61"/>
      <c r="H859" s="61"/>
      <c r="I859" s="61">
        <v>1768</v>
      </c>
      <c r="J859" s="61"/>
      <c r="K859" s="61"/>
      <c r="L859" s="61"/>
      <c r="M859" s="61"/>
      <c r="N859" s="61"/>
      <c r="O859" s="61"/>
      <c r="P859" s="61"/>
      <c r="Q859" s="61">
        <v>3533</v>
      </c>
      <c r="AK859" s="27">
        <v>2021</v>
      </c>
      <c r="AL859" t="s">
        <v>64</v>
      </c>
      <c r="AM859" t="s">
        <v>36</v>
      </c>
      <c r="AN859">
        <v>250006</v>
      </c>
      <c r="AO859" s="29">
        <v>4</v>
      </c>
      <c r="AP859" t="s">
        <v>78</v>
      </c>
      <c r="AQ859" s="61">
        <v>2457</v>
      </c>
      <c r="BK859" s="27">
        <v>2021</v>
      </c>
      <c r="BL859" t="s">
        <v>64</v>
      </c>
      <c r="BM859" t="s">
        <v>30</v>
      </c>
      <c r="BN859">
        <v>511114</v>
      </c>
      <c r="BO859" s="29">
        <v>5</v>
      </c>
      <c r="BP859" t="s">
        <v>77</v>
      </c>
      <c r="BQ859" s="61">
        <v>3354</v>
      </c>
    </row>
    <row r="860" spans="1:69" x14ac:dyDescent="0.25">
      <c r="A860" s="27">
        <v>2022</v>
      </c>
      <c r="B860" t="s">
        <v>64</v>
      </c>
      <c r="C860" t="s">
        <v>71</v>
      </c>
      <c r="D860" t="s">
        <v>18</v>
      </c>
      <c r="E860" s="61"/>
      <c r="F860" s="61"/>
      <c r="G860" s="61"/>
      <c r="H860" s="61"/>
      <c r="I860" s="61"/>
      <c r="J860" s="61"/>
      <c r="K860" s="61"/>
      <c r="L860" s="61"/>
      <c r="M860" s="61">
        <v>3506</v>
      </c>
      <c r="N860" s="61"/>
      <c r="O860" s="61"/>
      <c r="P860" s="61"/>
      <c r="Q860" s="61">
        <v>3506</v>
      </c>
      <c r="AK860" s="27">
        <v>2021</v>
      </c>
      <c r="AL860" t="s">
        <v>64</v>
      </c>
      <c r="AM860" t="s">
        <v>36</v>
      </c>
      <c r="AN860">
        <v>250006</v>
      </c>
      <c r="AO860" s="29">
        <v>4</v>
      </c>
      <c r="AP860" t="s">
        <v>81</v>
      </c>
      <c r="AQ860" s="61">
        <v>4601</v>
      </c>
      <c r="BK860" s="27">
        <v>2021</v>
      </c>
      <c r="BL860" t="s">
        <v>64</v>
      </c>
      <c r="BM860" t="s">
        <v>30</v>
      </c>
      <c r="BN860">
        <v>511114</v>
      </c>
      <c r="BO860" s="29">
        <v>5</v>
      </c>
      <c r="BP860" t="s">
        <v>79</v>
      </c>
      <c r="BQ860" s="61">
        <v>5283</v>
      </c>
    </row>
    <row r="861" spans="1:69" x14ac:dyDescent="0.25">
      <c r="A861" s="27">
        <v>2022</v>
      </c>
      <c r="B861" t="s">
        <v>64</v>
      </c>
      <c r="C861" t="s">
        <v>71</v>
      </c>
      <c r="D861" t="s">
        <v>19</v>
      </c>
      <c r="E861" s="61"/>
      <c r="F861" s="61">
        <v>1525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>
        <v>1525</v>
      </c>
      <c r="AK861" s="27">
        <v>2021</v>
      </c>
      <c r="AL861" t="s">
        <v>64</v>
      </c>
      <c r="AM861" t="s">
        <v>36</v>
      </c>
      <c r="AN861">
        <v>250006</v>
      </c>
      <c r="AO861" s="29">
        <v>4</v>
      </c>
      <c r="AP861" t="s">
        <v>16</v>
      </c>
      <c r="AQ861" s="61">
        <v>3709</v>
      </c>
      <c r="BK861" s="27">
        <v>2021</v>
      </c>
      <c r="BL861" t="s">
        <v>64</v>
      </c>
      <c r="BM861" t="s">
        <v>30</v>
      </c>
      <c r="BN861">
        <v>511114</v>
      </c>
      <c r="BO861" s="29">
        <v>5</v>
      </c>
      <c r="BP861" t="s">
        <v>21</v>
      </c>
      <c r="BQ861" s="61">
        <v>4859</v>
      </c>
    </row>
    <row r="862" spans="1:69" x14ac:dyDescent="0.25">
      <c r="A862" s="27">
        <v>2022</v>
      </c>
      <c r="B862" t="s">
        <v>64</v>
      </c>
      <c r="C862" t="s">
        <v>71</v>
      </c>
      <c r="D862" t="s">
        <v>20</v>
      </c>
      <c r="E862" s="61"/>
      <c r="F862" s="61"/>
      <c r="G862" s="61"/>
      <c r="H862" s="61"/>
      <c r="I862" s="61"/>
      <c r="J862" s="61"/>
      <c r="K862" s="61"/>
      <c r="L862" s="61">
        <v>1066</v>
      </c>
      <c r="M862" s="61"/>
      <c r="N862" s="61"/>
      <c r="O862" s="61"/>
      <c r="P862" s="61"/>
      <c r="Q862" s="61">
        <v>1066</v>
      </c>
      <c r="AK862" s="27">
        <v>2021</v>
      </c>
      <c r="AL862" t="s">
        <v>64</v>
      </c>
      <c r="AM862" t="s">
        <v>36</v>
      </c>
      <c r="AN862">
        <v>250006</v>
      </c>
      <c r="AO862" s="29">
        <v>10</v>
      </c>
      <c r="AP862" t="s">
        <v>73</v>
      </c>
      <c r="AQ862" s="61">
        <v>2901</v>
      </c>
      <c r="BK862" s="27">
        <v>2021</v>
      </c>
      <c r="BL862" t="s">
        <v>64</v>
      </c>
      <c r="BM862" t="s">
        <v>30</v>
      </c>
      <c r="BN862">
        <v>511114</v>
      </c>
      <c r="BO862" s="29">
        <v>6</v>
      </c>
      <c r="BP862" t="s">
        <v>19</v>
      </c>
      <c r="BQ862" s="61">
        <v>1528</v>
      </c>
    </row>
    <row r="863" spans="1:69" x14ac:dyDescent="0.25">
      <c r="A863" s="27">
        <v>2022</v>
      </c>
      <c r="B863" t="s">
        <v>64</v>
      </c>
      <c r="C863" t="s">
        <v>39</v>
      </c>
      <c r="D863" t="s">
        <v>73</v>
      </c>
      <c r="E863" s="61"/>
      <c r="F863" s="61"/>
      <c r="G863" s="61"/>
      <c r="H863" s="61">
        <v>5031</v>
      </c>
      <c r="I863" s="61"/>
      <c r="J863" s="61"/>
      <c r="K863" s="61"/>
      <c r="L863" s="61"/>
      <c r="M863" s="61">
        <v>3211</v>
      </c>
      <c r="N863" s="61"/>
      <c r="O863" s="61"/>
      <c r="P863" s="61"/>
      <c r="Q863" s="61">
        <v>8242</v>
      </c>
      <c r="AK863" s="27">
        <v>2021</v>
      </c>
      <c r="AL863" t="s">
        <v>64</v>
      </c>
      <c r="AM863" t="s">
        <v>36</v>
      </c>
      <c r="AN863">
        <v>250006</v>
      </c>
      <c r="AO863" s="29">
        <v>10</v>
      </c>
      <c r="AP863" t="s">
        <v>75</v>
      </c>
      <c r="AQ863" s="61">
        <v>799</v>
      </c>
      <c r="BK863" s="27">
        <v>2021</v>
      </c>
      <c r="BL863" t="s">
        <v>64</v>
      </c>
      <c r="BM863" t="s">
        <v>30</v>
      </c>
      <c r="BN863">
        <v>511114</v>
      </c>
      <c r="BO863" s="29">
        <v>7</v>
      </c>
      <c r="BP863" t="s">
        <v>75</v>
      </c>
      <c r="BQ863" s="61">
        <v>1968</v>
      </c>
    </row>
    <row r="864" spans="1:69" x14ac:dyDescent="0.25">
      <c r="A864" s="27">
        <v>2022</v>
      </c>
      <c r="B864" t="s">
        <v>64</v>
      </c>
      <c r="C864" t="s">
        <v>39</v>
      </c>
      <c r="D864" t="s">
        <v>74</v>
      </c>
      <c r="E864" s="61"/>
      <c r="F864" s="61"/>
      <c r="G864" s="61"/>
      <c r="H864" s="61">
        <v>5251</v>
      </c>
      <c r="I864" s="61"/>
      <c r="J864" s="61"/>
      <c r="K864" s="61">
        <v>1137</v>
      </c>
      <c r="L864" s="61">
        <v>1307</v>
      </c>
      <c r="M864" s="61"/>
      <c r="N864" s="61"/>
      <c r="O864" s="61"/>
      <c r="P864" s="61"/>
      <c r="Q864" s="61">
        <v>7695</v>
      </c>
      <c r="AK864" s="27">
        <v>2021</v>
      </c>
      <c r="AL864" t="s">
        <v>64</v>
      </c>
      <c r="AM864" t="s">
        <v>36</v>
      </c>
      <c r="AN864">
        <v>250007</v>
      </c>
      <c r="AO864" s="29">
        <v>1</v>
      </c>
      <c r="AP864" t="s">
        <v>74</v>
      </c>
      <c r="AQ864" s="61">
        <v>3883</v>
      </c>
      <c r="BK864" s="27">
        <v>2021</v>
      </c>
      <c r="BL864" t="s">
        <v>64</v>
      </c>
      <c r="BM864" t="s">
        <v>30</v>
      </c>
      <c r="BN864">
        <v>511114</v>
      </c>
      <c r="BO864" s="29">
        <v>7</v>
      </c>
      <c r="BP864" t="s">
        <v>78</v>
      </c>
      <c r="BQ864" s="61">
        <v>4408</v>
      </c>
    </row>
    <row r="865" spans="1:69" x14ac:dyDescent="0.25">
      <c r="A865" s="27">
        <v>2022</v>
      </c>
      <c r="B865" t="s">
        <v>64</v>
      </c>
      <c r="C865" t="s">
        <v>39</v>
      </c>
      <c r="D865" t="s">
        <v>75</v>
      </c>
      <c r="E865" s="61"/>
      <c r="F865" s="61">
        <v>5818</v>
      </c>
      <c r="G865" s="61">
        <v>2093</v>
      </c>
      <c r="H865" s="61"/>
      <c r="I865" s="61">
        <v>4869</v>
      </c>
      <c r="J865" s="61">
        <v>5585</v>
      </c>
      <c r="K865" s="61"/>
      <c r="L865" s="61"/>
      <c r="M865" s="61"/>
      <c r="N865" s="61"/>
      <c r="O865" s="61"/>
      <c r="P865" s="61"/>
      <c r="Q865" s="61">
        <v>18365</v>
      </c>
      <c r="AK865" s="27">
        <v>2021</v>
      </c>
      <c r="AL865" t="s">
        <v>64</v>
      </c>
      <c r="AM865" t="s">
        <v>36</v>
      </c>
      <c r="AN865">
        <v>250007</v>
      </c>
      <c r="AO865" s="29">
        <v>3</v>
      </c>
      <c r="AP865" t="s">
        <v>78</v>
      </c>
      <c r="AQ865" s="61">
        <v>2550</v>
      </c>
      <c r="BK865" s="27">
        <v>2021</v>
      </c>
      <c r="BL865" t="s">
        <v>64</v>
      </c>
      <c r="BM865" t="s">
        <v>30</v>
      </c>
      <c r="BN865">
        <v>511114</v>
      </c>
      <c r="BO865" s="29">
        <v>7</v>
      </c>
      <c r="BP865" t="s">
        <v>80</v>
      </c>
      <c r="BQ865" s="61">
        <v>2961</v>
      </c>
    </row>
    <row r="866" spans="1:69" x14ac:dyDescent="0.25">
      <c r="A866" s="27">
        <v>2022</v>
      </c>
      <c r="B866" t="s">
        <v>64</v>
      </c>
      <c r="C866" t="s">
        <v>39</v>
      </c>
      <c r="D866" t="s">
        <v>76</v>
      </c>
      <c r="E866" s="61"/>
      <c r="F866" s="61"/>
      <c r="G866" s="61">
        <v>3994</v>
      </c>
      <c r="H866" s="61"/>
      <c r="I866" s="61"/>
      <c r="J866" s="61"/>
      <c r="K866" s="61"/>
      <c r="L866" s="61"/>
      <c r="M866" s="61"/>
      <c r="N866" s="61"/>
      <c r="O866" s="61"/>
      <c r="P866" s="61">
        <v>3616</v>
      </c>
      <c r="Q866" s="61">
        <v>7610</v>
      </c>
      <c r="AK866" s="27">
        <v>2021</v>
      </c>
      <c r="AL866" t="s">
        <v>64</v>
      </c>
      <c r="AM866" t="s">
        <v>36</v>
      </c>
      <c r="AN866">
        <v>250007</v>
      </c>
      <c r="AO866" s="29">
        <v>4</v>
      </c>
      <c r="AP866" t="s">
        <v>75</v>
      </c>
      <c r="AQ866" s="61">
        <v>5176</v>
      </c>
      <c r="BK866" s="27">
        <v>2021</v>
      </c>
      <c r="BL866" t="s">
        <v>64</v>
      </c>
      <c r="BM866" t="s">
        <v>30</v>
      </c>
      <c r="BN866">
        <v>511114</v>
      </c>
      <c r="BO866" s="29">
        <v>7</v>
      </c>
      <c r="BP866" t="s">
        <v>21</v>
      </c>
      <c r="BQ866" s="61">
        <v>1340</v>
      </c>
    </row>
    <row r="867" spans="1:69" x14ac:dyDescent="0.25">
      <c r="A867" s="27">
        <v>2022</v>
      </c>
      <c r="B867" t="s">
        <v>64</v>
      </c>
      <c r="C867" t="s">
        <v>39</v>
      </c>
      <c r="D867" t="s">
        <v>78</v>
      </c>
      <c r="E867" s="61"/>
      <c r="F867" s="61"/>
      <c r="G867" s="61">
        <v>263</v>
      </c>
      <c r="H867" s="61"/>
      <c r="I867" s="61"/>
      <c r="J867" s="61">
        <v>3484</v>
      </c>
      <c r="K867" s="61"/>
      <c r="L867" s="61"/>
      <c r="M867" s="61"/>
      <c r="N867" s="61">
        <v>2423</v>
      </c>
      <c r="O867" s="61"/>
      <c r="P867" s="61"/>
      <c r="Q867" s="61">
        <v>6170</v>
      </c>
      <c r="AK867" s="27">
        <v>2021</v>
      </c>
      <c r="AL867" t="s">
        <v>64</v>
      </c>
      <c r="AM867" t="s">
        <v>36</v>
      </c>
      <c r="AN867">
        <v>250007</v>
      </c>
      <c r="AO867" s="29">
        <v>8</v>
      </c>
      <c r="AP867" t="s">
        <v>77</v>
      </c>
      <c r="AQ867" s="61">
        <v>4838</v>
      </c>
      <c r="BK867" s="27">
        <v>2021</v>
      </c>
      <c r="BL867" t="s">
        <v>64</v>
      </c>
      <c r="BM867" t="s">
        <v>30</v>
      </c>
      <c r="BN867">
        <v>511114</v>
      </c>
      <c r="BO867" s="29">
        <v>9</v>
      </c>
      <c r="BP867" t="s">
        <v>14</v>
      </c>
      <c r="BQ867" s="61">
        <v>4378</v>
      </c>
    </row>
    <row r="868" spans="1:69" x14ac:dyDescent="0.25">
      <c r="A868" s="27">
        <v>2022</v>
      </c>
      <c r="B868" t="s">
        <v>64</v>
      </c>
      <c r="C868" t="s">
        <v>39</v>
      </c>
      <c r="D868" t="s">
        <v>79</v>
      </c>
      <c r="E868" s="61"/>
      <c r="F868" s="61">
        <v>5680</v>
      </c>
      <c r="G868" s="61"/>
      <c r="H868" s="61">
        <v>4932</v>
      </c>
      <c r="I868" s="61">
        <v>2119</v>
      </c>
      <c r="J868" s="61"/>
      <c r="K868" s="61"/>
      <c r="L868" s="61"/>
      <c r="M868" s="61"/>
      <c r="N868" s="61"/>
      <c r="O868" s="61"/>
      <c r="P868" s="61"/>
      <c r="Q868" s="61">
        <v>12731</v>
      </c>
      <c r="AK868" s="27">
        <v>2021</v>
      </c>
      <c r="AL868" t="s">
        <v>64</v>
      </c>
      <c r="AM868" t="s">
        <v>36</v>
      </c>
      <c r="AN868">
        <v>250007</v>
      </c>
      <c r="AO868" s="29">
        <v>10</v>
      </c>
      <c r="AP868" t="s">
        <v>15</v>
      </c>
      <c r="AQ868" s="61">
        <v>5446</v>
      </c>
      <c r="BK868" s="27">
        <v>2021</v>
      </c>
      <c r="BL868" t="s">
        <v>64</v>
      </c>
      <c r="BM868" t="s">
        <v>30</v>
      </c>
      <c r="BN868">
        <v>511114</v>
      </c>
      <c r="BO868" s="29">
        <v>9</v>
      </c>
      <c r="BP868" t="s">
        <v>17</v>
      </c>
      <c r="BQ868" s="61">
        <v>3035</v>
      </c>
    </row>
    <row r="869" spans="1:69" x14ac:dyDescent="0.25">
      <c r="A869" s="27">
        <v>2022</v>
      </c>
      <c r="B869" t="s">
        <v>64</v>
      </c>
      <c r="C869" t="s">
        <v>39</v>
      </c>
      <c r="D869" t="s">
        <v>80</v>
      </c>
      <c r="E869" s="61"/>
      <c r="F869" s="61"/>
      <c r="G869" s="61"/>
      <c r="H869" s="61"/>
      <c r="I869" s="61"/>
      <c r="J869" s="61"/>
      <c r="K869" s="61">
        <v>5962</v>
      </c>
      <c r="L869" s="61"/>
      <c r="M869" s="61"/>
      <c r="N869" s="61"/>
      <c r="O869" s="61"/>
      <c r="P869" s="61"/>
      <c r="Q869" s="61">
        <v>5962</v>
      </c>
      <c r="AK869" s="27">
        <v>2021</v>
      </c>
      <c r="AL869" t="s">
        <v>64</v>
      </c>
      <c r="AM869" t="s">
        <v>36</v>
      </c>
      <c r="AN869">
        <v>250007</v>
      </c>
      <c r="AO869" s="29">
        <v>11</v>
      </c>
      <c r="AP869" t="s">
        <v>81</v>
      </c>
      <c r="AQ869" s="61">
        <v>2029</v>
      </c>
      <c r="BK869" s="27">
        <v>2021</v>
      </c>
      <c r="BL869" t="s">
        <v>64</v>
      </c>
      <c r="BM869" t="s">
        <v>30</v>
      </c>
      <c r="BN869">
        <v>511114</v>
      </c>
      <c r="BO869" s="29">
        <v>9</v>
      </c>
      <c r="BP869" t="s">
        <v>20</v>
      </c>
      <c r="BQ869" s="61">
        <v>3864</v>
      </c>
    </row>
    <row r="870" spans="1:69" x14ac:dyDescent="0.25">
      <c r="A870" s="27">
        <v>2022</v>
      </c>
      <c r="B870" t="s">
        <v>64</v>
      </c>
      <c r="C870" t="s">
        <v>39</v>
      </c>
      <c r="D870" t="s">
        <v>11</v>
      </c>
      <c r="E870" s="61"/>
      <c r="F870" s="61"/>
      <c r="G870" s="61"/>
      <c r="H870" s="61"/>
      <c r="I870" s="61"/>
      <c r="J870" s="61"/>
      <c r="K870" s="61"/>
      <c r="L870" s="61"/>
      <c r="M870" s="61">
        <v>5120</v>
      </c>
      <c r="N870" s="61"/>
      <c r="O870" s="61"/>
      <c r="P870" s="61"/>
      <c r="Q870" s="61">
        <v>5120</v>
      </c>
      <c r="AK870" s="27">
        <v>2021</v>
      </c>
      <c r="AL870" t="s">
        <v>64</v>
      </c>
      <c r="AM870" t="s">
        <v>36</v>
      </c>
      <c r="AN870">
        <v>250007</v>
      </c>
      <c r="AO870" s="29">
        <v>11</v>
      </c>
      <c r="AP870" t="s">
        <v>16</v>
      </c>
      <c r="AQ870" s="61">
        <v>5511</v>
      </c>
      <c r="BK870" s="27">
        <v>2021</v>
      </c>
      <c r="BL870" t="s">
        <v>64</v>
      </c>
      <c r="BM870" t="s">
        <v>30</v>
      </c>
      <c r="BN870">
        <v>511114</v>
      </c>
      <c r="BO870" s="29">
        <v>10</v>
      </c>
      <c r="BP870" t="s">
        <v>73</v>
      </c>
      <c r="BQ870" s="61">
        <v>5093</v>
      </c>
    </row>
    <row r="871" spans="1:69" x14ac:dyDescent="0.25">
      <c r="A871" s="27">
        <v>2022</v>
      </c>
      <c r="B871" t="s">
        <v>64</v>
      </c>
      <c r="C871" t="s">
        <v>39</v>
      </c>
      <c r="D871" t="s">
        <v>12</v>
      </c>
      <c r="E871" s="61"/>
      <c r="F871" s="61"/>
      <c r="G871" s="61">
        <v>2600</v>
      </c>
      <c r="H871" s="61"/>
      <c r="I871" s="61"/>
      <c r="J871" s="61">
        <v>2330</v>
      </c>
      <c r="K871" s="61"/>
      <c r="L871" s="61"/>
      <c r="M871" s="61"/>
      <c r="N871" s="61"/>
      <c r="O871" s="61"/>
      <c r="P871" s="61"/>
      <c r="Q871" s="61">
        <v>4930</v>
      </c>
      <c r="AK871" s="27">
        <v>2021</v>
      </c>
      <c r="AL871" t="s">
        <v>64</v>
      </c>
      <c r="AM871" t="s">
        <v>36</v>
      </c>
      <c r="AN871">
        <v>250008</v>
      </c>
      <c r="AO871" s="29">
        <v>3</v>
      </c>
      <c r="AP871" t="s">
        <v>19</v>
      </c>
      <c r="AQ871" s="61">
        <v>3280</v>
      </c>
      <c r="BK871" s="27">
        <v>2021</v>
      </c>
      <c r="BL871" t="s">
        <v>64</v>
      </c>
      <c r="BM871" t="s">
        <v>30</v>
      </c>
      <c r="BN871">
        <v>511114</v>
      </c>
      <c r="BO871" s="29">
        <v>10</v>
      </c>
      <c r="BP871" t="s">
        <v>81</v>
      </c>
      <c r="BQ871" s="61">
        <v>4743</v>
      </c>
    </row>
    <row r="872" spans="1:69" x14ac:dyDescent="0.25">
      <c r="A872" s="27">
        <v>2022</v>
      </c>
      <c r="B872" t="s">
        <v>64</v>
      </c>
      <c r="C872" t="s">
        <v>39</v>
      </c>
      <c r="D872" t="s">
        <v>13</v>
      </c>
      <c r="E872" s="61"/>
      <c r="F872" s="61"/>
      <c r="G872" s="61"/>
      <c r="H872" s="61"/>
      <c r="I872" s="61"/>
      <c r="J872" s="61">
        <v>1891</v>
      </c>
      <c r="K872" s="61"/>
      <c r="L872" s="61">
        <v>447</v>
      </c>
      <c r="M872" s="61"/>
      <c r="N872" s="61"/>
      <c r="O872" s="61"/>
      <c r="P872" s="61"/>
      <c r="Q872" s="61">
        <v>2338</v>
      </c>
      <c r="AK872" s="27">
        <v>2021</v>
      </c>
      <c r="AL872" t="s">
        <v>64</v>
      </c>
      <c r="AM872" t="s">
        <v>36</v>
      </c>
      <c r="AN872">
        <v>250008</v>
      </c>
      <c r="AO872" s="29">
        <v>4</v>
      </c>
      <c r="AP872" t="s">
        <v>74</v>
      </c>
      <c r="AQ872" s="61">
        <v>3281</v>
      </c>
      <c r="BK872" s="27">
        <v>2021</v>
      </c>
      <c r="BL872" t="s">
        <v>64</v>
      </c>
      <c r="BM872" t="s">
        <v>30</v>
      </c>
      <c r="BN872">
        <v>511114</v>
      </c>
      <c r="BO872" s="29">
        <v>10</v>
      </c>
      <c r="BP872" t="s">
        <v>11</v>
      </c>
      <c r="BQ872" s="61">
        <v>1889</v>
      </c>
    </row>
    <row r="873" spans="1:69" x14ac:dyDescent="0.25">
      <c r="A873" s="27">
        <v>2022</v>
      </c>
      <c r="B873" t="s">
        <v>64</v>
      </c>
      <c r="C873" t="s">
        <v>39</v>
      </c>
      <c r="D873" t="s">
        <v>14</v>
      </c>
      <c r="E873" s="61"/>
      <c r="F873" s="61"/>
      <c r="G873" s="61">
        <v>5966</v>
      </c>
      <c r="H873" s="61"/>
      <c r="I873" s="61"/>
      <c r="J873" s="61"/>
      <c r="K873" s="61"/>
      <c r="L873" s="61"/>
      <c r="M873" s="61"/>
      <c r="N873" s="61"/>
      <c r="O873" s="61"/>
      <c r="P873" s="61">
        <v>4613</v>
      </c>
      <c r="Q873" s="61">
        <v>10579</v>
      </c>
      <c r="AK873" s="27">
        <v>2021</v>
      </c>
      <c r="AL873" t="s">
        <v>64</v>
      </c>
      <c r="AM873" t="s">
        <v>36</v>
      </c>
      <c r="AN873">
        <v>250008</v>
      </c>
      <c r="AO873" s="29">
        <v>5</v>
      </c>
      <c r="AP873" t="s">
        <v>77</v>
      </c>
      <c r="AQ873" s="61">
        <v>3354</v>
      </c>
      <c r="BK873" s="27">
        <v>2021</v>
      </c>
      <c r="BL873" t="s">
        <v>64</v>
      </c>
      <c r="BM873" t="s">
        <v>30</v>
      </c>
      <c r="BN873">
        <v>511114</v>
      </c>
      <c r="BO873" s="29">
        <v>10</v>
      </c>
      <c r="BP873" t="s">
        <v>20</v>
      </c>
      <c r="BQ873" s="61">
        <v>3692</v>
      </c>
    </row>
    <row r="874" spans="1:69" x14ac:dyDescent="0.25">
      <c r="A874" s="27">
        <v>2022</v>
      </c>
      <c r="B874" t="s">
        <v>64</v>
      </c>
      <c r="C874" t="s">
        <v>39</v>
      </c>
      <c r="D874" t="s">
        <v>15</v>
      </c>
      <c r="E874" s="61"/>
      <c r="F874" s="61">
        <v>1768</v>
      </c>
      <c r="G874" s="61"/>
      <c r="H874" s="61"/>
      <c r="I874" s="61">
        <v>5220</v>
      </c>
      <c r="J874" s="61"/>
      <c r="K874" s="61"/>
      <c r="L874" s="61"/>
      <c r="M874" s="61"/>
      <c r="N874" s="61"/>
      <c r="O874" s="61"/>
      <c r="P874" s="61">
        <v>5233</v>
      </c>
      <c r="Q874" s="61">
        <v>12221</v>
      </c>
      <c r="AK874" s="27">
        <v>2021</v>
      </c>
      <c r="AL874" t="s">
        <v>64</v>
      </c>
      <c r="AM874" t="s">
        <v>36</v>
      </c>
      <c r="AN874">
        <v>250008</v>
      </c>
      <c r="AO874" s="29">
        <v>6</v>
      </c>
      <c r="AP874" t="s">
        <v>19</v>
      </c>
      <c r="AQ874" s="61">
        <v>4170</v>
      </c>
      <c r="BK874" s="27">
        <v>2021</v>
      </c>
      <c r="BL874" t="s">
        <v>64</v>
      </c>
      <c r="BM874" t="s">
        <v>30</v>
      </c>
      <c r="BN874">
        <v>511114</v>
      </c>
      <c r="BO874" s="29">
        <v>11</v>
      </c>
      <c r="BP874" t="s">
        <v>13</v>
      </c>
      <c r="BQ874" s="61">
        <v>1586</v>
      </c>
    </row>
    <row r="875" spans="1:69" x14ac:dyDescent="0.25">
      <c r="A875" s="27">
        <v>2022</v>
      </c>
      <c r="B875" t="s">
        <v>64</v>
      </c>
      <c r="C875" t="s">
        <v>39</v>
      </c>
      <c r="D875" t="s">
        <v>16</v>
      </c>
      <c r="E875" s="61"/>
      <c r="F875" s="61"/>
      <c r="G875" s="61"/>
      <c r="H875" s="61"/>
      <c r="I875" s="61"/>
      <c r="J875" s="61">
        <v>5090</v>
      </c>
      <c r="K875" s="61">
        <v>3378</v>
      </c>
      <c r="L875" s="61"/>
      <c r="M875" s="61"/>
      <c r="N875" s="61"/>
      <c r="O875" s="61"/>
      <c r="P875" s="61"/>
      <c r="Q875" s="61">
        <v>8468</v>
      </c>
      <c r="AK875" s="27">
        <v>2021</v>
      </c>
      <c r="AL875" t="s">
        <v>64</v>
      </c>
      <c r="AM875" t="s">
        <v>36</v>
      </c>
      <c r="AN875">
        <v>250008</v>
      </c>
      <c r="AO875" s="29">
        <v>7</v>
      </c>
      <c r="AP875" t="s">
        <v>75</v>
      </c>
      <c r="AQ875" s="61">
        <v>1968</v>
      </c>
      <c r="BK875" s="27">
        <v>2021</v>
      </c>
      <c r="BL875" t="s">
        <v>64</v>
      </c>
      <c r="BM875" t="s">
        <v>30</v>
      </c>
      <c r="BN875">
        <v>511114</v>
      </c>
      <c r="BO875" s="29">
        <v>12</v>
      </c>
      <c r="BP875" t="s">
        <v>74</v>
      </c>
      <c r="BQ875" s="61">
        <v>5169</v>
      </c>
    </row>
    <row r="876" spans="1:69" x14ac:dyDescent="0.25">
      <c r="A876" s="27">
        <v>2022</v>
      </c>
      <c r="B876" t="s">
        <v>64</v>
      </c>
      <c r="C876" t="s">
        <v>39</v>
      </c>
      <c r="D876" t="s">
        <v>17</v>
      </c>
      <c r="E876" s="61">
        <v>5920</v>
      </c>
      <c r="F876" s="61"/>
      <c r="G876" s="61"/>
      <c r="H876" s="61">
        <v>4509</v>
      </c>
      <c r="I876" s="61"/>
      <c r="J876" s="61"/>
      <c r="K876" s="61">
        <v>1286</v>
      </c>
      <c r="L876" s="61"/>
      <c r="M876" s="61"/>
      <c r="N876" s="61"/>
      <c r="O876" s="61"/>
      <c r="P876" s="61"/>
      <c r="Q876" s="61">
        <v>11715</v>
      </c>
      <c r="AK876" s="27">
        <v>2021</v>
      </c>
      <c r="AL876" t="s">
        <v>64</v>
      </c>
      <c r="AM876" t="s">
        <v>36</v>
      </c>
      <c r="AN876">
        <v>250008</v>
      </c>
      <c r="AO876" s="29">
        <v>7</v>
      </c>
      <c r="AP876" t="s">
        <v>77</v>
      </c>
      <c r="AQ876" s="61">
        <v>5080</v>
      </c>
      <c r="BK876" s="27">
        <v>2021</v>
      </c>
      <c r="BL876" t="s">
        <v>64</v>
      </c>
      <c r="BM876" t="s">
        <v>30</v>
      </c>
      <c r="BN876">
        <v>511114</v>
      </c>
      <c r="BO876" s="29">
        <v>12</v>
      </c>
      <c r="BP876" t="s">
        <v>13</v>
      </c>
      <c r="BQ876" s="61">
        <v>5604</v>
      </c>
    </row>
    <row r="877" spans="1:69" x14ac:dyDescent="0.25">
      <c r="A877" s="27">
        <v>2022</v>
      </c>
      <c r="B877" t="s">
        <v>64</v>
      </c>
      <c r="C877" t="s">
        <v>39</v>
      </c>
      <c r="D877" t="s">
        <v>18</v>
      </c>
      <c r="E877" s="61"/>
      <c r="F877" s="61">
        <v>2089</v>
      </c>
      <c r="G877" s="61"/>
      <c r="H877" s="61">
        <v>1767</v>
      </c>
      <c r="I877" s="61"/>
      <c r="J877" s="61">
        <v>4350</v>
      </c>
      <c r="K877" s="61"/>
      <c r="L877" s="61"/>
      <c r="M877" s="61"/>
      <c r="N877" s="61"/>
      <c r="O877" s="61"/>
      <c r="P877" s="61">
        <v>5060</v>
      </c>
      <c r="Q877" s="61">
        <v>13266</v>
      </c>
      <c r="AK877" s="27">
        <v>2021</v>
      </c>
      <c r="AL877" t="s">
        <v>64</v>
      </c>
      <c r="AM877" t="s">
        <v>36</v>
      </c>
      <c r="AN877">
        <v>250008</v>
      </c>
      <c r="AO877" s="29">
        <v>11</v>
      </c>
      <c r="AP877" t="s">
        <v>17</v>
      </c>
      <c r="AQ877" s="61">
        <v>528</v>
      </c>
      <c r="BK877" s="27">
        <v>2021</v>
      </c>
      <c r="BL877" t="s">
        <v>64</v>
      </c>
      <c r="BM877" t="s">
        <v>70</v>
      </c>
      <c r="BN877">
        <v>511115</v>
      </c>
      <c r="BO877" s="29">
        <v>1</v>
      </c>
      <c r="BP877" t="s">
        <v>79</v>
      </c>
      <c r="BQ877" s="61">
        <v>3380</v>
      </c>
    </row>
    <row r="878" spans="1:69" x14ac:dyDescent="0.25">
      <c r="A878" s="27">
        <v>2022</v>
      </c>
      <c r="B878" t="s">
        <v>64</v>
      </c>
      <c r="C878" t="s">
        <v>39</v>
      </c>
      <c r="D878" t="s">
        <v>19</v>
      </c>
      <c r="E878" s="61"/>
      <c r="F878" s="61"/>
      <c r="G878" s="61"/>
      <c r="H878" s="61"/>
      <c r="I878" s="61"/>
      <c r="J878" s="61"/>
      <c r="K878" s="61"/>
      <c r="L878" s="61"/>
      <c r="M878" s="61"/>
      <c r="N878" s="61">
        <v>3167</v>
      </c>
      <c r="O878" s="61"/>
      <c r="P878" s="61"/>
      <c r="Q878" s="61">
        <v>3167</v>
      </c>
      <c r="AK878" s="27">
        <v>2021</v>
      </c>
      <c r="AL878" t="s">
        <v>64</v>
      </c>
      <c r="AM878" t="s">
        <v>36</v>
      </c>
      <c r="AN878">
        <v>250009</v>
      </c>
      <c r="AO878" s="29">
        <v>2</v>
      </c>
      <c r="AP878" t="s">
        <v>81</v>
      </c>
      <c r="AQ878" s="61">
        <v>5458</v>
      </c>
      <c r="BK878" s="27">
        <v>2021</v>
      </c>
      <c r="BL878" t="s">
        <v>64</v>
      </c>
      <c r="BM878" t="s">
        <v>70</v>
      </c>
      <c r="BN878">
        <v>511115</v>
      </c>
      <c r="BO878" s="29">
        <v>1</v>
      </c>
      <c r="BP878" t="s">
        <v>80</v>
      </c>
      <c r="BQ878" s="61">
        <v>589</v>
      </c>
    </row>
    <row r="879" spans="1:69" x14ac:dyDescent="0.25">
      <c r="A879" s="27">
        <v>2022</v>
      </c>
      <c r="B879" t="s">
        <v>64</v>
      </c>
      <c r="C879" t="s">
        <v>39</v>
      </c>
      <c r="D879" t="s">
        <v>20</v>
      </c>
      <c r="E879" s="61">
        <v>5439</v>
      </c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>
        <v>5439</v>
      </c>
      <c r="AK879" s="27">
        <v>2021</v>
      </c>
      <c r="AL879" t="s">
        <v>64</v>
      </c>
      <c r="AM879" t="s">
        <v>36</v>
      </c>
      <c r="AN879">
        <v>250009</v>
      </c>
      <c r="AO879" s="29">
        <v>3</v>
      </c>
      <c r="AP879" t="s">
        <v>73</v>
      </c>
      <c r="AQ879" s="61">
        <v>964</v>
      </c>
      <c r="BK879" s="27">
        <v>2021</v>
      </c>
      <c r="BL879" t="s">
        <v>64</v>
      </c>
      <c r="BM879" t="s">
        <v>70</v>
      </c>
      <c r="BN879">
        <v>511115</v>
      </c>
      <c r="BO879" s="29">
        <v>1</v>
      </c>
      <c r="BP879" t="s">
        <v>21</v>
      </c>
      <c r="BQ879" s="61">
        <v>5799</v>
      </c>
    </row>
    <row r="880" spans="1:69" x14ac:dyDescent="0.25">
      <c r="A880" s="27">
        <v>2022</v>
      </c>
      <c r="B880" t="s">
        <v>64</v>
      </c>
      <c r="C880" t="s">
        <v>39</v>
      </c>
      <c r="D880" t="s">
        <v>21</v>
      </c>
      <c r="E880" s="61">
        <v>3138</v>
      </c>
      <c r="F880" s="61"/>
      <c r="G880" s="61"/>
      <c r="H880" s="61">
        <v>2681</v>
      </c>
      <c r="I880" s="61">
        <v>354</v>
      </c>
      <c r="J880" s="61"/>
      <c r="K880" s="61"/>
      <c r="L880" s="61">
        <v>2310</v>
      </c>
      <c r="M880" s="61"/>
      <c r="N880" s="61"/>
      <c r="O880" s="61"/>
      <c r="P880" s="61"/>
      <c r="Q880" s="61">
        <v>8483</v>
      </c>
      <c r="AK880" s="27">
        <v>2021</v>
      </c>
      <c r="AL880" t="s">
        <v>64</v>
      </c>
      <c r="AM880" t="s">
        <v>36</v>
      </c>
      <c r="AN880">
        <v>250009</v>
      </c>
      <c r="AO880" s="29">
        <v>3</v>
      </c>
      <c r="AP880" t="s">
        <v>13</v>
      </c>
      <c r="AQ880" s="61">
        <v>1319</v>
      </c>
      <c r="BK880" s="27">
        <v>2021</v>
      </c>
      <c r="BL880" t="s">
        <v>64</v>
      </c>
      <c r="BM880" t="s">
        <v>70</v>
      </c>
      <c r="BN880">
        <v>511115</v>
      </c>
      <c r="BO880" s="29">
        <v>2</v>
      </c>
      <c r="BP880" t="s">
        <v>13</v>
      </c>
      <c r="BQ880" s="61">
        <v>3479</v>
      </c>
    </row>
    <row r="881" spans="1:69" x14ac:dyDescent="0.25">
      <c r="A881" s="27">
        <v>2022</v>
      </c>
      <c r="B881" t="s">
        <v>64</v>
      </c>
      <c r="C881" t="s">
        <v>40</v>
      </c>
      <c r="D881" t="s">
        <v>74</v>
      </c>
      <c r="E881" s="61">
        <v>313</v>
      </c>
      <c r="F881" s="61"/>
      <c r="G881" s="61"/>
      <c r="H881" s="61"/>
      <c r="I881" s="61"/>
      <c r="J881" s="61"/>
      <c r="K881" s="61"/>
      <c r="L881" s="61">
        <v>1765</v>
      </c>
      <c r="M881" s="61"/>
      <c r="N881" s="61">
        <v>529</v>
      </c>
      <c r="O881" s="61"/>
      <c r="P881" s="61"/>
      <c r="Q881" s="61">
        <v>2607</v>
      </c>
      <c r="AK881" s="27">
        <v>2021</v>
      </c>
      <c r="AL881" t="s">
        <v>64</v>
      </c>
      <c r="AM881" t="s">
        <v>36</v>
      </c>
      <c r="AN881">
        <v>250009</v>
      </c>
      <c r="AO881" s="29">
        <v>3</v>
      </c>
      <c r="AP881" t="s">
        <v>19</v>
      </c>
      <c r="AQ881" s="61">
        <v>1173</v>
      </c>
      <c r="BK881" s="27">
        <v>2021</v>
      </c>
      <c r="BL881" t="s">
        <v>64</v>
      </c>
      <c r="BM881" t="s">
        <v>70</v>
      </c>
      <c r="BN881">
        <v>511115</v>
      </c>
      <c r="BO881" s="29">
        <v>2</v>
      </c>
      <c r="BP881" t="s">
        <v>16</v>
      </c>
      <c r="BQ881" s="61">
        <v>1232</v>
      </c>
    </row>
    <row r="882" spans="1:69" x14ac:dyDescent="0.25">
      <c r="A882" s="27">
        <v>2022</v>
      </c>
      <c r="B882" t="s">
        <v>64</v>
      </c>
      <c r="C882" t="s">
        <v>40</v>
      </c>
      <c r="D882" t="s">
        <v>75</v>
      </c>
      <c r="E882" s="61"/>
      <c r="F882" s="61">
        <v>847</v>
      </c>
      <c r="G882" s="61"/>
      <c r="H882" s="61"/>
      <c r="I882" s="61"/>
      <c r="J882" s="61"/>
      <c r="K882" s="61"/>
      <c r="L882" s="61">
        <v>3918</v>
      </c>
      <c r="M882" s="61"/>
      <c r="N882" s="61"/>
      <c r="O882" s="61"/>
      <c r="P882" s="61"/>
      <c r="Q882" s="61">
        <v>4765</v>
      </c>
      <c r="AK882" s="27">
        <v>2021</v>
      </c>
      <c r="AL882" t="s">
        <v>64</v>
      </c>
      <c r="AM882" t="s">
        <v>36</v>
      </c>
      <c r="AN882">
        <v>250009</v>
      </c>
      <c r="AO882" s="29">
        <v>4</v>
      </c>
      <c r="AP882" t="s">
        <v>13</v>
      </c>
      <c r="AQ882" s="61">
        <v>1805</v>
      </c>
      <c r="BK882" s="27">
        <v>2021</v>
      </c>
      <c r="BL882" t="s">
        <v>64</v>
      </c>
      <c r="BM882" t="s">
        <v>70</v>
      </c>
      <c r="BN882">
        <v>511115</v>
      </c>
      <c r="BO882" s="29">
        <v>3</v>
      </c>
      <c r="BP882" t="s">
        <v>73</v>
      </c>
      <c r="BQ882" s="61">
        <v>964</v>
      </c>
    </row>
    <row r="883" spans="1:69" x14ac:dyDescent="0.25">
      <c r="A883" s="27">
        <v>2022</v>
      </c>
      <c r="B883" t="s">
        <v>64</v>
      </c>
      <c r="C883" t="s">
        <v>40</v>
      </c>
      <c r="D883" t="s">
        <v>76</v>
      </c>
      <c r="E883" s="61"/>
      <c r="F883" s="61">
        <v>363</v>
      </c>
      <c r="G883" s="61"/>
      <c r="H883" s="61">
        <v>7876</v>
      </c>
      <c r="I883" s="61"/>
      <c r="J883" s="61"/>
      <c r="K883" s="61"/>
      <c r="L883" s="61"/>
      <c r="M883" s="61"/>
      <c r="N883" s="61">
        <v>5239</v>
      </c>
      <c r="O883" s="61"/>
      <c r="P883" s="61"/>
      <c r="Q883" s="61">
        <v>13478</v>
      </c>
      <c r="AK883" s="27">
        <v>2021</v>
      </c>
      <c r="AL883" t="s">
        <v>64</v>
      </c>
      <c r="AM883" t="s">
        <v>36</v>
      </c>
      <c r="AN883">
        <v>250009</v>
      </c>
      <c r="AO883" s="29">
        <v>6</v>
      </c>
      <c r="AP883" t="s">
        <v>12</v>
      </c>
      <c r="AQ883" s="61">
        <v>942</v>
      </c>
      <c r="BK883" s="27">
        <v>2021</v>
      </c>
      <c r="BL883" t="s">
        <v>64</v>
      </c>
      <c r="BM883" t="s">
        <v>70</v>
      </c>
      <c r="BN883">
        <v>511115</v>
      </c>
      <c r="BO883" s="29">
        <v>3</v>
      </c>
      <c r="BP883" t="s">
        <v>77</v>
      </c>
      <c r="BQ883" s="61">
        <v>4533</v>
      </c>
    </row>
    <row r="884" spans="1:69" x14ac:dyDescent="0.25">
      <c r="A884" s="27">
        <v>2022</v>
      </c>
      <c r="B884" t="s">
        <v>64</v>
      </c>
      <c r="C884" t="s">
        <v>40</v>
      </c>
      <c r="D884" t="s">
        <v>77</v>
      </c>
      <c r="E884" s="61"/>
      <c r="F884" s="61"/>
      <c r="G884" s="61"/>
      <c r="H884" s="61"/>
      <c r="I884" s="61">
        <v>1200</v>
      </c>
      <c r="J884" s="61"/>
      <c r="K884" s="61"/>
      <c r="L884" s="61"/>
      <c r="M884" s="61"/>
      <c r="N884" s="61"/>
      <c r="O884" s="61"/>
      <c r="P884" s="61"/>
      <c r="Q884" s="61">
        <v>1200</v>
      </c>
      <c r="AK884" s="27">
        <v>2021</v>
      </c>
      <c r="AL884" t="s">
        <v>64</v>
      </c>
      <c r="AM884" t="s">
        <v>36</v>
      </c>
      <c r="AN884">
        <v>250009</v>
      </c>
      <c r="AO884" s="29">
        <v>7</v>
      </c>
      <c r="AP884" t="s">
        <v>16</v>
      </c>
      <c r="AQ884" s="61">
        <v>3495</v>
      </c>
      <c r="BK884" s="27">
        <v>2021</v>
      </c>
      <c r="BL884" t="s">
        <v>64</v>
      </c>
      <c r="BM884" t="s">
        <v>70</v>
      </c>
      <c r="BN884">
        <v>511115</v>
      </c>
      <c r="BO884" s="29">
        <v>3</v>
      </c>
      <c r="BP884" t="s">
        <v>78</v>
      </c>
      <c r="BQ884" s="61">
        <v>2550</v>
      </c>
    </row>
    <row r="885" spans="1:69" x14ac:dyDescent="0.25">
      <c r="A885" s="27">
        <v>2022</v>
      </c>
      <c r="B885" t="s">
        <v>64</v>
      </c>
      <c r="C885" t="s">
        <v>40</v>
      </c>
      <c r="D885" t="s">
        <v>78</v>
      </c>
      <c r="E885" s="61"/>
      <c r="F885" s="61">
        <v>3717</v>
      </c>
      <c r="G885" s="61">
        <v>2042</v>
      </c>
      <c r="H885" s="61"/>
      <c r="I885" s="61"/>
      <c r="J885" s="61"/>
      <c r="K885" s="61"/>
      <c r="L885" s="61">
        <v>1000</v>
      </c>
      <c r="M885" s="61"/>
      <c r="N885" s="61"/>
      <c r="O885" s="61"/>
      <c r="P885" s="61"/>
      <c r="Q885" s="61">
        <v>6759</v>
      </c>
      <c r="AK885" s="27">
        <v>2021</v>
      </c>
      <c r="AL885" t="s">
        <v>64</v>
      </c>
      <c r="AM885" t="s">
        <v>36</v>
      </c>
      <c r="AN885">
        <v>250009</v>
      </c>
      <c r="AO885" s="29">
        <v>7</v>
      </c>
      <c r="AP885" t="s">
        <v>17</v>
      </c>
      <c r="AQ885" s="61">
        <v>701</v>
      </c>
      <c r="BK885" s="27">
        <v>2021</v>
      </c>
      <c r="BL885" t="s">
        <v>64</v>
      </c>
      <c r="BM885" t="s">
        <v>70</v>
      </c>
      <c r="BN885">
        <v>511115</v>
      </c>
      <c r="BO885" s="29">
        <v>3</v>
      </c>
      <c r="BP885" t="s">
        <v>12</v>
      </c>
      <c r="BQ885" s="61">
        <v>1688</v>
      </c>
    </row>
    <row r="886" spans="1:69" x14ac:dyDescent="0.25">
      <c r="A886" s="27">
        <v>2022</v>
      </c>
      <c r="B886" t="s">
        <v>64</v>
      </c>
      <c r="C886" t="s">
        <v>40</v>
      </c>
      <c r="D886" t="s">
        <v>79</v>
      </c>
      <c r="E886" s="61"/>
      <c r="F886" s="61"/>
      <c r="G886" s="61"/>
      <c r="H886" s="61"/>
      <c r="I886" s="61"/>
      <c r="J886" s="61"/>
      <c r="K886" s="61">
        <v>1989</v>
      </c>
      <c r="L886" s="61"/>
      <c r="M886" s="61">
        <v>7719</v>
      </c>
      <c r="N886" s="61"/>
      <c r="O886" s="61"/>
      <c r="P886" s="61">
        <v>322</v>
      </c>
      <c r="Q886" s="61">
        <v>10030</v>
      </c>
      <c r="AK886" s="27">
        <v>2021</v>
      </c>
      <c r="AL886" t="s">
        <v>64</v>
      </c>
      <c r="AM886" t="s">
        <v>36</v>
      </c>
      <c r="AN886">
        <v>250009</v>
      </c>
      <c r="AO886" s="29">
        <v>10</v>
      </c>
      <c r="AP886" t="s">
        <v>77</v>
      </c>
      <c r="AQ886" s="61">
        <v>1534</v>
      </c>
      <c r="BK886" s="27">
        <v>2021</v>
      </c>
      <c r="BL886" t="s">
        <v>64</v>
      </c>
      <c r="BM886" t="s">
        <v>70</v>
      </c>
      <c r="BN886">
        <v>511115</v>
      </c>
      <c r="BO886" s="29">
        <v>3</v>
      </c>
      <c r="BP886" t="s">
        <v>18</v>
      </c>
      <c r="BQ886" s="61">
        <v>5139</v>
      </c>
    </row>
    <row r="887" spans="1:69" x14ac:dyDescent="0.25">
      <c r="A887" s="27">
        <v>2022</v>
      </c>
      <c r="B887" t="s">
        <v>64</v>
      </c>
      <c r="C887" t="s">
        <v>40</v>
      </c>
      <c r="D887" t="s">
        <v>80</v>
      </c>
      <c r="E887" s="61"/>
      <c r="F887" s="61"/>
      <c r="G887" s="61"/>
      <c r="H887" s="61">
        <v>1207</v>
      </c>
      <c r="I887" s="61"/>
      <c r="J887" s="61"/>
      <c r="K887" s="61"/>
      <c r="L887" s="61"/>
      <c r="M887" s="61">
        <v>341</v>
      </c>
      <c r="N887" s="61"/>
      <c r="O887" s="61"/>
      <c r="P887" s="61"/>
      <c r="Q887" s="61">
        <v>1548</v>
      </c>
      <c r="AK887" s="27">
        <v>2021</v>
      </c>
      <c r="AL887" t="s">
        <v>64</v>
      </c>
      <c r="AM887" t="s">
        <v>36</v>
      </c>
      <c r="AN887">
        <v>250009</v>
      </c>
      <c r="AO887" s="29">
        <v>10</v>
      </c>
      <c r="AP887" t="s">
        <v>20</v>
      </c>
      <c r="AQ887" s="61">
        <v>3692</v>
      </c>
      <c r="BK887" s="27">
        <v>2021</v>
      </c>
      <c r="BL887" t="s">
        <v>64</v>
      </c>
      <c r="BM887" t="s">
        <v>70</v>
      </c>
      <c r="BN887">
        <v>511115</v>
      </c>
      <c r="BO887" s="29">
        <v>3</v>
      </c>
      <c r="BP887" t="s">
        <v>19</v>
      </c>
      <c r="BQ887" s="61">
        <v>4453</v>
      </c>
    </row>
    <row r="888" spans="1:69" x14ac:dyDescent="0.25">
      <c r="A888" s="27">
        <v>2022</v>
      </c>
      <c r="B888" t="s">
        <v>64</v>
      </c>
      <c r="C888" t="s">
        <v>40</v>
      </c>
      <c r="D888" t="s">
        <v>81</v>
      </c>
      <c r="E888" s="61">
        <v>2357</v>
      </c>
      <c r="F888" s="61"/>
      <c r="G888" s="61"/>
      <c r="H888" s="61">
        <v>4697</v>
      </c>
      <c r="I888" s="61"/>
      <c r="J888" s="61"/>
      <c r="K888" s="61"/>
      <c r="L888" s="61"/>
      <c r="M888" s="61"/>
      <c r="N888" s="61">
        <v>4373</v>
      </c>
      <c r="O888" s="61"/>
      <c r="P888" s="61"/>
      <c r="Q888" s="61">
        <v>11427</v>
      </c>
      <c r="AK888" s="27">
        <v>2021</v>
      </c>
      <c r="AL888" t="s">
        <v>64</v>
      </c>
      <c r="AM888" t="s">
        <v>36</v>
      </c>
      <c r="AN888">
        <v>250009</v>
      </c>
      <c r="AO888" s="29">
        <v>11</v>
      </c>
      <c r="AP888" t="s">
        <v>79</v>
      </c>
      <c r="AQ888" s="61">
        <v>1980</v>
      </c>
      <c r="BK888" s="27">
        <v>2021</v>
      </c>
      <c r="BL888" t="s">
        <v>64</v>
      </c>
      <c r="BM888" t="s">
        <v>70</v>
      </c>
      <c r="BN888">
        <v>511115</v>
      </c>
      <c r="BO888" s="29">
        <v>4</v>
      </c>
      <c r="BP888" t="s">
        <v>75</v>
      </c>
      <c r="BQ888" s="61">
        <v>5526</v>
      </c>
    </row>
    <row r="889" spans="1:69" x14ac:dyDescent="0.25">
      <c r="A889" s="27">
        <v>2022</v>
      </c>
      <c r="B889" t="s">
        <v>64</v>
      </c>
      <c r="C889" t="s">
        <v>40</v>
      </c>
      <c r="D889" t="s">
        <v>11</v>
      </c>
      <c r="E889" s="61"/>
      <c r="F889" s="61">
        <v>9016</v>
      </c>
      <c r="G889" s="61"/>
      <c r="H889" s="61"/>
      <c r="I889" s="61">
        <v>3624</v>
      </c>
      <c r="J889" s="61">
        <v>4163</v>
      </c>
      <c r="K889" s="61"/>
      <c r="L889" s="61"/>
      <c r="M889" s="61"/>
      <c r="N889" s="61"/>
      <c r="O889" s="61"/>
      <c r="P889" s="61"/>
      <c r="Q889" s="61">
        <v>16803</v>
      </c>
      <c r="AK889" s="27">
        <v>2021</v>
      </c>
      <c r="AL889" t="s">
        <v>64</v>
      </c>
      <c r="AM889" t="s">
        <v>36</v>
      </c>
      <c r="AN889">
        <v>250009</v>
      </c>
      <c r="AO889" s="29">
        <v>11</v>
      </c>
      <c r="AP889" t="s">
        <v>19</v>
      </c>
      <c r="AQ889" s="61">
        <v>2107</v>
      </c>
      <c r="BK889" s="27">
        <v>2021</v>
      </c>
      <c r="BL889" t="s">
        <v>64</v>
      </c>
      <c r="BM889" t="s">
        <v>70</v>
      </c>
      <c r="BN889">
        <v>511115</v>
      </c>
      <c r="BO889" s="29">
        <v>4</v>
      </c>
      <c r="BP889" t="s">
        <v>76</v>
      </c>
      <c r="BQ889" s="61">
        <v>4891</v>
      </c>
    </row>
    <row r="890" spans="1:69" x14ac:dyDescent="0.25">
      <c r="A890" s="27">
        <v>2022</v>
      </c>
      <c r="B890" t="s">
        <v>64</v>
      </c>
      <c r="C890" t="s">
        <v>40</v>
      </c>
      <c r="D890" t="s">
        <v>12</v>
      </c>
      <c r="E890" s="61"/>
      <c r="F890" s="61"/>
      <c r="G890" s="61"/>
      <c r="H890" s="61"/>
      <c r="I890" s="61">
        <v>1038</v>
      </c>
      <c r="J890" s="61"/>
      <c r="K890" s="61"/>
      <c r="L890" s="61"/>
      <c r="M890" s="61"/>
      <c r="N890" s="61"/>
      <c r="O890" s="61"/>
      <c r="P890" s="61"/>
      <c r="Q890" s="61">
        <v>1038</v>
      </c>
      <c r="AK890" s="27">
        <v>2021</v>
      </c>
      <c r="AL890" t="s">
        <v>64</v>
      </c>
      <c r="AM890" t="s">
        <v>36</v>
      </c>
      <c r="AN890">
        <v>250009</v>
      </c>
      <c r="AO890" s="29">
        <v>12</v>
      </c>
      <c r="AP890" t="s">
        <v>13</v>
      </c>
      <c r="AQ890" s="61">
        <v>5604</v>
      </c>
      <c r="BK890" s="27">
        <v>2021</v>
      </c>
      <c r="BL890" t="s">
        <v>64</v>
      </c>
      <c r="BM890" t="s">
        <v>70</v>
      </c>
      <c r="BN890">
        <v>511115</v>
      </c>
      <c r="BO890" s="29">
        <v>4</v>
      </c>
      <c r="BP890" t="s">
        <v>81</v>
      </c>
      <c r="BQ890" s="61">
        <v>4175</v>
      </c>
    </row>
    <row r="891" spans="1:69" x14ac:dyDescent="0.25">
      <c r="A891" s="27">
        <v>2022</v>
      </c>
      <c r="B891" t="s">
        <v>64</v>
      </c>
      <c r="C891" t="s">
        <v>40</v>
      </c>
      <c r="D891" t="s">
        <v>13</v>
      </c>
      <c r="E891" s="61"/>
      <c r="F891" s="61"/>
      <c r="G891" s="61"/>
      <c r="H891" s="61"/>
      <c r="I891" s="61"/>
      <c r="J891" s="61">
        <v>5771</v>
      </c>
      <c r="K891" s="61"/>
      <c r="L891" s="61"/>
      <c r="M891" s="61"/>
      <c r="N891" s="61"/>
      <c r="O891" s="61"/>
      <c r="P891" s="61"/>
      <c r="Q891" s="61">
        <v>5771</v>
      </c>
      <c r="AK891" s="27">
        <v>2021</v>
      </c>
      <c r="AL891" t="s">
        <v>64</v>
      </c>
      <c r="AM891" t="s">
        <v>36</v>
      </c>
      <c r="AN891">
        <v>250010</v>
      </c>
      <c r="AO891" s="29">
        <v>1</v>
      </c>
      <c r="AP891" t="s">
        <v>14</v>
      </c>
      <c r="AQ891" s="61">
        <v>1685</v>
      </c>
      <c r="BK891" s="27">
        <v>2021</v>
      </c>
      <c r="BL891" t="s">
        <v>64</v>
      </c>
      <c r="BM891" t="s">
        <v>70</v>
      </c>
      <c r="BN891">
        <v>511115</v>
      </c>
      <c r="BO891" s="29">
        <v>4</v>
      </c>
      <c r="BP891" t="s">
        <v>13</v>
      </c>
      <c r="BQ891" s="61">
        <v>1805</v>
      </c>
    </row>
    <row r="892" spans="1:69" x14ac:dyDescent="0.25">
      <c r="A892" s="27">
        <v>2022</v>
      </c>
      <c r="B892" t="s">
        <v>64</v>
      </c>
      <c r="C892" t="s">
        <v>40</v>
      </c>
      <c r="D892" t="s">
        <v>14</v>
      </c>
      <c r="E892" s="61"/>
      <c r="F892" s="61"/>
      <c r="G892" s="61"/>
      <c r="H892" s="61"/>
      <c r="I892" s="61"/>
      <c r="J892" s="61">
        <v>1459</v>
      </c>
      <c r="K892" s="61"/>
      <c r="L892" s="61"/>
      <c r="M892" s="61"/>
      <c r="N892" s="61"/>
      <c r="O892" s="61">
        <v>5272</v>
      </c>
      <c r="P892" s="61"/>
      <c r="Q892" s="61">
        <v>6731</v>
      </c>
      <c r="AK892" s="27">
        <v>2021</v>
      </c>
      <c r="AL892" t="s">
        <v>64</v>
      </c>
      <c r="AM892" t="s">
        <v>36</v>
      </c>
      <c r="AN892">
        <v>250010</v>
      </c>
      <c r="AO892" s="29">
        <v>1</v>
      </c>
      <c r="AP892" t="s">
        <v>18</v>
      </c>
      <c r="AQ892" s="61">
        <v>904</v>
      </c>
      <c r="BK892" s="27">
        <v>2021</v>
      </c>
      <c r="BL892" t="s">
        <v>64</v>
      </c>
      <c r="BM892" t="s">
        <v>70</v>
      </c>
      <c r="BN892">
        <v>511115</v>
      </c>
      <c r="BO892" s="29">
        <v>4</v>
      </c>
      <c r="BP892" t="s">
        <v>14</v>
      </c>
      <c r="BQ892" s="61">
        <v>249</v>
      </c>
    </row>
    <row r="893" spans="1:69" x14ac:dyDescent="0.25">
      <c r="A893" s="27">
        <v>2022</v>
      </c>
      <c r="B893" t="s">
        <v>64</v>
      </c>
      <c r="C893" t="s">
        <v>40</v>
      </c>
      <c r="D893" t="s">
        <v>15</v>
      </c>
      <c r="E893" s="61"/>
      <c r="F893" s="61"/>
      <c r="G893" s="61">
        <v>1855</v>
      </c>
      <c r="H893" s="61"/>
      <c r="I893" s="61"/>
      <c r="J893" s="61"/>
      <c r="K893" s="61"/>
      <c r="L893" s="61"/>
      <c r="M893" s="61"/>
      <c r="N893" s="61"/>
      <c r="O893" s="61"/>
      <c r="P893" s="61"/>
      <c r="Q893" s="61">
        <v>1855</v>
      </c>
      <c r="AK893" s="27">
        <v>2021</v>
      </c>
      <c r="AL893" t="s">
        <v>64</v>
      </c>
      <c r="AM893" t="s">
        <v>36</v>
      </c>
      <c r="AN893">
        <v>250010</v>
      </c>
      <c r="AO893" s="29">
        <v>1</v>
      </c>
      <c r="AP893" t="s">
        <v>20</v>
      </c>
      <c r="AQ893" s="61">
        <v>2203</v>
      </c>
      <c r="BK893" s="27">
        <v>2021</v>
      </c>
      <c r="BL893" t="s">
        <v>64</v>
      </c>
      <c r="BM893" t="s">
        <v>70</v>
      </c>
      <c r="BN893">
        <v>511115</v>
      </c>
      <c r="BO893" s="29">
        <v>5</v>
      </c>
      <c r="BP893" t="s">
        <v>73</v>
      </c>
      <c r="BQ893" s="61">
        <v>4905</v>
      </c>
    </row>
    <row r="894" spans="1:69" x14ac:dyDescent="0.25">
      <c r="A894" s="27">
        <v>2022</v>
      </c>
      <c r="B894" t="s">
        <v>64</v>
      </c>
      <c r="C894" t="s">
        <v>40</v>
      </c>
      <c r="D894" t="s">
        <v>16</v>
      </c>
      <c r="E894" s="61"/>
      <c r="F894" s="61"/>
      <c r="G894" s="61"/>
      <c r="H894" s="61"/>
      <c r="I894" s="61"/>
      <c r="J894" s="61"/>
      <c r="K894" s="61"/>
      <c r="L894" s="61"/>
      <c r="M894" s="61"/>
      <c r="N894" s="61">
        <v>11220</v>
      </c>
      <c r="O894" s="61"/>
      <c r="P894" s="61"/>
      <c r="Q894" s="61">
        <v>11220</v>
      </c>
      <c r="AK894" s="27">
        <v>2021</v>
      </c>
      <c r="AL894" t="s">
        <v>64</v>
      </c>
      <c r="AM894" t="s">
        <v>36</v>
      </c>
      <c r="AN894">
        <v>250010</v>
      </c>
      <c r="AO894" s="29">
        <v>2</v>
      </c>
      <c r="AP894" t="s">
        <v>17</v>
      </c>
      <c r="AQ894" s="61">
        <v>1491</v>
      </c>
      <c r="BK894" s="27">
        <v>2021</v>
      </c>
      <c r="BL894" t="s">
        <v>64</v>
      </c>
      <c r="BM894" t="s">
        <v>70</v>
      </c>
      <c r="BN894">
        <v>511115</v>
      </c>
      <c r="BO894" s="29">
        <v>5</v>
      </c>
      <c r="BP894" t="s">
        <v>75</v>
      </c>
      <c r="BQ894" s="61">
        <v>1940</v>
      </c>
    </row>
    <row r="895" spans="1:69" x14ac:dyDescent="0.25">
      <c r="A895" s="27">
        <v>2022</v>
      </c>
      <c r="B895" t="s">
        <v>64</v>
      </c>
      <c r="C895" t="s">
        <v>40</v>
      </c>
      <c r="D895" t="s">
        <v>17</v>
      </c>
      <c r="E895" s="61">
        <v>2159</v>
      </c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>
        <v>2159</v>
      </c>
      <c r="AK895" s="27">
        <v>2021</v>
      </c>
      <c r="AL895" t="s">
        <v>64</v>
      </c>
      <c r="AM895" t="s">
        <v>36</v>
      </c>
      <c r="AN895">
        <v>250010</v>
      </c>
      <c r="AO895" s="29">
        <v>2</v>
      </c>
      <c r="AP895" t="s">
        <v>19</v>
      </c>
      <c r="AQ895" s="61">
        <v>4961</v>
      </c>
      <c r="BK895" s="27">
        <v>2021</v>
      </c>
      <c r="BL895" t="s">
        <v>64</v>
      </c>
      <c r="BM895" t="s">
        <v>70</v>
      </c>
      <c r="BN895">
        <v>511115</v>
      </c>
      <c r="BO895" s="29">
        <v>5</v>
      </c>
      <c r="BP895" t="s">
        <v>80</v>
      </c>
      <c r="BQ895" s="61">
        <v>3713</v>
      </c>
    </row>
    <row r="896" spans="1:69" x14ac:dyDescent="0.25">
      <c r="A896" s="27">
        <v>2022</v>
      </c>
      <c r="B896" t="s">
        <v>64</v>
      </c>
      <c r="C896" t="s">
        <v>40</v>
      </c>
      <c r="D896" t="s">
        <v>18</v>
      </c>
      <c r="E896" s="61">
        <v>362</v>
      </c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>
        <v>2036</v>
      </c>
      <c r="Q896" s="61">
        <v>2398</v>
      </c>
      <c r="AK896" s="27">
        <v>2021</v>
      </c>
      <c r="AL896" t="s">
        <v>64</v>
      </c>
      <c r="AM896" t="s">
        <v>37</v>
      </c>
      <c r="AN896">
        <v>250011</v>
      </c>
      <c r="AO896" s="29">
        <v>1</v>
      </c>
      <c r="AP896" t="s">
        <v>80</v>
      </c>
      <c r="AQ896" s="61">
        <v>5252</v>
      </c>
      <c r="BK896" s="27">
        <v>2021</v>
      </c>
      <c r="BL896" t="s">
        <v>64</v>
      </c>
      <c r="BM896" t="s">
        <v>70</v>
      </c>
      <c r="BN896">
        <v>511115</v>
      </c>
      <c r="BO896" s="29">
        <v>5</v>
      </c>
      <c r="BP896" t="s">
        <v>13</v>
      </c>
      <c r="BQ896" s="61">
        <v>5826</v>
      </c>
    </row>
    <row r="897" spans="1:69" x14ac:dyDescent="0.25">
      <c r="A897" s="27">
        <v>2022</v>
      </c>
      <c r="B897" t="s">
        <v>64</v>
      </c>
      <c r="C897" t="s">
        <v>40</v>
      </c>
      <c r="D897" t="s">
        <v>19</v>
      </c>
      <c r="E897" s="61"/>
      <c r="F897" s="61"/>
      <c r="G897" s="61"/>
      <c r="H897" s="61"/>
      <c r="I897" s="61"/>
      <c r="J897" s="61"/>
      <c r="K897" s="61"/>
      <c r="L897" s="61"/>
      <c r="M897" s="61">
        <v>5527</v>
      </c>
      <c r="N897" s="61"/>
      <c r="O897" s="61">
        <v>461</v>
      </c>
      <c r="P897" s="61"/>
      <c r="Q897" s="61">
        <v>5988</v>
      </c>
      <c r="AK897" s="27">
        <v>2021</v>
      </c>
      <c r="AL897" t="s">
        <v>64</v>
      </c>
      <c r="AM897" t="s">
        <v>37</v>
      </c>
      <c r="AN897">
        <v>250011</v>
      </c>
      <c r="AO897" s="29">
        <v>1</v>
      </c>
      <c r="AP897" t="s">
        <v>21</v>
      </c>
      <c r="AQ897" s="61">
        <v>3062</v>
      </c>
      <c r="BK897" s="27">
        <v>2021</v>
      </c>
      <c r="BL897" t="s">
        <v>64</v>
      </c>
      <c r="BM897" t="s">
        <v>70</v>
      </c>
      <c r="BN897">
        <v>511115</v>
      </c>
      <c r="BO897" s="29">
        <v>6</v>
      </c>
      <c r="BP897" t="s">
        <v>73</v>
      </c>
      <c r="BQ897" s="61">
        <v>2675</v>
      </c>
    </row>
    <row r="898" spans="1:69" x14ac:dyDescent="0.25">
      <c r="A898" s="27">
        <v>2022</v>
      </c>
      <c r="B898" t="s">
        <v>64</v>
      </c>
      <c r="C898" t="s">
        <v>40</v>
      </c>
      <c r="D898" t="s">
        <v>20</v>
      </c>
      <c r="E898" s="61"/>
      <c r="F898" s="61"/>
      <c r="G898" s="61"/>
      <c r="H898" s="61">
        <v>2268</v>
      </c>
      <c r="I898" s="61">
        <v>5162</v>
      </c>
      <c r="J898" s="61"/>
      <c r="K898" s="61"/>
      <c r="L898" s="61"/>
      <c r="M898" s="61">
        <v>3743</v>
      </c>
      <c r="N898" s="61"/>
      <c r="O898" s="61">
        <v>5341</v>
      </c>
      <c r="P898" s="61"/>
      <c r="Q898" s="61">
        <v>16514</v>
      </c>
      <c r="AK898" s="27">
        <v>2021</v>
      </c>
      <c r="AL898" t="s">
        <v>64</v>
      </c>
      <c r="AM898" t="s">
        <v>37</v>
      </c>
      <c r="AN898">
        <v>250011</v>
      </c>
      <c r="AO898" s="29">
        <v>2</v>
      </c>
      <c r="AP898" t="s">
        <v>16</v>
      </c>
      <c r="AQ898" s="61">
        <v>1671</v>
      </c>
      <c r="BK898" s="27">
        <v>2021</v>
      </c>
      <c r="BL898" t="s">
        <v>64</v>
      </c>
      <c r="BM898" t="s">
        <v>70</v>
      </c>
      <c r="BN898">
        <v>511115</v>
      </c>
      <c r="BO898" s="29">
        <v>6</v>
      </c>
      <c r="BP898" t="s">
        <v>77</v>
      </c>
      <c r="BQ898" s="61">
        <v>1958</v>
      </c>
    </row>
    <row r="899" spans="1:69" x14ac:dyDescent="0.25">
      <c r="A899" s="27">
        <v>2022</v>
      </c>
      <c r="B899" t="s">
        <v>64</v>
      </c>
      <c r="C899" t="s">
        <v>55</v>
      </c>
      <c r="D899" t="s">
        <v>74</v>
      </c>
      <c r="E899" s="61"/>
      <c r="F899" s="61"/>
      <c r="G899" s="61"/>
      <c r="H899" s="61"/>
      <c r="I899" s="61"/>
      <c r="J899" s="61"/>
      <c r="K899" s="61"/>
      <c r="L899" s="61"/>
      <c r="M899" s="61"/>
      <c r="N899" s="61">
        <v>3255</v>
      </c>
      <c r="O899" s="61"/>
      <c r="P899" s="61"/>
      <c r="Q899" s="61">
        <v>3255</v>
      </c>
      <c r="AK899" s="27">
        <v>2021</v>
      </c>
      <c r="AL899" t="s">
        <v>64</v>
      </c>
      <c r="AM899" t="s">
        <v>37</v>
      </c>
      <c r="AN899">
        <v>250011</v>
      </c>
      <c r="AO899" s="29">
        <v>3</v>
      </c>
      <c r="AP899" t="s">
        <v>75</v>
      </c>
      <c r="AQ899" s="61">
        <v>1390</v>
      </c>
      <c r="BK899" s="27">
        <v>2021</v>
      </c>
      <c r="BL899" t="s">
        <v>64</v>
      </c>
      <c r="BM899" t="s">
        <v>70</v>
      </c>
      <c r="BN899">
        <v>511115</v>
      </c>
      <c r="BO899" s="29">
        <v>6</v>
      </c>
      <c r="BP899" t="s">
        <v>13</v>
      </c>
      <c r="BQ899" s="61">
        <v>2913</v>
      </c>
    </row>
    <row r="900" spans="1:69" x14ac:dyDescent="0.25">
      <c r="A900" s="27">
        <v>2022</v>
      </c>
      <c r="B900" t="s">
        <v>64</v>
      </c>
      <c r="C900" t="s">
        <v>55</v>
      </c>
      <c r="D900" t="s">
        <v>75</v>
      </c>
      <c r="E900" s="61"/>
      <c r="F900" s="61"/>
      <c r="G900" s="61"/>
      <c r="H900" s="61"/>
      <c r="I900" s="61"/>
      <c r="J900" s="61"/>
      <c r="K900" s="61"/>
      <c r="L900" s="61"/>
      <c r="M900" s="61"/>
      <c r="N900" s="61">
        <v>4553</v>
      </c>
      <c r="O900" s="61"/>
      <c r="P900" s="61"/>
      <c r="Q900" s="61">
        <v>4553</v>
      </c>
      <c r="AK900" s="27">
        <v>2021</v>
      </c>
      <c r="AL900" t="s">
        <v>64</v>
      </c>
      <c r="AM900" t="s">
        <v>37</v>
      </c>
      <c r="AN900">
        <v>250011</v>
      </c>
      <c r="AO900" s="29">
        <v>8</v>
      </c>
      <c r="AP900" t="s">
        <v>80</v>
      </c>
      <c r="AQ900" s="61">
        <v>5640</v>
      </c>
      <c r="BK900" s="27">
        <v>2021</v>
      </c>
      <c r="BL900" t="s">
        <v>64</v>
      </c>
      <c r="BM900" t="s">
        <v>70</v>
      </c>
      <c r="BN900">
        <v>511115</v>
      </c>
      <c r="BO900" s="29">
        <v>7</v>
      </c>
      <c r="BP900" t="s">
        <v>79</v>
      </c>
      <c r="BQ900" s="61">
        <v>632</v>
      </c>
    </row>
    <row r="901" spans="1:69" x14ac:dyDescent="0.25">
      <c r="A901" s="27">
        <v>2022</v>
      </c>
      <c r="B901" t="s">
        <v>64</v>
      </c>
      <c r="C901" t="s">
        <v>55</v>
      </c>
      <c r="D901" t="s">
        <v>76</v>
      </c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>
        <v>5450</v>
      </c>
      <c r="Q901" s="61">
        <v>5450</v>
      </c>
      <c r="AK901" s="27">
        <v>2021</v>
      </c>
      <c r="AL901" t="s">
        <v>64</v>
      </c>
      <c r="AM901" t="s">
        <v>37</v>
      </c>
      <c r="AN901">
        <v>250011</v>
      </c>
      <c r="AO901" s="29">
        <v>8</v>
      </c>
      <c r="AP901" t="s">
        <v>16</v>
      </c>
      <c r="AQ901" s="61">
        <v>3481</v>
      </c>
      <c r="BK901" s="27">
        <v>2021</v>
      </c>
      <c r="BL901" t="s">
        <v>64</v>
      </c>
      <c r="BM901" t="s">
        <v>70</v>
      </c>
      <c r="BN901">
        <v>511115</v>
      </c>
      <c r="BO901" s="29">
        <v>7</v>
      </c>
      <c r="BP901" t="s">
        <v>17</v>
      </c>
      <c r="BQ901" s="61">
        <v>2508</v>
      </c>
    </row>
    <row r="902" spans="1:69" x14ac:dyDescent="0.25">
      <c r="A902" s="27">
        <v>2022</v>
      </c>
      <c r="B902" t="s">
        <v>64</v>
      </c>
      <c r="C902" t="s">
        <v>55</v>
      </c>
      <c r="D902" t="s">
        <v>79</v>
      </c>
      <c r="E902" s="61"/>
      <c r="F902" s="61"/>
      <c r="G902" s="61"/>
      <c r="H902" s="61"/>
      <c r="I902" s="61"/>
      <c r="J902" s="61"/>
      <c r="K902" s="61">
        <v>8194</v>
      </c>
      <c r="L902" s="61"/>
      <c r="M902" s="61"/>
      <c r="N902" s="61"/>
      <c r="O902" s="61"/>
      <c r="P902" s="61"/>
      <c r="Q902" s="61">
        <v>8194</v>
      </c>
      <c r="AK902" s="27">
        <v>2021</v>
      </c>
      <c r="AL902" t="s">
        <v>64</v>
      </c>
      <c r="AM902" t="s">
        <v>37</v>
      </c>
      <c r="AN902">
        <v>250011</v>
      </c>
      <c r="AO902" s="29">
        <v>9</v>
      </c>
      <c r="AP902" t="s">
        <v>17</v>
      </c>
      <c r="AQ902" s="61">
        <v>3236</v>
      </c>
      <c r="BK902" s="27">
        <v>2021</v>
      </c>
      <c r="BL902" t="s">
        <v>64</v>
      </c>
      <c r="BM902" t="s">
        <v>70</v>
      </c>
      <c r="BN902">
        <v>511115</v>
      </c>
      <c r="BO902" s="29">
        <v>8</v>
      </c>
      <c r="BP902" t="s">
        <v>15</v>
      </c>
      <c r="BQ902" s="61">
        <v>3851</v>
      </c>
    </row>
    <row r="903" spans="1:69" x14ac:dyDescent="0.25">
      <c r="A903" s="27">
        <v>2022</v>
      </c>
      <c r="B903" t="s">
        <v>64</v>
      </c>
      <c r="C903" t="s">
        <v>55</v>
      </c>
      <c r="D903" t="s">
        <v>11</v>
      </c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>
        <v>4602</v>
      </c>
      <c r="P903" s="61"/>
      <c r="Q903" s="61">
        <v>4602</v>
      </c>
      <c r="AK903" s="27">
        <v>2021</v>
      </c>
      <c r="AL903" t="s">
        <v>64</v>
      </c>
      <c r="AM903" t="s">
        <v>37</v>
      </c>
      <c r="AN903">
        <v>250011</v>
      </c>
      <c r="AO903" s="29">
        <v>10</v>
      </c>
      <c r="AP903" t="s">
        <v>78</v>
      </c>
      <c r="AQ903" s="61">
        <v>639</v>
      </c>
      <c r="BK903" s="27">
        <v>2021</v>
      </c>
      <c r="BL903" t="s">
        <v>64</v>
      </c>
      <c r="BM903" t="s">
        <v>70</v>
      </c>
      <c r="BN903">
        <v>511115</v>
      </c>
      <c r="BO903" s="29">
        <v>8</v>
      </c>
      <c r="BP903" t="s">
        <v>16</v>
      </c>
      <c r="BQ903" s="61">
        <v>3481</v>
      </c>
    </row>
    <row r="904" spans="1:69" x14ac:dyDescent="0.25">
      <c r="A904" s="27">
        <v>2022</v>
      </c>
      <c r="B904" t="s">
        <v>64</v>
      </c>
      <c r="C904" t="s">
        <v>55</v>
      </c>
      <c r="D904" t="s">
        <v>12</v>
      </c>
      <c r="E904" s="61"/>
      <c r="F904" s="61"/>
      <c r="G904" s="61"/>
      <c r="H904" s="61">
        <v>5698</v>
      </c>
      <c r="I904" s="61"/>
      <c r="J904" s="61"/>
      <c r="K904" s="61"/>
      <c r="L904" s="61"/>
      <c r="M904" s="61"/>
      <c r="N904" s="61"/>
      <c r="O904" s="61"/>
      <c r="P904" s="61"/>
      <c r="Q904" s="61">
        <v>5698</v>
      </c>
      <c r="AK904" s="27">
        <v>2021</v>
      </c>
      <c r="AL904" t="s">
        <v>64</v>
      </c>
      <c r="AM904" t="s">
        <v>37</v>
      </c>
      <c r="AN904">
        <v>250012</v>
      </c>
      <c r="AO904" s="29">
        <v>1</v>
      </c>
      <c r="AP904" t="s">
        <v>14</v>
      </c>
      <c r="AQ904" s="61">
        <v>4910</v>
      </c>
      <c r="BK904" s="27">
        <v>2021</v>
      </c>
      <c r="BL904" t="s">
        <v>64</v>
      </c>
      <c r="BM904" t="s">
        <v>70</v>
      </c>
      <c r="BN904">
        <v>511115</v>
      </c>
      <c r="BO904" s="29">
        <v>8</v>
      </c>
      <c r="BP904" t="s">
        <v>21</v>
      </c>
      <c r="BQ904" s="61">
        <v>5656</v>
      </c>
    </row>
    <row r="905" spans="1:69" x14ac:dyDescent="0.25">
      <c r="A905" s="27">
        <v>2022</v>
      </c>
      <c r="B905" t="s">
        <v>64</v>
      </c>
      <c r="C905" t="s">
        <v>55</v>
      </c>
      <c r="D905" t="s">
        <v>13</v>
      </c>
      <c r="E905" s="61"/>
      <c r="F905" s="61"/>
      <c r="G905" s="61"/>
      <c r="H905" s="61">
        <v>6505</v>
      </c>
      <c r="I905" s="61"/>
      <c r="J905" s="61"/>
      <c r="K905" s="61"/>
      <c r="L905" s="61"/>
      <c r="M905" s="61"/>
      <c r="N905" s="61"/>
      <c r="O905" s="61"/>
      <c r="P905" s="61"/>
      <c r="Q905" s="61">
        <v>6505</v>
      </c>
      <c r="AK905" s="27">
        <v>2021</v>
      </c>
      <c r="AL905" t="s">
        <v>64</v>
      </c>
      <c r="AM905" t="s">
        <v>37</v>
      </c>
      <c r="AN905">
        <v>250012</v>
      </c>
      <c r="AO905" s="29">
        <v>7</v>
      </c>
      <c r="AP905" t="s">
        <v>18</v>
      </c>
      <c r="AQ905" s="61">
        <v>2965</v>
      </c>
      <c r="BK905" s="27">
        <v>2021</v>
      </c>
      <c r="BL905" t="s">
        <v>64</v>
      </c>
      <c r="BM905" t="s">
        <v>70</v>
      </c>
      <c r="BN905">
        <v>511115</v>
      </c>
      <c r="BO905" s="29">
        <v>9</v>
      </c>
      <c r="BP905" t="s">
        <v>13</v>
      </c>
      <c r="BQ905" s="61">
        <v>2672</v>
      </c>
    </row>
    <row r="906" spans="1:69" x14ac:dyDescent="0.25">
      <c r="A906" s="27">
        <v>2022</v>
      </c>
      <c r="B906" t="s">
        <v>64</v>
      </c>
      <c r="C906" t="s">
        <v>55</v>
      </c>
      <c r="D906" t="s">
        <v>16</v>
      </c>
      <c r="E906" s="61"/>
      <c r="F906" s="61"/>
      <c r="G906" s="61"/>
      <c r="H906" s="61"/>
      <c r="I906" s="61"/>
      <c r="J906" s="61">
        <v>4560</v>
      </c>
      <c r="K906" s="61"/>
      <c r="L906" s="61"/>
      <c r="M906" s="61"/>
      <c r="N906" s="61"/>
      <c r="O906" s="61"/>
      <c r="P906" s="61"/>
      <c r="Q906" s="61">
        <v>4560</v>
      </c>
      <c r="AK906" s="27">
        <v>2021</v>
      </c>
      <c r="AL906" t="s">
        <v>64</v>
      </c>
      <c r="AM906" t="s">
        <v>37</v>
      </c>
      <c r="AN906">
        <v>250012</v>
      </c>
      <c r="AO906" s="29">
        <v>11</v>
      </c>
      <c r="AP906" t="s">
        <v>80</v>
      </c>
      <c r="AQ906" s="61">
        <v>5927</v>
      </c>
      <c r="BK906" s="27">
        <v>2021</v>
      </c>
      <c r="BL906" t="s">
        <v>64</v>
      </c>
      <c r="BM906" t="s">
        <v>70</v>
      </c>
      <c r="BN906">
        <v>511115</v>
      </c>
      <c r="BO906" s="29">
        <v>9</v>
      </c>
      <c r="BP906" t="s">
        <v>19</v>
      </c>
      <c r="BQ906" s="61">
        <v>2783</v>
      </c>
    </row>
    <row r="907" spans="1:69" x14ac:dyDescent="0.25">
      <c r="A907" s="27">
        <v>2022</v>
      </c>
      <c r="B907" t="s">
        <v>64</v>
      </c>
      <c r="C907" t="s">
        <v>55</v>
      </c>
      <c r="D907" t="s">
        <v>17</v>
      </c>
      <c r="E907" s="61"/>
      <c r="F907" s="61">
        <v>1815</v>
      </c>
      <c r="G907" s="61"/>
      <c r="H907" s="61"/>
      <c r="I907" s="61">
        <v>5441</v>
      </c>
      <c r="J907" s="61"/>
      <c r="K907" s="61"/>
      <c r="L907" s="61"/>
      <c r="M907" s="61"/>
      <c r="N907" s="61"/>
      <c r="O907" s="61"/>
      <c r="P907" s="61"/>
      <c r="Q907" s="61">
        <v>7256</v>
      </c>
      <c r="AK907" s="27">
        <v>2021</v>
      </c>
      <c r="AL907" t="s">
        <v>64</v>
      </c>
      <c r="AM907" t="s">
        <v>37</v>
      </c>
      <c r="AN907">
        <v>250013</v>
      </c>
      <c r="AO907" s="29">
        <v>1</v>
      </c>
      <c r="AP907" t="s">
        <v>18</v>
      </c>
      <c r="AQ907" s="61">
        <v>737</v>
      </c>
      <c r="BK907" s="27">
        <v>2021</v>
      </c>
      <c r="BL907" t="s">
        <v>64</v>
      </c>
      <c r="BM907" t="s">
        <v>70</v>
      </c>
      <c r="BN907">
        <v>511115</v>
      </c>
      <c r="BO907" s="29">
        <v>10</v>
      </c>
      <c r="BP907" t="s">
        <v>73</v>
      </c>
      <c r="BQ907" s="61">
        <v>600</v>
      </c>
    </row>
    <row r="908" spans="1:69" x14ac:dyDescent="0.25">
      <c r="A908" s="27">
        <v>2022</v>
      </c>
      <c r="B908" t="s">
        <v>64</v>
      </c>
      <c r="C908" t="s">
        <v>55</v>
      </c>
      <c r="D908" t="s">
        <v>20</v>
      </c>
      <c r="E908" s="61"/>
      <c r="F908" s="61">
        <v>5388</v>
      </c>
      <c r="G908" s="61"/>
      <c r="H908" s="61"/>
      <c r="I908" s="61"/>
      <c r="J908" s="61"/>
      <c r="K908" s="61"/>
      <c r="L908" s="61">
        <v>2778</v>
      </c>
      <c r="M908" s="61"/>
      <c r="N908" s="61"/>
      <c r="O908" s="61"/>
      <c r="P908" s="61"/>
      <c r="Q908" s="61">
        <v>8166</v>
      </c>
      <c r="AK908" s="27">
        <v>2021</v>
      </c>
      <c r="AL908" t="s">
        <v>64</v>
      </c>
      <c r="AM908" t="s">
        <v>37</v>
      </c>
      <c r="AN908">
        <v>250013</v>
      </c>
      <c r="AO908" s="29">
        <v>3</v>
      </c>
      <c r="AP908" t="s">
        <v>11</v>
      </c>
      <c r="AQ908" s="61">
        <v>4738</v>
      </c>
      <c r="BK908" s="27">
        <v>2021</v>
      </c>
      <c r="BL908" t="s">
        <v>64</v>
      </c>
      <c r="BM908" t="s">
        <v>70</v>
      </c>
      <c r="BN908">
        <v>511115</v>
      </c>
      <c r="BO908" s="29">
        <v>10</v>
      </c>
      <c r="BP908" t="s">
        <v>74</v>
      </c>
      <c r="BQ908" s="61">
        <v>1733</v>
      </c>
    </row>
    <row r="909" spans="1:69" x14ac:dyDescent="0.25">
      <c r="A909" s="27">
        <v>2022</v>
      </c>
      <c r="B909" t="s">
        <v>64</v>
      </c>
      <c r="C909" t="s">
        <v>55</v>
      </c>
      <c r="D909" t="s">
        <v>21</v>
      </c>
      <c r="E909" s="61"/>
      <c r="F909" s="61"/>
      <c r="G909" s="61"/>
      <c r="H909" s="61"/>
      <c r="I909" s="61"/>
      <c r="J909" s="61">
        <v>827</v>
      </c>
      <c r="K909" s="61"/>
      <c r="L909" s="61"/>
      <c r="M909" s="61"/>
      <c r="N909" s="61"/>
      <c r="O909" s="61"/>
      <c r="P909" s="61"/>
      <c r="Q909" s="61">
        <v>827</v>
      </c>
      <c r="AK909" s="27">
        <v>2021</v>
      </c>
      <c r="AL909" t="s">
        <v>64</v>
      </c>
      <c r="AM909" t="s">
        <v>37</v>
      </c>
      <c r="AN909">
        <v>250013</v>
      </c>
      <c r="AO909" s="29">
        <v>3</v>
      </c>
      <c r="AP909" t="s">
        <v>16</v>
      </c>
      <c r="AQ909" s="61">
        <v>4732</v>
      </c>
      <c r="BK909" s="27">
        <v>2021</v>
      </c>
      <c r="BL909" t="s">
        <v>64</v>
      </c>
      <c r="BM909" t="s">
        <v>70</v>
      </c>
      <c r="BN909">
        <v>511115</v>
      </c>
      <c r="BO909" s="29">
        <v>10</v>
      </c>
      <c r="BP909" t="s">
        <v>75</v>
      </c>
      <c r="BQ909" s="61">
        <v>3081</v>
      </c>
    </row>
    <row r="910" spans="1:69" x14ac:dyDescent="0.25">
      <c r="A910" s="27">
        <v>2023</v>
      </c>
      <c r="B910" t="s">
        <v>50</v>
      </c>
      <c r="C910" t="s">
        <v>53</v>
      </c>
      <c r="D910" t="s">
        <v>73</v>
      </c>
      <c r="E910" s="61"/>
      <c r="F910" s="61"/>
      <c r="G910" s="61"/>
      <c r="H910" s="61"/>
      <c r="I910" s="61"/>
      <c r="J910" s="61"/>
      <c r="K910" s="61"/>
      <c r="L910" s="61">
        <v>5051</v>
      </c>
      <c r="M910" s="61">
        <v>855</v>
      </c>
      <c r="N910" s="61"/>
      <c r="O910" s="61"/>
      <c r="P910" s="61"/>
      <c r="Q910" s="61">
        <v>5906</v>
      </c>
      <c r="AK910" s="27">
        <v>2021</v>
      </c>
      <c r="AL910" t="s">
        <v>64</v>
      </c>
      <c r="AM910" t="s">
        <v>37</v>
      </c>
      <c r="AN910">
        <v>250013</v>
      </c>
      <c r="AO910" s="29">
        <v>3</v>
      </c>
      <c r="AP910" t="s">
        <v>18</v>
      </c>
      <c r="AQ910" s="61">
        <v>3908</v>
      </c>
      <c r="BK910" s="27">
        <v>2021</v>
      </c>
      <c r="BL910" t="s">
        <v>64</v>
      </c>
      <c r="BM910" t="s">
        <v>70</v>
      </c>
      <c r="BN910">
        <v>511115</v>
      </c>
      <c r="BO910" s="29">
        <v>10</v>
      </c>
      <c r="BP910" t="s">
        <v>12</v>
      </c>
      <c r="BQ910" s="61">
        <v>4846</v>
      </c>
    </row>
    <row r="911" spans="1:69" x14ac:dyDescent="0.25">
      <c r="A911" s="27">
        <v>2023</v>
      </c>
      <c r="B911" t="s">
        <v>50</v>
      </c>
      <c r="C911" t="s">
        <v>53</v>
      </c>
      <c r="D911" t="s">
        <v>74</v>
      </c>
      <c r="E911" s="61"/>
      <c r="F911" s="61"/>
      <c r="G911" s="61"/>
      <c r="H911" s="61">
        <v>3062</v>
      </c>
      <c r="I911" s="61"/>
      <c r="J911" s="61"/>
      <c r="K911" s="61"/>
      <c r="L911" s="61"/>
      <c r="M911" s="61"/>
      <c r="N911" s="61"/>
      <c r="O911" s="61"/>
      <c r="P911" s="61"/>
      <c r="Q911" s="61">
        <v>3062</v>
      </c>
      <c r="AK911" s="27">
        <v>2021</v>
      </c>
      <c r="AL911" t="s">
        <v>64</v>
      </c>
      <c r="AM911" t="s">
        <v>37</v>
      </c>
      <c r="AN911">
        <v>250013</v>
      </c>
      <c r="AO911" s="29">
        <v>10</v>
      </c>
      <c r="AP911" t="s">
        <v>75</v>
      </c>
      <c r="AQ911" s="61">
        <v>3081</v>
      </c>
      <c r="BK911" s="27">
        <v>2021</v>
      </c>
      <c r="BL911" t="s">
        <v>64</v>
      </c>
      <c r="BM911" t="s">
        <v>70</v>
      </c>
      <c r="BN911">
        <v>511115</v>
      </c>
      <c r="BO911" s="29">
        <v>10</v>
      </c>
      <c r="BP911" t="s">
        <v>17</v>
      </c>
      <c r="BQ911" s="61">
        <v>4705</v>
      </c>
    </row>
    <row r="912" spans="1:69" x14ac:dyDescent="0.25">
      <c r="A912" s="27">
        <v>2023</v>
      </c>
      <c r="B912" t="s">
        <v>50</v>
      </c>
      <c r="C912" t="s">
        <v>53</v>
      </c>
      <c r="D912" t="s">
        <v>75</v>
      </c>
      <c r="E912" s="61"/>
      <c r="F912" s="61"/>
      <c r="G912" s="61"/>
      <c r="H912" s="61"/>
      <c r="I912" s="61"/>
      <c r="J912" s="61"/>
      <c r="K912" s="61">
        <v>2039</v>
      </c>
      <c r="L912" s="61"/>
      <c r="M912" s="61"/>
      <c r="N912" s="61">
        <v>776</v>
      </c>
      <c r="O912" s="61"/>
      <c r="P912" s="61">
        <v>1906</v>
      </c>
      <c r="Q912" s="61">
        <v>4721</v>
      </c>
      <c r="AK912" s="27">
        <v>2021</v>
      </c>
      <c r="AL912" t="s">
        <v>64</v>
      </c>
      <c r="AM912" t="s">
        <v>37</v>
      </c>
      <c r="AN912">
        <v>250013</v>
      </c>
      <c r="AO912" s="29">
        <v>11</v>
      </c>
      <c r="AP912" t="s">
        <v>73</v>
      </c>
      <c r="AQ912" s="61">
        <v>5715</v>
      </c>
      <c r="BK912" s="27">
        <v>2021</v>
      </c>
      <c r="BL912" t="s">
        <v>64</v>
      </c>
      <c r="BM912" t="s">
        <v>70</v>
      </c>
      <c r="BN912">
        <v>511115</v>
      </c>
      <c r="BO912" s="29">
        <v>12</v>
      </c>
      <c r="BP912" t="s">
        <v>78</v>
      </c>
      <c r="BQ912" s="61">
        <v>4232</v>
      </c>
    </row>
    <row r="913" spans="1:69" x14ac:dyDescent="0.25">
      <c r="A913" s="27">
        <v>2023</v>
      </c>
      <c r="B913" t="s">
        <v>50</v>
      </c>
      <c r="C913" t="s">
        <v>53</v>
      </c>
      <c r="D913" t="s">
        <v>76</v>
      </c>
      <c r="E913" s="61"/>
      <c r="F913" s="61"/>
      <c r="G913" s="61"/>
      <c r="H913" s="61"/>
      <c r="I913" s="61">
        <v>5073</v>
      </c>
      <c r="J913" s="61">
        <v>2142</v>
      </c>
      <c r="K913" s="61"/>
      <c r="L913" s="61">
        <v>3092</v>
      </c>
      <c r="M913" s="61"/>
      <c r="N913" s="61"/>
      <c r="O913" s="61"/>
      <c r="P913" s="61"/>
      <c r="Q913" s="61">
        <v>10307</v>
      </c>
      <c r="AK913" s="27">
        <v>2021</v>
      </c>
      <c r="AL913" t="s">
        <v>64</v>
      </c>
      <c r="AM913" t="s">
        <v>37</v>
      </c>
      <c r="AN913">
        <v>250013</v>
      </c>
      <c r="AO913" s="29">
        <v>12</v>
      </c>
      <c r="AP913" t="s">
        <v>13</v>
      </c>
      <c r="AQ913" s="61">
        <v>4498</v>
      </c>
      <c r="BK913" s="27">
        <v>2021</v>
      </c>
      <c r="BL913" t="s">
        <v>64</v>
      </c>
      <c r="BM913" t="s">
        <v>70</v>
      </c>
      <c r="BN913">
        <v>511115</v>
      </c>
      <c r="BO913" s="29">
        <v>12</v>
      </c>
      <c r="BP913" t="s">
        <v>12</v>
      </c>
      <c r="BQ913" s="61">
        <v>862</v>
      </c>
    </row>
    <row r="914" spans="1:69" x14ac:dyDescent="0.25">
      <c r="A914" s="27">
        <v>2023</v>
      </c>
      <c r="B914" t="s">
        <v>50</v>
      </c>
      <c r="C914" t="s">
        <v>53</v>
      </c>
      <c r="D914" t="s">
        <v>77</v>
      </c>
      <c r="E914" s="61">
        <v>957</v>
      </c>
      <c r="F914" s="61"/>
      <c r="G914" s="61">
        <v>2220</v>
      </c>
      <c r="H914" s="61">
        <v>580</v>
      </c>
      <c r="I914" s="61"/>
      <c r="J914" s="61"/>
      <c r="K914" s="61"/>
      <c r="L914" s="61"/>
      <c r="M914" s="61"/>
      <c r="N914" s="61">
        <v>5188</v>
      </c>
      <c r="O914" s="61"/>
      <c r="P914" s="61"/>
      <c r="Q914" s="61">
        <v>8945</v>
      </c>
      <c r="AK914" s="27">
        <v>2021</v>
      </c>
      <c r="AL914" t="s">
        <v>64</v>
      </c>
      <c r="AM914" t="s">
        <v>37</v>
      </c>
      <c r="AN914">
        <v>250014</v>
      </c>
      <c r="AO914" s="29">
        <v>1</v>
      </c>
      <c r="AP914" t="s">
        <v>21</v>
      </c>
      <c r="AQ914" s="61">
        <v>3475</v>
      </c>
      <c r="BK914" s="27">
        <v>2021</v>
      </c>
      <c r="BL914" t="s">
        <v>64</v>
      </c>
      <c r="BM914" t="s">
        <v>31</v>
      </c>
      <c r="BN914">
        <v>511116</v>
      </c>
      <c r="BO914" s="29">
        <v>1</v>
      </c>
      <c r="BP914" t="s">
        <v>11</v>
      </c>
      <c r="BQ914" s="61">
        <v>1356</v>
      </c>
    </row>
    <row r="915" spans="1:69" x14ac:dyDescent="0.25">
      <c r="A915" s="27">
        <v>2023</v>
      </c>
      <c r="B915" t="s">
        <v>50</v>
      </c>
      <c r="C915" t="s">
        <v>53</v>
      </c>
      <c r="D915" t="s">
        <v>80</v>
      </c>
      <c r="E915" s="61"/>
      <c r="F915" s="61"/>
      <c r="G915" s="61"/>
      <c r="H915" s="61">
        <v>5380</v>
      </c>
      <c r="I915" s="61"/>
      <c r="J915" s="61"/>
      <c r="K915" s="61"/>
      <c r="L915" s="61"/>
      <c r="M915" s="61"/>
      <c r="N915" s="61"/>
      <c r="O915" s="61"/>
      <c r="P915" s="61"/>
      <c r="Q915" s="61">
        <v>5380</v>
      </c>
      <c r="AK915" s="27">
        <v>2021</v>
      </c>
      <c r="AL915" t="s">
        <v>64</v>
      </c>
      <c r="AM915" t="s">
        <v>37</v>
      </c>
      <c r="AN915">
        <v>250014</v>
      </c>
      <c r="AO915" s="29">
        <v>2</v>
      </c>
      <c r="AP915" t="s">
        <v>80</v>
      </c>
      <c r="AQ915" s="61">
        <v>556</v>
      </c>
      <c r="BK915" s="27">
        <v>2021</v>
      </c>
      <c r="BL915" t="s">
        <v>64</v>
      </c>
      <c r="BM915" t="s">
        <v>31</v>
      </c>
      <c r="BN915">
        <v>511116</v>
      </c>
      <c r="BO915" s="29">
        <v>1</v>
      </c>
      <c r="BP915" t="s">
        <v>13</v>
      </c>
      <c r="BQ915" s="61">
        <v>5493</v>
      </c>
    </row>
    <row r="916" spans="1:69" x14ac:dyDescent="0.25">
      <c r="A916" s="27">
        <v>2023</v>
      </c>
      <c r="B916" t="s">
        <v>50</v>
      </c>
      <c r="C916" t="s">
        <v>53</v>
      </c>
      <c r="D916" t="s">
        <v>81</v>
      </c>
      <c r="E916" s="61"/>
      <c r="F916" s="61"/>
      <c r="G916" s="61"/>
      <c r="H916" s="61">
        <v>5100</v>
      </c>
      <c r="I916" s="61"/>
      <c r="J916" s="61"/>
      <c r="K916" s="61"/>
      <c r="L916" s="61"/>
      <c r="M916" s="61">
        <v>3070</v>
      </c>
      <c r="N916" s="61"/>
      <c r="O916" s="61"/>
      <c r="P916" s="61"/>
      <c r="Q916" s="61">
        <v>8170</v>
      </c>
      <c r="AK916" s="27">
        <v>2021</v>
      </c>
      <c r="AL916" t="s">
        <v>64</v>
      </c>
      <c r="AM916" t="s">
        <v>37</v>
      </c>
      <c r="AN916">
        <v>250014</v>
      </c>
      <c r="AO916" s="29">
        <v>3</v>
      </c>
      <c r="AP916" t="s">
        <v>73</v>
      </c>
      <c r="AQ916" s="61">
        <v>340</v>
      </c>
      <c r="BK916" s="27">
        <v>2021</v>
      </c>
      <c r="BL916" t="s">
        <v>64</v>
      </c>
      <c r="BM916" t="s">
        <v>31</v>
      </c>
      <c r="BN916">
        <v>511116</v>
      </c>
      <c r="BO916" s="29">
        <v>1</v>
      </c>
      <c r="BP916" t="s">
        <v>15</v>
      </c>
      <c r="BQ916" s="61">
        <v>4028</v>
      </c>
    </row>
    <row r="917" spans="1:69" x14ac:dyDescent="0.25">
      <c r="A917" s="27">
        <v>2023</v>
      </c>
      <c r="B917" t="s">
        <v>50</v>
      </c>
      <c r="C917" t="s">
        <v>53</v>
      </c>
      <c r="D917" t="s">
        <v>11</v>
      </c>
      <c r="E917" s="61"/>
      <c r="F917" s="61"/>
      <c r="G917" s="61"/>
      <c r="H917" s="61"/>
      <c r="I917" s="61"/>
      <c r="J917" s="61"/>
      <c r="K917" s="61">
        <v>4787</v>
      </c>
      <c r="L917" s="61">
        <v>9666</v>
      </c>
      <c r="M917" s="61">
        <v>514</v>
      </c>
      <c r="N917" s="61"/>
      <c r="O917" s="61"/>
      <c r="P917" s="61"/>
      <c r="Q917" s="61">
        <v>14967</v>
      </c>
      <c r="AK917" s="27">
        <v>2021</v>
      </c>
      <c r="AL917" t="s">
        <v>64</v>
      </c>
      <c r="AM917" t="s">
        <v>37</v>
      </c>
      <c r="AN917">
        <v>250014</v>
      </c>
      <c r="AO917" s="29">
        <v>3</v>
      </c>
      <c r="AP917" t="s">
        <v>11</v>
      </c>
      <c r="AQ917" s="61">
        <v>390</v>
      </c>
      <c r="BK917" s="27">
        <v>2021</v>
      </c>
      <c r="BL917" t="s">
        <v>64</v>
      </c>
      <c r="BM917" t="s">
        <v>31</v>
      </c>
      <c r="BN917">
        <v>511116</v>
      </c>
      <c r="BO917" s="29">
        <v>1</v>
      </c>
      <c r="BP917" t="s">
        <v>19</v>
      </c>
      <c r="BQ917" s="61">
        <v>4341</v>
      </c>
    </row>
    <row r="918" spans="1:69" x14ac:dyDescent="0.25">
      <c r="A918" s="27">
        <v>2023</v>
      </c>
      <c r="B918" t="s">
        <v>50</v>
      </c>
      <c r="C918" t="s">
        <v>53</v>
      </c>
      <c r="D918" t="s">
        <v>12</v>
      </c>
      <c r="E918" s="61">
        <v>572</v>
      </c>
      <c r="F918" s="61">
        <v>886</v>
      </c>
      <c r="G918" s="61">
        <v>520</v>
      </c>
      <c r="H918" s="61"/>
      <c r="I918" s="61"/>
      <c r="J918" s="61"/>
      <c r="K918" s="61"/>
      <c r="L918" s="61"/>
      <c r="M918" s="61"/>
      <c r="N918" s="61"/>
      <c r="O918" s="61"/>
      <c r="P918" s="61"/>
      <c r="Q918" s="61">
        <v>1978</v>
      </c>
      <c r="AK918" s="27">
        <v>2021</v>
      </c>
      <c r="AL918" t="s">
        <v>64</v>
      </c>
      <c r="AM918" t="s">
        <v>37</v>
      </c>
      <c r="AN918">
        <v>250014</v>
      </c>
      <c r="AO918" s="29">
        <v>3</v>
      </c>
      <c r="AP918" t="s">
        <v>16</v>
      </c>
      <c r="AQ918" s="61">
        <v>4762</v>
      </c>
      <c r="BK918" s="27">
        <v>2021</v>
      </c>
      <c r="BL918" t="s">
        <v>64</v>
      </c>
      <c r="BM918" t="s">
        <v>31</v>
      </c>
      <c r="BN918">
        <v>511116</v>
      </c>
      <c r="BO918" s="29">
        <v>1</v>
      </c>
      <c r="BP918" t="s">
        <v>21</v>
      </c>
      <c r="BQ918" s="61">
        <v>7990</v>
      </c>
    </row>
    <row r="919" spans="1:69" x14ac:dyDescent="0.25">
      <c r="A919" s="27">
        <v>2023</v>
      </c>
      <c r="B919" t="s">
        <v>50</v>
      </c>
      <c r="C919" t="s">
        <v>53</v>
      </c>
      <c r="D919" t="s">
        <v>13</v>
      </c>
      <c r="E919" s="61"/>
      <c r="F919" s="61"/>
      <c r="G919" s="61">
        <v>5306</v>
      </c>
      <c r="H919" s="61">
        <v>2605</v>
      </c>
      <c r="I919" s="61"/>
      <c r="J919" s="61">
        <v>335</v>
      </c>
      <c r="K919" s="61"/>
      <c r="L919" s="61">
        <v>1973</v>
      </c>
      <c r="M919" s="61"/>
      <c r="N919" s="61"/>
      <c r="O919" s="61"/>
      <c r="P919" s="61"/>
      <c r="Q919" s="61">
        <v>10219</v>
      </c>
      <c r="AK919" s="27">
        <v>2021</v>
      </c>
      <c r="AL919" t="s">
        <v>64</v>
      </c>
      <c r="AM919" t="s">
        <v>37</v>
      </c>
      <c r="AN919">
        <v>250014</v>
      </c>
      <c r="AO919" s="29">
        <v>9</v>
      </c>
      <c r="AP919" t="s">
        <v>17</v>
      </c>
      <c r="AQ919" s="61">
        <v>3035</v>
      </c>
      <c r="BK919" s="27">
        <v>2021</v>
      </c>
      <c r="BL919" t="s">
        <v>64</v>
      </c>
      <c r="BM919" t="s">
        <v>31</v>
      </c>
      <c r="BN919">
        <v>511116</v>
      </c>
      <c r="BO919" s="29">
        <v>2</v>
      </c>
      <c r="BP919" t="s">
        <v>17</v>
      </c>
      <c r="BQ919" s="61">
        <v>6327</v>
      </c>
    </row>
    <row r="920" spans="1:69" x14ac:dyDescent="0.25">
      <c r="A920" s="27">
        <v>2023</v>
      </c>
      <c r="B920" t="s">
        <v>50</v>
      </c>
      <c r="C920" t="s">
        <v>53</v>
      </c>
      <c r="D920" t="s">
        <v>14</v>
      </c>
      <c r="E920" s="61"/>
      <c r="F920" s="61">
        <v>5156</v>
      </c>
      <c r="G920" s="61"/>
      <c r="H920" s="61"/>
      <c r="I920" s="61">
        <v>1886</v>
      </c>
      <c r="J920" s="61"/>
      <c r="K920" s="61"/>
      <c r="L920" s="61"/>
      <c r="M920" s="61"/>
      <c r="N920" s="61"/>
      <c r="O920" s="61"/>
      <c r="P920" s="61"/>
      <c r="Q920" s="61">
        <v>7042</v>
      </c>
      <c r="AK920" s="27">
        <v>2021</v>
      </c>
      <c r="AL920" t="s">
        <v>64</v>
      </c>
      <c r="AM920" t="s">
        <v>37</v>
      </c>
      <c r="AN920">
        <v>250014</v>
      </c>
      <c r="AO920" s="29">
        <v>12</v>
      </c>
      <c r="AP920" t="s">
        <v>77</v>
      </c>
      <c r="AQ920" s="61">
        <v>3151</v>
      </c>
      <c r="BK920" s="27">
        <v>2021</v>
      </c>
      <c r="BL920" t="s">
        <v>64</v>
      </c>
      <c r="BM920" t="s">
        <v>31</v>
      </c>
      <c r="BN920">
        <v>511116</v>
      </c>
      <c r="BO920" s="29">
        <v>3</v>
      </c>
      <c r="BP920" t="s">
        <v>76</v>
      </c>
      <c r="BQ920" s="61">
        <v>5814</v>
      </c>
    </row>
    <row r="921" spans="1:69" x14ac:dyDescent="0.25">
      <c r="A921" s="27">
        <v>2023</v>
      </c>
      <c r="B921" t="s">
        <v>50</v>
      </c>
      <c r="C921" t="s">
        <v>53</v>
      </c>
      <c r="D921" t="s">
        <v>15</v>
      </c>
      <c r="E921" s="61"/>
      <c r="F921" s="61"/>
      <c r="G921" s="61">
        <v>270</v>
      </c>
      <c r="H921" s="61">
        <v>5985</v>
      </c>
      <c r="I921" s="61"/>
      <c r="J921" s="61"/>
      <c r="K921" s="61"/>
      <c r="L921" s="61"/>
      <c r="M921" s="61"/>
      <c r="N921" s="61">
        <v>4668</v>
      </c>
      <c r="O921" s="61"/>
      <c r="P921" s="61">
        <v>4712</v>
      </c>
      <c r="Q921" s="61">
        <v>15635</v>
      </c>
      <c r="AK921" s="27">
        <v>2021</v>
      </c>
      <c r="AL921" t="s">
        <v>64</v>
      </c>
      <c r="AM921" t="s">
        <v>37</v>
      </c>
      <c r="AN921">
        <v>250014</v>
      </c>
      <c r="AO921" s="29">
        <v>12</v>
      </c>
      <c r="AP921" t="s">
        <v>16</v>
      </c>
      <c r="AQ921" s="61">
        <v>4274</v>
      </c>
      <c r="BK921" s="27">
        <v>2021</v>
      </c>
      <c r="BL921" t="s">
        <v>64</v>
      </c>
      <c r="BM921" t="s">
        <v>31</v>
      </c>
      <c r="BN921">
        <v>511116</v>
      </c>
      <c r="BO921" s="29">
        <v>3</v>
      </c>
      <c r="BP921" t="s">
        <v>16</v>
      </c>
      <c r="BQ921" s="61">
        <v>4732</v>
      </c>
    </row>
    <row r="922" spans="1:69" x14ac:dyDescent="0.25">
      <c r="A922" s="27">
        <v>2023</v>
      </c>
      <c r="B922" t="s">
        <v>50</v>
      </c>
      <c r="C922" t="s">
        <v>53</v>
      </c>
      <c r="D922" t="s">
        <v>16</v>
      </c>
      <c r="E922" s="61"/>
      <c r="F922" s="61">
        <v>1103</v>
      </c>
      <c r="G922" s="61">
        <v>2645</v>
      </c>
      <c r="H922" s="61">
        <v>3104</v>
      </c>
      <c r="I922" s="61"/>
      <c r="J922" s="61"/>
      <c r="K922" s="61"/>
      <c r="L922" s="61"/>
      <c r="M922" s="61"/>
      <c r="N922" s="61"/>
      <c r="O922" s="61">
        <v>3438</v>
      </c>
      <c r="P922" s="61"/>
      <c r="Q922" s="61">
        <v>10290</v>
      </c>
      <c r="AK922" s="27">
        <v>2021</v>
      </c>
      <c r="AL922" t="s">
        <v>64</v>
      </c>
      <c r="AM922" t="s">
        <v>37</v>
      </c>
      <c r="AN922">
        <v>250015</v>
      </c>
      <c r="AO922" s="29">
        <v>1</v>
      </c>
      <c r="AP922" t="s">
        <v>73</v>
      </c>
      <c r="AQ922" s="61">
        <v>785</v>
      </c>
      <c r="BK922" s="27">
        <v>2021</v>
      </c>
      <c r="BL922" t="s">
        <v>64</v>
      </c>
      <c r="BM922" t="s">
        <v>31</v>
      </c>
      <c r="BN922">
        <v>511116</v>
      </c>
      <c r="BO922" s="29">
        <v>3</v>
      </c>
      <c r="BP922" t="s">
        <v>18</v>
      </c>
      <c r="BQ922" s="61">
        <v>3908</v>
      </c>
    </row>
    <row r="923" spans="1:69" x14ac:dyDescent="0.25">
      <c r="A923" s="27">
        <v>2023</v>
      </c>
      <c r="B923" t="s">
        <v>50</v>
      </c>
      <c r="C923" t="s">
        <v>53</v>
      </c>
      <c r="D923" t="s">
        <v>17</v>
      </c>
      <c r="E923" s="61"/>
      <c r="F923" s="61"/>
      <c r="G923" s="61"/>
      <c r="H923" s="61"/>
      <c r="I923" s="61"/>
      <c r="J923" s="61">
        <v>4945</v>
      </c>
      <c r="K923" s="61"/>
      <c r="L923" s="61"/>
      <c r="M923" s="61"/>
      <c r="N923" s="61"/>
      <c r="O923" s="61"/>
      <c r="P923" s="61"/>
      <c r="Q923" s="61">
        <v>4945</v>
      </c>
      <c r="AK923" s="27">
        <v>2021</v>
      </c>
      <c r="AL923" t="s">
        <v>64</v>
      </c>
      <c r="AM923" t="s">
        <v>37</v>
      </c>
      <c r="AN923">
        <v>250015</v>
      </c>
      <c r="AO923" s="29">
        <v>1</v>
      </c>
      <c r="AP923" t="s">
        <v>21</v>
      </c>
      <c r="AQ923" s="61">
        <v>5799</v>
      </c>
      <c r="BK923" s="27">
        <v>2021</v>
      </c>
      <c r="BL923" t="s">
        <v>64</v>
      </c>
      <c r="BM923" t="s">
        <v>31</v>
      </c>
      <c r="BN923">
        <v>511116</v>
      </c>
      <c r="BO923" s="29">
        <v>4</v>
      </c>
      <c r="BP923" t="s">
        <v>75</v>
      </c>
      <c r="BQ923" s="61">
        <v>7014</v>
      </c>
    </row>
    <row r="924" spans="1:69" x14ac:dyDescent="0.25">
      <c r="A924" s="27">
        <v>2023</v>
      </c>
      <c r="B924" t="s">
        <v>50</v>
      </c>
      <c r="C924" t="s">
        <v>53</v>
      </c>
      <c r="D924" t="s">
        <v>18</v>
      </c>
      <c r="E924" s="61"/>
      <c r="F924" s="61"/>
      <c r="G924" s="61"/>
      <c r="H924" s="61"/>
      <c r="I924" s="61"/>
      <c r="J924" s="61"/>
      <c r="K924" s="61"/>
      <c r="L924" s="61"/>
      <c r="M924" s="61"/>
      <c r="N924" s="61">
        <v>1378</v>
      </c>
      <c r="O924" s="61"/>
      <c r="P924" s="61"/>
      <c r="Q924" s="61">
        <v>1378</v>
      </c>
      <c r="AK924" s="27">
        <v>2021</v>
      </c>
      <c r="AL924" t="s">
        <v>64</v>
      </c>
      <c r="AM924" t="s">
        <v>37</v>
      </c>
      <c r="AN924">
        <v>250015</v>
      </c>
      <c r="AO924" s="29">
        <v>2</v>
      </c>
      <c r="AP924" t="s">
        <v>73</v>
      </c>
      <c r="AQ924" s="61">
        <v>5551</v>
      </c>
      <c r="BK924" s="27">
        <v>2021</v>
      </c>
      <c r="BL924" t="s">
        <v>64</v>
      </c>
      <c r="BM924" t="s">
        <v>31</v>
      </c>
      <c r="BN924">
        <v>511116</v>
      </c>
      <c r="BO924" s="29">
        <v>4</v>
      </c>
      <c r="BP924" t="s">
        <v>81</v>
      </c>
      <c r="BQ924" s="61">
        <v>4601</v>
      </c>
    </row>
    <row r="925" spans="1:69" x14ac:dyDescent="0.25">
      <c r="A925" s="27">
        <v>2023</v>
      </c>
      <c r="B925" t="s">
        <v>50</v>
      </c>
      <c r="C925" t="s">
        <v>53</v>
      </c>
      <c r="D925" t="s">
        <v>19</v>
      </c>
      <c r="E925" s="61">
        <v>1240</v>
      </c>
      <c r="F925" s="61"/>
      <c r="G925" s="61"/>
      <c r="H925" s="61"/>
      <c r="I925" s="61"/>
      <c r="J925" s="61"/>
      <c r="K925" s="61"/>
      <c r="L925" s="61"/>
      <c r="M925" s="61"/>
      <c r="N925" s="61">
        <v>2119</v>
      </c>
      <c r="O925" s="61"/>
      <c r="P925" s="61"/>
      <c r="Q925" s="61">
        <v>3359</v>
      </c>
      <c r="AK925" s="27">
        <v>2021</v>
      </c>
      <c r="AL925" t="s">
        <v>64</v>
      </c>
      <c r="AM925" t="s">
        <v>37</v>
      </c>
      <c r="AN925">
        <v>250015</v>
      </c>
      <c r="AO925" s="29">
        <v>3</v>
      </c>
      <c r="AP925" t="s">
        <v>17</v>
      </c>
      <c r="AQ925" s="61">
        <v>1300</v>
      </c>
      <c r="BK925" s="27">
        <v>2021</v>
      </c>
      <c r="BL925" t="s">
        <v>64</v>
      </c>
      <c r="BM925" t="s">
        <v>31</v>
      </c>
      <c r="BN925">
        <v>511116</v>
      </c>
      <c r="BO925" s="29">
        <v>4</v>
      </c>
      <c r="BP925" t="s">
        <v>11</v>
      </c>
      <c r="BQ925" s="61">
        <v>271</v>
      </c>
    </row>
    <row r="926" spans="1:69" x14ac:dyDescent="0.25">
      <c r="A926" s="27">
        <v>2023</v>
      </c>
      <c r="B926" t="s">
        <v>50</v>
      </c>
      <c r="C926" t="s">
        <v>53</v>
      </c>
      <c r="D926" t="s">
        <v>20</v>
      </c>
      <c r="E926" s="61"/>
      <c r="F926" s="61"/>
      <c r="G926" s="61"/>
      <c r="H926" s="61"/>
      <c r="I926" s="61"/>
      <c r="J926" s="61"/>
      <c r="K926" s="61"/>
      <c r="L926" s="61">
        <v>2919</v>
      </c>
      <c r="M926" s="61"/>
      <c r="N926" s="61"/>
      <c r="O926" s="61"/>
      <c r="P926" s="61"/>
      <c r="Q926" s="61">
        <v>2919</v>
      </c>
      <c r="AK926" s="27">
        <v>2021</v>
      </c>
      <c r="AL926" t="s">
        <v>64</v>
      </c>
      <c r="AM926" t="s">
        <v>37</v>
      </c>
      <c r="AN926">
        <v>250015</v>
      </c>
      <c r="AO926" s="29">
        <v>4</v>
      </c>
      <c r="AP926" t="s">
        <v>75</v>
      </c>
      <c r="AQ926" s="61">
        <v>4401</v>
      </c>
      <c r="BK926" s="27">
        <v>2021</v>
      </c>
      <c r="BL926" t="s">
        <v>64</v>
      </c>
      <c r="BM926" t="s">
        <v>31</v>
      </c>
      <c r="BN926">
        <v>511116</v>
      </c>
      <c r="BO926" s="29">
        <v>4</v>
      </c>
      <c r="BP926" t="s">
        <v>18</v>
      </c>
      <c r="BQ926" s="61">
        <v>3176</v>
      </c>
    </row>
    <row r="927" spans="1:69" x14ac:dyDescent="0.25">
      <c r="A927" s="27">
        <v>2023</v>
      </c>
      <c r="B927" t="s">
        <v>50</v>
      </c>
      <c r="C927" t="s">
        <v>53</v>
      </c>
      <c r="D927" t="s">
        <v>21</v>
      </c>
      <c r="E927" s="61"/>
      <c r="F927" s="61">
        <v>4498</v>
      </c>
      <c r="G927" s="61"/>
      <c r="H927" s="61"/>
      <c r="I927" s="61"/>
      <c r="J927" s="61"/>
      <c r="K927" s="61"/>
      <c r="L927" s="61"/>
      <c r="M927" s="61"/>
      <c r="N927" s="61"/>
      <c r="O927" s="61">
        <v>462</v>
      </c>
      <c r="P927" s="61"/>
      <c r="Q927" s="61">
        <v>4960</v>
      </c>
      <c r="AK927" s="27">
        <v>2021</v>
      </c>
      <c r="AL927" t="s">
        <v>64</v>
      </c>
      <c r="AM927" t="s">
        <v>37</v>
      </c>
      <c r="AN927">
        <v>250015</v>
      </c>
      <c r="AO927" s="29">
        <v>6</v>
      </c>
      <c r="AP927" t="s">
        <v>20</v>
      </c>
      <c r="AQ927" s="61">
        <v>4786</v>
      </c>
      <c r="BK927" s="27">
        <v>2021</v>
      </c>
      <c r="BL927" t="s">
        <v>64</v>
      </c>
      <c r="BM927" t="s">
        <v>31</v>
      </c>
      <c r="BN927">
        <v>511116</v>
      </c>
      <c r="BO927" s="29">
        <v>6</v>
      </c>
      <c r="BP927" t="s">
        <v>80</v>
      </c>
      <c r="BQ927" s="61">
        <v>9337</v>
      </c>
    </row>
    <row r="928" spans="1:69" x14ac:dyDescent="0.25">
      <c r="A928" s="27">
        <v>2023</v>
      </c>
      <c r="B928" t="s">
        <v>50</v>
      </c>
      <c r="C928" t="s">
        <v>38</v>
      </c>
      <c r="D928" t="s">
        <v>75</v>
      </c>
      <c r="E928" s="61"/>
      <c r="F928" s="61"/>
      <c r="G928" s="61"/>
      <c r="H928" s="61"/>
      <c r="I928" s="61"/>
      <c r="J928" s="61"/>
      <c r="K928" s="61"/>
      <c r="L928" s="61">
        <v>4879</v>
      </c>
      <c r="M928" s="61">
        <v>2053</v>
      </c>
      <c r="N928" s="61">
        <v>3143</v>
      </c>
      <c r="O928" s="61"/>
      <c r="P928" s="61"/>
      <c r="Q928" s="61">
        <v>10075</v>
      </c>
      <c r="AK928" s="27">
        <v>2021</v>
      </c>
      <c r="AL928" t="s">
        <v>64</v>
      </c>
      <c r="AM928" t="s">
        <v>37</v>
      </c>
      <c r="AN928">
        <v>250015</v>
      </c>
      <c r="AO928" s="29">
        <v>7</v>
      </c>
      <c r="AP928" t="s">
        <v>13</v>
      </c>
      <c r="AQ928" s="61">
        <v>1447</v>
      </c>
      <c r="BK928" s="27">
        <v>2021</v>
      </c>
      <c r="BL928" t="s">
        <v>64</v>
      </c>
      <c r="BM928" t="s">
        <v>31</v>
      </c>
      <c r="BN928">
        <v>511116</v>
      </c>
      <c r="BO928" s="29">
        <v>7</v>
      </c>
      <c r="BP928" t="s">
        <v>77</v>
      </c>
      <c r="BQ928" s="61">
        <v>5080</v>
      </c>
    </row>
    <row r="929" spans="1:69" x14ac:dyDescent="0.25">
      <c r="A929" s="27">
        <v>2023</v>
      </c>
      <c r="B929" t="s">
        <v>50</v>
      </c>
      <c r="C929" t="s">
        <v>38</v>
      </c>
      <c r="D929" t="s">
        <v>76</v>
      </c>
      <c r="E929" s="61"/>
      <c r="F929" s="61"/>
      <c r="G929" s="61"/>
      <c r="H929" s="61"/>
      <c r="I929" s="61"/>
      <c r="J929" s="61"/>
      <c r="K929" s="61">
        <v>5400</v>
      </c>
      <c r="L929" s="61"/>
      <c r="M929" s="61"/>
      <c r="N929" s="61"/>
      <c r="O929" s="61"/>
      <c r="P929" s="61"/>
      <c r="Q929" s="61">
        <v>5400</v>
      </c>
      <c r="AK929" s="27">
        <v>2021</v>
      </c>
      <c r="AL929" t="s">
        <v>64</v>
      </c>
      <c r="AM929" t="s">
        <v>37</v>
      </c>
      <c r="AN929">
        <v>250015</v>
      </c>
      <c r="AO929" s="29">
        <v>8</v>
      </c>
      <c r="AP929" t="s">
        <v>18</v>
      </c>
      <c r="AQ929" s="61">
        <v>4717</v>
      </c>
      <c r="BK929" s="27">
        <v>2021</v>
      </c>
      <c r="BL929" t="s">
        <v>64</v>
      </c>
      <c r="BM929" t="s">
        <v>31</v>
      </c>
      <c r="BN929">
        <v>511116</v>
      </c>
      <c r="BO929" s="29">
        <v>7</v>
      </c>
      <c r="BP929" t="s">
        <v>14</v>
      </c>
      <c r="BQ929" s="61">
        <v>4513</v>
      </c>
    </row>
    <row r="930" spans="1:69" x14ac:dyDescent="0.25">
      <c r="A930" s="27">
        <v>2023</v>
      </c>
      <c r="B930" t="s">
        <v>50</v>
      </c>
      <c r="C930" t="s">
        <v>38</v>
      </c>
      <c r="D930" t="s">
        <v>77</v>
      </c>
      <c r="E930" s="61">
        <v>3549</v>
      </c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>
        <v>3549</v>
      </c>
      <c r="AK930" s="27">
        <v>2021</v>
      </c>
      <c r="AL930" t="s">
        <v>64</v>
      </c>
      <c r="AM930" t="s">
        <v>37</v>
      </c>
      <c r="AN930">
        <v>250015</v>
      </c>
      <c r="AO930" s="29">
        <v>8</v>
      </c>
      <c r="AP930" t="s">
        <v>20</v>
      </c>
      <c r="AQ930" s="61">
        <v>229</v>
      </c>
      <c r="BK930" s="27">
        <v>2021</v>
      </c>
      <c r="BL930" t="s">
        <v>64</v>
      </c>
      <c r="BM930" t="s">
        <v>31</v>
      </c>
      <c r="BN930">
        <v>511116</v>
      </c>
      <c r="BO930" s="29">
        <v>7</v>
      </c>
      <c r="BP930" t="s">
        <v>17</v>
      </c>
      <c r="BQ930" s="61">
        <v>6801</v>
      </c>
    </row>
    <row r="931" spans="1:69" x14ac:dyDescent="0.25">
      <c r="A931" s="27">
        <v>2023</v>
      </c>
      <c r="B931" t="s">
        <v>50</v>
      </c>
      <c r="C931" t="s">
        <v>38</v>
      </c>
      <c r="D931" t="s">
        <v>78</v>
      </c>
      <c r="E931" s="61"/>
      <c r="F931" s="61"/>
      <c r="G931" s="61"/>
      <c r="H931" s="61"/>
      <c r="I931" s="61"/>
      <c r="J931" s="61"/>
      <c r="K931" s="61"/>
      <c r="L931" s="61">
        <v>4571</v>
      </c>
      <c r="M931" s="61"/>
      <c r="N931" s="61"/>
      <c r="O931" s="61">
        <v>4109</v>
      </c>
      <c r="P931" s="61"/>
      <c r="Q931" s="61">
        <v>8680</v>
      </c>
      <c r="AK931" s="27">
        <v>2021</v>
      </c>
      <c r="AL931" t="s">
        <v>64</v>
      </c>
      <c r="AM931" t="s">
        <v>37</v>
      </c>
      <c r="AN931">
        <v>250015</v>
      </c>
      <c r="AO931" s="29">
        <v>9</v>
      </c>
      <c r="AP931" t="s">
        <v>78</v>
      </c>
      <c r="AQ931" s="61">
        <v>2994</v>
      </c>
      <c r="BK931" s="27">
        <v>2021</v>
      </c>
      <c r="BL931" t="s">
        <v>64</v>
      </c>
      <c r="BM931" t="s">
        <v>31</v>
      </c>
      <c r="BN931">
        <v>511116</v>
      </c>
      <c r="BO931" s="29">
        <v>7</v>
      </c>
      <c r="BP931" t="s">
        <v>20</v>
      </c>
      <c r="BQ931" s="61">
        <v>4442</v>
      </c>
    </row>
    <row r="932" spans="1:69" x14ac:dyDescent="0.25">
      <c r="A932" s="27">
        <v>2023</v>
      </c>
      <c r="B932" t="s">
        <v>50</v>
      </c>
      <c r="C932" t="s">
        <v>38</v>
      </c>
      <c r="D932" t="s">
        <v>79</v>
      </c>
      <c r="E932" s="61"/>
      <c r="F932" s="61">
        <v>9588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>
        <v>9588</v>
      </c>
      <c r="AK932" s="27">
        <v>2021</v>
      </c>
      <c r="AL932" t="s">
        <v>64</v>
      </c>
      <c r="AM932" t="s">
        <v>37</v>
      </c>
      <c r="AN932">
        <v>250015</v>
      </c>
      <c r="AO932" s="29">
        <v>12</v>
      </c>
      <c r="AP932" t="s">
        <v>11</v>
      </c>
      <c r="AQ932" s="61">
        <v>5421</v>
      </c>
      <c r="BK932" s="27">
        <v>2021</v>
      </c>
      <c r="BL932" t="s">
        <v>64</v>
      </c>
      <c r="BM932" t="s">
        <v>31</v>
      </c>
      <c r="BN932">
        <v>511116</v>
      </c>
      <c r="BO932" s="29">
        <v>8</v>
      </c>
      <c r="BP932" t="s">
        <v>77</v>
      </c>
      <c r="BQ932" s="61">
        <v>4838</v>
      </c>
    </row>
    <row r="933" spans="1:69" x14ac:dyDescent="0.25">
      <c r="A933" s="27">
        <v>2023</v>
      </c>
      <c r="B933" t="s">
        <v>50</v>
      </c>
      <c r="C933" t="s">
        <v>38</v>
      </c>
      <c r="D933" t="s">
        <v>80</v>
      </c>
      <c r="E933" s="61"/>
      <c r="F933" s="61"/>
      <c r="G933" s="61"/>
      <c r="H933" s="61"/>
      <c r="I933" s="61">
        <v>5236</v>
      </c>
      <c r="J933" s="61"/>
      <c r="K933" s="61"/>
      <c r="L933" s="61"/>
      <c r="M933" s="61"/>
      <c r="N933" s="61"/>
      <c r="O933" s="61"/>
      <c r="P933" s="61"/>
      <c r="Q933" s="61">
        <v>5236</v>
      </c>
      <c r="AK933" s="27">
        <v>2021</v>
      </c>
      <c r="AL933" t="s">
        <v>64</v>
      </c>
      <c r="AM933" t="s">
        <v>37</v>
      </c>
      <c r="AN933">
        <v>250016</v>
      </c>
      <c r="AO933" s="29">
        <v>1</v>
      </c>
      <c r="AP933" t="s">
        <v>74</v>
      </c>
      <c r="AQ933" s="61">
        <v>4302</v>
      </c>
      <c r="BK933" s="27">
        <v>2021</v>
      </c>
      <c r="BL933" t="s">
        <v>64</v>
      </c>
      <c r="BM933" t="s">
        <v>31</v>
      </c>
      <c r="BN933">
        <v>511116</v>
      </c>
      <c r="BO933" s="29">
        <v>8</v>
      </c>
      <c r="BP933" t="s">
        <v>79</v>
      </c>
      <c r="BQ933" s="61">
        <v>3611</v>
      </c>
    </row>
    <row r="934" spans="1:69" x14ac:dyDescent="0.25">
      <c r="A934" s="27">
        <v>2023</v>
      </c>
      <c r="B934" t="s">
        <v>50</v>
      </c>
      <c r="C934" t="s">
        <v>38</v>
      </c>
      <c r="D934" t="s">
        <v>81</v>
      </c>
      <c r="E934" s="61">
        <v>4794</v>
      </c>
      <c r="F934" s="61">
        <v>1653</v>
      </c>
      <c r="G934" s="61"/>
      <c r="H934" s="61"/>
      <c r="I934" s="61"/>
      <c r="J934" s="61"/>
      <c r="K934" s="61"/>
      <c r="L934" s="61"/>
      <c r="M934" s="61">
        <v>1971</v>
      </c>
      <c r="N934" s="61"/>
      <c r="O934" s="61">
        <v>676</v>
      </c>
      <c r="P934" s="61"/>
      <c r="Q934" s="61">
        <v>9094</v>
      </c>
      <c r="AK934" s="27">
        <v>2021</v>
      </c>
      <c r="AL934" t="s">
        <v>64</v>
      </c>
      <c r="AM934" t="s">
        <v>37</v>
      </c>
      <c r="AN934">
        <v>250016</v>
      </c>
      <c r="AO934" s="29">
        <v>1</v>
      </c>
      <c r="AP934" t="s">
        <v>19</v>
      </c>
      <c r="AQ934" s="61">
        <v>4341</v>
      </c>
      <c r="BK934" s="27">
        <v>2021</v>
      </c>
      <c r="BL934" t="s">
        <v>64</v>
      </c>
      <c r="BM934" t="s">
        <v>31</v>
      </c>
      <c r="BN934">
        <v>511116</v>
      </c>
      <c r="BO934" s="29">
        <v>8</v>
      </c>
      <c r="BP934" t="s">
        <v>20</v>
      </c>
      <c r="BQ934" s="61">
        <v>309</v>
      </c>
    </row>
    <row r="935" spans="1:69" x14ac:dyDescent="0.25">
      <c r="A935" s="27">
        <v>2023</v>
      </c>
      <c r="B935" t="s">
        <v>50</v>
      </c>
      <c r="C935" t="s">
        <v>38</v>
      </c>
      <c r="D935" t="s">
        <v>11</v>
      </c>
      <c r="E935" s="61"/>
      <c r="F935" s="61"/>
      <c r="G935" s="61"/>
      <c r="H935" s="61"/>
      <c r="I935" s="61">
        <v>3744</v>
      </c>
      <c r="J935" s="61"/>
      <c r="K935" s="61"/>
      <c r="L935" s="61"/>
      <c r="M935" s="61">
        <v>676</v>
      </c>
      <c r="N935" s="61"/>
      <c r="O935" s="61">
        <v>4297</v>
      </c>
      <c r="P935" s="61">
        <v>1166</v>
      </c>
      <c r="Q935" s="61">
        <v>9883</v>
      </c>
      <c r="AK935" s="27">
        <v>2021</v>
      </c>
      <c r="AL935" t="s">
        <v>64</v>
      </c>
      <c r="AM935" t="s">
        <v>37</v>
      </c>
      <c r="AN935">
        <v>250016</v>
      </c>
      <c r="AO935" s="29">
        <v>3</v>
      </c>
      <c r="AP935" t="s">
        <v>75</v>
      </c>
      <c r="AQ935" s="61">
        <v>1273</v>
      </c>
      <c r="BK935" s="27">
        <v>2021</v>
      </c>
      <c r="BL935" t="s">
        <v>64</v>
      </c>
      <c r="BM935" t="s">
        <v>31</v>
      </c>
      <c r="BN935">
        <v>511116</v>
      </c>
      <c r="BO935" s="29">
        <v>10</v>
      </c>
      <c r="BP935" t="s">
        <v>73</v>
      </c>
      <c r="BQ935" s="61">
        <v>2901</v>
      </c>
    </row>
    <row r="936" spans="1:69" x14ac:dyDescent="0.25">
      <c r="A936" s="27">
        <v>2023</v>
      </c>
      <c r="B936" t="s">
        <v>50</v>
      </c>
      <c r="C936" t="s">
        <v>38</v>
      </c>
      <c r="D936" t="s">
        <v>12</v>
      </c>
      <c r="E936" s="61"/>
      <c r="F936" s="61"/>
      <c r="G936" s="61"/>
      <c r="H936" s="61">
        <v>1996</v>
      </c>
      <c r="I936" s="61">
        <v>927</v>
      </c>
      <c r="J936" s="61"/>
      <c r="K936" s="61">
        <v>4096</v>
      </c>
      <c r="L936" s="61">
        <v>1568</v>
      </c>
      <c r="M936" s="61"/>
      <c r="N936" s="61"/>
      <c r="O936" s="61"/>
      <c r="P936" s="61"/>
      <c r="Q936" s="61">
        <v>8587</v>
      </c>
      <c r="AK936" s="27">
        <v>2021</v>
      </c>
      <c r="AL936" t="s">
        <v>64</v>
      </c>
      <c r="AM936" t="s">
        <v>37</v>
      </c>
      <c r="AN936">
        <v>250016</v>
      </c>
      <c r="AO936" s="29">
        <v>3</v>
      </c>
      <c r="AP936" t="s">
        <v>81</v>
      </c>
      <c r="AQ936" s="61">
        <v>1397</v>
      </c>
      <c r="BK936" s="27">
        <v>2021</v>
      </c>
      <c r="BL936" t="s">
        <v>64</v>
      </c>
      <c r="BM936" t="s">
        <v>31</v>
      </c>
      <c r="BN936">
        <v>511116</v>
      </c>
      <c r="BO936" s="29">
        <v>10</v>
      </c>
      <c r="BP936" t="s">
        <v>79</v>
      </c>
      <c r="BQ936" s="61">
        <v>340</v>
      </c>
    </row>
    <row r="937" spans="1:69" x14ac:dyDescent="0.25">
      <c r="A937" s="27">
        <v>2023</v>
      </c>
      <c r="B937" t="s">
        <v>50</v>
      </c>
      <c r="C937" t="s">
        <v>38</v>
      </c>
      <c r="D937" t="s">
        <v>13</v>
      </c>
      <c r="E937" s="61"/>
      <c r="F937" s="61"/>
      <c r="G937" s="61"/>
      <c r="H937" s="61">
        <v>4052</v>
      </c>
      <c r="I937" s="61"/>
      <c r="J937" s="61"/>
      <c r="K937" s="61"/>
      <c r="L937" s="61"/>
      <c r="M937" s="61"/>
      <c r="N937" s="61">
        <v>3065</v>
      </c>
      <c r="O937" s="61"/>
      <c r="P937" s="61"/>
      <c r="Q937" s="61">
        <v>7117</v>
      </c>
      <c r="AK937" s="27">
        <v>2021</v>
      </c>
      <c r="AL937" t="s">
        <v>64</v>
      </c>
      <c r="AM937" t="s">
        <v>37</v>
      </c>
      <c r="AN937">
        <v>250016</v>
      </c>
      <c r="AO937" s="29">
        <v>3</v>
      </c>
      <c r="AP937" t="s">
        <v>15</v>
      </c>
      <c r="AQ937" s="61">
        <v>495</v>
      </c>
      <c r="BK937" s="27">
        <v>2021</v>
      </c>
      <c r="BL937" t="s">
        <v>64</v>
      </c>
      <c r="BM937" t="s">
        <v>31</v>
      </c>
      <c r="BN937">
        <v>511116</v>
      </c>
      <c r="BO937" s="29">
        <v>10</v>
      </c>
      <c r="BP937" t="s">
        <v>11</v>
      </c>
      <c r="BQ937" s="61">
        <v>2510</v>
      </c>
    </row>
    <row r="938" spans="1:69" x14ac:dyDescent="0.25">
      <c r="A938" s="27">
        <v>2023</v>
      </c>
      <c r="B938" t="s">
        <v>50</v>
      </c>
      <c r="C938" t="s">
        <v>38</v>
      </c>
      <c r="D938" t="s">
        <v>14</v>
      </c>
      <c r="E938" s="61"/>
      <c r="F938" s="61"/>
      <c r="G938" s="61"/>
      <c r="H938" s="61"/>
      <c r="I938" s="61"/>
      <c r="J938" s="61"/>
      <c r="K938" s="61"/>
      <c r="L938" s="61"/>
      <c r="M938" s="61"/>
      <c r="N938" s="61">
        <v>4405</v>
      </c>
      <c r="O938" s="61"/>
      <c r="P938" s="61"/>
      <c r="Q938" s="61">
        <v>4405</v>
      </c>
      <c r="AK938" s="27">
        <v>2021</v>
      </c>
      <c r="AL938" t="s">
        <v>64</v>
      </c>
      <c r="AM938" t="s">
        <v>37</v>
      </c>
      <c r="AN938">
        <v>250016</v>
      </c>
      <c r="AO938" s="29">
        <v>4</v>
      </c>
      <c r="AP938" t="s">
        <v>75</v>
      </c>
      <c r="AQ938" s="61">
        <v>5526</v>
      </c>
      <c r="BK938" s="27">
        <v>2021</v>
      </c>
      <c r="BL938" t="s">
        <v>64</v>
      </c>
      <c r="BM938" t="s">
        <v>31</v>
      </c>
      <c r="BN938">
        <v>511116</v>
      </c>
      <c r="BO938" s="29">
        <v>11</v>
      </c>
      <c r="BP938" t="s">
        <v>76</v>
      </c>
      <c r="BQ938" s="61">
        <v>1919</v>
      </c>
    </row>
    <row r="939" spans="1:69" x14ac:dyDescent="0.25">
      <c r="A939" s="27">
        <v>2023</v>
      </c>
      <c r="B939" t="s">
        <v>50</v>
      </c>
      <c r="C939" t="s">
        <v>38</v>
      </c>
      <c r="D939" t="s">
        <v>15</v>
      </c>
      <c r="E939" s="61"/>
      <c r="F939" s="61"/>
      <c r="G939" s="61">
        <v>5983</v>
      </c>
      <c r="H939" s="61"/>
      <c r="I939" s="61"/>
      <c r="J939" s="61">
        <v>950</v>
      </c>
      <c r="K939" s="61"/>
      <c r="L939" s="61"/>
      <c r="M939" s="61"/>
      <c r="N939" s="61"/>
      <c r="O939" s="61"/>
      <c r="P939" s="61"/>
      <c r="Q939" s="61">
        <v>6933</v>
      </c>
      <c r="AK939" s="27">
        <v>2021</v>
      </c>
      <c r="AL939" t="s">
        <v>64</v>
      </c>
      <c r="AM939" t="s">
        <v>37</v>
      </c>
      <c r="AN939">
        <v>250016</v>
      </c>
      <c r="AO939" s="29">
        <v>4</v>
      </c>
      <c r="AP939" t="s">
        <v>80</v>
      </c>
      <c r="AQ939" s="61">
        <v>2787</v>
      </c>
      <c r="BK939" s="27">
        <v>2021</v>
      </c>
      <c r="BL939" t="s">
        <v>64</v>
      </c>
      <c r="BM939" t="s">
        <v>31</v>
      </c>
      <c r="BN939">
        <v>511116</v>
      </c>
      <c r="BO939" s="29">
        <v>11</v>
      </c>
      <c r="BP939" t="s">
        <v>81</v>
      </c>
      <c r="BQ939" s="61">
        <v>5062</v>
      </c>
    </row>
    <row r="940" spans="1:69" x14ac:dyDescent="0.25">
      <c r="A940" s="27">
        <v>2023</v>
      </c>
      <c r="B940" t="s">
        <v>50</v>
      </c>
      <c r="C940" t="s">
        <v>38</v>
      </c>
      <c r="D940" t="s">
        <v>16</v>
      </c>
      <c r="E940" s="61">
        <v>456</v>
      </c>
      <c r="F940" s="61"/>
      <c r="G940" s="61"/>
      <c r="H940" s="61"/>
      <c r="I940" s="61">
        <v>3481</v>
      </c>
      <c r="J940" s="61"/>
      <c r="K940" s="61"/>
      <c r="L940" s="61">
        <v>7405</v>
      </c>
      <c r="M940" s="61"/>
      <c r="N940" s="61"/>
      <c r="O940" s="61"/>
      <c r="P940" s="61"/>
      <c r="Q940" s="61">
        <v>11342</v>
      </c>
      <c r="AK940" s="27">
        <v>2021</v>
      </c>
      <c r="AL940" t="s">
        <v>64</v>
      </c>
      <c r="AM940" t="s">
        <v>37</v>
      </c>
      <c r="AN940">
        <v>250016</v>
      </c>
      <c r="AO940" s="29">
        <v>4</v>
      </c>
      <c r="AP940" t="s">
        <v>11</v>
      </c>
      <c r="AQ940" s="61">
        <v>2215</v>
      </c>
      <c r="BK940" s="27">
        <v>2021</v>
      </c>
      <c r="BL940" t="s">
        <v>64</v>
      </c>
      <c r="BM940" t="s">
        <v>31</v>
      </c>
      <c r="BN940">
        <v>511116</v>
      </c>
      <c r="BO940" s="29">
        <v>11</v>
      </c>
      <c r="BP940" t="s">
        <v>16</v>
      </c>
      <c r="BQ940" s="61">
        <v>5699</v>
      </c>
    </row>
    <row r="941" spans="1:69" x14ac:dyDescent="0.25">
      <c r="A941" s="27">
        <v>2023</v>
      </c>
      <c r="B941" t="s">
        <v>50</v>
      </c>
      <c r="C941" t="s">
        <v>38</v>
      </c>
      <c r="D941" t="s">
        <v>18</v>
      </c>
      <c r="E941" s="61">
        <v>2429</v>
      </c>
      <c r="F941" s="61"/>
      <c r="G941" s="61"/>
      <c r="H941" s="61"/>
      <c r="I941" s="61">
        <v>4339</v>
      </c>
      <c r="J941" s="61"/>
      <c r="K941" s="61"/>
      <c r="L941" s="61"/>
      <c r="M941" s="61"/>
      <c r="N941" s="61"/>
      <c r="O941" s="61"/>
      <c r="P941" s="61">
        <v>5017</v>
      </c>
      <c r="Q941" s="61">
        <v>11785</v>
      </c>
      <c r="AK941" s="27">
        <v>2021</v>
      </c>
      <c r="AL941" t="s">
        <v>64</v>
      </c>
      <c r="AM941" t="s">
        <v>37</v>
      </c>
      <c r="AN941">
        <v>250016</v>
      </c>
      <c r="AO941" s="29">
        <v>5</v>
      </c>
      <c r="AP941" t="s">
        <v>11</v>
      </c>
      <c r="AQ941" s="61">
        <v>2779</v>
      </c>
      <c r="BK941" s="27">
        <v>2021</v>
      </c>
      <c r="BL941" t="s">
        <v>64</v>
      </c>
      <c r="BM941" t="s">
        <v>31</v>
      </c>
      <c r="BN941">
        <v>511116</v>
      </c>
      <c r="BO941" s="29">
        <v>11</v>
      </c>
      <c r="BP941" t="s">
        <v>17</v>
      </c>
      <c r="BQ941" s="61">
        <v>2094</v>
      </c>
    </row>
    <row r="942" spans="1:69" x14ac:dyDescent="0.25">
      <c r="A942" s="27">
        <v>2023</v>
      </c>
      <c r="B942" t="s">
        <v>50</v>
      </c>
      <c r="C942" t="s">
        <v>38</v>
      </c>
      <c r="D942" t="s">
        <v>19</v>
      </c>
      <c r="E942" s="61"/>
      <c r="F942" s="61">
        <v>5186</v>
      </c>
      <c r="G942" s="61"/>
      <c r="H942" s="61"/>
      <c r="I942" s="61"/>
      <c r="J942" s="61">
        <v>3507</v>
      </c>
      <c r="K942" s="61"/>
      <c r="L942" s="61"/>
      <c r="M942" s="61"/>
      <c r="N942" s="61"/>
      <c r="O942" s="61"/>
      <c r="P942" s="61"/>
      <c r="Q942" s="61">
        <v>8693</v>
      </c>
      <c r="AK942" s="27">
        <v>2021</v>
      </c>
      <c r="AL942" t="s">
        <v>64</v>
      </c>
      <c r="AM942" t="s">
        <v>37</v>
      </c>
      <c r="AN942">
        <v>250016</v>
      </c>
      <c r="AO942" s="29">
        <v>5</v>
      </c>
      <c r="AP942" t="s">
        <v>18</v>
      </c>
      <c r="AQ942" s="61">
        <v>1174</v>
      </c>
      <c r="BK942" s="27">
        <v>2021</v>
      </c>
      <c r="BL942" t="s">
        <v>64</v>
      </c>
      <c r="BM942" t="s">
        <v>31</v>
      </c>
      <c r="BN942">
        <v>511116</v>
      </c>
      <c r="BO942" s="29">
        <v>11</v>
      </c>
      <c r="BP942" t="s">
        <v>21</v>
      </c>
      <c r="BQ942" s="61">
        <v>4106</v>
      </c>
    </row>
    <row r="943" spans="1:69" x14ac:dyDescent="0.25">
      <c r="A943" s="27">
        <v>2023</v>
      </c>
      <c r="B943" t="s">
        <v>50</v>
      </c>
      <c r="C943" t="s">
        <v>38</v>
      </c>
      <c r="D943" t="s">
        <v>21</v>
      </c>
      <c r="E943" s="61"/>
      <c r="F943" s="61">
        <v>5067</v>
      </c>
      <c r="G943" s="61"/>
      <c r="H943" s="61"/>
      <c r="I943" s="61"/>
      <c r="J943" s="61"/>
      <c r="K943" s="61">
        <v>284</v>
      </c>
      <c r="L943" s="61"/>
      <c r="M943" s="61"/>
      <c r="N943" s="61"/>
      <c r="O943" s="61"/>
      <c r="P943" s="61"/>
      <c r="Q943" s="61">
        <v>5351</v>
      </c>
      <c r="AK943" s="27">
        <v>2021</v>
      </c>
      <c r="AL943" t="s">
        <v>64</v>
      </c>
      <c r="AM943" t="s">
        <v>37</v>
      </c>
      <c r="AN943">
        <v>250016</v>
      </c>
      <c r="AO943" s="29">
        <v>9</v>
      </c>
      <c r="AP943" t="s">
        <v>12</v>
      </c>
      <c r="AQ943" s="61">
        <v>1593</v>
      </c>
      <c r="BK943" s="27">
        <v>2021</v>
      </c>
      <c r="BL943" t="s">
        <v>64</v>
      </c>
      <c r="BM943" t="s">
        <v>31</v>
      </c>
      <c r="BN943">
        <v>511116</v>
      </c>
      <c r="BO943" s="29">
        <v>12</v>
      </c>
      <c r="BP943" t="s">
        <v>75</v>
      </c>
      <c r="BQ943" s="61">
        <v>4791</v>
      </c>
    </row>
    <row r="944" spans="1:69" x14ac:dyDescent="0.25">
      <c r="A944" s="27">
        <v>2023</v>
      </c>
      <c r="B944" t="s">
        <v>50</v>
      </c>
      <c r="C944" t="s">
        <v>54</v>
      </c>
      <c r="D944" t="s">
        <v>74</v>
      </c>
      <c r="E944" s="61">
        <v>677</v>
      </c>
      <c r="F944" s="61"/>
      <c r="G944" s="61"/>
      <c r="H944" s="61"/>
      <c r="I944" s="61"/>
      <c r="J944" s="61"/>
      <c r="K944" s="61">
        <v>5381</v>
      </c>
      <c r="L944" s="61"/>
      <c r="M944" s="61"/>
      <c r="N944" s="61"/>
      <c r="O944" s="61"/>
      <c r="P944" s="61"/>
      <c r="Q944" s="61">
        <v>6058</v>
      </c>
      <c r="AK944" s="27">
        <v>2021</v>
      </c>
      <c r="AL944" t="s">
        <v>64</v>
      </c>
      <c r="AM944" t="s">
        <v>37</v>
      </c>
      <c r="AN944">
        <v>250016</v>
      </c>
      <c r="AO944" s="29">
        <v>11</v>
      </c>
      <c r="AP944" t="s">
        <v>13</v>
      </c>
      <c r="AQ944" s="61">
        <v>1586</v>
      </c>
      <c r="BK944" s="27">
        <v>2021</v>
      </c>
      <c r="BL944" t="s">
        <v>64</v>
      </c>
      <c r="BM944" t="s">
        <v>31</v>
      </c>
      <c r="BN944">
        <v>511116</v>
      </c>
      <c r="BO944" s="29">
        <v>12</v>
      </c>
      <c r="BP944" t="s">
        <v>77</v>
      </c>
      <c r="BQ944" s="61">
        <v>3860</v>
      </c>
    </row>
    <row r="945" spans="1:69" x14ac:dyDescent="0.25">
      <c r="A945" s="27">
        <v>2023</v>
      </c>
      <c r="B945" t="s">
        <v>50</v>
      </c>
      <c r="C945" t="s">
        <v>54</v>
      </c>
      <c r="D945" t="s">
        <v>76</v>
      </c>
      <c r="E945" s="61"/>
      <c r="F945" s="61"/>
      <c r="G945" s="61"/>
      <c r="H945" s="61"/>
      <c r="I945" s="61"/>
      <c r="J945" s="61"/>
      <c r="K945" s="61"/>
      <c r="L945" s="61"/>
      <c r="M945" s="61"/>
      <c r="N945" s="61">
        <v>5742</v>
      </c>
      <c r="O945" s="61"/>
      <c r="P945" s="61"/>
      <c r="Q945" s="61">
        <v>5742</v>
      </c>
      <c r="AK945" s="27">
        <v>2021</v>
      </c>
      <c r="AL945" t="s">
        <v>64</v>
      </c>
      <c r="AM945" t="s">
        <v>37</v>
      </c>
      <c r="AN945">
        <v>250016</v>
      </c>
      <c r="AO945" s="29">
        <v>11</v>
      </c>
      <c r="AP945" t="s">
        <v>17</v>
      </c>
      <c r="AQ945" s="61">
        <v>2094</v>
      </c>
      <c r="BK945" s="27">
        <v>2021</v>
      </c>
      <c r="BL945" t="s">
        <v>64</v>
      </c>
      <c r="BM945" t="s">
        <v>31</v>
      </c>
      <c r="BN945">
        <v>511116</v>
      </c>
      <c r="BO945" s="29">
        <v>12</v>
      </c>
      <c r="BP945" t="s">
        <v>80</v>
      </c>
      <c r="BQ945" s="61">
        <v>2266</v>
      </c>
    </row>
    <row r="946" spans="1:69" x14ac:dyDescent="0.25">
      <c r="A946" s="27">
        <v>2023</v>
      </c>
      <c r="B946" t="s">
        <v>50</v>
      </c>
      <c r="C946" t="s">
        <v>54</v>
      </c>
      <c r="D946" t="s">
        <v>77</v>
      </c>
      <c r="E946" s="61"/>
      <c r="F946" s="61"/>
      <c r="G946" s="61"/>
      <c r="H946" s="61"/>
      <c r="I946" s="61"/>
      <c r="J946" s="61"/>
      <c r="K946" s="61"/>
      <c r="L946" s="61"/>
      <c r="M946" s="61">
        <v>4543</v>
      </c>
      <c r="N946" s="61"/>
      <c r="O946" s="61"/>
      <c r="P946" s="61"/>
      <c r="Q946" s="61">
        <v>4543</v>
      </c>
      <c r="AK946" s="27">
        <v>2021</v>
      </c>
      <c r="AL946" t="s">
        <v>64</v>
      </c>
      <c r="AM946" t="s">
        <v>37</v>
      </c>
      <c r="AN946">
        <v>250017</v>
      </c>
      <c r="AO946" s="29">
        <v>1</v>
      </c>
      <c r="AP946" t="s">
        <v>81</v>
      </c>
      <c r="AQ946" s="61">
        <v>5538</v>
      </c>
      <c r="BK946" s="27">
        <v>2021</v>
      </c>
      <c r="BL946" t="s">
        <v>64</v>
      </c>
      <c r="BM946" t="s">
        <v>31</v>
      </c>
      <c r="BN946">
        <v>511116</v>
      </c>
      <c r="BO946" s="29">
        <v>12</v>
      </c>
      <c r="BP946" t="s">
        <v>81</v>
      </c>
      <c r="BQ946" s="61">
        <v>5426</v>
      </c>
    </row>
    <row r="947" spans="1:69" x14ac:dyDescent="0.25">
      <c r="A947" s="27">
        <v>2023</v>
      </c>
      <c r="B947" t="s">
        <v>50</v>
      </c>
      <c r="C947" t="s">
        <v>54</v>
      </c>
      <c r="D947" t="s">
        <v>78</v>
      </c>
      <c r="E947" s="61"/>
      <c r="F947" s="61"/>
      <c r="G947" s="61"/>
      <c r="H947" s="61"/>
      <c r="I947" s="61"/>
      <c r="J947" s="61"/>
      <c r="K947" s="61"/>
      <c r="L947" s="61"/>
      <c r="M947" s="61"/>
      <c r="N947" s="61">
        <v>4788</v>
      </c>
      <c r="O947" s="61"/>
      <c r="P947" s="61"/>
      <c r="Q947" s="61">
        <v>4788</v>
      </c>
      <c r="AK947" s="27">
        <v>2021</v>
      </c>
      <c r="AL947" t="s">
        <v>64</v>
      </c>
      <c r="AM947" t="s">
        <v>37</v>
      </c>
      <c r="AN947">
        <v>250017</v>
      </c>
      <c r="AO947" s="29">
        <v>4</v>
      </c>
      <c r="AP947" t="s">
        <v>75</v>
      </c>
      <c r="AQ947" s="61">
        <v>1427</v>
      </c>
      <c r="BK947" s="27">
        <v>2021</v>
      </c>
      <c r="BL947" t="s">
        <v>64</v>
      </c>
      <c r="BM947" t="s">
        <v>31</v>
      </c>
      <c r="BN947">
        <v>511116</v>
      </c>
      <c r="BO947" s="29">
        <v>12</v>
      </c>
      <c r="BP947" t="s">
        <v>11</v>
      </c>
      <c r="BQ947" s="61">
        <v>249</v>
      </c>
    </row>
    <row r="948" spans="1:69" x14ac:dyDescent="0.25">
      <c r="A948" s="27">
        <v>2023</v>
      </c>
      <c r="B948" t="s">
        <v>50</v>
      </c>
      <c r="C948" t="s">
        <v>54</v>
      </c>
      <c r="D948" t="s">
        <v>80</v>
      </c>
      <c r="E948" s="61">
        <v>4814</v>
      </c>
      <c r="F948" s="61"/>
      <c r="G948" s="61">
        <v>4344</v>
      </c>
      <c r="H948" s="61"/>
      <c r="I948" s="61"/>
      <c r="J948" s="61"/>
      <c r="K948" s="61">
        <v>522</v>
      </c>
      <c r="L948" s="61"/>
      <c r="M948" s="61"/>
      <c r="N948" s="61"/>
      <c r="O948" s="61"/>
      <c r="P948" s="61"/>
      <c r="Q948" s="61">
        <v>9680</v>
      </c>
      <c r="AK948" s="27">
        <v>2021</v>
      </c>
      <c r="AL948" t="s">
        <v>64</v>
      </c>
      <c r="AM948" t="s">
        <v>37</v>
      </c>
      <c r="AN948">
        <v>250017</v>
      </c>
      <c r="AO948" s="29">
        <v>4</v>
      </c>
      <c r="AP948" t="s">
        <v>81</v>
      </c>
      <c r="AQ948" s="61">
        <v>4175</v>
      </c>
      <c r="BK948" s="27">
        <v>2021</v>
      </c>
      <c r="BL948" t="s">
        <v>64</v>
      </c>
      <c r="BM948" t="s">
        <v>31</v>
      </c>
      <c r="BN948">
        <v>511116</v>
      </c>
      <c r="BO948" s="29">
        <v>12</v>
      </c>
      <c r="BP948" t="s">
        <v>18</v>
      </c>
      <c r="BQ948" s="61">
        <v>3722</v>
      </c>
    </row>
    <row r="949" spans="1:69" x14ac:dyDescent="0.25">
      <c r="A949" s="27">
        <v>2023</v>
      </c>
      <c r="B949" t="s">
        <v>50</v>
      </c>
      <c r="C949" t="s">
        <v>54</v>
      </c>
      <c r="D949" t="s">
        <v>81</v>
      </c>
      <c r="E949" s="61"/>
      <c r="F949" s="61">
        <v>615</v>
      </c>
      <c r="G949" s="61"/>
      <c r="H949" s="61">
        <v>2666</v>
      </c>
      <c r="I949" s="61"/>
      <c r="J949" s="61"/>
      <c r="K949" s="61"/>
      <c r="L949" s="61"/>
      <c r="M949" s="61"/>
      <c r="N949" s="61"/>
      <c r="O949" s="61">
        <v>1662</v>
      </c>
      <c r="P949" s="61"/>
      <c r="Q949" s="61">
        <v>4943</v>
      </c>
      <c r="AK949" s="27">
        <v>2021</v>
      </c>
      <c r="AL949" t="s">
        <v>64</v>
      </c>
      <c r="AM949" t="s">
        <v>37</v>
      </c>
      <c r="AN949">
        <v>250017</v>
      </c>
      <c r="AO949" s="29">
        <v>6</v>
      </c>
      <c r="AP949" t="s">
        <v>73</v>
      </c>
      <c r="AQ949" s="61">
        <v>2675</v>
      </c>
      <c r="BK949" s="27">
        <v>2021</v>
      </c>
      <c r="BL949" t="s">
        <v>64</v>
      </c>
      <c r="BM949" t="s">
        <v>31</v>
      </c>
      <c r="BN949">
        <v>511117</v>
      </c>
      <c r="BO949" s="29">
        <v>1</v>
      </c>
      <c r="BP949" t="s">
        <v>74</v>
      </c>
      <c r="BQ949" s="61">
        <v>3883</v>
      </c>
    </row>
    <row r="950" spans="1:69" x14ac:dyDescent="0.25">
      <c r="A950" s="27">
        <v>2023</v>
      </c>
      <c r="B950" t="s">
        <v>50</v>
      </c>
      <c r="C950" t="s">
        <v>54</v>
      </c>
      <c r="D950" t="s">
        <v>11</v>
      </c>
      <c r="E950" s="61">
        <v>2432</v>
      </c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>
        <v>2432</v>
      </c>
      <c r="AK950" s="27">
        <v>2021</v>
      </c>
      <c r="AL950" t="s">
        <v>64</v>
      </c>
      <c r="AM950" t="s">
        <v>37</v>
      </c>
      <c r="AN950">
        <v>250017</v>
      </c>
      <c r="AO950" s="29">
        <v>6</v>
      </c>
      <c r="AP950" t="s">
        <v>80</v>
      </c>
      <c r="AQ950" s="61">
        <v>5216</v>
      </c>
      <c r="BK950" s="27">
        <v>2021</v>
      </c>
      <c r="BL950" t="s">
        <v>64</v>
      </c>
      <c r="BM950" t="s">
        <v>31</v>
      </c>
      <c r="BN950">
        <v>511117</v>
      </c>
      <c r="BO950" s="29">
        <v>1</v>
      </c>
      <c r="BP950" t="s">
        <v>80</v>
      </c>
      <c r="BQ950" s="61">
        <v>3092</v>
      </c>
    </row>
    <row r="951" spans="1:69" x14ac:dyDescent="0.25">
      <c r="A951" s="27">
        <v>2023</v>
      </c>
      <c r="B951" t="s">
        <v>50</v>
      </c>
      <c r="C951" t="s">
        <v>54</v>
      </c>
      <c r="D951" t="s">
        <v>12</v>
      </c>
      <c r="E951" s="61">
        <v>5095</v>
      </c>
      <c r="F951" s="61">
        <v>4370</v>
      </c>
      <c r="G951" s="61">
        <v>5605</v>
      </c>
      <c r="H951" s="61"/>
      <c r="I951" s="61"/>
      <c r="J951" s="61"/>
      <c r="K951" s="61"/>
      <c r="L951" s="61"/>
      <c r="M951" s="61"/>
      <c r="N951" s="61"/>
      <c r="O951" s="61"/>
      <c r="P951" s="61"/>
      <c r="Q951" s="61">
        <v>15070</v>
      </c>
      <c r="AK951" s="27">
        <v>2021</v>
      </c>
      <c r="AL951" t="s">
        <v>64</v>
      </c>
      <c r="AM951" t="s">
        <v>37</v>
      </c>
      <c r="AN951">
        <v>250017</v>
      </c>
      <c r="AO951" s="29">
        <v>8</v>
      </c>
      <c r="AP951" t="s">
        <v>15</v>
      </c>
      <c r="AQ951" s="61">
        <v>3851</v>
      </c>
      <c r="BK951" s="27">
        <v>2021</v>
      </c>
      <c r="BL951" t="s">
        <v>64</v>
      </c>
      <c r="BM951" t="s">
        <v>31</v>
      </c>
      <c r="BN951">
        <v>511117</v>
      </c>
      <c r="BO951" s="29">
        <v>1</v>
      </c>
      <c r="BP951" t="s">
        <v>81</v>
      </c>
      <c r="BQ951" s="61">
        <v>9222</v>
      </c>
    </row>
    <row r="952" spans="1:69" x14ac:dyDescent="0.25">
      <c r="A952" s="27">
        <v>2023</v>
      </c>
      <c r="B952" t="s">
        <v>50</v>
      </c>
      <c r="C952" t="s">
        <v>54</v>
      </c>
      <c r="D952" t="s">
        <v>13</v>
      </c>
      <c r="E952" s="61"/>
      <c r="F952" s="61">
        <v>2948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>
        <v>2948</v>
      </c>
      <c r="AK952" s="27">
        <v>2021</v>
      </c>
      <c r="AL952" t="s">
        <v>64</v>
      </c>
      <c r="AM952" t="s">
        <v>37</v>
      </c>
      <c r="AN952">
        <v>250017</v>
      </c>
      <c r="AO952" s="29">
        <v>8</v>
      </c>
      <c r="AP952" t="s">
        <v>21</v>
      </c>
      <c r="AQ952" s="61">
        <v>5656</v>
      </c>
      <c r="BK952" s="27">
        <v>2021</v>
      </c>
      <c r="BL952" t="s">
        <v>64</v>
      </c>
      <c r="BM952" t="s">
        <v>31</v>
      </c>
      <c r="BN952">
        <v>511117</v>
      </c>
      <c r="BO952" s="29">
        <v>1</v>
      </c>
      <c r="BP952" t="s">
        <v>20</v>
      </c>
      <c r="BQ952" s="61">
        <v>4643</v>
      </c>
    </row>
    <row r="953" spans="1:69" x14ac:dyDescent="0.25">
      <c r="A953" s="27">
        <v>2023</v>
      </c>
      <c r="B953" t="s">
        <v>50</v>
      </c>
      <c r="C953" t="s">
        <v>54</v>
      </c>
      <c r="D953" t="s">
        <v>14</v>
      </c>
      <c r="E953" s="61">
        <v>4334</v>
      </c>
      <c r="F953" s="61"/>
      <c r="G953" s="61"/>
      <c r="H953" s="61">
        <v>1804</v>
      </c>
      <c r="I953" s="61"/>
      <c r="J953" s="61"/>
      <c r="K953" s="61"/>
      <c r="L953" s="61"/>
      <c r="M953" s="61"/>
      <c r="N953" s="61"/>
      <c r="O953" s="61"/>
      <c r="P953" s="61"/>
      <c r="Q953" s="61">
        <v>6138</v>
      </c>
      <c r="AK953" s="27">
        <v>2021</v>
      </c>
      <c r="AL953" t="s">
        <v>64</v>
      </c>
      <c r="AM953" t="s">
        <v>37</v>
      </c>
      <c r="AN953">
        <v>250017</v>
      </c>
      <c r="AO953" s="29">
        <v>10</v>
      </c>
      <c r="AP953" t="s">
        <v>73</v>
      </c>
      <c r="AQ953" s="61">
        <v>600</v>
      </c>
      <c r="BK953" s="27">
        <v>2021</v>
      </c>
      <c r="BL953" t="s">
        <v>64</v>
      </c>
      <c r="BM953" t="s">
        <v>31</v>
      </c>
      <c r="BN953">
        <v>511117</v>
      </c>
      <c r="BO953" s="29">
        <v>1</v>
      </c>
      <c r="BP953" t="s">
        <v>21</v>
      </c>
      <c r="BQ953" s="61">
        <v>5913</v>
      </c>
    </row>
    <row r="954" spans="1:69" x14ac:dyDescent="0.25">
      <c r="A954" s="27">
        <v>2023</v>
      </c>
      <c r="B954" t="s">
        <v>50</v>
      </c>
      <c r="C954" t="s">
        <v>54</v>
      </c>
      <c r="D954" t="s">
        <v>15</v>
      </c>
      <c r="E954" s="61"/>
      <c r="F954" s="61"/>
      <c r="G954" s="61"/>
      <c r="H954" s="61"/>
      <c r="I954" s="61"/>
      <c r="J954" s="61"/>
      <c r="K954" s="61"/>
      <c r="L954" s="61">
        <v>5069</v>
      </c>
      <c r="M954" s="61"/>
      <c r="N954" s="61"/>
      <c r="O954" s="61">
        <v>1881</v>
      </c>
      <c r="P954" s="61"/>
      <c r="Q954" s="61">
        <v>6950</v>
      </c>
      <c r="AK954" s="27">
        <v>2021</v>
      </c>
      <c r="AL954" t="s">
        <v>64</v>
      </c>
      <c r="AM954" t="s">
        <v>37</v>
      </c>
      <c r="AN954">
        <v>250017</v>
      </c>
      <c r="AO954" s="29">
        <v>10</v>
      </c>
      <c r="AP954" t="s">
        <v>74</v>
      </c>
      <c r="AQ954" s="61">
        <v>5101</v>
      </c>
      <c r="BK954" s="27">
        <v>2021</v>
      </c>
      <c r="BL954" t="s">
        <v>64</v>
      </c>
      <c r="BM954" t="s">
        <v>31</v>
      </c>
      <c r="BN954">
        <v>511117</v>
      </c>
      <c r="BO954" s="29">
        <v>2</v>
      </c>
      <c r="BP954" t="s">
        <v>76</v>
      </c>
      <c r="BQ954" s="61">
        <v>3703</v>
      </c>
    </row>
    <row r="955" spans="1:69" x14ac:dyDescent="0.25">
      <c r="A955" s="27">
        <v>2023</v>
      </c>
      <c r="B955" t="s">
        <v>50</v>
      </c>
      <c r="C955" t="s">
        <v>54</v>
      </c>
      <c r="D955" t="s">
        <v>16</v>
      </c>
      <c r="E955" s="61">
        <v>3848</v>
      </c>
      <c r="F955" s="61"/>
      <c r="G955" s="61"/>
      <c r="H955" s="61"/>
      <c r="I955" s="61"/>
      <c r="J955" s="61">
        <v>918</v>
      </c>
      <c r="K955" s="61"/>
      <c r="L955" s="61"/>
      <c r="M955" s="61">
        <v>1465</v>
      </c>
      <c r="N955" s="61"/>
      <c r="O955" s="61">
        <v>4324</v>
      </c>
      <c r="P955" s="61">
        <v>5249</v>
      </c>
      <c r="Q955" s="61">
        <v>15804</v>
      </c>
      <c r="AK955" s="27">
        <v>2021</v>
      </c>
      <c r="AL955" t="s">
        <v>64</v>
      </c>
      <c r="AM955" t="s">
        <v>37</v>
      </c>
      <c r="AN955">
        <v>250017</v>
      </c>
      <c r="AO955" s="29">
        <v>10</v>
      </c>
      <c r="AP955" t="s">
        <v>17</v>
      </c>
      <c r="AQ955" s="61">
        <v>5922</v>
      </c>
      <c r="BK955" s="27">
        <v>2021</v>
      </c>
      <c r="BL955" t="s">
        <v>64</v>
      </c>
      <c r="BM955" t="s">
        <v>31</v>
      </c>
      <c r="BN955">
        <v>511117</v>
      </c>
      <c r="BO955" s="29">
        <v>2</v>
      </c>
      <c r="BP955" t="s">
        <v>16</v>
      </c>
      <c r="BQ955" s="61">
        <v>4032</v>
      </c>
    </row>
    <row r="956" spans="1:69" x14ac:dyDescent="0.25">
      <c r="A956" s="27">
        <v>2023</v>
      </c>
      <c r="B956" t="s">
        <v>50</v>
      </c>
      <c r="C956" t="s">
        <v>54</v>
      </c>
      <c r="D956" t="s">
        <v>18</v>
      </c>
      <c r="E956" s="61"/>
      <c r="F956" s="61"/>
      <c r="G956" s="61">
        <v>1858</v>
      </c>
      <c r="H956" s="61"/>
      <c r="I956" s="61"/>
      <c r="J956" s="61"/>
      <c r="K956" s="61"/>
      <c r="L956" s="61"/>
      <c r="M956" s="61">
        <v>2650</v>
      </c>
      <c r="N956" s="61"/>
      <c r="O956" s="61"/>
      <c r="P956" s="61"/>
      <c r="Q956" s="61">
        <v>4508</v>
      </c>
      <c r="AK956" s="27">
        <v>2021</v>
      </c>
      <c r="AL956" t="s">
        <v>64</v>
      </c>
      <c r="AM956" t="s">
        <v>37</v>
      </c>
      <c r="AN956">
        <v>250017</v>
      </c>
      <c r="AO956" s="29">
        <v>12</v>
      </c>
      <c r="AP956" t="s">
        <v>79</v>
      </c>
      <c r="AQ956" s="61">
        <v>2699</v>
      </c>
      <c r="BK956" s="27">
        <v>2021</v>
      </c>
      <c r="BL956" t="s">
        <v>64</v>
      </c>
      <c r="BM956" t="s">
        <v>31</v>
      </c>
      <c r="BN956">
        <v>511117</v>
      </c>
      <c r="BO956" s="29">
        <v>2</v>
      </c>
      <c r="BP956" t="s">
        <v>19</v>
      </c>
      <c r="BQ956" s="61">
        <v>2016</v>
      </c>
    </row>
    <row r="957" spans="1:69" x14ac:dyDescent="0.25">
      <c r="A957" s="27">
        <v>2023</v>
      </c>
      <c r="B957" t="s">
        <v>50</v>
      </c>
      <c r="C957" t="s">
        <v>54</v>
      </c>
      <c r="D957" t="s">
        <v>20</v>
      </c>
      <c r="E957" s="61"/>
      <c r="F957" s="61"/>
      <c r="G957" s="61"/>
      <c r="H957" s="61"/>
      <c r="I957" s="61"/>
      <c r="J957" s="61"/>
      <c r="K957" s="61"/>
      <c r="L957" s="61"/>
      <c r="M957" s="61">
        <v>390</v>
      </c>
      <c r="N957" s="61"/>
      <c r="O957" s="61"/>
      <c r="P957" s="61"/>
      <c r="Q957" s="61">
        <v>390</v>
      </c>
      <c r="AK957" s="27">
        <v>2021</v>
      </c>
      <c r="AL957" t="s">
        <v>64</v>
      </c>
      <c r="AM957" t="s">
        <v>37</v>
      </c>
      <c r="AN957">
        <v>250018</v>
      </c>
      <c r="AO957" s="29">
        <v>1</v>
      </c>
      <c r="AP957" t="s">
        <v>74</v>
      </c>
      <c r="AQ957" s="61">
        <v>3633</v>
      </c>
      <c r="BK957" s="27">
        <v>2021</v>
      </c>
      <c r="BL957" t="s">
        <v>64</v>
      </c>
      <c r="BM957" t="s">
        <v>31</v>
      </c>
      <c r="BN957">
        <v>511117</v>
      </c>
      <c r="BO957" s="29">
        <v>3</v>
      </c>
      <c r="BP957" t="s">
        <v>73</v>
      </c>
      <c r="BQ957" s="61">
        <v>1800</v>
      </c>
    </row>
    <row r="958" spans="1:69" x14ac:dyDescent="0.25">
      <c r="A958" s="27">
        <v>2023</v>
      </c>
      <c r="B958" t="s">
        <v>50</v>
      </c>
      <c r="C958" t="s">
        <v>54</v>
      </c>
      <c r="D958" t="s">
        <v>21</v>
      </c>
      <c r="E958" s="61"/>
      <c r="F958" s="61"/>
      <c r="G958" s="61">
        <v>4196</v>
      </c>
      <c r="H958" s="61">
        <v>1114</v>
      </c>
      <c r="I958" s="61"/>
      <c r="J958" s="61"/>
      <c r="K958" s="61">
        <v>2802</v>
      </c>
      <c r="L958" s="61"/>
      <c r="M958" s="61"/>
      <c r="N958" s="61"/>
      <c r="O958" s="61"/>
      <c r="P958" s="61"/>
      <c r="Q958" s="61">
        <v>8112</v>
      </c>
      <c r="AK958" s="27">
        <v>2021</v>
      </c>
      <c r="AL958" t="s">
        <v>64</v>
      </c>
      <c r="AM958" t="s">
        <v>37</v>
      </c>
      <c r="AN958">
        <v>250018</v>
      </c>
      <c r="AO958" s="29">
        <v>2</v>
      </c>
      <c r="AP958" t="s">
        <v>13</v>
      </c>
      <c r="AQ958" s="61">
        <v>1116</v>
      </c>
      <c r="BK958" s="27">
        <v>2021</v>
      </c>
      <c r="BL958" t="s">
        <v>64</v>
      </c>
      <c r="BM958" t="s">
        <v>31</v>
      </c>
      <c r="BN958">
        <v>511117</v>
      </c>
      <c r="BO958" s="29">
        <v>3</v>
      </c>
      <c r="BP958" t="s">
        <v>75</v>
      </c>
      <c r="BQ958" s="61">
        <v>3861</v>
      </c>
    </row>
    <row r="959" spans="1:69" x14ac:dyDescent="0.25">
      <c r="A959" s="27">
        <v>2023</v>
      </c>
      <c r="B959" t="s">
        <v>50</v>
      </c>
      <c r="C959" t="s">
        <v>71</v>
      </c>
      <c r="D959" t="s">
        <v>73</v>
      </c>
      <c r="E959" s="61"/>
      <c r="F959" s="61"/>
      <c r="G959" s="61">
        <v>615</v>
      </c>
      <c r="H959" s="61"/>
      <c r="I959" s="61">
        <v>4439</v>
      </c>
      <c r="J959" s="61"/>
      <c r="K959" s="61"/>
      <c r="L959" s="61"/>
      <c r="M959" s="61">
        <v>3784</v>
      </c>
      <c r="N959" s="61"/>
      <c r="O959" s="61"/>
      <c r="P959" s="61"/>
      <c r="Q959" s="61">
        <v>8838</v>
      </c>
      <c r="AK959" s="27">
        <v>2021</v>
      </c>
      <c r="AL959" t="s">
        <v>64</v>
      </c>
      <c r="AM959" t="s">
        <v>37</v>
      </c>
      <c r="AN959">
        <v>250018</v>
      </c>
      <c r="AO959" s="29">
        <v>2</v>
      </c>
      <c r="AP959" t="s">
        <v>16</v>
      </c>
      <c r="AQ959" s="61">
        <v>4032</v>
      </c>
      <c r="BK959" s="27">
        <v>2021</v>
      </c>
      <c r="BL959" t="s">
        <v>64</v>
      </c>
      <c r="BM959" t="s">
        <v>31</v>
      </c>
      <c r="BN959">
        <v>511117</v>
      </c>
      <c r="BO959" s="29">
        <v>3</v>
      </c>
      <c r="BP959" t="s">
        <v>11</v>
      </c>
      <c r="BQ959" s="61">
        <v>5128</v>
      </c>
    </row>
    <row r="960" spans="1:69" x14ac:dyDescent="0.25">
      <c r="A960" s="27">
        <v>2023</v>
      </c>
      <c r="B960" t="s">
        <v>50</v>
      </c>
      <c r="C960" t="s">
        <v>71</v>
      </c>
      <c r="D960" t="s">
        <v>74</v>
      </c>
      <c r="E960" s="61"/>
      <c r="F960" s="61"/>
      <c r="G960" s="61"/>
      <c r="H960" s="61"/>
      <c r="I960" s="61"/>
      <c r="J960" s="61">
        <v>2207</v>
      </c>
      <c r="K960" s="61"/>
      <c r="L960" s="61"/>
      <c r="M960" s="61"/>
      <c r="N960" s="61"/>
      <c r="O960" s="61"/>
      <c r="P960" s="61"/>
      <c r="Q960" s="61">
        <v>2207</v>
      </c>
      <c r="AK960" s="27">
        <v>2021</v>
      </c>
      <c r="AL960" t="s">
        <v>64</v>
      </c>
      <c r="AM960" t="s">
        <v>37</v>
      </c>
      <c r="AN960">
        <v>250018</v>
      </c>
      <c r="AO960" s="29">
        <v>2</v>
      </c>
      <c r="AP960" t="s">
        <v>20</v>
      </c>
      <c r="AQ960" s="61">
        <v>1470</v>
      </c>
      <c r="BK960" s="27">
        <v>2021</v>
      </c>
      <c r="BL960" t="s">
        <v>64</v>
      </c>
      <c r="BM960" t="s">
        <v>31</v>
      </c>
      <c r="BN960">
        <v>511117</v>
      </c>
      <c r="BO960" s="29">
        <v>3</v>
      </c>
      <c r="BP960" t="s">
        <v>18</v>
      </c>
      <c r="BQ960" s="61">
        <v>4441</v>
      </c>
    </row>
    <row r="961" spans="1:69" x14ac:dyDescent="0.25">
      <c r="A961" s="27">
        <v>2023</v>
      </c>
      <c r="B961" t="s">
        <v>50</v>
      </c>
      <c r="C961" t="s">
        <v>71</v>
      </c>
      <c r="D961" t="s">
        <v>75</v>
      </c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>
        <v>1456</v>
      </c>
      <c r="Q961" s="61">
        <v>1456</v>
      </c>
      <c r="AK961" s="27">
        <v>2021</v>
      </c>
      <c r="AL961" t="s">
        <v>64</v>
      </c>
      <c r="AM961" t="s">
        <v>37</v>
      </c>
      <c r="AN961">
        <v>250018</v>
      </c>
      <c r="AO961" s="29">
        <v>3</v>
      </c>
      <c r="AP961" t="s">
        <v>75</v>
      </c>
      <c r="AQ961" s="61">
        <v>3861</v>
      </c>
      <c r="BK961" s="27">
        <v>2021</v>
      </c>
      <c r="BL961" t="s">
        <v>64</v>
      </c>
      <c r="BM961" t="s">
        <v>31</v>
      </c>
      <c r="BN961">
        <v>511117</v>
      </c>
      <c r="BO961" s="29">
        <v>4</v>
      </c>
      <c r="BP961" t="s">
        <v>74</v>
      </c>
      <c r="BQ961" s="61">
        <v>3281</v>
      </c>
    </row>
    <row r="962" spans="1:69" x14ac:dyDescent="0.25">
      <c r="A962" s="27">
        <v>2023</v>
      </c>
      <c r="B962" t="s">
        <v>50</v>
      </c>
      <c r="C962" t="s">
        <v>71</v>
      </c>
      <c r="D962" t="s">
        <v>76</v>
      </c>
      <c r="E962" s="61"/>
      <c r="F962" s="61"/>
      <c r="G962" s="61"/>
      <c r="H962" s="61"/>
      <c r="I962" s="61"/>
      <c r="J962" s="61"/>
      <c r="K962" s="61">
        <v>6698</v>
      </c>
      <c r="L962" s="61"/>
      <c r="M962" s="61"/>
      <c r="N962" s="61"/>
      <c r="O962" s="61"/>
      <c r="P962" s="61"/>
      <c r="Q962" s="61">
        <v>6698</v>
      </c>
      <c r="AK962" s="27">
        <v>2021</v>
      </c>
      <c r="AL962" t="s">
        <v>64</v>
      </c>
      <c r="AM962" t="s">
        <v>37</v>
      </c>
      <c r="AN962">
        <v>250018</v>
      </c>
      <c r="AO962" s="29">
        <v>5</v>
      </c>
      <c r="AP962" t="s">
        <v>80</v>
      </c>
      <c r="AQ962" s="61">
        <v>3713</v>
      </c>
      <c r="BK962" s="27">
        <v>2021</v>
      </c>
      <c r="BL962" t="s">
        <v>64</v>
      </c>
      <c r="BM962" t="s">
        <v>31</v>
      </c>
      <c r="BN962">
        <v>511117</v>
      </c>
      <c r="BO962" s="29">
        <v>4</v>
      </c>
      <c r="BP962" t="s">
        <v>75</v>
      </c>
      <c r="BQ962" s="61">
        <v>1427</v>
      </c>
    </row>
    <row r="963" spans="1:69" x14ac:dyDescent="0.25">
      <c r="A963" s="27">
        <v>2023</v>
      </c>
      <c r="B963" t="s">
        <v>50</v>
      </c>
      <c r="C963" t="s">
        <v>71</v>
      </c>
      <c r="D963" t="s">
        <v>78</v>
      </c>
      <c r="E963" s="61"/>
      <c r="F963" s="61"/>
      <c r="G963" s="61"/>
      <c r="H963" s="61"/>
      <c r="I963" s="61">
        <v>1572</v>
      </c>
      <c r="J963" s="61"/>
      <c r="K963" s="61"/>
      <c r="L963" s="61"/>
      <c r="M963" s="61">
        <v>1671</v>
      </c>
      <c r="N963" s="61"/>
      <c r="O963" s="61"/>
      <c r="P963" s="61">
        <v>5806</v>
      </c>
      <c r="Q963" s="61">
        <v>9049</v>
      </c>
      <c r="AK963" s="27">
        <v>2021</v>
      </c>
      <c r="AL963" t="s">
        <v>64</v>
      </c>
      <c r="AM963" t="s">
        <v>37</v>
      </c>
      <c r="AN963">
        <v>250018</v>
      </c>
      <c r="AO963" s="29">
        <v>9</v>
      </c>
      <c r="AP963" t="s">
        <v>77</v>
      </c>
      <c r="AQ963" s="61">
        <v>5573</v>
      </c>
      <c r="BK963" s="27">
        <v>2021</v>
      </c>
      <c r="BL963" t="s">
        <v>64</v>
      </c>
      <c r="BM963" t="s">
        <v>31</v>
      </c>
      <c r="BN963">
        <v>511117</v>
      </c>
      <c r="BO963" s="29">
        <v>4</v>
      </c>
      <c r="BP963" t="s">
        <v>16</v>
      </c>
      <c r="BQ963" s="61">
        <v>3709</v>
      </c>
    </row>
    <row r="964" spans="1:69" x14ac:dyDescent="0.25">
      <c r="A964" s="27">
        <v>2023</v>
      </c>
      <c r="B964" t="s">
        <v>50</v>
      </c>
      <c r="C964" t="s">
        <v>71</v>
      </c>
      <c r="D964" t="s">
        <v>79</v>
      </c>
      <c r="E964" s="61"/>
      <c r="F964" s="61"/>
      <c r="G964" s="61"/>
      <c r="H964" s="61">
        <v>3002</v>
      </c>
      <c r="I964" s="61"/>
      <c r="J964" s="61"/>
      <c r="K964" s="61"/>
      <c r="L964" s="61"/>
      <c r="M964" s="61"/>
      <c r="N964" s="61"/>
      <c r="O964" s="61"/>
      <c r="P964" s="61"/>
      <c r="Q964" s="61">
        <v>3002</v>
      </c>
      <c r="AK964" s="27">
        <v>2021</v>
      </c>
      <c r="AL964" t="s">
        <v>64</v>
      </c>
      <c r="AM964" t="s">
        <v>37</v>
      </c>
      <c r="AN964">
        <v>250018</v>
      </c>
      <c r="AO964" s="29">
        <v>10</v>
      </c>
      <c r="AP964" t="s">
        <v>81</v>
      </c>
      <c r="AQ964" s="61">
        <v>4743</v>
      </c>
      <c r="BK964" s="27">
        <v>2021</v>
      </c>
      <c r="BL964" t="s">
        <v>64</v>
      </c>
      <c r="BM964" t="s">
        <v>31</v>
      </c>
      <c r="BN964">
        <v>511117</v>
      </c>
      <c r="BO964" s="29">
        <v>4</v>
      </c>
      <c r="BP964" t="s">
        <v>18</v>
      </c>
      <c r="BQ964" s="61">
        <v>5806</v>
      </c>
    </row>
    <row r="965" spans="1:69" x14ac:dyDescent="0.25">
      <c r="A965" s="27">
        <v>2023</v>
      </c>
      <c r="B965" t="s">
        <v>50</v>
      </c>
      <c r="C965" t="s">
        <v>71</v>
      </c>
      <c r="D965" t="s">
        <v>80</v>
      </c>
      <c r="E965" s="61"/>
      <c r="F965" s="61"/>
      <c r="G965" s="61"/>
      <c r="H965" s="61"/>
      <c r="I965" s="61">
        <v>1193</v>
      </c>
      <c r="J965" s="61"/>
      <c r="K965" s="61"/>
      <c r="L965" s="61"/>
      <c r="M965" s="61"/>
      <c r="N965" s="61"/>
      <c r="O965" s="61"/>
      <c r="P965" s="61"/>
      <c r="Q965" s="61">
        <v>1193</v>
      </c>
      <c r="AK965" s="27">
        <v>2021</v>
      </c>
      <c r="AL965" t="s">
        <v>64</v>
      </c>
      <c r="AM965" t="s">
        <v>37</v>
      </c>
      <c r="AN965">
        <v>250018</v>
      </c>
      <c r="AO965" s="29">
        <v>10</v>
      </c>
      <c r="AP965" t="s">
        <v>18</v>
      </c>
      <c r="AQ965" s="61">
        <v>4008</v>
      </c>
      <c r="BK965" s="27">
        <v>2021</v>
      </c>
      <c r="BL965" t="s">
        <v>64</v>
      </c>
      <c r="BM965" t="s">
        <v>31</v>
      </c>
      <c r="BN965">
        <v>511117</v>
      </c>
      <c r="BO965" s="29">
        <v>5</v>
      </c>
      <c r="BP965" t="s">
        <v>74</v>
      </c>
      <c r="BQ965" s="61">
        <v>5110</v>
      </c>
    </row>
    <row r="966" spans="1:69" x14ac:dyDescent="0.25">
      <c r="A966" s="27">
        <v>2023</v>
      </c>
      <c r="B966" t="s">
        <v>50</v>
      </c>
      <c r="C966" t="s">
        <v>71</v>
      </c>
      <c r="D966" t="s">
        <v>81</v>
      </c>
      <c r="E966" s="61"/>
      <c r="F966" s="61"/>
      <c r="G966" s="61"/>
      <c r="H966" s="61"/>
      <c r="I966" s="61"/>
      <c r="J966" s="61"/>
      <c r="K966" s="61"/>
      <c r="L966" s="61">
        <v>3062</v>
      </c>
      <c r="M966" s="61"/>
      <c r="N966" s="61"/>
      <c r="O966" s="61"/>
      <c r="P966" s="61"/>
      <c r="Q966" s="61">
        <v>3062</v>
      </c>
      <c r="AK966" s="27">
        <v>2021</v>
      </c>
      <c r="AL966" t="s">
        <v>64</v>
      </c>
      <c r="AM966" t="s">
        <v>37</v>
      </c>
      <c r="AN966">
        <v>250018</v>
      </c>
      <c r="AO966" s="29">
        <v>12</v>
      </c>
      <c r="AP966" t="s">
        <v>77</v>
      </c>
      <c r="AQ966" s="61">
        <v>3860</v>
      </c>
      <c r="BK966" s="27">
        <v>2021</v>
      </c>
      <c r="BL966" t="s">
        <v>64</v>
      </c>
      <c r="BM966" t="s">
        <v>31</v>
      </c>
      <c r="BN966">
        <v>511117</v>
      </c>
      <c r="BO966" s="29">
        <v>6</v>
      </c>
      <c r="BP966" t="s">
        <v>11</v>
      </c>
      <c r="BQ966" s="61">
        <v>3282</v>
      </c>
    </row>
    <row r="967" spans="1:69" x14ac:dyDescent="0.25">
      <c r="A967" s="27">
        <v>2023</v>
      </c>
      <c r="B967" t="s">
        <v>50</v>
      </c>
      <c r="C967" t="s">
        <v>71</v>
      </c>
      <c r="D967" t="s">
        <v>12</v>
      </c>
      <c r="E967" s="61"/>
      <c r="F967" s="61"/>
      <c r="G967" s="61"/>
      <c r="H967" s="61">
        <v>3502</v>
      </c>
      <c r="I967" s="61"/>
      <c r="J967" s="61"/>
      <c r="K967" s="61"/>
      <c r="L967" s="61"/>
      <c r="M967" s="61"/>
      <c r="N967" s="61"/>
      <c r="O967" s="61"/>
      <c r="P967" s="61"/>
      <c r="Q967" s="61">
        <v>3502</v>
      </c>
      <c r="AK967" s="27">
        <v>2021</v>
      </c>
      <c r="AL967" t="s">
        <v>64</v>
      </c>
      <c r="AM967" t="s">
        <v>37</v>
      </c>
      <c r="AN967">
        <v>250018</v>
      </c>
      <c r="AO967" s="29">
        <v>12</v>
      </c>
      <c r="AP967" t="s">
        <v>80</v>
      </c>
      <c r="AQ967" s="61">
        <v>2266</v>
      </c>
      <c r="BK967" s="27">
        <v>2021</v>
      </c>
      <c r="BL967" t="s">
        <v>64</v>
      </c>
      <c r="BM967" t="s">
        <v>31</v>
      </c>
      <c r="BN967">
        <v>511117</v>
      </c>
      <c r="BO967" s="29">
        <v>6</v>
      </c>
      <c r="BP967" t="s">
        <v>13</v>
      </c>
      <c r="BQ967" s="61">
        <v>3463</v>
      </c>
    </row>
    <row r="968" spans="1:69" x14ac:dyDescent="0.25">
      <c r="A968" s="27">
        <v>2023</v>
      </c>
      <c r="B968" t="s">
        <v>50</v>
      </c>
      <c r="C968" t="s">
        <v>71</v>
      </c>
      <c r="D968" t="s">
        <v>13</v>
      </c>
      <c r="E968" s="61"/>
      <c r="F968" s="61">
        <v>4877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>
        <v>4877</v>
      </c>
      <c r="AK968" s="27">
        <v>2021</v>
      </c>
      <c r="AL968" t="s">
        <v>64</v>
      </c>
      <c r="AM968" t="s">
        <v>37</v>
      </c>
      <c r="AN968">
        <v>250019</v>
      </c>
      <c r="AO968" s="29">
        <v>2</v>
      </c>
      <c r="AP968" t="s">
        <v>77</v>
      </c>
      <c r="AQ968" s="61">
        <v>4879</v>
      </c>
      <c r="BK968" s="27">
        <v>2021</v>
      </c>
      <c r="BL968" t="s">
        <v>64</v>
      </c>
      <c r="BM968" t="s">
        <v>31</v>
      </c>
      <c r="BN968">
        <v>511117</v>
      </c>
      <c r="BO968" s="29">
        <v>6</v>
      </c>
      <c r="BP968" t="s">
        <v>20</v>
      </c>
      <c r="BQ968" s="61">
        <v>4786</v>
      </c>
    </row>
    <row r="969" spans="1:69" x14ac:dyDescent="0.25">
      <c r="A969" s="27">
        <v>2023</v>
      </c>
      <c r="B969" t="s">
        <v>50</v>
      </c>
      <c r="C969" t="s">
        <v>71</v>
      </c>
      <c r="D969" t="s">
        <v>15</v>
      </c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>
        <v>698</v>
      </c>
      <c r="P969" s="61"/>
      <c r="Q969" s="61">
        <v>698</v>
      </c>
      <c r="AK969" s="27">
        <v>2021</v>
      </c>
      <c r="AL969" t="s">
        <v>64</v>
      </c>
      <c r="AM969" t="s">
        <v>37</v>
      </c>
      <c r="AN969">
        <v>250019</v>
      </c>
      <c r="AO969" s="29">
        <v>3</v>
      </c>
      <c r="AP969" t="s">
        <v>15</v>
      </c>
      <c r="AQ969" s="61">
        <v>1185</v>
      </c>
      <c r="BK969" s="27">
        <v>2021</v>
      </c>
      <c r="BL969" t="s">
        <v>64</v>
      </c>
      <c r="BM969" t="s">
        <v>31</v>
      </c>
      <c r="BN969">
        <v>511117</v>
      </c>
      <c r="BO969" s="29">
        <v>7</v>
      </c>
      <c r="BP969" t="s">
        <v>14</v>
      </c>
      <c r="BQ969" s="61">
        <v>3254</v>
      </c>
    </row>
    <row r="970" spans="1:69" x14ac:dyDescent="0.25">
      <c r="A970" s="27">
        <v>2023</v>
      </c>
      <c r="B970" t="s">
        <v>50</v>
      </c>
      <c r="C970" t="s">
        <v>71</v>
      </c>
      <c r="D970" t="s">
        <v>16</v>
      </c>
      <c r="E970" s="61"/>
      <c r="F970" s="61"/>
      <c r="G970" s="61">
        <v>2830</v>
      </c>
      <c r="H970" s="61"/>
      <c r="I970" s="61"/>
      <c r="J970" s="61"/>
      <c r="K970" s="61">
        <v>3631</v>
      </c>
      <c r="L970" s="61"/>
      <c r="M970" s="61"/>
      <c r="N970" s="61"/>
      <c r="O970" s="61"/>
      <c r="P970" s="61"/>
      <c r="Q970" s="61">
        <v>6461</v>
      </c>
      <c r="AK970" s="27">
        <v>2021</v>
      </c>
      <c r="AL970" t="s">
        <v>64</v>
      </c>
      <c r="AM970" t="s">
        <v>37</v>
      </c>
      <c r="AN970">
        <v>250019</v>
      </c>
      <c r="AO970" s="29">
        <v>6</v>
      </c>
      <c r="AP970" t="s">
        <v>21</v>
      </c>
      <c r="AQ970" s="61">
        <v>3038</v>
      </c>
      <c r="BK970" s="27">
        <v>2021</v>
      </c>
      <c r="BL970" t="s">
        <v>64</v>
      </c>
      <c r="BM970" t="s">
        <v>31</v>
      </c>
      <c r="BN970">
        <v>511117</v>
      </c>
      <c r="BO970" s="29">
        <v>8</v>
      </c>
      <c r="BP970" t="s">
        <v>79</v>
      </c>
      <c r="BQ970" s="61">
        <v>2933</v>
      </c>
    </row>
    <row r="971" spans="1:69" x14ac:dyDescent="0.25">
      <c r="A971" s="27">
        <v>2023</v>
      </c>
      <c r="B971" t="s">
        <v>50</v>
      </c>
      <c r="C971" t="s">
        <v>71</v>
      </c>
      <c r="D971" t="s">
        <v>17</v>
      </c>
      <c r="E971" s="61">
        <v>5173</v>
      </c>
      <c r="F971" s="61"/>
      <c r="G971" s="61"/>
      <c r="H971" s="61"/>
      <c r="I971" s="61"/>
      <c r="J971" s="61"/>
      <c r="K971" s="61"/>
      <c r="L971" s="61">
        <v>4547</v>
      </c>
      <c r="M971" s="61"/>
      <c r="N971" s="61"/>
      <c r="O971" s="61">
        <v>4343</v>
      </c>
      <c r="P971" s="61"/>
      <c r="Q971" s="61">
        <v>14063</v>
      </c>
      <c r="AK971" s="27">
        <v>2021</v>
      </c>
      <c r="AL971" t="s">
        <v>64</v>
      </c>
      <c r="AM971" t="s">
        <v>37</v>
      </c>
      <c r="AN971">
        <v>250019</v>
      </c>
      <c r="AO971" s="29">
        <v>7</v>
      </c>
      <c r="AP971" t="s">
        <v>78</v>
      </c>
      <c r="AQ971" s="61">
        <v>4408</v>
      </c>
      <c r="BK971" s="27">
        <v>2021</v>
      </c>
      <c r="BL971" t="s">
        <v>64</v>
      </c>
      <c r="BM971" t="s">
        <v>31</v>
      </c>
      <c r="BN971">
        <v>511117</v>
      </c>
      <c r="BO971" s="29">
        <v>8</v>
      </c>
      <c r="BP971" t="s">
        <v>12</v>
      </c>
      <c r="BQ971" s="61">
        <v>2571</v>
      </c>
    </row>
    <row r="972" spans="1:69" x14ac:dyDescent="0.25">
      <c r="A972" s="27">
        <v>2023</v>
      </c>
      <c r="B972" t="s">
        <v>50</v>
      </c>
      <c r="C972" t="s">
        <v>71</v>
      </c>
      <c r="D972" t="s">
        <v>18</v>
      </c>
      <c r="E972" s="61"/>
      <c r="F972" s="61"/>
      <c r="G972" s="61"/>
      <c r="H972" s="61"/>
      <c r="I972" s="61">
        <v>1123</v>
      </c>
      <c r="J972" s="61"/>
      <c r="K972" s="61"/>
      <c r="L972" s="61"/>
      <c r="M972" s="61"/>
      <c r="N972" s="61"/>
      <c r="O972" s="61"/>
      <c r="P972" s="61"/>
      <c r="Q972" s="61">
        <v>1123</v>
      </c>
      <c r="AK972" s="27">
        <v>2021</v>
      </c>
      <c r="AL972" t="s">
        <v>64</v>
      </c>
      <c r="AM972" t="s">
        <v>37</v>
      </c>
      <c r="AN972">
        <v>250019</v>
      </c>
      <c r="AO972" s="29">
        <v>7</v>
      </c>
      <c r="AP972" t="s">
        <v>14</v>
      </c>
      <c r="AQ972" s="61">
        <v>4513</v>
      </c>
      <c r="BK972" s="27">
        <v>2021</v>
      </c>
      <c r="BL972" t="s">
        <v>64</v>
      </c>
      <c r="BM972" t="s">
        <v>31</v>
      </c>
      <c r="BN972">
        <v>511117</v>
      </c>
      <c r="BO972" s="29">
        <v>9</v>
      </c>
      <c r="BP972" t="s">
        <v>78</v>
      </c>
      <c r="BQ972" s="61">
        <v>2994</v>
      </c>
    </row>
    <row r="973" spans="1:69" x14ac:dyDescent="0.25">
      <c r="A973" s="27">
        <v>2023</v>
      </c>
      <c r="B973" t="s">
        <v>50</v>
      </c>
      <c r="C973" t="s">
        <v>71</v>
      </c>
      <c r="D973" t="s">
        <v>19</v>
      </c>
      <c r="E973" s="61"/>
      <c r="F973" s="61"/>
      <c r="G973" s="61"/>
      <c r="H973" s="61"/>
      <c r="I973" s="61">
        <v>1067</v>
      </c>
      <c r="J973" s="61"/>
      <c r="K973" s="61"/>
      <c r="L973" s="61"/>
      <c r="M973" s="61"/>
      <c r="N973" s="61"/>
      <c r="O973" s="61"/>
      <c r="P973" s="61"/>
      <c r="Q973" s="61">
        <v>1067</v>
      </c>
      <c r="AK973" s="27">
        <v>2021</v>
      </c>
      <c r="AL973" t="s">
        <v>64</v>
      </c>
      <c r="AM973" t="s">
        <v>37</v>
      </c>
      <c r="AN973">
        <v>250019</v>
      </c>
      <c r="AO973" s="29">
        <v>7</v>
      </c>
      <c r="AP973" t="s">
        <v>17</v>
      </c>
      <c r="AQ973" s="61">
        <v>4847</v>
      </c>
      <c r="BK973" s="27">
        <v>2021</v>
      </c>
      <c r="BL973" t="s">
        <v>64</v>
      </c>
      <c r="BM973" t="s">
        <v>31</v>
      </c>
      <c r="BN973">
        <v>511117</v>
      </c>
      <c r="BO973" s="29">
        <v>10</v>
      </c>
      <c r="BP973" t="s">
        <v>75</v>
      </c>
      <c r="BQ973" s="61">
        <v>5819</v>
      </c>
    </row>
    <row r="974" spans="1:69" x14ac:dyDescent="0.25">
      <c r="A974" s="27">
        <v>2023</v>
      </c>
      <c r="B974" t="s">
        <v>50</v>
      </c>
      <c r="C974" t="s">
        <v>71</v>
      </c>
      <c r="D974" t="s">
        <v>20</v>
      </c>
      <c r="E974" s="61"/>
      <c r="F974" s="61"/>
      <c r="G974" s="61"/>
      <c r="H974" s="61">
        <v>2693</v>
      </c>
      <c r="I974" s="61"/>
      <c r="J974" s="61"/>
      <c r="K974" s="61"/>
      <c r="L974" s="61"/>
      <c r="M974" s="61">
        <v>5350</v>
      </c>
      <c r="N974" s="61"/>
      <c r="O974" s="61"/>
      <c r="P974" s="61"/>
      <c r="Q974" s="61">
        <v>8043</v>
      </c>
      <c r="AK974" s="27">
        <v>2021</v>
      </c>
      <c r="AL974" t="s">
        <v>64</v>
      </c>
      <c r="AM974" t="s">
        <v>37</v>
      </c>
      <c r="AN974">
        <v>250019</v>
      </c>
      <c r="AO974" s="29">
        <v>9</v>
      </c>
      <c r="AP974" t="s">
        <v>73</v>
      </c>
      <c r="AQ974" s="61">
        <v>2710</v>
      </c>
      <c r="BK974" s="27">
        <v>2021</v>
      </c>
      <c r="BL974" t="s">
        <v>64</v>
      </c>
      <c r="BM974" t="s">
        <v>31</v>
      </c>
      <c r="BN974">
        <v>511117</v>
      </c>
      <c r="BO974" s="29">
        <v>10</v>
      </c>
      <c r="BP974" t="s">
        <v>81</v>
      </c>
      <c r="BQ974" s="61">
        <v>3061</v>
      </c>
    </row>
    <row r="975" spans="1:69" x14ac:dyDescent="0.25">
      <c r="A975" s="27">
        <v>2023</v>
      </c>
      <c r="B975" t="s">
        <v>50</v>
      </c>
      <c r="C975" t="s">
        <v>39</v>
      </c>
      <c r="D975" t="s">
        <v>73</v>
      </c>
      <c r="E975" s="61"/>
      <c r="F975" s="61"/>
      <c r="G975" s="61"/>
      <c r="H975" s="61"/>
      <c r="I975" s="61"/>
      <c r="J975" s="61"/>
      <c r="K975" s="61"/>
      <c r="L975" s="61"/>
      <c r="M975" s="61">
        <v>4299</v>
      </c>
      <c r="N975" s="61"/>
      <c r="O975" s="61">
        <v>5231</v>
      </c>
      <c r="P975" s="61"/>
      <c r="Q975" s="61">
        <v>9530</v>
      </c>
      <c r="AK975" s="27">
        <v>2021</v>
      </c>
      <c r="AL975" t="s">
        <v>64</v>
      </c>
      <c r="AM975" t="s">
        <v>37</v>
      </c>
      <c r="AN975">
        <v>250019</v>
      </c>
      <c r="AO975" s="29">
        <v>10</v>
      </c>
      <c r="AP975" t="s">
        <v>11</v>
      </c>
      <c r="AQ975" s="61">
        <v>1889</v>
      </c>
      <c r="BK975" s="27">
        <v>2021</v>
      </c>
      <c r="BL975" t="s">
        <v>64</v>
      </c>
      <c r="BM975" t="s">
        <v>31</v>
      </c>
      <c r="BN975">
        <v>511117</v>
      </c>
      <c r="BO975" s="29">
        <v>10</v>
      </c>
      <c r="BP975" t="s">
        <v>14</v>
      </c>
      <c r="BQ975" s="61">
        <v>1661</v>
      </c>
    </row>
    <row r="976" spans="1:69" x14ac:dyDescent="0.25">
      <c r="A976" s="27">
        <v>2023</v>
      </c>
      <c r="B976" t="s">
        <v>50</v>
      </c>
      <c r="C976" t="s">
        <v>39</v>
      </c>
      <c r="D976" t="s">
        <v>74</v>
      </c>
      <c r="E976" s="61"/>
      <c r="F976" s="61"/>
      <c r="G976" s="61"/>
      <c r="H976" s="61"/>
      <c r="I976" s="61"/>
      <c r="J976" s="61"/>
      <c r="K976" s="61"/>
      <c r="L976" s="61"/>
      <c r="M976" s="61">
        <v>3248</v>
      </c>
      <c r="N976" s="61">
        <v>3400</v>
      </c>
      <c r="O976" s="61"/>
      <c r="P976" s="61">
        <v>875</v>
      </c>
      <c r="Q976" s="61">
        <v>7523</v>
      </c>
      <c r="AK976" s="27">
        <v>2021</v>
      </c>
      <c r="AL976" t="s">
        <v>64</v>
      </c>
      <c r="AM976" t="s">
        <v>37</v>
      </c>
      <c r="AN976">
        <v>250019</v>
      </c>
      <c r="AO976" s="29">
        <v>10</v>
      </c>
      <c r="AP976" t="s">
        <v>16</v>
      </c>
      <c r="AQ976" s="61">
        <v>4515</v>
      </c>
      <c r="BK976" s="27">
        <v>2021</v>
      </c>
      <c r="BL976" t="s">
        <v>64</v>
      </c>
      <c r="BM976" t="s">
        <v>31</v>
      </c>
      <c r="BN976">
        <v>511117</v>
      </c>
      <c r="BO976" s="29">
        <v>10</v>
      </c>
      <c r="BP976" t="s">
        <v>15</v>
      </c>
      <c r="BQ976" s="61">
        <v>5446</v>
      </c>
    </row>
    <row r="977" spans="1:69" x14ac:dyDescent="0.25">
      <c r="A977" s="27">
        <v>2023</v>
      </c>
      <c r="B977" t="s">
        <v>50</v>
      </c>
      <c r="C977" t="s">
        <v>39</v>
      </c>
      <c r="D977" t="s">
        <v>75</v>
      </c>
      <c r="E977" s="61"/>
      <c r="F977" s="61"/>
      <c r="G977" s="61"/>
      <c r="H977" s="61"/>
      <c r="I977" s="61"/>
      <c r="J977" s="61">
        <v>591</v>
      </c>
      <c r="K977" s="61"/>
      <c r="L977" s="61">
        <v>2526</v>
      </c>
      <c r="M977" s="61">
        <v>5934</v>
      </c>
      <c r="N977" s="61"/>
      <c r="O977" s="61"/>
      <c r="P977" s="61"/>
      <c r="Q977" s="61">
        <v>9051</v>
      </c>
      <c r="AK977" s="27">
        <v>2021</v>
      </c>
      <c r="AL977" t="s">
        <v>64</v>
      </c>
      <c r="AM977" t="s">
        <v>37</v>
      </c>
      <c r="AN977">
        <v>250019</v>
      </c>
      <c r="AO977" s="29">
        <v>11</v>
      </c>
      <c r="AP977" t="s">
        <v>16</v>
      </c>
      <c r="AQ977" s="61">
        <v>2439</v>
      </c>
      <c r="BK977" s="27">
        <v>2021</v>
      </c>
      <c r="BL977" t="s">
        <v>64</v>
      </c>
      <c r="BM977" t="s">
        <v>31</v>
      </c>
      <c r="BN977">
        <v>511117</v>
      </c>
      <c r="BO977" s="29">
        <v>11</v>
      </c>
      <c r="BP977" t="s">
        <v>73</v>
      </c>
      <c r="BQ977" s="61">
        <v>5715</v>
      </c>
    </row>
    <row r="978" spans="1:69" x14ac:dyDescent="0.25">
      <c r="A978" s="27">
        <v>2023</v>
      </c>
      <c r="B978" t="s">
        <v>50</v>
      </c>
      <c r="C978" t="s">
        <v>39</v>
      </c>
      <c r="D978" t="s">
        <v>76</v>
      </c>
      <c r="E978" s="61"/>
      <c r="F978" s="61"/>
      <c r="G978" s="61"/>
      <c r="H978" s="61"/>
      <c r="I978" s="61">
        <v>4505</v>
      </c>
      <c r="J978" s="61">
        <v>2223</v>
      </c>
      <c r="K978" s="61"/>
      <c r="L978" s="61"/>
      <c r="M978" s="61"/>
      <c r="N978" s="61"/>
      <c r="O978" s="61"/>
      <c r="P978" s="61"/>
      <c r="Q978" s="61">
        <v>6728</v>
      </c>
      <c r="AK978" s="27">
        <v>2021</v>
      </c>
      <c r="AL978" t="s">
        <v>64</v>
      </c>
      <c r="AM978" t="s">
        <v>37</v>
      </c>
      <c r="AN978">
        <v>250020</v>
      </c>
      <c r="AO978" s="29">
        <v>1</v>
      </c>
      <c r="AP978" t="s">
        <v>11</v>
      </c>
      <c r="AQ978" s="61">
        <v>1356</v>
      </c>
      <c r="BK978" s="27">
        <v>2021</v>
      </c>
      <c r="BL978" t="s">
        <v>64</v>
      </c>
      <c r="BM978" t="s">
        <v>31</v>
      </c>
      <c r="BN978">
        <v>511117</v>
      </c>
      <c r="BO978" s="29">
        <v>11</v>
      </c>
      <c r="BP978" t="s">
        <v>74</v>
      </c>
      <c r="BQ978" s="61">
        <v>1435</v>
      </c>
    </row>
    <row r="979" spans="1:69" x14ac:dyDescent="0.25">
      <c r="A979" s="27">
        <v>2023</v>
      </c>
      <c r="B979" t="s">
        <v>50</v>
      </c>
      <c r="C979" t="s">
        <v>39</v>
      </c>
      <c r="D979" t="s">
        <v>77</v>
      </c>
      <c r="E979" s="61"/>
      <c r="F979" s="61">
        <v>2289</v>
      </c>
      <c r="G979" s="61"/>
      <c r="H979" s="61"/>
      <c r="I979" s="61"/>
      <c r="J979" s="61"/>
      <c r="K979" s="61"/>
      <c r="L979" s="61"/>
      <c r="M979" s="61"/>
      <c r="N979" s="61">
        <v>3676</v>
      </c>
      <c r="O979" s="61">
        <v>884</v>
      </c>
      <c r="P979" s="61"/>
      <c r="Q979" s="61">
        <v>6849</v>
      </c>
      <c r="AK979" s="27">
        <v>2021</v>
      </c>
      <c r="AL979" t="s">
        <v>64</v>
      </c>
      <c r="AM979" t="s">
        <v>37</v>
      </c>
      <c r="AN979">
        <v>250020</v>
      </c>
      <c r="AO979" s="29">
        <v>2</v>
      </c>
      <c r="AP979" t="s">
        <v>75</v>
      </c>
      <c r="AQ979" s="61">
        <v>2198</v>
      </c>
      <c r="BK979" s="27">
        <v>2021</v>
      </c>
      <c r="BL979" t="s">
        <v>64</v>
      </c>
      <c r="BM979" t="s">
        <v>31</v>
      </c>
      <c r="BN979">
        <v>511117</v>
      </c>
      <c r="BO979" s="29">
        <v>11</v>
      </c>
      <c r="BP979" t="s">
        <v>80</v>
      </c>
      <c r="BQ979" s="61">
        <v>10005</v>
      </c>
    </row>
    <row r="980" spans="1:69" x14ac:dyDescent="0.25">
      <c r="A980" s="27">
        <v>2023</v>
      </c>
      <c r="B980" t="s">
        <v>50</v>
      </c>
      <c r="C980" t="s">
        <v>39</v>
      </c>
      <c r="D980" t="s">
        <v>78</v>
      </c>
      <c r="E980" s="61">
        <v>255</v>
      </c>
      <c r="F980" s="61"/>
      <c r="G980" s="61"/>
      <c r="H980" s="61">
        <v>2385</v>
      </c>
      <c r="I980" s="61"/>
      <c r="J980" s="61"/>
      <c r="K980" s="61"/>
      <c r="L980" s="61"/>
      <c r="M980" s="61"/>
      <c r="N980" s="61"/>
      <c r="O980" s="61"/>
      <c r="P980" s="61"/>
      <c r="Q980" s="61">
        <v>2640</v>
      </c>
      <c r="AK980" s="27">
        <v>2021</v>
      </c>
      <c r="AL980" t="s">
        <v>64</v>
      </c>
      <c r="AM980" t="s">
        <v>37</v>
      </c>
      <c r="AN980">
        <v>250020</v>
      </c>
      <c r="AO980" s="29">
        <v>2</v>
      </c>
      <c r="AP980" t="s">
        <v>76</v>
      </c>
      <c r="AQ980" s="61">
        <v>5495</v>
      </c>
      <c r="BK980" s="27">
        <v>2021</v>
      </c>
      <c r="BL980" t="s">
        <v>64</v>
      </c>
      <c r="BM980" t="s">
        <v>31</v>
      </c>
      <c r="BN980">
        <v>511117</v>
      </c>
      <c r="BO980" s="29">
        <v>11</v>
      </c>
      <c r="BP980" t="s">
        <v>21</v>
      </c>
      <c r="BQ980" s="61">
        <v>1621</v>
      </c>
    </row>
    <row r="981" spans="1:69" x14ac:dyDescent="0.25">
      <c r="A981" s="27">
        <v>2023</v>
      </c>
      <c r="B981" t="s">
        <v>50</v>
      </c>
      <c r="C981" t="s">
        <v>39</v>
      </c>
      <c r="D981" t="s">
        <v>79</v>
      </c>
      <c r="E981" s="61">
        <v>4046</v>
      </c>
      <c r="F981" s="61"/>
      <c r="G981" s="61"/>
      <c r="H981" s="61"/>
      <c r="I981" s="61">
        <v>4701</v>
      </c>
      <c r="J981" s="61"/>
      <c r="K981" s="61"/>
      <c r="L981" s="61"/>
      <c r="M981" s="61"/>
      <c r="N981" s="61"/>
      <c r="O981" s="61"/>
      <c r="P981" s="61"/>
      <c r="Q981" s="61">
        <v>8747</v>
      </c>
      <c r="AK981" s="27">
        <v>2021</v>
      </c>
      <c r="AL981" t="s">
        <v>64</v>
      </c>
      <c r="AM981" t="s">
        <v>37</v>
      </c>
      <c r="AN981">
        <v>250020</v>
      </c>
      <c r="AO981" s="29">
        <v>3</v>
      </c>
      <c r="AP981" t="s">
        <v>73</v>
      </c>
      <c r="AQ981" s="61">
        <v>1800</v>
      </c>
      <c r="BK981" s="27">
        <v>2021</v>
      </c>
      <c r="BL981" t="s">
        <v>64</v>
      </c>
      <c r="BM981" t="s">
        <v>31</v>
      </c>
      <c r="BN981">
        <v>511117</v>
      </c>
      <c r="BO981" s="29">
        <v>12</v>
      </c>
      <c r="BP981" t="s">
        <v>79</v>
      </c>
      <c r="BQ981" s="61">
        <v>2699</v>
      </c>
    </row>
    <row r="982" spans="1:69" x14ac:dyDescent="0.25">
      <c r="A982" s="27">
        <v>2023</v>
      </c>
      <c r="B982" t="s">
        <v>50</v>
      </c>
      <c r="C982" t="s">
        <v>39</v>
      </c>
      <c r="D982" t="s">
        <v>80</v>
      </c>
      <c r="E982" s="61">
        <v>4914</v>
      </c>
      <c r="F982" s="61"/>
      <c r="G982" s="61">
        <v>5757</v>
      </c>
      <c r="H982" s="61"/>
      <c r="I982" s="61">
        <v>5757</v>
      </c>
      <c r="J982" s="61"/>
      <c r="K982" s="61"/>
      <c r="L982" s="61"/>
      <c r="M982" s="61"/>
      <c r="N982" s="61">
        <v>300</v>
      </c>
      <c r="O982" s="61"/>
      <c r="P982" s="61"/>
      <c r="Q982" s="61">
        <v>16728</v>
      </c>
      <c r="AK982" s="27">
        <v>2021</v>
      </c>
      <c r="AL982" t="s">
        <v>64</v>
      </c>
      <c r="AM982" t="s">
        <v>37</v>
      </c>
      <c r="AN982">
        <v>250020</v>
      </c>
      <c r="AO982" s="29">
        <v>3</v>
      </c>
      <c r="AP982" t="s">
        <v>15</v>
      </c>
      <c r="AQ982" s="61">
        <v>1825</v>
      </c>
      <c r="BK982" s="27">
        <v>2021</v>
      </c>
      <c r="BL982" t="s">
        <v>64</v>
      </c>
      <c r="BM982" t="s">
        <v>31</v>
      </c>
      <c r="BN982">
        <v>511117</v>
      </c>
      <c r="BO982" s="29">
        <v>12</v>
      </c>
      <c r="BP982" t="s">
        <v>13</v>
      </c>
      <c r="BQ982" s="61">
        <v>4498</v>
      </c>
    </row>
    <row r="983" spans="1:69" x14ac:dyDescent="0.25">
      <c r="A983" s="27">
        <v>2023</v>
      </c>
      <c r="B983" t="s">
        <v>50</v>
      </c>
      <c r="C983" t="s">
        <v>39</v>
      </c>
      <c r="D983" t="s">
        <v>11</v>
      </c>
      <c r="E983" s="61"/>
      <c r="F983" s="61"/>
      <c r="G983" s="61"/>
      <c r="H983" s="61"/>
      <c r="I983" s="61"/>
      <c r="J983" s="61"/>
      <c r="K983" s="61">
        <v>729</v>
      </c>
      <c r="L983" s="61"/>
      <c r="M983" s="61"/>
      <c r="N983" s="61"/>
      <c r="O983" s="61"/>
      <c r="P983" s="61"/>
      <c r="Q983" s="61">
        <v>729</v>
      </c>
      <c r="AK983" s="27">
        <v>2021</v>
      </c>
      <c r="AL983" t="s">
        <v>64</v>
      </c>
      <c r="AM983" t="s">
        <v>37</v>
      </c>
      <c r="AN983">
        <v>250020</v>
      </c>
      <c r="AO983" s="29">
        <v>4</v>
      </c>
      <c r="AP983" t="s">
        <v>19</v>
      </c>
      <c r="AQ983" s="61">
        <v>5495</v>
      </c>
      <c r="BK983" s="27">
        <v>2021</v>
      </c>
      <c r="BL983" t="s">
        <v>64</v>
      </c>
      <c r="BM983" t="s">
        <v>31</v>
      </c>
      <c r="BN983">
        <v>511117</v>
      </c>
      <c r="BO983" s="29">
        <v>12</v>
      </c>
      <c r="BP983" t="s">
        <v>14</v>
      </c>
      <c r="BQ983" s="61">
        <v>1979</v>
      </c>
    </row>
    <row r="984" spans="1:69" x14ac:dyDescent="0.25">
      <c r="A984" s="27">
        <v>2023</v>
      </c>
      <c r="B984" t="s">
        <v>50</v>
      </c>
      <c r="C984" t="s">
        <v>39</v>
      </c>
      <c r="D984" t="s">
        <v>12</v>
      </c>
      <c r="E984" s="61"/>
      <c r="F984" s="61"/>
      <c r="G984" s="61"/>
      <c r="H984" s="61"/>
      <c r="I984" s="61">
        <v>3661</v>
      </c>
      <c r="J984" s="61"/>
      <c r="K984" s="61">
        <v>3932</v>
      </c>
      <c r="L984" s="61">
        <v>549</v>
      </c>
      <c r="M984" s="61">
        <v>2000</v>
      </c>
      <c r="N984" s="61"/>
      <c r="O984" s="61"/>
      <c r="P984" s="61">
        <v>4603</v>
      </c>
      <c r="Q984" s="61">
        <v>14745</v>
      </c>
      <c r="AK984" s="27">
        <v>2021</v>
      </c>
      <c r="AL984" t="s">
        <v>64</v>
      </c>
      <c r="AM984" t="s">
        <v>37</v>
      </c>
      <c r="AN984">
        <v>250020</v>
      </c>
      <c r="AO984" s="29">
        <v>5</v>
      </c>
      <c r="AP984" t="s">
        <v>78</v>
      </c>
      <c r="AQ984" s="61">
        <v>2124</v>
      </c>
      <c r="BK984" s="27">
        <v>2021</v>
      </c>
      <c r="BL984" t="s">
        <v>64</v>
      </c>
      <c r="BM984" t="s">
        <v>31</v>
      </c>
      <c r="BN984">
        <v>511117</v>
      </c>
      <c r="BO984" s="29">
        <v>12</v>
      </c>
      <c r="BP984" t="s">
        <v>16</v>
      </c>
      <c r="BQ984" s="61">
        <v>4274</v>
      </c>
    </row>
    <row r="985" spans="1:69" x14ac:dyDescent="0.25">
      <c r="A985" s="27">
        <v>2023</v>
      </c>
      <c r="B985" t="s">
        <v>50</v>
      </c>
      <c r="C985" t="s">
        <v>39</v>
      </c>
      <c r="D985" t="s">
        <v>14</v>
      </c>
      <c r="E985" s="61"/>
      <c r="F985" s="61"/>
      <c r="G985" s="61">
        <v>4388</v>
      </c>
      <c r="H985" s="61"/>
      <c r="I985" s="61"/>
      <c r="J985" s="61">
        <v>2543</v>
      </c>
      <c r="K985" s="61"/>
      <c r="L985" s="61"/>
      <c r="M985" s="61"/>
      <c r="N985" s="61"/>
      <c r="O985" s="61"/>
      <c r="P985" s="61"/>
      <c r="Q985" s="61">
        <v>6931</v>
      </c>
      <c r="AK985" s="27">
        <v>2021</v>
      </c>
      <c r="AL985" t="s">
        <v>64</v>
      </c>
      <c r="AM985" t="s">
        <v>37</v>
      </c>
      <c r="AN985">
        <v>250020</v>
      </c>
      <c r="AO985" s="29">
        <v>6</v>
      </c>
      <c r="AP985" t="s">
        <v>77</v>
      </c>
      <c r="AQ985" s="61">
        <v>1958</v>
      </c>
      <c r="BK985" s="27">
        <v>2022</v>
      </c>
      <c r="BL985" t="s">
        <v>50</v>
      </c>
      <c r="BM985" t="s">
        <v>29</v>
      </c>
      <c r="BN985">
        <v>511111</v>
      </c>
      <c r="BO985" s="29">
        <v>1</v>
      </c>
      <c r="BP985" t="s">
        <v>78</v>
      </c>
      <c r="BQ985" s="61">
        <v>227</v>
      </c>
    </row>
    <row r="986" spans="1:69" x14ac:dyDescent="0.25">
      <c r="A986" s="27">
        <v>2023</v>
      </c>
      <c r="B986" t="s">
        <v>50</v>
      </c>
      <c r="C986" t="s">
        <v>39</v>
      </c>
      <c r="D986" t="s">
        <v>15</v>
      </c>
      <c r="E986" s="61">
        <v>5841</v>
      </c>
      <c r="F986" s="61"/>
      <c r="G986" s="61"/>
      <c r="H986" s="61"/>
      <c r="I986" s="61">
        <v>3401</v>
      </c>
      <c r="J986" s="61"/>
      <c r="K986" s="61"/>
      <c r="L986" s="61"/>
      <c r="M986" s="61"/>
      <c r="N986" s="61"/>
      <c r="O986" s="61"/>
      <c r="P986" s="61">
        <v>3458</v>
      </c>
      <c r="Q986" s="61">
        <v>12700</v>
      </c>
      <c r="AK986" s="27">
        <v>2021</v>
      </c>
      <c r="AL986" t="s">
        <v>64</v>
      </c>
      <c r="AM986" t="s">
        <v>37</v>
      </c>
      <c r="AN986">
        <v>250020</v>
      </c>
      <c r="AO986" s="29">
        <v>6</v>
      </c>
      <c r="AP986" t="s">
        <v>80</v>
      </c>
      <c r="AQ986" s="61">
        <v>4121</v>
      </c>
      <c r="BK986" s="27">
        <v>2022</v>
      </c>
      <c r="BL986" t="s">
        <v>50</v>
      </c>
      <c r="BM986" t="s">
        <v>29</v>
      </c>
      <c r="BN986">
        <v>511111</v>
      </c>
      <c r="BO986" s="29">
        <v>1</v>
      </c>
      <c r="BP986" t="s">
        <v>13</v>
      </c>
      <c r="BQ986" s="61">
        <v>1613</v>
      </c>
    </row>
    <row r="987" spans="1:69" x14ac:dyDescent="0.25">
      <c r="A987" s="27">
        <v>2023</v>
      </c>
      <c r="B987" t="s">
        <v>50</v>
      </c>
      <c r="C987" t="s">
        <v>39</v>
      </c>
      <c r="D987" t="s">
        <v>16</v>
      </c>
      <c r="E987" s="61"/>
      <c r="F987" s="61"/>
      <c r="G987" s="61">
        <v>4937</v>
      </c>
      <c r="H987" s="61">
        <v>4743</v>
      </c>
      <c r="I987" s="61"/>
      <c r="J987" s="61"/>
      <c r="K987" s="61"/>
      <c r="L987" s="61"/>
      <c r="M987" s="61"/>
      <c r="N987" s="61"/>
      <c r="O987" s="61"/>
      <c r="P987" s="61"/>
      <c r="Q987" s="61">
        <v>9680</v>
      </c>
      <c r="AK987" s="27">
        <v>2021</v>
      </c>
      <c r="AL987" t="s">
        <v>64</v>
      </c>
      <c r="AM987" t="s">
        <v>37</v>
      </c>
      <c r="AN987">
        <v>250020</v>
      </c>
      <c r="AO987" s="29">
        <v>9</v>
      </c>
      <c r="AP987" t="s">
        <v>14</v>
      </c>
      <c r="AQ987" s="61">
        <v>4378</v>
      </c>
      <c r="BK987" s="27">
        <v>2022</v>
      </c>
      <c r="BL987" t="s">
        <v>50</v>
      </c>
      <c r="BM987" t="s">
        <v>29</v>
      </c>
      <c r="BN987">
        <v>511111</v>
      </c>
      <c r="BO987" s="29">
        <v>1</v>
      </c>
      <c r="BP987" t="s">
        <v>20</v>
      </c>
      <c r="BQ987" s="61">
        <v>301</v>
      </c>
    </row>
    <row r="988" spans="1:69" x14ac:dyDescent="0.25">
      <c r="A988" s="27">
        <v>2023</v>
      </c>
      <c r="B988" t="s">
        <v>50</v>
      </c>
      <c r="C988" t="s">
        <v>39</v>
      </c>
      <c r="D988" t="s">
        <v>17</v>
      </c>
      <c r="E988" s="61"/>
      <c r="F988" s="61"/>
      <c r="G988" s="61">
        <v>3262</v>
      </c>
      <c r="H988" s="61">
        <v>4327</v>
      </c>
      <c r="I988" s="61"/>
      <c r="J988" s="61">
        <v>2317</v>
      </c>
      <c r="K988" s="61"/>
      <c r="L988" s="61"/>
      <c r="M988" s="61"/>
      <c r="N988" s="61">
        <v>4714</v>
      </c>
      <c r="O988" s="61">
        <v>3517</v>
      </c>
      <c r="P988" s="61"/>
      <c r="Q988" s="61">
        <v>18137</v>
      </c>
      <c r="AK988" s="27">
        <v>2021</v>
      </c>
      <c r="AL988" t="s">
        <v>64</v>
      </c>
      <c r="AM988" t="s">
        <v>37</v>
      </c>
      <c r="AN988">
        <v>250020</v>
      </c>
      <c r="AO988" s="29">
        <v>9</v>
      </c>
      <c r="AP988" t="s">
        <v>20</v>
      </c>
      <c r="AQ988" s="61">
        <v>3886</v>
      </c>
      <c r="BK988" s="27">
        <v>2022</v>
      </c>
      <c r="BL988" t="s">
        <v>50</v>
      </c>
      <c r="BM988" t="s">
        <v>29</v>
      </c>
      <c r="BN988">
        <v>511111</v>
      </c>
      <c r="BO988" s="29">
        <v>1</v>
      </c>
      <c r="BP988" t="s">
        <v>21</v>
      </c>
      <c r="BQ988" s="61">
        <v>4851</v>
      </c>
    </row>
    <row r="989" spans="1:69" x14ac:dyDescent="0.25">
      <c r="A989" s="27">
        <v>2023</v>
      </c>
      <c r="B989" t="s">
        <v>50</v>
      </c>
      <c r="C989" t="s">
        <v>39</v>
      </c>
      <c r="D989" t="s">
        <v>18</v>
      </c>
      <c r="E989" s="61"/>
      <c r="F989" s="61"/>
      <c r="G989" s="61"/>
      <c r="H989" s="61"/>
      <c r="I989" s="61"/>
      <c r="J989" s="61"/>
      <c r="K989" s="61"/>
      <c r="L989" s="61">
        <v>1275</v>
      </c>
      <c r="M989" s="61">
        <v>2966</v>
      </c>
      <c r="N989" s="61">
        <v>1303</v>
      </c>
      <c r="O989" s="61"/>
      <c r="P989" s="61"/>
      <c r="Q989" s="61">
        <v>5544</v>
      </c>
      <c r="AK989" s="27">
        <v>2021</v>
      </c>
      <c r="AL989" t="s">
        <v>64</v>
      </c>
      <c r="AM989" t="s">
        <v>37</v>
      </c>
      <c r="AN989">
        <v>250020</v>
      </c>
      <c r="AO989" s="29">
        <v>12</v>
      </c>
      <c r="AP989" t="s">
        <v>78</v>
      </c>
      <c r="AQ989" s="61">
        <v>2727</v>
      </c>
      <c r="BK989" s="27">
        <v>2022</v>
      </c>
      <c r="BL989" t="s">
        <v>50</v>
      </c>
      <c r="BM989" t="s">
        <v>29</v>
      </c>
      <c r="BN989">
        <v>511111</v>
      </c>
      <c r="BO989" s="29">
        <v>2</v>
      </c>
      <c r="BP989" t="s">
        <v>15</v>
      </c>
      <c r="BQ989" s="61">
        <v>2275</v>
      </c>
    </row>
    <row r="990" spans="1:69" x14ac:dyDescent="0.25">
      <c r="A990" s="27">
        <v>2023</v>
      </c>
      <c r="B990" t="s">
        <v>50</v>
      </c>
      <c r="C990" t="s">
        <v>39</v>
      </c>
      <c r="D990" t="s">
        <v>20</v>
      </c>
      <c r="E990" s="61"/>
      <c r="F990" s="61"/>
      <c r="G990" s="61">
        <v>5995</v>
      </c>
      <c r="H990" s="61"/>
      <c r="I990" s="61"/>
      <c r="J990" s="61">
        <v>366</v>
      </c>
      <c r="K990" s="61"/>
      <c r="L990" s="61"/>
      <c r="M990" s="61"/>
      <c r="N990" s="61"/>
      <c r="O990" s="61"/>
      <c r="P990" s="61"/>
      <c r="Q990" s="61">
        <v>6361</v>
      </c>
      <c r="AK990" s="27">
        <v>2021</v>
      </c>
      <c r="AL990" t="s">
        <v>64</v>
      </c>
      <c r="AM990" t="s">
        <v>35</v>
      </c>
      <c r="AN990">
        <v>250026</v>
      </c>
      <c r="AO990" s="29">
        <v>1</v>
      </c>
      <c r="AP990" t="s">
        <v>80</v>
      </c>
      <c r="AQ990" s="61">
        <v>589</v>
      </c>
      <c r="BK990" s="27">
        <v>2022</v>
      </c>
      <c r="BL990" t="s">
        <v>50</v>
      </c>
      <c r="BM990" t="s">
        <v>29</v>
      </c>
      <c r="BN990">
        <v>511111</v>
      </c>
      <c r="BO990" s="29">
        <v>3</v>
      </c>
      <c r="BP990" t="s">
        <v>79</v>
      </c>
      <c r="BQ990" s="61">
        <v>3409</v>
      </c>
    </row>
    <row r="991" spans="1:69" x14ac:dyDescent="0.25">
      <c r="A991" s="27">
        <v>2023</v>
      </c>
      <c r="B991" t="s">
        <v>50</v>
      </c>
      <c r="C991" t="s">
        <v>39</v>
      </c>
      <c r="D991" t="s">
        <v>21</v>
      </c>
      <c r="E991" s="61">
        <v>2517</v>
      </c>
      <c r="F991" s="61">
        <v>1323</v>
      </c>
      <c r="G991" s="61"/>
      <c r="H991" s="61"/>
      <c r="I991" s="61"/>
      <c r="J991" s="61">
        <v>4854</v>
      </c>
      <c r="K991" s="61">
        <v>5123</v>
      </c>
      <c r="L991" s="61"/>
      <c r="M991" s="61"/>
      <c r="N991" s="61">
        <v>4055</v>
      </c>
      <c r="O991" s="61"/>
      <c r="P991" s="61"/>
      <c r="Q991" s="61">
        <v>17872</v>
      </c>
      <c r="AK991" s="27">
        <v>2021</v>
      </c>
      <c r="AL991" t="s">
        <v>64</v>
      </c>
      <c r="AM991" t="s">
        <v>35</v>
      </c>
      <c r="AN991">
        <v>250026</v>
      </c>
      <c r="AO991" s="29">
        <v>1</v>
      </c>
      <c r="AP991" t="s">
        <v>13</v>
      </c>
      <c r="AQ991" s="61">
        <v>4265</v>
      </c>
      <c r="BK991" s="27">
        <v>2022</v>
      </c>
      <c r="BL991" t="s">
        <v>50</v>
      </c>
      <c r="BM991" t="s">
        <v>29</v>
      </c>
      <c r="BN991">
        <v>511111</v>
      </c>
      <c r="BO991" s="29">
        <v>3</v>
      </c>
      <c r="BP991" t="s">
        <v>14</v>
      </c>
      <c r="BQ991" s="61">
        <v>4625</v>
      </c>
    </row>
    <row r="992" spans="1:69" x14ac:dyDescent="0.25">
      <c r="A992" s="27">
        <v>2023</v>
      </c>
      <c r="B992" t="s">
        <v>50</v>
      </c>
      <c r="C992" t="s">
        <v>40</v>
      </c>
      <c r="D992" t="s">
        <v>73</v>
      </c>
      <c r="E992" s="61"/>
      <c r="F992" s="61"/>
      <c r="G992" s="61"/>
      <c r="H992" s="61"/>
      <c r="I992" s="61"/>
      <c r="J992" s="61"/>
      <c r="K992" s="61"/>
      <c r="L992" s="61"/>
      <c r="M992" s="61"/>
      <c r="N992" s="61">
        <v>3055</v>
      </c>
      <c r="O992" s="61">
        <v>2457</v>
      </c>
      <c r="P992" s="61">
        <v>1079</v>
      </c>
      <c r="Q992" s="61">
        <v>6591</v>
      </c>
      <c r="AK992" s="27">
        <v>2021</v>
      </c>
      <c r="AL992" t="s">
        <v>64</v>
      </c>
      <c r="AM992" t="s">
        <v>35</v>
      </c>
      <c r="AN992">
        <v>250026</v>
      </c>
      <c r="AO992" s="29">
        <v>1</v>
      </c>
      <c r="AP992" t="s">
        <v>21</v>
      </c>
      <c r="AQ992" s="61">
        <v>5251</v>
      </c>
      <c r="BK992" s="27">
        <v>2022</v>
      </c>
      <c r="BL992" t="s">
        <v>50</v>
      </c>
      <c r="BM992" t="s">
        <v>29</v>
      </c>
      <c r="BN992">
        <v>511111</v>
      </c>
      <c r="BO992" s="29">
        <v>3</v>
      </c>
      <c r="BP992" t="s">
        <v>20</v>
      </c>
      <c r="BQ992" s="61">
        <v>5177</v>
      </c>
    </row>
    <row r="993" spans="1:69" x14ac:dyDescent="0.25">
      <c r="A993" s="27">
        <v>2023</v>
      </c>
      <c r="B993" t="s">
        <v>50</v>
      </c>
      <c r="C993" t="s">
        <v>40</v>
      </c>
      <c r="D993" t="s">
        <v>74</v>
      </c>
      <c r="E993" s="61"/>
      <c r="F993" s="61"/>
      <c r="G993" s="61"/>
      <c r="H993" s="61"/>
      <c r="I993" s="61">
        <v>5448</v>
      </c>
      <c r="J993" s="61"/>
      <c r="K993" s="61"/>
      <c r="L993" s="61"/>
      <c r="M993" s="61"/>
      <c r="N993" s="61"/>
      <c r="O993" s="61"/>
      <c r="P993" s="61"/>
      <c r="Q993" s="61">
        <v>5448</v>
      </c>
      <c r="AK993" s="27">
        <v>2021</v>
      </c>
      <c r="AL993" t="s">
        <v>64</v>
      </c>
      <c r="AM993" t="s">
        <v>35</v>
      </c>
      <c r="AN993">
        <v>250026</v>
      </c>
      <c r="AO993" s="29">
        <v>2</v>
      </c>
      <c r="AP993" t="s">
        <v>76</v>
      </c>
      <c r="AQ993" s="61">
        <v>3703</v>
      </c>
      <c r="BK993" s="27">
        <v>2022</v>
      </c>
      <c r="BL993" t="s">
        <v>50</v>
      </c>
      <c r="BM993" t="s">
        <v>29</v>
      </c>
      <c r="BN993">
        <v>511111</v>
      </c>
      <c r="BO993" s="29">
        <v>4</v>
      </c>
      <c r="BP993" t="s">
        <v>81</v>
      </c>
      <c r="BQ993" s="61">
        <v>2084</v>
      </c>
    </row>
    <row r="994" spans="1:69" x14ac:dyDescent="0.25">
      <c r="A994" s="27">
        <v>2023</v>
      </c>
      <c r="B994" t="s">
        <v>50</v>
      </c>
      <c r="C994" t="s">
        <v>40</v>
      </c>
      <c r="D994" t="s">
        <v>75</v>
      </c>
      <c r="E994" s="61">
        <v>5522</v>
      </c>
      <c r="F994" s="61">
        <v>1172</v>
      </c>
      <c r="G994" s="61"/>
      <c r="H994" s="61"/>
      <c r="I994" s="61"/>
      <c r="J994" s="61">
        <v>1146</v>
      </c>
      <c r="K994" s="61"/>
      <c r="L994" s="61"/>
      <c r="M994" s="61"/>
      <c r="N994" s="61"/>
      <c r="O994" s="61"/>
      <c r="P994" s="61"/>
      <c r="Q994" s="61">
        <v>7840</v>
      </c>
      <c r="AK994" s="27">
        <v>2021</v>
      </c>
      <c r="AL994" t="s">
        <v>64</v>
      </c>
      <c r="AM994" t="s">
        <v>35</v>
      </c>
      <c r="AN994">
        <v>250026</v>
      </c>
      <c r="AO994" s="29">
        <v>2</v>
      </c>
      <c r="AP994" t="s">
        <v>17</v>
      </c>
      <c r="AQ994" s="61">
        <v>4836</v>
      </c>
      <c r="BK994" s="27">
        <v>2022</v>
      </c>
      <c r="BL994" t="s">
        <v>50</v>
      </c>
      <c r="BM994" t="s">
        <v>29</v>
      </c>
      <c r="BN994">
        <v>511111</v>
      </c>
      <c r="BO994" s="29">
        <v>5</v>
      </c>
      <c r="BP994" t="s">
        <v>77</v>
      </c>
      <c r="BQ994" s="61">
        <v>2008</v>
      </c>
    </row>
    <row r="995" spans="1:69" x14ac:dyDescent="0.25">
      <c r="A995" s="27">
        <v>2023</v>
      </c>
      <c r="B995" t="s">
        <v>50</v>
      </c>
      <c r="C995" t="s">
        <v>40</v>
      </c>
      <c r="D995" t="s">
        <v>76</v>
      </c>
      <c r="E995" s="61"/>
      <c r="F995" s="61"/>
      <c r="G995" s="61"/>
      <c r="H995" s="61"/>
      <c r="I995" s="61"/>
      <c r="J995" s="61"/>
      <c r="K995" s="61">
        <v>4937</v>
      </c>
      <c r="L995" s="61"/>
      <c r="M995" s="61"/>
      <c r="N995" s="61"/>
      <c r="O995" s="61">
        <v>5286</v>
      </c>
      <c r="P995" s="61"/>
      <c r="Q995" s="61">
        <v>10223</v>
      </c>
      <c r="AK995" s="27">
        <v>2021</v>
      </c>
      <c r="AL995" t="s">
        <v>64</v>
      </c>
      <c r="AM995" t="s">
        <v>35</v>
      </c>
      <c r="AN995">
        <v>250026</v>
      </c>
      <c r="AO995" s="29">
        <v>3</v>
      </c>
      <c r="AP995" t="s">
        <v>77</v>
      </c>
      <c r="AQ995" s="61">
        <v>4533</v>
      </c>
      <c r="BK995" s="27">
        <v>2022</v>
      </c>
      <c r="BL995" t="s">
        <v>50</v>
      </c>
      <c r="BM995" t="s">
        <v>29</v>
      </c>
      <c r="BN995">
        <v>511111</v>
      </c>
      <c r="BO995" s="29">
        <v>5</v>
      </c>
      <c r="BP995" t="s">
        <v>11</v>
      </c>
      <c r="BQ995" s="61">
        <v>1952</v>
      </c>
    </row>
    <row r="996" spans="1:69" x14ac:dyDescent="0.25">
      <c r="A996" s="27">
        <v>2023</v>
      </c>
      <c r="B996" t="s">
        <v>50</v>
      </c>
      <c r="C996" t="s">
        <v>40</v>
      </c>
      <c r="D996" t="s">
        <v>77</v>
      </c>
      <c r="E996" s="61">
        <v>2571</v>
      </c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>
        <v>2571</v>
      </c>
      <c r="AK996" s="27">
        <v>2021</v>
      </c>
      <c r="AL996" t="s">
        <v>64</v>
      </c>
      <c r="AM996" t="s">
        <v>35</v>
      </c>
      <c r="AN996">
        <v>250026</v>
      </c>
      <c r="AO996" s="29">
        <v>3</v>
      </c>
      <c r="AP996" t="s">
        <v>12</v>
      </c>
      <c r="AQ996" s="61">
        <v>1688</v>
      </c>
      <c r="BK996" s="27">
        <v>2022</v>
      </c>
      <c r="BL996" t="s">
        <v>50</v>
      </c>
      <c r="BM996" t="s">
        <v>29</v>
      </c>
      <c r="BN996">
        <v>511111</v>
      </c>
      <c r="BO996" s="29">
        <v>5</v>
      </c>
      <c r="BP996" t="s">
        <v>14</v>
      </c>
      <c r="BQ996" s="61">
        <v>2743</v>
      </c>
    </row>
    <row r="997" spans="1:69" x14ac:dyDescent="0.25">
      <c r="A997" s="27">
        <v>2023</v>
      </c>
      <c r="B997" t="s">
        <v>50</v>
      </c>
      <c r="C997" t="s">
        <v>40</v>
      </c>
      <c r="D997" t="s">
        <v>78</v>
      </c>
      <c r="E997" s="61"/>
      <c r="F997" s="61">
        <v>2944</v>
      </c>
      <c r="G997" s="61"/>
      <c r="H997" s="61"/>
      <c r="I997" s="61">
        <v>5506</v>
      </c>
      <c r="J997" s="61"/>
      <c r="K997" s="61"/>
      <c r="L997" s="61"/>
      <c r="M997" s="61"/>
      <c r="N997" s="61"/>
      <c r="O997" s="61"/>
      <c r="P997" s="61"/>
      <c r="Q997" s="61">
        <v>8450</v>
      </c>
      <c r="AK997" s="27">
        <v>2021</v>
      </c>
      <c r="AL997" t="s">
        <v>64</v>
      </c>
      <c r="AM997" t="s">
        <v>35</v>
      </c>
      <c r="AN997">
        <v>250026</v>
      </c>
      <c r="AO997" s="29">
        <v>7</v>
      </c>
      <c r="AP997" t="s">
        <v>17</v>
      </c>
      <c r="AQ997" s="61">
        <v>1954</v>
      </c>
      <c r="BK997" s="27">
        <v>2022</v>
      </c>
      <c r="BL997" t="s">
        <v>50</v>
      </c>
      <c r="BM997" t="s">
        <v>29</v>
      </c>
      <c r="BN997">
        <v>511111</v>
      </c>
      <c r="BO997" s="29">
        <v>6</v>
      </c>
      <c r="BP997" t="s">
        <v>76</v>
      </c>
      <c r="BQ997" s="61">
        <v>8269</v>
      </c>
    </row>
    <row r="998" spans="1:69" x14ac:dyDescent="0.25">
      <c r="A998" s="27">
        <v>2023</v>
      </c>
      <c r="B998" t="s">
        <v>50</v>
      </c>
      <c r="C998" t="s">
        <v>40</v>
      </c>
      <c r="D998" t="s">
        <v>79</v>
      </c>
      <c r="E998" s="61"/>
      <c r="F998" s="61"/>
      <c r="G998" s="61"/>
      <c r="H998" s="61"/>
      <c r="I998" s="61"/>
      <c r="J998" s="61">
        <v>4899</v>
      </c>
      <c r="K998" s="61"/>
      <c r="L998" s="61">
        <v>1144</v>
      </c>
      <c r="M998" s="61"/>
      <c r="N998" s="61"/>
      <c r="O998" s="61"/>
      <c r="P998" s="61"/>
      <c r="Q998" s="61">
        <v>6043</v>
      </c>
      <c r="AK998" s="27">
        <v>2021</v>
      </c>
      <c r="AL998" t="s">
        <v>64</v>
      </c>
      <c r="AM998" t="s">
        <v>35</v>
      </c>
      <c r="AN998">
        <v>250026</v>
      </c>
      <c r="AO998" s="29">
        <v>9</v>
      </c>
      <c r="AP998" t="s">
        <v>74</v>
      </c>
      <c r="AQ998" s="61">
        <v>1709</v>
      </c>
      <c r="BK998" s="27">
        <v>2022</v>
      </c>
      <c r="BL998" t="s">
        <v>50</v>
      </c>
      <c r="BM998" t="s">
        <v>29</v>
      </c>
      <c r="BN998">
        <v>511111</v>
      </c>
      <c r="BO998" s="29">
        <v>6</v>
      </c>
      <c r="BP998" t="s">
        <v>20</v>
      </c>
      <c r="BQ998" s="61">
        <v>2606</v>
      </c>
    </row>
    <row r="999" spans="1:69" x14ac:dyDescent="0.25">
      <c r="A999" s="27">
        <v>2023</v>
      </c>
      <c r="B999" t="s">
        <v>50</v>
      </c>
      <c r="C999" t="s">
        <v>40</v>
      </c>
      <c r="D999" t="s">
        <v>80</v>
      </c>
      <c r="E999" s="61"/>
      <c r="F999" s="61"/>
      <c r="G999" s="61"/>
      <c r="H999" s="61"/>
      <c r="I999" s="61"/>
      <c r="J999" s="61"/>
      <c r="K999" s="61">
        <v>4880</v>
      </c>
      <c r="L999" s="61">
        <v>4504</v>
      </c>
      <c r="M999" s="61"/>
      <c r="N999" s="61"/>
      <c r="O999" s="61"/>
      <c r="P999" s="61"/>
      <c r="Q999" s="61">
        <v>9384</v>
      </c>
      <c r="AK999" s="27">
        <v>2021</v>
      </c>
      <c r="AL999" t="s">
        <v>64</v>
      </c>
      <c r="AM999" t="s">
        <v>35</v>
      </c>
      <c r="AN999">
        <v>250026</v>
      </c>
      <c r="AO999" s="29">
        <v>9</v>
      </c>
      <c r="AP999" t="s">
        <v>76</v>
      </c>
      <c r="AQ999" s="61">
        <v>2422</v>
      </c>
      <c r="BK999" s="27">
        <v>2022</v>
      </c>
      <c r="BL999" t="s">
        <v>50</v>
      </c>
      <c r="BM999" t="s">
        <v>29</v>
      </c>
      <c r="BN999">
        <v>511111</v>
      </c>
      <c r="BO999" s="29">
        <v>7</v>
      </c>
      <c r="BP999" t="s">
        <v>79</v>
      </c>
      <c r="BQ999" s="61">
        <v>7768</v>
      </c>
    </row>
    <row r="1000" spans="1:69" x14ac:dyDescent="0.25">
      <c r="A1000" s="27">
        <v>2023</v>
      </c>
      <c r="B1000" t="s">
        <v>50</v>
      </c>
      <c r="C1000" t="s">
        <v>40</v>
      </c>
      <c r="D1000" t="s">
        <v>81</v>
      </c>
      <c r="E1000" s="61"/>
      <c r="F1000" s="61"/>
      <c r="G1000" s="61"/>
      <c r="H1000" s="61"/>
      <c r="I1000" s="61"/>
      <c r="J1000" s="61"/>
      <c r="K1000" s="61"/>
      <c r="L1000" s="61"/>
      <c r="M1000" s="61">
        <v>3270</v>
      </c>
      <c r="N1000" s="61"/>
      <c r="O1000" s="61"/>
      <c r="P1000" s="61"/>
      <c r="Q1000" s="61">
        <v>3270</v>
      </c>
      <c r="AK1000" s="27">
        <v>2021</v>
      </c>
      <c r="AL1000" t="s">
        <v>64</v>
      </c>
      <c r="AM1000" t="s">
        <v>35</v>
      </c>
      <c r="AN1000">
        <v>250026</v>
      </c>
      <c r="AO1000" s="29">
        <v>9</v>
      </c>
      <c r="AP1000" t="s">
        <v>79</v>
      </c>
      <c r="AQ1000" s="61">
        <v>742</v>
      </c>
      <c r="BK1000" s="27">
        <v>2022</v>
      </c>
      <c r="BL1000" t="s">
        <v>50</v>
      </c>
      <c r="BM1000" t="s">
        <v>29</v>
      </c>
      <c r="BN1000">
        <v>511111</v>
      </c>
      <c r="BO1000" s="29">
        <v>7</v>
      </c>
      <c r="BP1000" t="s">
        <v>12</v>
      </c>
      <c r="BQ1000" s="61">
        <v>5652</v>
      </c>
    </row>
    <row r="1001" spans="1:69" x14ac:dyDescent="0.25">
      <c r="A1001" s="27">
        <v>2023</v>
      </c>
      <c r="B1001" t="s">
        <v>50</v>
      </c>
      <c r="C1001" t="s">
        <v>40</v>
      </c>
      <c r="D1001" t="s">
        <v>11</v>
      </c>
      <c r="E1001" s="61"/>
      <c r="F1001" s="61"/>
      <c r="G1001" s="61"/>
      <c r="H1001" s="61"/>
      <c r="I1001" s="61"/>
      <c r="J1001" s="61"/>
      <c r="K1001" s="61">
        <v>5426</v>
      </c>
      <c r="L1001" s="61"/>
      <c r="M1001" s="61"/>
      <c r="N1001" s="61"/>
      <c r="O1001" s="61"/>
      <c r="P1001" s="61">
        <v>5320</v>
      </c>
      <c r="Q1001" s="61">
        <v>10746</v>
      </c>
      <c r="AK1001" s="27">
        <v>2021</v>
      </c>
      <c r="AL1001" t="s">
        <v>64</v>
      </c>
      <c r="AM1001" t="s">
        <v>35</v>
      </c>
      <c r="AN1001">
        <v>250026</v>
      </c>
      <c r="AO1001" s="29">
        <v>11</v>
      </c>
      <c r="AP1001" t="s">
        <v>76</v>
      </c>
      <c r="AQ1001" s="61">
        <v>1919</v>
      </c>
      <c r="BK1001" s="27">
        <v>2022</v>
      </c>
      <c r="BL1001" t="s">
        <v>50</v>
      </c>
      <c r="BM1001" t="s">
        <v>29</v>
      </c>
      <c r="BN1001">
        <v>511111</v>
      </c>
      <c r="BO1001" s="29">
        <v>7</v>
      </c>
      <c r="BP1001" t="s">
        <v>15</v>
      </c>
      <c r="BQ1001" s="61">
        <v>8416</v>
      </c>
    </row>
    <row r="1002" spans="1:69" x14ac:dyDescent="0.25">
      <c r="A1002" s="27">
        <v>2023</v>
      </c>
      <c r="B1002" t="s">
        <v>50</v>
      </c>
      <c r="C1002" t="s">
        <v>40</v>
      </c>
      <c r="D1002" t="s">
        <v>12</v>
      </c>
      <c r="E1002" s="61"/>
      <c r="F1002" s="61"/>
      <c r="G1002" s="61"/>
      <c r="H1002" s="61"/>
      <c r="I1002" s="61"/>
      <c r="J1002" s="61"/>
      <c r="K1002" s="61"/>
      <c r="L1002" s="61"/>
      <c r="M1002" s="61"/>
      <c r="N1002" s="61">
        <v>4386</v>
      </c>
      <c r="O1002" s="61"/>
      <c r="P1002" s="61"/>
      <c r="Q1002" s="61">
        <v>4386</v>
      </c>
      <c r="AK1002" s="27">
        <v>2021</v>
      </c>
      <c r="AL1002" t="s">
        <v>64</v>
      </c>
      <c r="AM1002" t="s">
        <v>35</v>
      </c>
      <c r="AN1002">
        <v>250026</v>
      </c>
      <c r="AO1002" s="29">
        <v>12</v>
      </c>
      <c r="AP1002" t="s">
        <v>78</v>
      </c>
      <c r="AQ1002" s="61">
        <v>4232</v>
      </c>
      <c r="BK1002" s="27">
        <v>2022</v>
      </c>
      <c r="BL1002" t="s">
        <v>50</v>
      </c>
      <c r="BM1002" t="s">
        <v>29</v>
      </c>
      <c r="BN1002">
        <v>511111</v>
      </c>
      <c r="BO1002" s="29">
        <v>7</v>
      </c>
      <c r="BP1002" t="s">
        <v>17</v>
      </c>
      <c r="BQ1002" s="61">
        <v>3148</v>
      </c>
    </row>
    <row r="1003" spans="1:69" x14ac:dyDescent="0.25">
      <c r="A1003" s="27">
        <v>2023</v>
      </c>
      <c r="B1003" t="s">
        <v>50</v>
      </c>
      <c r="C1003" t="s">
        <v>40</v>
      </c>
      <c r="D1003" t="s">
        <v>13</v>
      </c>
      <c r="E1003" s="61"/>
      <c r="F1003" s="61"/>
      <c r="G1003" s="61">
        <v>1783</v>
      </c>
      <c r="H1003" s="61"/>
      <c r="I1003" s="61"/>
      <c r="J1003" s="61">
        <v>2551</v>
      </c>
      <c r="K1003" s="61"/>
      <c r="L1003" s="61"/>
      <c r="M1003" s="61"/>
      <c r="N1003" s="61"/>
      <c r="O1003" s="61"/>
      <c r="P1003" s="61"/>
      <c r="Q1003" s="61">
        <v>4334</v>
      </c>
      <c r="AK1003" s="27">
        <v>2021</v>
      </c>
      <c r="AL1003" t="s">
        <v>64</v>
      </c>
      <c r="AM1003" t="s">
        <v>35</v>
      </c>
      <c r="AN1003">
        <v>250026</v>
      </c>
      <c r="AO1003" s="29">
        <v>12</v>
      </c>
      <c r="AP1003" t="s">
        <v>14</v>
      </c>
      <c r="AQ1003" s="61">
        <v>2655</v>
      </c>
      <c r="BK1003" s="27">
        <v>2022</v>
      </c>
      <c r="BL1003" t="s">
        <v>50</v>
      </c>
      <c r="BM1003" t="s">
        <v>29</v>
      </c>
      <c r="BN1003">
        <v>511111</v>
      </c>
      <c r="BO1003" s="29">
        <v>8</v>
      </c>
      <c r="BP1003" t="s">
        <v>15</v>
      </c>
      <c r="BQ1003" s="61">
        <v>2679</v>
      </c>
    </row>
    <row r="1004" spans="1:69" x14ac:dyDescent="0.25">
      <c r="A1004" s="27">
        <v>2023</v>
      </c>
      <c r="B1004" t="s">
        <v>50</v>
      </c>
      <c r="C1004" t="s">
        <v>40</v>
      </c>
      <c r="D1004" t="s">
        <v>14</v>
      </c>
      <c r="E1004" s="61"/>
      <c r="F1004" s="61"/>
      <c r="G1004" s="61"/>
      <c r="H1004" s="61"/>
      <c r="I1004" s="61"/>
      <c r="J1004" s="61"/>
      <c r="K1004" s="61"/>
      <c r="L1004" s="61">
        <v>1042</v>
      </c>
      <c r="M1004" s="61"/>
      <c r="N1004" s="61"/>
      <c r="O1004" s="61"/>
      <c r="P1004" s="61"/>
      <c r="Q1004" s="61">
        <v>1042</v>
      </c>
      <c r="AK1004" s="27">
        <v>2021</v>
      </c>
      <c r="AL1004" t="s">
        <v>64</v>
      </c>
      <c r="AM1004" t="s">
        <v>35</v>
      </c>
      <c r="AN1004">
        <v>250026</v>
      </c>
      <c r="AO1004" s="29">
        <v>12</v>
      </c>
      <c r="AP1004" t="s">
        <v>18</v>
      </c>
      <c r="AQ1004" s="61">
        <v>3722</v>
      </c>
      <c r="BK1004" s="27">
        <v>2022</v>
      </c>
      <c r="BL1004" t="s">
        <v>50</v>
      </c>
      <c r="BM1004" t="s">
        <v>29</v>
      </c>
      <c r="BN1004">
        <v>511111</v>
      </c>
      <c r="BO1004" s="29">
        <v>9</v>
      </c>
      <c r="BP1004" t="s">
        <v>76</v>
      </c>
      <c r="BQ1004" s="61">
        <v>1586</v>
      </c>
    </row>
    <row r="1005" spans="1:69" x14ac:dyDescent="0.25">
      <c r="A1005" s="27">
        <v>2023</v>
      </c>
      <c r="B1005" t="s">
        <v>50</v>
      </c>
      <c r="C1005" t="s">
        <v>40</v>
      </c>
      <c r="D1005" t="s">
        <v>15</v>
      </c>
      <c r="E1005" s="61"/>
      <c r="F1005" s="61"/>
      <c r="G1005" s="61">
        <v>931</v>
      </c>
      <c r="H1005" s="61"/>
      <c r="I1005" s="61"/>
      <c r="J1005" s="61"/>
      <c r="K1005" s="61"/>
      <c r="L1005" s="61">
        <v>4706</v>
      </c>
      <c r="M1005" s="61"/>
      <c r="N1005" s="61"/>
      <c r="O1005" s="61"/>
      <c r="P1005" s="61"/>
      <c r="Q1005" s="61">
        <v>5637</v>
      </c>
      <c r="AK1005" s="27">
        <v>2021</v>
      </c>
      <c r="AL1005" t="s">
        <v>64</v>
      </c>
      <c r="AM1005" t="s">
        <v>35</v>
      </c>
      <c r="AN1005">
        <v>250027</v>
      </c>
      <c r="AO1005" s="29">
        <v>1</v>
      </c>
      <c r="AP1005" t="s">
        <v>80</v>
      </c>
      <c r="AQ1005" s="61">
        <v>3092</v>
      </c>
      <c r="BK1005" s="27">
        <v>2022</v>
      </c>
      <c r="BL1005" t="s">
        <v>50</v>
      </c>
      <c r="BM1005" t="s">
        <v>29</v>
      </c>
      <c r="BN1005">
        <v>511111</v>
      </c>
      <c r="BO1005" s="29">
        <v>9</v>
      </c>
      <c r="BP1005" t="s">
        <v>78</v>
      </c>
      <c r="BQ1005" s="61">
        <v>2536</v>
      </c>
    </row>
    <row r="1006" spans="1:69" x14ac:dyDescent="0.25">
      <c r="A1006" s="27">
        <v>2023</v>
      </c>
      <c r="B1006" t="s">
        <v>50</v>
      </c>
      <c r="C1006" t="s">
        <v>40</v>
      </c>
      <c r="D1006" t="s">
        <v>16</v>
      </c>
      <c r="E1006" s="61"/>
      <c r="F1006" s="61"/>
      <c r="G1006" s="61"/>
      <c r="H1006" s="61">
        <v>3183</v>
      </c>
      <c r="I1006" s="61"/>
      <c r="J1006" s="61"/>
      <c r="K1006" s="61"/>
      <c r="L1006" s="61"/>
      <c r="M1006" s="61"/>
      <c r="N1006" s="61">
        <v>2085</v>
      </c>
      <c r="O1006" s="61"/>
      <c r="P1006" s="61"/>
      <c r="Q1006" s="61">
        <v>5268</v>
      </c>
      <c r="AK1006" s="27">
        <v>2021</v>
      </c>
      <c r="AL1006" t="s">
        <v>64</v>
      </c>
      <c r="AM1006" t="s">
        <v>35</v>
      </c>
      <c r="AN1006">
        <v>250027</v>
      </c>
      <c r="AO1006" s="29">
        <v>2</v>
      </c>
      <c r="AP1006" t="s">
        <v>13</v>
      </c>
      <c r="AQ1006" s="61">
        <v>3479</v>
      </c>
      <c r="BK1006" s="27">
        <v>2022</v>
      </c>
      <c r="BL1006" t="s">
        <v>50</v>
      </c>
      <c r="BM1006" t="s">
        <v>29</v>
      </c>
      <c r="BN1006">
        <v>511111</v>
      </c>
      <c r="BO1006" s="29">
        <v>9</v>
      </c>
      <c r="BP1006" t="s">
        <v>17</v>
      </c>
      <c r="BQ1006" s="61">
        <v>4987</v>
      </c>
    </row>
    <row r="1007" spans="1:69" x14ac:dyDescent="0.25">
      <c r="A1007" s="27">
        <v>2023</v>
      </c>
      <c r="B1007" t="s">
        <v>50</v>
      </c>
      <c r="C1007" t="s">
        <v>40</v>
      </c>
      <c r="D1007" t="s">
        <v>19</v>
      </c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>
        <v>4799</v>
      </c>
      <c r="Q1007" s="61">
        <v>4799</v>
      </c>
      <c r="AK1007" s="27">
        <v>2021</v>
      </c>
      <c r="AL1007" t="s">
        <v>64</v>
      </c>
      <c r="AM1007" t="s">
        <v>35</v>
      </c>
      <c r="AN1007">
        <v>250027</v>
      </c>
      <c r="AO1007" s="29">
        <v>2</v>
      </c>
      <c r="AP1007" t="s">
        <v>14</v>
      </c>
      <c r="AQ1007" s="61">
        <v>4798</v>
      </c>
      <c r="BK1007" s="27">
        <v>2022</v>
      </c>
      <c r="BL1007" t="s">
        <v>50</v>
      </c>
      <c r="BM1007" t="s">
        <v>29</v>
      </c>
      <c r="BN1007">
        <v>511111</v>
      </c>
      <c r="BO1007" s="29">
        <v>10</v>
      </c>
      <c r="BP1007" t="s">
        <v>74</v>
      </c>
      <c r="BQ1007" s="61">
        <v>3173</v>
      </c>
    </row>
    <row r="1008" spans="1:69" x14ac:dyDescent="0.25">
      <c r="A1008" s="27">
        <v>2023</v>
      </c>
      <c r="B1008" t="s">
        <v>50</v>
      </c>
      <c r="C1008" t="s">
        <v>40</v>
      </c>
      <c r="D1008" t="s">
        <v>20</v>
      </c>
      <c r="E1008" s="61"/>
      <c r="F1008" s="61"/>
      <c r="G1008" s="61"/>
      <c r="H1008" s="61"/>
      <c r="I1008" s="61"/>
      <c r="J1008" s="61"/>
      <c r="K1008" s="61"/>
      <c r="L1008" s="61">
        <v>2772</v>
      </c>
      <c r="M1008" s="61"/>
      <c r="N1008" s="61">
        <v>1313</v>
      </c>
      <c r="O1008" s="61">
        <v>3320</v>
      </c>
      <c r="P1008" s="61"/>
      <c r="Q1008" s="61">
        <v>7405</v>
      </c>
      <c r="AK1008" s="27">
        <v>2021</v>
      </c>
      <c r="AL1008" t="s">
        <v>64</v>
      </c>
      <c r="AM1008" t="s">
        <v>35</v>
      </c>
      <c r="AN1008">
        <v>250027</v>
      </c>
      <c r="AO1008" s="29">
        <v>4</v>
      </c>
      <c r="AP1008" t="s">
        <v>14</v>
      </c>
      <c r="AQ1008" s="61">
        <v>249</v>
      </c>
      <c r="BK1008" s="27">
        <v>2022</v>
      </c>
      <c r="BL1008" t="s">
        <v>50</v>
      </c>
      <c r="BM1008" t="s">
        <v>29</v>
      </c>
      <c r="BN1008">
        <v>511111</v>
      </c>
      <c r="BO1008" s="29">
        <v>10</v>
      </c>
      <c r="BP1008" t="s">
        <v>76</v>
      </c>
      <c r="BQ1008" s="61">
        <v>5401</v>
      </c>
    </row>
    <row r="1009" spans="1:69" x14ac:dyDescent="0.25">
      <c r="A1009" s="27">
        <v>2023</v>
      </c>
      <c r="B1009" t="s">
        <v>50</v>
      </c>
      <c r="C1009" t="s">
        <v>40</v>
      </c>
      <c r="D1009" t="s">
        <v>21</v>
      </c>
      <c r="E1009" s="61"/>
      <c r="F1009" s="61"/>
      <c r="G1009" s="61"/>
      <c r="H1009" s="61"/>
      <c r="I1009" s="61"/>
      <c r="J1009" s="61"/>
      <c r="K1009" s="61">
        <v>2478</v>
      </c>
      <c r="L1009" s="61"/>
      <c r="M1009" s="61"/>
      <c r="N1009" s="61"/>
      <c r="O1009" s="61"/>
      <c r="P1009" s="61"/>
      <c r="Q1009" s="61">
        <v>2478</v>
      </c>
      <c r="AK1009" s="27">
        <v>2021</v>
      </c>
      <c r="AL1009" t="s">
        <v>64</v>
      </c>
      <c r="AM1009" t="s">
        <v>35</v>
      </c>
      <c r="AN1009">
        <v>250027</v>
      </c>
      <c r="AO1009" s="29">
        <v>5</v>
      </c>
      <c r="AP1009" t="s">
        <v>73</v>
      </c>
      <c r="AQ1009" s="61">
        <v>4905</v>
      </c>
      <c r="BK1009" s="27">
        <v>2022</v>
      </c>
      <c r="BL1009" t="s">
        <v>50</v>
      </c>
      <c r="BM1009" t="s">
        <v>29</v>
      </c>
      <c r="BN1009">
        <v>511111</v>
      </c>
      <c r="BO1009" s="29">
        <v>10</v>
      </c>
      <c r="BP1009" t="s">
        <v>79</v>
      </c>
      <c r="BQ1009" s="61">
        <v>6007</v>
      </c>
    </row>
    <row r="1010" spans="1:69" x14ac:dyDescent="0.25">
      <c r="A1010" s="27">
        <v>2023</v>
      </c>
      <c r="B1010" t="s">
        <v>50</v>
      </c>
      <c r="C1010" t="s">
        <v>55</v>
      </c>
      <c r="D1010" t="s">
        <v>73</v>
      </c>
      <c r="E1010" s="61"/>
      <c r="F1010" s="61">
        <v>3089</v>
      </c>
      <c r="G1010" s="61"/>
      <c r="H1010" s="61"/>
      <c r="I1010" s="61">
        <v>5015</v>
      </c>
      <c r="J1010" s="61"/>
      <c r="K1010" s="61">
        <v>3733</v>
      </c>
      <c r="L1010" s="61"/>
      <c r="M1010" s="61"/>
      <c r="N1010" s="61"/>
      <c r="O1010" s="61"/>
      <c r="P1010" s="61"/>
      <c r="Q1010" s="61">
        <v>11837</v>
      </c>
      <c r="AK1010" s="27">
        <v>2021</v>
      </c>
      <c r="AL1010" t="s">
        <v>64</v>
      </c>
      <c r="AM1010" t="s">
        <v>35</v>
      </c>
      <c r="AN1010">
        <v>250027</v>
      </c>
      <c r="AO1010" s="29">
        <v>5</v>
      </c>
      <c r="AP1010" t="s">
        <v>21</v>
      </c>
      <c r="AQ1010" s="61">
        <v>2871</v>
      </c>
      <c r="BK1010" s="27">
        <v>2022</v>
      </c>
      <c r="BL1010" t="s">
        <v>50</v>
      </c>
      <c r="BM1010" t="s">
        <v>29</v>
      </c>
      <c r="BN1010">
        <v>511111</v>
      </c>
      <c r="BO1010" s="29">
        <v>10</v>
      </c>
      <c r="BP1010" t="s">
        <v>11</v>
      </c>
      <c r="BQ1010" s="61">
        <v>4731</v>
      </c>
    </row>
    <row r="1011" spans="1:69" x14ac:dyDescent="0.25">
      <c r="A1011" s="27">
        <v>2023</v>
      </c>
      <c r="B1011" t="s">
        <v>50</v>
      </c>
      <c r="C1011" t="s">
        <v>55</v>
      </c>
      <c r="D1011" t="s">
        <v>74</v>
      </c>
      <c r="E1011" s="61">
        <v>346</v>
      </c>
      <c r="F1011" s="61"/>
      <c r="G1011" s="61">
        <v>4702</v>
      </c>
      <c r="H1011" s="61"/>
      <c r="I1011" s="61"/>
      <c r="J1011" s="61"/>
      <c r="K1011" s="61"/>
      <c r="L1011" s="61"/>
      <c r="M1011" s="61">
        <v>882</v>
      </c>
      <c r="N1011" s="61"/>
      <c r="O1011" s="61"/>
      <c r="P1011" s="61"/>
      <c r="Q1011" s="61">
        <v>5930</v>
      </c>
      <c r="AK1011" s="27">
        <v>2021</v>
      </c>
      <c r="AL1011" t="s">
        <v>64</v>
      </c>
      <c r="AM1011" t="s">
        <v>35</v>
      </c>
      <c r="AN1011">
        <v>250027</v>
      </c>
      <c r="AO1011" s="29">
        <v>6</v>
      </c>
      <c r="AP1011" t="s">
        <v>11</v>
      </c>
      <c r="AQ1011" s="61">
        <v>3282</v>
      </c>
      <c r="BK1011" s="27">
        <v>2022</v>
      </c>
      <c r="BL1011" t="s">
        <v>50</v>
      </c>
      <c r="BM1011" t="s">
        <v>29</v>
      </c>
      <c r="BN1011">
        <v>511111</v>
      </c>
      <c r="BO1011" s="29">
        <v>10</v>
      </c>
      <c r="BP1011" t="s">
        <v>13</v>
      </c>
      <c r="BQ1011" s="61">
        <v>922</v>
      </c>
    </row>
    <row r="1012" spans="1:69" x14ac:dyDescent="0.25">
      <c r="A1012" s="27">
        <v>2023</v>
      </c>
      <c r="B1012" t="s">
        <v>50</v>
      </c>
      <c r="C1012" t="s">
        <v>55</v>
      </c>
      <c r="D1012" t="s">
        <v>75</v>
      </c>
      <c r="E1012" s="61"/>
      <c r="F1012" s="61"/>
      <c r="G1012" s="61">
        <v>1911</v>
      </c>
      <c r="H1012" s="61"/>
      <c r="I1012" s="61"/>
      <c r="J1012" s="61"/>
      <c r="K1012" s="61"/>
      <c r="L1012" s="61"/>
      <c r="M1012" s="61"/>
      <c r="N1012" s="61"/>
      <c r="O1012" s="61"/>
      <c r="P1012" s="61"/>
      <c r="Q1012" s="61">
        <v>1911</v>
      </c>
      <c r="AK1012" s="27">
        <v>2021</v>
      </c>
      <c r="AL1012" t="s">
        <v>64</v>
      </c>
      <c r="AM1012" t="s">
        <v>35</v>
      </c>
      <c r="AN1012">
        <v>250027</v>
      </c>
      <c r="AO1012" s="29">
        <v>6</v>
      </c>
      <c r="AP1012" t="s">
        <v>12</v>
      </c>
      <c r="AQ1012" s="61">
        <v>809</v>
      </c>
      <c r="BK1012" s="27">
        <v>2022</v>
      </c>
      <c r="BL1012" t="s">
        <v>50</v>
      </c>
      <c r="BM1012" t="s">
        <v>29</v>
      </c>
      <c r="BN1012">
        <v>511111</v>
      </c>
      <c r="BO1012" s="29">
        <v>11</v>
      </c>
      <c r="BP1012" t="s">
        <v>74</v>
      </c>
      <c r="BQ1012" s="61">
        <v>2088</v>
      </c>
    </row>
    <row r="1013" spans="1:69" x14ac:dyDescent="0.25">
      <c r="A1013" s="27">
        <v>2023</v>
      </c>
      <c r="B1013" t="s">
        <v>50</v>
      </c>
      <c r="C1013" t="s">
        <v>55</v>
      </c>
      <c r="D1013" t="s">
        <v>76</v>
      </c>
      <c r="E1013" s="61"/>
      <c r="F1013" s="61"/>
      <c r="G1013" s="61"/>
      <c r="H1013" s="61"/>
      <c r="I1013" s="61"/>
      <c r="J1013" s="61"/>
      <c r="K1013" s="61">
        <v>4426</v>
      </c>
      <c r="L1013" s="61"/>
      <c r="M1013" s="61"/>
      <c r="N1013" s="61"/>
      <c r="O1013" s="61"/>
      <c r="P1013" s="61"/>
      <c r="Q1013" s="61">
        <v>4426</v>
      </c>
      <c r="AK1013" s="27">
        <v>2021</v>
      </c>
      <c r="AL1013" t="s">
        <v>64</v>
      </c>
      <c r="AM1013" t="s">
        <v>35</v>
      </c>
      <c r="AN1013">
        <v>250027</v>
      </c>
      <c r="AO1013" s="29">
        <v>7</v>
      </c>
      <c r="AP1013" t="s">
        <v>76</v>
      </c>
      <c r="AQ1013" s="61">
        <v>453</v>
      </c>
      <c r="BK1013" s="27">
        <v>2022</v>
      </c>
      <c r="BL1013" t="s">
        <v>50</v>
      </c>
      <c r="BM1013" t="s">
        <v>29</v>
      </c>
      <c r="BN1013">
        <v>511111</v>
      </c>
      <c r="BO1013" s="29">
        <v>11</v>
      </c>
      <c r="BP1013" t="s">
        <v>76</v>
      </c>
      <c r="BQ1013" s="61">
        <v>1746</v>
      </c>
    </row>
    <row r="1014" spans="1:69" x14ac:dyDescent="0.25">
      <c r="A1014" s="27">
        <v>2023</v>
      </c>
      <c r="B1014" t="s">
        <v>50</v>
      </c>
      <c r="C1014" t="s">
        <v>55</v>
      </c>
      <c r="D1014" t="s">
        <v>80</v>
      </c>
      <c r="E1014" s="61"/>
      <c r="F1014" s="61"/>
      <c r="G1014" s="61">
        <v>3849</v>
      </c>
      <c r="H1014" s="61"/>
      <c r="I1014" s="61"/>
      <c r="J1014" s="61"/>
      <c r="K1014" s="61"/>
      <c r="L1014" s="61"/>
      <c r="M1014" s="61"/>
      <c r="N1014" s="61"/>
      <c r="O1014" s="61"/>
      <c r="P1014" s="61"/>
      <c r="Q1014" s="61">
        <v>3849</v>
      </c>
      <c r="AK1014" s="27">
        <v>2021</v>
      </c>
      <c r="AL1014" t="s">
        <v>64</v>
      </c>
      <c r="AM1014" t="s">
        <v>35</v>
      </c>
      <c r="AN1014">
        <v>250027</v>
      </c>
      <c r="AO1014" s="29">
        <v>7</v>
      </c>
      <c r="AP1014" t="s">
        <v>21</v>
      </c>
      <c r="AQ1014" s="61">
        <v>1340</v>
      </c>
      <c r="BK1014" s="27">
        <v>2022</v>
      </c>
      <c r="BL1014" t="s">
        <v>50</v>
      </c>
      <c r="BM1014" t="s">
        <v>29</v>
      </c>
      <c r="BN1014">
        <v>511111</v>
      </c>
      <c r="BO1014" s="29">
        <v>11</v>
      </c>
      <c r="BP1014" t="s">
        <v>14</v>
      </c>
      <c r="BQ1014" s="61">
        <v>5625</v>
      </c>
    </row>
    <row r="1015" spans="1:69" x14ac:dyDescent="0.25">
      <c r="A1015" s="27">
        <v>2023</v>
      </c>
      <c r="B1015" t="s">
        <v>50</v>
      </c>
      <c r="C1015" t="s">
        <v>55</v>
      </c>
      <c r="D1015" t="s">
        <v>81</v>
      </c>
      <c r="E1015" s="61"/>
      <c r="F1015" s="61"/>
      <c r="G1015" s="61">
        <v>1352</v>
      </c>
      <c r="H1015" s="61"/>
      <c r="I1015" s="61"/>
      <c r="J1015" s="61"/>
      <c r="K1015" s="61"/>
      <c r="L1015" s="61"/>
      <c r="M1015" s="61"/>
      <c r="N1015" s="61"/>
      <c r="O1015" s="61"/>
      <c r="P1015" s="61"/>
      <c r="Q1015" s="61">
        <v>1352</v>
      </c>
      <c r="AK1015" s="27">
        <v>2021</v>
      </c>
      <c r="AL1015" t="s">
        <v>64</v>
      </c>
      <c r="AM1015" t="s">
        <v>35</v>
      </c>
      <c r="AN1015">
        <v>250027</v>
      </c>
      <c r="AO1015" s="29">
        <v>9</v>
      </c>
      <c r="AP1015" t="s">
        <v>13</v>
      </c>
      <c r="AQ1015" s="61">
        <v>2672</v>
      </c>
      <c r="BK1015" s="27">
        <v>2022</v>
      </c>
      <c r="BL1015" t="s">
        <v>50</v>
      </c>
      <c r="BM1015" t="s">
        <v>29</v>
      </c>
      <c r="BN1015">
        <v>511111</v>
      </c>
      <c r="BO1015" s="29">
        <v>11</v>
      </c>
      <c r="BP1015" t="s">
        <v>18</v>
      </c>
      <c r="BQ1015" s="61">
        <v>483</v>
      </c>
    </row>
    <row r="1016" spans="1:69" x14ac:dyDescent="0.25">
      <c r="A1016" s="27">
        <v>2023</v>
      </c>
      <c r="B1016" t="s">
        <v>50</v>
      </c>
      <c r="C1016" t="s">
        <v>55</v>
      </c>
      <c r="D1016" t="s">
        <v>12</v>
      </c>
      <c r="E1016" s="61"/>
      <c r="F1016" s="61"/>
      <c r="G1016" s="61"/>
      <c r="H1016" s="61">
        <v>4263</v>
      </c>
      <c r="I1016" s="61"/>
      <c r="J1016" s="61"/>
      <c r="K1016" s="61"/>
      <c r="L1016" s="61">
        <v>3378</v>
      </c>
      <c r="M1016" s="61">
        <v>4855</v>
      </c>
      <c r="N1016" s="61"/>
      <c r="O1016" s="61"/>
      <c r="P1016" s="61"/>
      <c r="Q1016" s="61">
        <v>12496</v>
      </c>
      <c r="AK1016" s="27">
        <v>2021</v>
      </c>
      <c r="AL1016" t="s">
        <v>64</v>
      </c>
      <c r="AM1016" t="s">
        <v>35</v>
      </c>
      <c r="AN1016">
        <v>250027</v>
      </c>
      <c r="AO1016" s="29">
        <v>11</v>
      </c>
      <c r="AP1016" t="s">
        <v>74</v>
      </c>
      <c r="AQ1016" s="61">
        <v>5214</v>
      </c>
      <c r="BK1016" s="27">
        <v>2022</v>
      </c>
      <c r="BL1016" t="s">
        <v>50</v>
      </c>
      <c r="BM1016" t="s">
        <v>29</v>
      </c>
      <c r="BN1016">
        <v>511111</v>
      </c>
      <c r="BO1016" s="29">
        <v>12</v>
      </c>
      <c r="BP1016" t="s">
        <v>75</v>
      </c>
      <c r="BQ1016" s="61">
        <v>650</v>
      </c>
    </row>
    <row r="1017" spans="1:69" x14ac:dyDescent="0.25">
      <c r="A1017" s="27">
        <v>2023</v>
      </c>
      <c r="B1017" t="s">
        <v>50</v>
      </c>
      <c r="C1017" t="s">
        <v>55</v>
      </c>
      <c r="D1017" t="s">
        <v>13</v>
      </c>
      <c r="E1017" s="61"/>
      <c r="F1017" s="61"/>
      <c r="G1017" s="61"/>
      <c r="H1017" s="61"/>
      <c r="I1017" s="61"/>
      <c r="J1017" s="61"/>
      <c r="K1017" s="61"/>
      <c r="L1017" s="61">
        <v>2360</v>
      </c>
      <c r="M1017" s="61"/>
      <c r="N1017" s="61"/>
      <c r="O1017" s="61"/>
      <c r="P1017" s="61"/>
      <c r="Q1017" s="61">
        <v>2360</v>
      </c>
      <c r="AK1017" s="27">
        <v>2021</v>
      </c>
      <c r="AL1017" t="s">
        <v>64</v>
      </c>
      <c r="AM1017" t="s">
        <v>35</v>
      </c>
      <c r="AN1017">
        <v>250027</v>
      </c>
      <c r="AO1017" s="29">
        <v>11</v>
      </c>
      <c r="AP1017" t="s">
        <v>80</v>
      </c>
      <c r="AQ1017" s="61">
        <v>385</v>
      </c>
      <c r="BK1017" s="27">
        <v>2022</v>
      </c>
      <c r="BL1017" t="s">
        <v>50</v>
      </c>
      <c r="BM1017" t="s">
        <v>29</v>
      </c>
      <c r="BN1017">
        <v>511111</v>
      </c>
      <c r="BO1017" s="29">
        <v>12</v>
      </c>
      <c r="BP1017" t="s">
        <v>16</v>
      </c>
      <c r="BQ1017" s="61">
        <v>519</v>
      </c>
    </row>
    <row r="1018" spans="1:69" x14ac:dyDescent="0.25">
      <c r="A1018" s="27">
        <v>2023</v>
      </c>
      <c r="B1018" t="s">
        <v>50</v>
      </c>
      <c r="C1018" t="s">
        <v>55</v>
      </c>
      <c r="D1018" t="s">
        <v>15</v>
      </c>
      <c r="E1018" s="61"/>
      <c r="F1018" s="61"/>
      <c r="G1018" s="61"/>
      <c r="H1018" s="61"/>
      <c r="I1018" s="61"/>
      <c r="J1018" s="61"/>
      <c r="K1018" s="61">
        <v>3913</v>
      </c>
      <c r="L1018" s="61">
        <v>2292</v>
      </c>
      <c r="M1018" s="61"/>
      <c r="N1018" s="61"/>
      <c r="O1018" s="61"/>
      <c r="P1018" s="61">
        <v>3597</v>
      </c>
      <c r="Q1018" s="61">
        <v>9802</v>
      </c>
      <c r="AK1018" s="27">
        <v>2021</v>
      </c>
      <c r="AL1018" t="s">
        <v>64</v>
      </c>
      <c r="AM1018" t="s">
        <v>35</v>
      </c>
      <c r="AN1018">
        <v>250027</v>
      </c>
      <c r="AO1018" s="29">
        <v>11</v>
      </c>
      <c r="AP1018" t="s">
        <v>16</v>
      </c>
      <c r="AQ1018" s="61">
        <v>5699</v>
      </c>
      <c r="BK1018" s="27">
        <v>2022</v>
      </c>
      <c r="BL1018" t="s">
        <v>50</v>
      </c>
      <c r="BM1018" t="s">
        <v>29</v>
      </c>
      <c r="BN1018">
        <v>511111</v>
      </c>
      <c r="BO1018" s="29">
        <v>12</v>
      </c>
      <c r="BP1018" t="s">
        <v>17</v>
      </c>
      <c r="BQ1018" s="61">
        <v>3744</v>
      </c>
    </row>
    <row r="1019" spans="1:69" x14ac:dyDescent="0.25">
      <c r="A1019" s="27">
        <v>2023</v>
      </c>
      <c r="B1019" t="s">
        <v>50</v>
      </c>
      <c r="C1019" t="s">
        <v>55</v>
      </c>
      <c r="D1019" t="s">
        <v>16</v>
      </c>
      <c r="E1019" s="61">
        <v>3643</v>
      </c>
      <c r="F1019" s="61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>
        <v>3643</v>
      </c>
      <c r="AK1019" s="27">
        <v>2021</v>
      </c>
      <c r="AL1019" t="s">
        <v>64</v>
      </c>
      <c r="AM1019" t="s">
        <v>35</v>
      </c>
      <c r="AN1019">
        <v>250027</v>
      </c>
      <c r="AO1019" s="29">
        <v>12</v>
      </c>
      <c r="AP1019" t="s">
        <v>74</v>
      </c>
      <c r="AQ1019" s="61">
        <v>5169</v>
      </c>
      <c r="BK1019" s="27">
        <v>2022</v>
      </c>
      <c r="BL1019" t="s">
        <v>50</v>
      </c>
      <c r="BM1019" t="s">
        <v>29</v>
      </c>
      <c r="BN1019">
        <v>511111</v>
      </c>
      <c r="BO1019" s="29">
        <v>12</v>
      </c>
      <c r="BP1019" t="s">
        <v>20</v>
      </c>
      <c r="BQ1019" s="61">
        <v>418</v>
      </c>
    </row>
    <row r="1020" spans="1:69" x14ac:dyDescent="0.25">
      <c r="A1020" s="27">
        <v>2023</v>
      </c>
      <c r="B1020" t="s">
        <v>50</v>
      </c>
      <c r="C1020" t="s">
        <v>55</v>
      </c>
      <c r="D1020" t="s">
        <v>17</v>
      </c>
      <c r="E1020" s="61"/>
      <c r="F1020" s="61"/>
      <c r="G1020" s="61"/>
      <c r="H1020" s="61"/>
      <c r="I1020" s="61">
        <v>2489</v>
      </c>
      <c r="J1020" s="61"/>
      <c r="K1020" s="61"/>
      <c r="L1020" s="61"/>
      <c r="M1020" s="61"/>
      <c r="N1020" s="61"/>
      <c r="O1020" s="61"/>
      <c r="P1020" s="61"/>
      <c r="Q1020" s="61">
        <v>2489</v>
      </c>
      <c r="AK1020" s="27">
        <v>2021</v>
      </c>
      <c r="AL1020" t="s">
        <v>64</v>
      </c>
      <c r="AM1020" t="s">
        <v>35</v>
      </c>
      <c r="AN1020">
        <v>250028</v>
      </c>
      <c r="AO1020" s="29">
        <v>1</v>
      </c>
      <c r="AP1020" t="s">
        <v>13</v>
      </c>
      <c r="AQ1020" s="61">
        <v>5603</v>
      </c>
      <c r="BK1020" s="27">
        <v>2022</v>
      </c>
      <c r="BL1020" t="s">
        <v>50</v>
      </c>
      <c r="BM1020" t="s">
        <v>29</v>
      </c>
      <c r="BN1020">
        <v>511112</v>
      </c>
      <c r="BO1020" s="29">
        <v>1</v>
      </c>
      <c r="BP1020" t="s">
        <v>75</v>
      </c>
      <c r="BQ1020" s="61">
        <v>1080</v>
      </c>
    </row>
    <row r="1021" spans="1:69" x14ac:dyDescent="0.25">
      <c r="A1021" s="27">
        <v>2023</v>
      </c>
      <c r="B1021" t="s">
        <v>50</v>
      </c>
      <c r="C1021" t="s">
        <v>55</v>
      </c>
      <c r="D1021" t="s">
        <v>18</v>
      </c>
      <c r="E1021" s="61"/>
      <c r="F1021" s="61"/>
      <c r="G1021" s="61">
        <v>2299</v>
      </c>
      <c r="H1021" s="61"/>
      <c r="I1021" s="61"/>
      <c r="J1021" s="61"/>
      <c r="K1021" s="61"/>
      <c r="L1021" s="61"/>
      <c r="M1021" s="61"/>
      <c r="N1021" s="61"/>
      <c r="O1021" s="61"/>
      <c r="P1021" s="61"/>
      <c r="Q1021" s="61">
        <v>2299</v>
      </c>
      <c r="AK1021" s="27">
        <v>2021</v>
      </c>
      <c r="AL1021" t="s">
        <v>64</v>
      </c>
      <c r="AM1021" t="s">
        <v>35</v>
      </c>
      <c r="AN1021">
        <v>250028</v>
      </c>
      <c r="AO1021" s="29">
        <v>2</v>
      </c>
      <c r="AP1021" t="s">
        <v>80</v>
      </c>
      <c r="AQ1021" s="61">
        <v>1290</v>
      </c>
      <c r="BK1021" s="27">
        <v>2022</v>
      </c>
      <c r="BL1021" t="s">
        <v>50</v>
      </c>
      <c r="BM1021" t="s">
        <v>29</v>
      </c>
      <c r="BN1021">
        <v>511112</v>
      </c>
      <c r="BO1021" s="29">
        <v>1</v>
      </c>
      <c r="BP1021" t="s">
        <v>13</v>
      </c>
      <c r="BQ1021" s="61">
        <v>4232</v>
      </c>
    </row>
    <row r="1022" spans="1:69" x14ac:dyDescent="0.25">
      <c r="A1022" s="27">
        <v>2023</v>
      </c>
      <c r="B1022" t="s">
        <v>50</v>
      </c>
      <c r="C1022" t="s">
        <v>55</v>
      </c>
      <c r="D1022" t="s">
        <v>20</v>
      </c>
      <c r="E1022" s="61"/>
      <c r="F1022" s="61"/>
      <c r="G1022" s="61"/>
      <c r="H1022" s="61"/>
      <c r="I1022" s="61"/>
      <c r="J1022" s="61"/>
      <c r="K1022" s="61"/>
      <c r="L1022" s="61"/>
      <c r="M1022" s="61"/>
      <c r="N1022" s="61">
        <v>3840</v>
      </c>
      <c r="O1022" s="61"/>
      <c r="P1022" s="61"/>
      <c r="Q1022" s="61">
        <v>3840</v>
      </c>
      <c r="AK1022" s="27">
        <v>2021</v>
      </c>
      <c r="AL1022" t="s">
        <v>64</v>
      </c>
      <c r="AM1022" t="s">
        <v>35</v>
      </c>
      <c r="AN1022">
        <v>250028</v>
      </c>
      <c r="AO1022" s="29">
        <v>3</v>
      </c>
      <c r="AP1022" t="s">
        <v>76</v>
      </c>
      <c r="AQ1022" s="61">
        <v>5814</v>
      </c>
      <c r="BK1022" s="27">
        <v>2022</v>
      </c>
      <c r="BL1022" t="s">
        <v>50</v>
      </c>
      <c r="BM1022" t="s">
        <v>29</v>
      </c>
      <c r="BN1022">
        <v>511112</v>
      </c>
      <c r="BO1022" s="29">
        <v>1</v>
      </c>
      <c r="BP1022" t="s">
        <v>17</v>
      </c>
      <c r="BQ1022" s="61">
        <v>731</v>
      </c>
    </row>
    <row r="1023" spans="1:69" x14ac:dyDescent="0.25">
      <c r="A1023" s="27">
        <v>2023</v>
      </c>
      <c r="B1023" t="s">
        <v>50</v>
      </c>
      <c r="C1023" t="s">
        <v>55</v>
      </c>
      <c r="D1023" t="s">
        <v>21</v>
      </c>
      <c r="E1023" s="61"/>
      <c r="F1023" s="61"/>
      <c r="G1023" s="61"/>
      <c r="H1023" s="61"/>
      <c r="I1023" s="61"/>
      <c r="J1023" s="61">
        <v>3397</v>
      </c>
      <c r="K1023" s="61"/>
      <c r="L1023" s="61"/>
      <c r="M1023" s="61"/>
      <c r="N1023" s="61"/>
      <c r="O1023" s="61">
        <v>2729</v>
      </c>
      <c r="P1023" s="61"/>
      <c r="Q1023" s="61">
        <v>6126</v>
      </c>
      <c r="AK1023" s="27">
        <v>2021</v>
      </c>
      <c r="AL1023" t="s">
        <v>64</v>
      </c>
      <c r="AM1023" t="s">
        <v>35</v>
      </c>
      <c r="AN1023">
        <v>250028</v>
      </c>
      <c r="AO1023" s="29">
        <v>4</v>
      </c>
      <c r="AP1023" t="s">
        <v>18</v>
      </c>
      <c r="AQ1023" s="61">
        <v>3176</v>
      </c>
      <c r="BK1023" s="27">
        <v>2022</v>
      </c>
      <c r="BL1023" t="s">
        <v>50</v>
      </c>
      <c r="BM1023" t="s">
        <v>29</v>
      </c>
      <c r="BN1023">
        <v>511112</v>
      </c>
      <c r="BO1023" s="29">
        <v>1</v>
      </c>
      <c r="BP1023" t="s">
        <v>18</v>
      </c>
      <c r="BQ1023" s="61">
        <v>4079</v>
      </c>
    </row>
    <row r="1024" spans="1:69" x14ac:dyDescent="0.25">
      <c r="A1024" s="27">
        <v>2023</v>
      </c>
      <c r="B1024" t="s">
        <v>65</v>
      </c>
      <c r="C1024" t="s">
        <v>53</v>
      </c>
      <c r="D1024" t="s">
        <v>73</v>
      </c>
      <c r="E1024" s="61"/>
      <c r="F1024" s="61"/>
      <c r="G1024" s="61"/>
      <c r="H1024" s="61"/>
      <c r="I1024" s="61"/>
      <c r="J1024" s="61"/>
      <c r="K1024" s="61"/>
      <c r="L1024" s="61"/>
      <c r="M1024" s="61"/>
      <c r="N1024" s="61"/>
      <c r="O1024" s="61"/>
      <c r="P1024" s="61">
        <v>1510</v>
      </c>
      <c r="Q1024" s="61">
        <v>1510</v>
      </c>
      <c r="AK1024" s="27">
        <v>2021</v>
      </c>
      <c r="AL1024" t="s">
        <v>64</v>
      </c>
      <c r="AM1024" t="s">
        <v>35</v>
      </c>
      <c r="AN1024">
        <v>250028</v>
      </c>
      <c r="AO1024" s="29">
        <v>6</v>
      </c>
      <c r="AP1024" t="s">
        <v>19</v>
      </c>
      <c r="AQ1024" s="61">
        <v>2613</v>
      </c>
      <c r="BK1024" s="27">
        <v>2022</v>
      </c>
      <c r="BL1024" t="s">
        <v>50</v>
      </c>
      <c r="BM1024" t="s">
        <v>29</v>
      </c>
      <c r="BN1024">
        <v>511112</v>
      </c>
      <c r="BO1024" s="29">
        <v>2</v>
      </c>
      <c r="BP1024" t="s">
        <v>75</v>
      </c>
      <c r="BQ1024" s="61">
        <v>4492</v>
      </c>
    </row>
    <row r="1025" spans="1:69" x14ac:dyDescent="0.25">
      <c r="A1025" s="27">
        <v>2023</v>
      </c>
      <c r="B1025" t="s">
        <v>65</v>
      </c>
      <c r="C1025" t="s">
        <v>53</v>
      </c>
      <c r="D1025" t="s">
        <v>74</v>
      </c>
      <c r="E1025" s="61"/>
      <c r="F1025" s="61"/>
      <c r="G1025" s="61"/>
      <c r="H1025" s="61"/>
      <c r="I1025" s="61"/>
      <c r="J1025" s="61"/>
      <c r="K1025" s="61"/>
      <c r="L1025" s="61"/>
      <c r="M1025" s="61"/>
      <c r="N1025" s="61"/>
      <c r="O1025" s="61">
        <v>5658</v>
      </c>
      <c r="P1025" s="61"/>
      <c r="Q1025" s="61">
        <v>5658</v>
      </c>
      <c r="AK1025" s="27">
        <v>2021</v>
      </c>
      <c r="AL1025" t="s">
        <v>64</v>
      </c>
      <c r="AM1025" t="s">
        <v>35</v>
      </c>
      <c r="AN1025">
        <v>250028</v>
      </c>
      <c r="AO1025" s="29">
        <v>7</v>
      </c>
      <c r="AP1025" t="s">
        <v>20</v>
      </c>
      <c r="AQ1025" s="61">
        <v>4442</v>
      </c>
      <c r="BK1025" s="27">
        <v>2022</v>
      </c>
      <c r="BL1025" t="s">
        <v>50</v>
      </c>
      <c r="BM1025" t="s">
        <v>29</v>
      </c>
      <c r="BN1025">
        <v>511112</v>
      </c>
      <c r="BO1025" s="29">
        <v>2</v>
      </c>
      <c r="BP1025" t="s">
        <v>17</v>
      </c>
      <c r="BQ1025" s="61">
        <v>5616</v>
      </c>
    </row>
    <row r="1026" spans="1:69" x14ac:dyDescent="0.25">
      <c r="A1026" s="27">
        <v>2023</v>
      </c>
      <c r="B1026" t="s">
        <v>65</v>
      </c>
      <c r="C1026" t="s">
        <v>53</v>
      </c>
      <c r="D1026" t="s">
        <v>75</v>
      </c>
      <c r="E1026" s="61"/>
      <c r="F1026" s="61"/>
      <c r="G1026" s="61">
        <v>410</v>
      </c>
      <c r="H1026" s="61"/>
      <c r="I1026" s="61"/>
      <c r="J1026" s="61"/>
      <c r="K1026" s="61"/>
      <c r="L1026" s="61"/>
      <c r="M1026" s="61"/>
      <c r="N1026" s="61"/>
      <c r="O1026" s="61"/>
      <c r="P1026" s="61"/>
      <c r="Q1026" s="61">
        <v>410</v>
      </c>
      <c r="AK1026" s="27">
        <v>2021</v>
      </c>
      <c r="AL1026" t="s">
        <v>64</v>
      </c>
      <c r="AM1026" t="s">
        <v>35</v>
      </c>
      <c r="AN1026">
        <v>250028</v>
      </c>
      <c r="AO1026" s="29">
        <v>10</v>
      </c>
      <c r="AP1026" t="s">
        <v>73</v>
      </c>
      <c r="AQ1026" s="61">
        <v>1881</v>
      </c>
      <c r="BK1026" s="27">
        <v>2022</v>
      </c>
      <c r="BL1026" t="s">
        <v>50</v>
      </c>
      <c r="BM1026" t="s">
        <v>29</v>
      </c>
      <c r="BN1026">
        <v>511112</v>
      </c>
      <c r="BO1026" s="29">
        <v>2</v>
      </c>
      <c r="BP1026" t="s">
        <v>19</v>
      </c>
      <c r="BQ1026" s="61">
        <v>5686</v>
      </c>
    </row>
    <row r="1027" spans="1:69" x14ac:dyDescent="0.25">
      <c r="A1027" s="27">
        <v>2023</v>
      </c>
      <c r="B1027" t="s">
        <v>65</v>
      </c>
      <c r="C1027" t="s">
        <v>53</v>
      </c>
      <c r="D1027" t="s">
        <v>76</v>
      </c>
      <c r="E1027" s="61"/>
      <c r="F1027" s="61"/>
      <c r="G1027" s="61"/>
      <c r="H1027" s="61"/>
      <c r="I1027" s="61"/>
      <c r="J1027" s="61"/>
      <c r="K1027" s="61"/>
      <c r="L1027" s="61"/>
      <c r="M1027" s="61"/>
      <c r="N1027" s="61">
        <v>11042</v>
      </c>
      <c r="O1027" s="61"/>
      <c r="P1027" s="61"/>
      <c r="Q1027" s="61">
        <v>11042</v>
      </c>
      <c r="AK1027" s="27">
        <v>2021</v>
      </c>
      <c r="AL1027" t="s">
        <v>64</v>
      </c>
      <c r="AM1027" t="s">
        <v>35</v>
      </c>
      <c r="AN1027">
        <v>250028</v>
      </c>
      <c r="AO1027" s="29">
        <v>10</v>
      </c>
      <c r="AP1027" t="s">
        <v>75</v>
      </c>
      <c r="AQ1027" s="61">
        <v>5819</v>
      </c>
      <c r="BK1027" s="27">
        <v>2022</v>
      </c>
      <c r="BL1027" t="s">
        <v>50</v>
      </c>
      <c r="BM1027" t="s">
        <v>29</v>
      </c>
      <c r="BN1027">
        <v>511112</v>
      </c>
      <c r="BO1027" s="29">
        <v>3</v>
      </c>
      <c r="BP1027" t="s">
        <v>76</v>
      </c>
      <c r="BQ1027" s="61">
        <v>4396</v>
      </c>
    </row>
    <row r="1028" spans="1:69" x14ac:dyDescent="0.25">
      <c r="A1028" s="27">
        <v>2023</v>
      </c>
      <c r="B1028" t="s">
        <v>65</v>
      </c>
      <c r="C1028" t="s">
        <v>53</v>
      </c>
      <c r="D1028" t="s">
        <v>77</v>
      </c>
      <c r="E1028" s="61"/>
      <c r="F1028" s="61"/>
      <c r="G1028" s="61"/>
      <c r="H1028" s="61"/>
      <c r="I1028" s="61"/>
      <c r="J1028" s="61">
        <v>762</v>
      </c>
      <c r="K1028" s="61">
        <v>1992</v>
      </c>
      <c r="L1028" s="61"/>
      <c r="M1028" s="61"/>
      <c r="N1028" s="61"/>
      <c r="O1028" s="61"/>
      <c r="P1028" s="61"/>
      <c r="Q1028" s="61">
        <v>2754</v>
      </c>
      <c r="AK1028" s="27">
        <v>2021</v>
      </c>
      <c r="AL1028" t="s">
        <v>64</v>
      </c>
      <c r="AM1028" t="s">
        <v>35</v>
      </c>
      <c r="AN1028">
        <v>250028</v>
      </c>
      <c r="AO1028" s="29">
        <v>11</v>
      </c>
      <c r="AP1028" t="s">
        <v>74</v>
      </c>
      <c r="AQ1028" s="61">
        <v>1435</v>
      </c>
      <c r="BK1028" s="27">
        <v>2022</v>
      </c>
      <c r="BL1028" t="s">
        <v>50</v>
      </c>
      <c r="BM1028" t="s">
        <v>29</v>
      </c>
      <c r="BN1028">
        <v>511112</v>
      </c>
      <c r="BO1028" s="29">
        <v>3</v>
      </c>
      <c r="BP1028" t="s">
        <v>77</v>
      </c>
      <c r="BQ1028" s="61">
        <v>2549</v>
      </c>
    </row>
    <row r="1029" spans="1:69" x14ac:dyDescent="0.25">
      <c r="A1029" s="27">
        <v>2023</v>
      </c>
      <c r="B1029" t="s">
        <v>65</v>
      </c>
      <c r="C1029" t="s">
        <v>53</v>
      </c>
      <c r="D1029" t="s">
        <v>78</v>
      </c>
      <c r="E1029" s="61"/>
      <c r="F1029" s="61">
        <v>2030</v>
      </c>
      <c r="G1029" s="61">
        <v>3008</v>
      </c>
      <c r="H1029" s="61"/>
      <c r="I1029" s="61"/>
      <c r="J1029" s="61"/>
      <c r="K1029" s="61"/>
      <c r="L1029" s="61"/>
      <c r="M1029" s="61"/>
      <c r="N1029" s="61"/>
      <c r="O1029" s="61"/>
      <c r="P1029" s="61"/>
      <c r="Q1029" s="61">
        <v>5038</v>
      </c>
      <c r="AK1029" s="27">
        <v>2021</v>
      </c>
      <c r="AL1029" t="s">
        <v>64</v>
      </c>
      <c r="AM1029" t="s">
        <v>35</v>
      </c>
      <c r="AN1029">
        <v>250028</v>
      </c>
      <c r="AO1029" s="29">
        <v>11</v>
      </c>
      <c r="AP1029" t="s">
        <v>17</v>
      </c>
      <c r="AQ1029" s="61">
        <v>4418</v>
      </c>
      <c r="BK1029" s="27">
        <v>2022</v>
      </c>
      <c r="BL1029" t="s">
        <v>50</v>
      </c>
      <c r="BM1029" t="s">
        <v>29</v>
      </c>
      <c r="BN1029">
        <v>511112</v>
      </c>
      <c r="BO1029" s="29">
        <v>3</v>
      </c>
      <c r="BP1029" t="s">
        <v>79</v>
      </c>
      <c r="BQ1029" s="61">
        <v>1884</v>
      </c>
    </row>
    <row r="1030" spans="1:69" x14ac:dyDescent="0.25">
      <c r="A1030" s="27">
        <v>2023</v>
      </c>
      <c r="B1030" t="s">
        <v>65</v>
      </c>
      <c r="C1030" t="s">
        <v>53</v>
      </c>
      <c r="D1030" t="s">
        <v>79</v>
      </c>
      <c r="E1030" s="61"/>
      <c r="F1030" s="61">
        <v>1825</v>
      </c>
      <c r="G1030" s="61"/>
      <c r="H1030" s="61">
        <v>980</v>
      </c>
      <c r="I1030" s="61"/>
      <c r="J1030" s="61">
        <v>1511</v>
      </c>
      <c r="K1030" s="61"/>
      <c r="L1030" s="61">
        <v>1978</v>
      </c>
      <c r="M1030" s="61"/>
      <c r="N1030" s="61"/>
      <c r="O1030" s="61"/>
      <c r="P1030" s="61"/>
      <c r="Q1030" s="61">
        <v>6294</v>
      </c>
      <c r="AK1030" s="27">
        <v>2021</v>
      </c>
      <c r="AL1030" t="s">
        <v>64</v>
      </c>
      <c r="AM1030" t="s">
        <v>35</v>
      </c>
      <c r="AN1030">
        <v>250029</v>
      </c>
      <c r="AO1030" s="29">
        <v>1</v>
      </c>
      <c r="AP1030" t="s">
        <v>20</v>
      </c>
      <c r="AQ1030" s="61">
        <v>4915</v>
      </c>
      <c r="BK1030" s="27">
        <v>2022</v>
      </c>
      <c r="BL1030" t="s">
        <v>50</v>
      </c>
      <c r="BM1030" t="s">
        <v>29</v>
      </c>
      <c r="BN1030">
        <v>511112</v>
      </c>
      <c r="BO1030" s="29">
        <v>3</v>
      </c>
      <c r="BP1030" t="s">
        <v>19</v>
      </c>
      <c r="BQ1030" s="61">
        <v>201</v>
      </c>
    </row>
    <row r="1031" spans="1:69" x14ac:dyDescent="0.25">
      <c r="A1031" s="27">
        <v>2023</v>
      </c>
      <c r="B1031" t="s">
        <v>65</v>
      </c>
      <c r="C1031" t="s">
        <v>53</v>
      </c>
      <c r="D1031" t="s">
        <v>80</v>
      </c>
      <c r="E1031" s="61"/>
      <c r="F1031" s="61">
        <v>1268</v>
      </c>
      <c r="G1031" s="61"/>
      <c r="H1031" s="61"/>
      <c r="I1031" s="61"/>
      <c r="J1031" s="61"/>
      <c r="K1031" s="61"/>
      <c r="L1031" s="61"/>
      <c r="M1031" s="61"/>
      <c r="N1031" s="61"/>
      <c r="O1031" s="61"/>
      <c r="P1031" s="61">
        <v>4219</v>
      </c>
      <c r="Q1031" s="61">
        <v>5487</v>
      </c>
      <c r="AK1031" s="27">
        <v>2021</v>
      </c>
      <c r="AL1031" t="s">
        <v>64</v>
      </c>
      <c r="AM1031" t="s">
        <v>35</v>
      </c>
      <c r="AN1031">
        <v>250029</v>
      </c>
      <c r="AO1031" s="29">
        <v>6</v>
      </c>
      <c r="AP1031" t="s">
        <v>13</v>
      </c>
      <c r="AQ1031" s="61">
        <v>3463</v>
      </c>
      <c r="BK1031" s="27">
        <v>2022</v>
      </c>
      <c r="BL1031" t="s">
        <v>50</v>
      </c>
      <c r="BM1031" t="s">
        <v>29</v>
      </c>
      <c r="BN1031">
        <v>511112</v>
      </c>
      <c r="BO1031" s="29">
        <v>4</v>
      </c>
      <c r="BP1031" t="s">
        <v>78</v>
      </c>
      <c r="BQ1031" s="61">
        <v>2361</v>
      </c>
    </row>
    <row r="1032" spans="1:69" x14ac:dyDescent="0.25">
      <c r="A1032" s="27">
        <v>2023</v>
      </c>
      <c r="B1032" t="s">
        <v>65</v>
      </c>
      <c r="C1032" t="s">
        <v>53</v>
      </c>
      <c r="D1032" t="s">
        <v>11</v>
      </c>
      <c r="E1032" s="61"/>
      <c r="F1032" s="61"/>
      <c r="G1032" s="61"/>
      <c r="H1032" s="61"/>
      <c r="I1032" s="61"/>
      <c r="J1032" s="61">
        <v>2268</v>
      </c>
      <c r="K1032" s="61"/>
      <c r="L1032" s="61"/>
      <c r="M1032" s="61"/>
      <c r="N1032" s="61"/>
      <c r="O1032" s="61"/>
      <c r="P1032" s="61"/>
      <c r="Q1032" s="61">
        <v>2268</v>
      </c>
      <c r="AK1032" s="27">
        <v>2021</v>
      </c>
      <c r="AL1032" t="s">
        <v>64</v>
      </c>
      <c r="AM1032" t="s">
        <v>35</v>
      </c>
      <c r="AN1032">
        <v>250029</v>
      </c>
      <c r="AO1032" s="29">
        <v>7</v>
      </c>
      <c r="AP1032" t="s">
        <v>80</v>
      </c>
      <c r="AQ1032" s="61">
        <v>2961</v>
      </c>
      <c r="BK1032" s="27">
        <v>2022</v>
      </c>
      <c r="BL1032" t="s">
        <v>50</v>
      </c>
      <c r="BM1032" t="s">
        <v>29</v>
      </c>
      <c r="BN1032">
        <v>511112</v>
      </c>
      <c r="BO1032" s="29">
        <v>4</v>
      </c>
      <c r="BP1032" t="s">
        <v>80</v>
      </c>
      <c r="BQ1032" s="61">
        <v>2240</v>
      </c>
    </row>
    <row r="1033" spans="1:69" x14ac:dyDescent="0.25">
      <c r="A1033" s="27">
        <v>2023</v>
      </c>
      <c r="B1033" t="s">
        <v>65</v>
      </c>
      <c r="C1033" t="s">
        <v>53</v>
      </c>
      <c r="D1033" t="s">
        <v>12</v>
      </c>
      <c r="E1033" s="61">
        <v>1990</v>
      </c>
      <c r="F1033" s="61"/>
      <c r="G1033" s="61"/>
      <c r="H1033" s="61"/>
      <c r="I1033" s="61"/>
      <c r="J1033" s="61"/>
      <c r="K1033" s="61">
        <v>3559</v>
      </c>
      <c r="L1033" s="61"/>
      <c r="M1033" s="61"/>
      <c r="N1033" s="61"/>
      <c r="O1033" s="61">
        <v>4592</v>
      </c>
      <c r="P1033" s="61"/>
      <c r="Q1033" s="61">
        <v>10141</v>
      </c>
      <c r="AK1033" s="27">
        <v>2021</v>
      </c>
      <c r="AL1033" t="s">
        <v>64</v>
      </c>
      <c r="AM1033" t="s">
        <v>35</v>
      </c>
      <c r="AN1033">
        <v>250029</v>
      </c>
      <c r="AO1033" s="29">
        <v>8</v>
      </c>
      <c r="AP1033" t="s">
        <v>14</v>
      </c>
      <c r="AQ1033" s="61">
        <v>3820</v>
      </c>
      <c r="BK1033" s="27">
        <v>2022</v>
      </c>
      <c r="BL1033" t="s">
        <v>50</v>
      </c>
      <c r="BM1033" t="s">
        <v>29</v>
      </c>
      <c r="BN1033">
        <v>511112</v>
      </c>
      <c r="BO1033" s="29">
        <v>4</v>
      </c>
      <c r="BP1033" t="s">
        <v>13</v>
      </c>
      <c r="BQ1033" s="61">
        <v>2709</v>
      </c>
    </row>
    <row r="1034" spans="1:69" x14ac:dyDescent="0.25">
      <c r="A1034" s="27">
        <v>2023</v>
      </c>
      <c r="B1034" t="s">
        <v>65</v>
      </c>
      <c r="C1034" t="s">
        <v>53</v>
      </c>
      <c r="D1034" t="s">
        <v>13</v>
      </c>
      <c r="E1034" s="61"/>
      <c r="F1034" s="61"/>
      <c r="G1034" s="61"/>
      <c r="H1034" s="61">
        <v>5414</v>
      </c>
      <c r="I1034" s="61"/>
      <c r="J1034" s="61"/>
      <c r="K1034" s="61">
        <v>376</v>
      </c>
      <c r="L1034" s="61"/>
      <c r="M1034" s="61"/>
      <c r="N1034" s="61"/>
      <c r="O1034" s="61"/>
      <c r="P1034" s="61"/>
      <c r="Q1034" s="61">
        <v>5790</v>
      </c>
      <c r="AK1034" s="27">
        <v>2021</v>
      </c>
      <c r="AL1034" t="s">
        <v>64</v>
      </c>
      <c r="AM1034" t="s">
        <v>35</v>
      </c>
      <c r="AN1034">
        <v>250029</v>
      </c>
      <c r="AO1034" s="29">
        <v>12</v>
      </c>
      <c r="AP1034" t="s">
        <v>81</v>
      </c>
      <c r="AQ1034" s="61">
        <v>5426</v>
      </c>
      <c r="BK1034" s="27">
        <v>2022</v>
      </c>
      <c r="BL1034" t="s">
        <v>50</v>
      </c>
      <c r="BM1034" t="s">
        <v>29</v>
      </c>
      <c r="BN1034">
        <v>511112</v>
      </c>
      <c r="BO1034" s="29">
        <v>4</v>
      </c>
      <c r="BP1034" t="s">
        <v>16</v>
      </c>
      <c r="BQ1034" s="61">
        <v>1519</v>
      </c>
    </row>
    <row r="1035" spans="1:69" x14ac:dyDescent="0.25">
      <c r="A1035" s="27">
        <v>2023</v>
      </c>
      <c r="B1035" t="s">
        <v>65</v>
      </c>
      <c r="C1035" t="s">
        <v>53</v>
      </c>
      <c r="D1035" t="s">
        <v>14</v>
      </c>
      <c r="E1035" s="61"/>
      <c r="F1035" s="61"/>
      <c r="G1035" s="61">
        <v>3973</v>
      </c>
      <c r="H1035" s="61"/>
      <c r="I1035" s="61"/>
      <c r="J1035" s="61"/>
      <c r="K1035" s="61"/>
      <c r="L1035" s="61">
        <v>5264</v>
      </c>
      <c r="M1035" s="61"/>
      <c r="N1035" s="61"/>
      <c r="O1035" s="61"/>
      <c r="P1035" s="61"/>
      <c r="Q1035" s="61">
        <v>9237</v>
      </c>
      <c r="AK1035" s="27">
        <v>2021</v>
      </c>
      <c r="AL1035" t="s">
        <v>64</v>
      </c>
      <c r="AM1035" t="s">
        <v>35</v>
      </c>
      <c r="AN1035">
        <v>250029</v>
      </c>
      <c r="AO1035" s="29">
        <v>12</v>
      </c>
      <c r="AP1035" t="s">
        <v>11</v>
      </c>
      <c r="AQ1035" s="61">
        <v>249</v>
      </c>
      <c r="BK1035" s="27">
        <v>2022</v>
      </c>
      <c r="BL1035" t="s">
        <v>50</v>
      </c>
      <c r="BM1035" t="s">
        <v>29</v>
      </c>
      <c r="BN1035">
        <v>511112</v>
      </c>
      <c r="BO1035" s="29">
        <v>5</v>
      </c>
      <c r="BP1035" t="s">
        <v>76</v>
      </c>
      <c r="BQ1035" s="61">
        <v>2357</v>
      </c>
    </row>
    <row r="1036" spans="1:69" x14ac:dyDescent="0.25">
      <c r="A1036" s="27">
        <v>2023</v>
      </c>
      <c r="B1036" t="s">
        <v>65</v>
      </c>
      <c r="C1036" t="s">
        <v>53</v>
      </c>
      <c r="D1036" t="s">
        <v>15</v>
      </c>
      <c r="E1036" s="61"/>
      <c r="F1036" s="61"/>
      <c r="G1036" s="61">
        <v>4706</v>
      </c>
      <c r="H1036" s="61"/>
      <c r="I1036" s="61"/>
      <c r="J1036" s="61"/>
      <c r="K1036" s="61"/>
      <c r="L1036" s="61"/>
      <c r="M1036" s="61"/>
      <c r="N1036" s="61"/>
      <c r="O1036" s="61"/>
      <c r="P1036" s="61"/>
      <c r="Q1036" s="61">
        <v>4706</v>
      </c>
      <c r="AK1036" s="27">
        <v>2021</v>
      </c>
      <c r="AL1036" t="s">
        <v>64</v>
      </c>
      <c r="AM1036" t="s">
        <v>35</v>
      </c>
      <c r="AN1036">
        <v>250030</v>
      </c>
      <c r="AO1036" s="29">
        <v>1</v>
      </c>
      <c r="AP1036" t="s">
        <v>74</v>
      </c>
      <c r="AQ1036" s="61">
        <v>2673</v>
      </c>
      <c r="BK1036" s="27">
        <v>2022</v>
      </c>
      <c r="BL1036" t="s">
        <v>50</v>
      </c>
      <c r="BM1036" t="s">
        <v>29</v>
      </c>
      <c r="BN1036">
        <v>511112</v>
      </c>
      <c r="BO1036" s="29">
        <v>5</v>
      </c>
      <c r="BP1036" t="s">
        <v>80</v>
      </c>
      <c r="BQ1036" s="61">
        <v>3061</v>
      </c>
    </row>
    <row r="1037" spans="1:69" x14ac:dyDescent="0.25">
      <c r="A1037" s="27">
        <v>2023</v>
      </c>
      <c r="B1037" t="s">
        <v>65</v>
      </c>
      <c r="C1037" t="s">
        <v>53</v>
      </c>
      <c r="D1037" t="s">
        <v>16</v>
      </c>
      <c r="E1037" s="61"/>
      <c r="F1037" s="61"/>
      <c r="G1037" s="61">
        <v>5060</v>
      </c>
      <c r="H1037" s="61"/>
      <c r="I1037" s="61"/>
      <c r="J1037" s="61"/>
      <c r="K1037" s="61"/>
      <c r="L1037" s="61"/>
      <c r="M1037" s="61"/>
      <c r="N1037" s="61"/>
      <c r="O1037" s="61"/>
      <c r="P1037" s="61"/>
      <c r="Q1037" s="61">
        <v>5060</v>
      </c>
      <c r="AK1037" s="27">
        <v>2021</v>
      </c>
      <c r="AL1037" t="s">
        <v>64</v>
      </c>
      <c r="AM1037" t="s">
        <v>35</v>
      </c>
      <c r="AN1037">
        <v>250030</v>
      </c>
      <c r="AO1037" s="29">
        <v>4</v>
      </c>
      <c r="AP1037" t="s">
        <v>76</v>
      </c>
      <c r="AQ1037" s="61">
        <v>4891</v>
      </c>
      <c r="BK1037" s="27">
        <v>2022</v>
      </c>
      <c r="BL1037" t="s">
        <v>50</v>
      </c>
      <c r="BM1037" t="s">
        <v>29</v>
      </c>
      <c r="BN1037">
        <v>511112</v>
      </c>
      <c r="BO1037" s="29">
        <v>6</v>
      </c>
      <c r="BP1037" t="s">
        <v>14</v>
      </c>
      <c r="BQ1037" s="61">
        <v>2731</v>
      </c>
    </row>
    <row r="1038" spans="1:69" x14ac:dyDescent="0.25">
      <c r="A1038" s="27">
        <v>2023</v>
      </c>
      <c r="B1038" t="s">
        <v>65</v>
      </c>
      <c r="C1038" t="s">
        <v>53</v>
      </c>
      <c r="D1038" t="s">
        <v>17</v>
      </c>
      <c r="E1038" s="61"/>
      <c r="F1038" s="61">
        <v>1832</v>
      </c>
      <c r="G1038" s="61"/>
      <c r="H1038" s="61"/>
      <c r="I1038" s="61">
        <v>1543</v>
      </c>
      <c r="J1038" s="61"/>
      <c r="K1038" s="61"/>
      <c r="L1038" s="61"/>
      <c r="M1038" s="61"/>
      <c r="N1038" s="61"/>
      <c r="O1038" s="61">
        <v>2835</v>
      </c>
      <c r="P1038" s="61"/>
      <c r="Q1038" s="61">
        <v>6210</v>
      </c>
      <c r="AK1038" s="27">
        <v>2021</v>
      </c>
      <c r="AL1038" t="s">
        <v>64</v>
      </c>
      <c r="AM1038" t="s">
        <v>35</v>
      </c>
      <c r="AN1038">
        <v>250030</v>
      </c>
      <c r="AO1038" s="29">
        <v>6</v>
      </c>
      <c r="AP1038" t="s">
        <v>80</v>
      </c>
      <c r="AQ1038" s="61">
        <v>4265</v>
      </c>
      <c r="BK1038" s="27">
        <v>2022</v>
      </c>
      <c r="BL1038" t="s">
        <v>50</v>
      </c>
      <c r="BM1038" t="s">
        <v>29</v>
      </c>
      <c r="BN1038">
        <v>511112</v>
      </c>
      <c r="BO1038" s="29">
        <v>7</v>
      </c>
      <c r="BP1038" t="s">
        <v>76</v>
      </c>
      <c r="BQ1038" s="61">
        <v>5545</v>
      </c>
    </row>
    <row r="1039" spans="1:69" x14ac:dyDescent="0.25">
      <c r="A1039" s="27">
        <v>2023</v>
      </c>
      <c r="B1039" t="s">
        <v>65</v>
      </c>
      <c r="C1039" t="s">
        <v>53</v>
      </c>
      <c r="D1039" t="s">
        <v>18</v>
      </c>
      <c r="E1039" s="61"/>
      <c r="F1039" s="61"/>
      <c r="G1039" s="61"/>
      <c r="H1039" s="61"/>
      <c r="I1039" s="61"/>
      <c r="J1039" s="61"/>
      <c r="K1039" s="61">
        <v>838</v>
      </c>
      <c r="L1039" s="61"/>
      <c r="M1039" s="61"/>
      <c r="N1039" s="61"/>
      <c r="O1039" s="61"/>
      <c r="P1039" s="61"/>
      <c r="Q1039" s="61">
        <v>838</v>
      </c>
      <c r="AK1039" s="27">
        <v>2021</v>
      </c>
      <c r="AL1039" t="s">
        <v>64</v>
      </c>
      <c r="AM1039" t="s">
        <v>35</v>
      </c>
      <c r="AN1039">
        <v>250030</v>
      </c>
      <c r="AO1039" s="29">
        <v>7</v>
      </c>
      <c r="AP1039" t="s">
        <v>79</v>
      </c>
      <c r="AQ1039" s="61">
        <v>632</v>
      </c>
      <c r="BK1039" s="27">
        <v>2022</v>
      </c>
      <c r="BL1039" t="s">
        <v>50</v>
      </c>
      <c r="BM1039" t="s">
        <v>29</v>
      </c>
      <c r="BN1039">
        <v>511112</v>
      </c>
      <c r="BO1039" s="29">
        <v>7</v>
      </c>
      <c r="BP1039" t="s">
        <v>78</v>
      </c>
      <c r="BQ1039" s="61">
        <v>1668</v>
      </c>
    </row>
    <row r="1040" spans="1:69" x14ac:dyDescent="0.25">
      <c r="A1040" s="27">
        <v>2023</v>
      </c>
      <c r="B1040" t="s">
        <v>65</v>
      </c>
      <c r="C1040" t="s">
        <v>53</v>
      </c>
      <c r="D1040" t="s">
        <v>19</v>
      </c>
      <c r="E1040" s="61"/>
      <c r="F1040" s="61"/>
      <c r="G1040" s="61"/>
      <c r="H1040" s="61"/>
      <c r="I1040" s="61"/>
      <c r="J1040" s="61">
        <v>5567</v>
      </c>
      <c r="K1040" s="61">
        <v>2883</v>
      </c>
      <c r="L1040" s="61"/>
      <c r="M1040" s="61"/>
      <c r="N1040" s="61"/>
      <c r="O1040" s="61">
        <v>5902</v>
      </c>
      <c r="P1040" s="61"/>
      <c r="Q1040" s="61">
        <v>14352</v>
      </c>
      <c r="AK1040" s="27">
        <v>2021</v>
      </c>
      <c r="AL1040" t="s">
        <v>64</v>
      </c>
      <c r="AM1040" t="s">
        <v>35</v>
      </c>
      <c r="AN1040">
        <v>250030</v>
      </c>
      <c r="AO1040" s="29">
        <v>9</v>
      </c>
      <c r="AP1040" t="s">
        <v>20</v>
      </c>
      <c r="AQ1040" s="61">
        <v>3864</v>
      </c>
      <c r="BK1040" s="27">
        <v>2022</v>
      </c>
      <c r="BL1040" t="s">
        <v>50</v>
      </c>
      <c r="BM1040" t="s">
        <v>29</v>
      </c>
      <c r="BN1040">
        <v>511112</v>
      </c>
      <c r="BO1040" s="29">
        <v>7</v>
      </c>
      <c r="BP1040" t="s">
        <v>81</v>
      </c>
      <c r="BQ1040" s="61">
        <v>3063</v>
      </c>
    </row>
    <row r="1041" spans="1:69" x14ac:dyDescent="0.25">
      <c r="A1041" s="27">
        <v>2023</v>
      </c>
      <c r="B1041" t="s">
        <v>65</v>
      </c>
      <c r="C1041" t="s">
        <v>53</v>
      </c>
      <c r="D1041" t="s">
        <v>20</v>
      </c>
      <c r="E1041" s="61"/>
      <c r="F1041" s="61"/>
      <c r="G1041" s="61"/>
      <c r="H1041" s="61">
        <v>4314</v>
      </c>
      <c r="I1041" s="61"/>
      <c r="J1041" s="61"/>
      <c r="K1041" s="61"/>
      <c r="L1041" s="61"/>
      <c r="M1041" s="61"/>
      <c r="N1041" s="61"/>
      <c r="O1041" s="61"/>
      <c r="P1041" s="61"/>
      <c r="Q1041" s="61">
        <v>4314</v>
      </c>
      <c r="AK1041" s="27">
        <v>2021</v>
      </c>
      <c r="AL1041" t="s">
        <v>64</v>
      </c>
      <c r="AM1041" t="s">
        <v>35</v>
      </c>
      <c r="AN1041">
        <v>250030</v>
      </c>
      <c r="AO1041" s="29">
        <v>11</v>
      </c>
      <c r="AP1041" t="s">
        <v>16</v>
      </c>
      <c r="AQ1041" s="61">
        <v>1630</v>
      </c>
      <c r="BK1041" s="27">
        <v>2022</v>
      </c>
      <c r="BL1041" t="s">
        <v>50</v>
      </c>
      <c r="BM1041" t="s">
        <v>29</v>
      </c>
      <c r="BN1041">
        <v>511112</v>
      </c>
      <c r="BO1041" s="29">
        <v>7</v>
      </c>
      <c r="BP1041" t="s">
        <v>12</v>
      </c>
      <c r="BQ1041" s="61">
        <v>2191</v>
      </c>
    </row>
    <row r="1042" spans="1:69" x14ac:dyDescent="0.25">
      <c r="A1042" s="27">
        <v>2023</v>
      </c>
      <c r="B1042" t="s">
        <v>65</v>
      </c>
      <c r="C1042" t="s">
        <v>53</v>
      </c>
      <c r="D1042" t="s">
        <v>21</v>
      </c>
      <c r="E1042" s="61"/>
      <c r="F1042" s="61"/>
      <c r="G1042" s="61"/>
      <c r="H1042" s="61"/>
      <c r="I1042" s="61"/>
      <c r="J1042" s="61"/>
      <c r="K1042" s="61"/>
      <c r="L1042" s="61"/>
      <c r="M1042" s="61"/>
      <c r="N1042" s="61">
        <v>5434</v>
      </c>
      <c r="O1042" s="61"/>
      <c r="P1042" s="61">
        <v>5961</v>
      </c>
      <c r="Q1042" s="61">
        <v>11395</v>
      </c>
      <c r="AK1042" s="27">
        <v>2021</v>
      </c>
      <c r="AL1042" t="s">
        <v>64</v>
      </c>
      <c r="AM1042" t="s">
        <v>35</v>
      </c>
      <c r="AN1042">
        <v>250030</v>
      </c>
      <c r="AO1042" s="29">
        <v>12</v>
      </c>
      <c r="AP1042" t="s">
        <v>14</v>
      </c>
      <c r="AQ1042" s="61">
        <v>1979</v>
      </c>
      <c r="BK1042" s="27">
        <v>2022</v>
      </c>
      <c r="BL1042" t="s">
        <v>50</v>
      </c>
      <c r="BM1042" t="s">
        <v>29</v>
      </c>
      <c r="BN1042">
        <v>511112</v>
      </c>
      <c r="BO1042" s="29">
        <v>7</v>
      </c>
      <c r="BP1042" t="s">
        <v>13</v>
      </c>
      <c r="BQ1042" s="61">
        <v>3262</v>
      </c>
    </row>
    <row r="1043" spans="1:69" x14ac:dyDescent="0.25">
      <c r="A1043" s="27">
        <v>2023</v>
      </c>
      <c r="B1043" t="s">
        <v>65</v>
      </c>
      <c r="C1043" t="s">
        <v>38</v>
      </c>
      <c r="D1043" t="s">
        <v>73</v>
      </c>
      <c r="E1043" s="61"/>
      <c r="F1043" s="61">
        <v>289</v>
      </c>
      <c r="G1043" s="61"/>
      <c r="H1043" s="61"/>
      <c r="I1043" s="61">
        <v>3000</v>
      </c>
      <c r="J1043" s="61"/>
      <c r="K1043" s="61"/>
      <c r="L1043" s="61"/>
      <c r="M1043" s="61"/>
      <c r="N1043" s="61"/>
      <c r="O1043" s="61"/>
      <c r="P1043" s="61"/>
      <c r="Q1043" s="61">
        <v>3289</v>
      </c>
      <c r="AK1043" s="27">
        <v>2022</v>
      </c>
      <c r="AL1043" t="s">
        <v>50</v>
      </c>
      <c r="AM1043" t="s">
        <v>34</v>
      </c>
      <c r="AN1043">
        <v>250021</v>
      </c>
      <c r="AO1043" s="29">
        <v>1</v>
      </c>
      <c r="AP1043" t="s">
        <v>21</v>
      </c>
      <c r="AQ1043" s="61">
        <v>4851</v>
      </c>
      <c r="BK1043" s="27">
        <v>2022</v>
      </c>
      <c r="BL1043" t="s">
        <v>50</v>
      </c>
      <c r="BM1043" t="s">
        <v>29</v>
      </c>
      <c r="BN1043">
        <v>511112</v>
      </c>
      <c r="BO1043" s="29">
        <v>7</v>
      </c>
      <c r="BP1043" t="s">
        <v>18</v>
      </c>
      <c r="BQ1043" s="61">
        <v>4633</v>
      </c>
    </row>
    <row r="1044" spans="1:69" x14ac:dyDescent="0.25">
      <c r="A1044" s="27">
        <v>2023</v>
      </c>
      <c r="B1044" t="s">
        <v>65</v>
      </c>
      <c r="C1044" t="s">
        <v>38</v>
      </c>
      <c r="D1044" t="s">
        <v>75</v>
      </c>
      <c r="E1044" s="61">
        <v>636</v>
      </c>
      <c r="F1044" s="61"/>
      <c r="G1044" s="61"/>
      <c r="H1044" s="61">
        <v>5139</v>
      </c>
      <c r="I1044" s="61"/>
      <c r="J1044" s="61"/>
      <c r="K1044" s="61"/>
      <c r="L1044" s="61"/>
      <c r="M1044" s="61"/>
      <c r="N1044" s="61"/>
      <c r="O1044" s="61">
        <v>1047</v>
      </c>
      <c r="P1044" s="61"/>
      <c r="Q1044" s="61">
        <v>6822</v>
      </c>
      <c r="AK1044" s="27">
        <v>2022</v>
      </c>
      <c r="AL1044" t="s">
        <v>50</v>
      </c>
      <c r="AM1044" t="s">
        <v>34</v>
      </c>
      <c r="AN1044">
        <v>250021</v>
      </c>
      <c r="AO1044" s="29">
        <v>2</v>
      </c>
      <c r="AP1044" t="s">
        <v>11</v>
      </c>
      <c r="AQ1044" s="61">
        <v>5929</v>
      </c>
      <c r="BK1044" s="27">
        <v>2022</v>
      </c>
      <c r="BL1044" t="s">
        <v>50</v>
      </c>
      <c r="BM1044" t="s">
        <v>29</v>
      </c>
      <c r="BN1044">
        <v>511112</v>
      </c>
      <c r="BO1044" s="29">
        <v>8</v>
      </c>
      <c r="BP1044" t="s">
        <v>75</v>
      </c>
      <c r="BQ1044" s="61">
        <v>3654</v>
      </c>
    </row>
    <row r="1045" spans="1:69" x14ac:dyDescent="0.25">
      <c r="A1045" s="27">
        <v>2023</v>
      </c>
      <c r="B1045" t="s">
        <v>65</v>
      </c>
      <c r="C1045" t="s">
        <v>38</v>
      </c>
      <c r="D1045" t="s">
        <v>76</v>
      </c>
      <c r="E1045" s="61"/>
      <c r="F1045" s="61"/>
      <c r="G1045" s="61"/>
      <c r="H1045" s="61"/>
      <c r="I1045" s="61"/>
      <c r="J1045" s="61"/>
      <c r="K1045" s="61"/>
      <c r="L1045" s="61">
        <v>5392</v>
      </c>
      <c r="M1045" s="61"/>
      <c r="N1045" s="61"/>
      <c r="O1045" s="61">
        <v>3752</v>
      </c>
      <c r="P1045" s="61">
        <v>1967</v>
      </c>
      <c r="Q1045" s="61">
        <v>11111</v>
      </c>
      <c r="AK1045" s="27">
        <v>2022</v>
      </c>
      <c r="AL1045" t="s">
        <v>50</v>
      </c>
      <c r="AM1045" t="s">
        <v>34</v>
      </c>
      <c r="AN1045">
        <v>250021</v>
      </c>
      <c r="AO1045" s="29">
        <v>5</v>
      </c>
      <c r="AP1045" t="s">
        <v>79</v>
      </c>
      <c r="AQ1045" s="61">
        <v>3379</v>
      </c>
      <c r="BK1045" s="27">
        <v>2022</v>
      </c>
      <c r="BL1045" t="s">
        <v>50</v>
      </c>
      <c r="BM1045" t="s">
        <v>29</v>
      </c>
      <c r="BN1045">
        <v>511112</v>
      </c>
      <c r="BO1045" s="29">
        <v>8</v>
      </c>
      <c r="BP1045" t="s">
        <v>78</v>
      </c>
      <c r="BQ1045" s="61">
        <v>5316</v>
      </c>
    </row>
    <row r="1046" spans="1:69" x14ac:dyDescent="0.25">
      <c r="A1046" s="27">
        <v>2023</v>
      </c>
      <c r="B1046" t="s">
        <v>65</v>
      </c>
      <c r="C1046" t="s">
        <v>38</v>
      </c>
      <c r="D1046" t="s">
        <v>77</v>
      </c>
      <c r="E1046" s="61"/>
      <c r="F1046" s="61"/>
      <c r="G1046" s="61"/>
      <c r="H1046" s="61"/>
      <c r="I1046" s="61"/>
      <c r="J1046" s="61"/>
      <c r="K1046" s="61"/>
      <c r="L1046" s="61"/>
      <c r="M1046" s="61"/>
      <c r="N1046" s="61"/>
      <c r="O1046" s="61"/>
      <c r="P1046" s="61">
        <v>2776</v>
      </c>
      <c r="Q1046" s="61">
        <v>2776</v>
      </c>
      <c r="AK1046" s="27">
        <v>2022</v>
      </c>
      <c r="AL1046" t="s">
        <v>50</v>
      </c>
      <c r="AM1046" t="s">
        <v>34</v>
      </c>
      <c r="AN1046">
        <v>250021</v>
      </c>
      <c r="AO1046" s="29">
        <v>6</v>
      </c>
      <c r="AP1046" t="s">
        <v>75</v>
      </c>
      <c r="AQ1046" s="61">
        <v>5544</v>
      </c>
      <c r="BK1046" s="27">
        <v>2022</v>
      </c>
      <c r="BL1046" t="s">
        <v>50</v>
      </c>
      <c r="BM1046" t="s">
        <v>29</v>
      </c>
      <c r="BN1046">
        <v>511112</v>
      </c>
      <c r="BO1046" s="29">
        <v>8</v>
      </c>
      <c r="BP1046" t="s">
        <v>81</v>
      </c>
      <c r="BQ1046" s="61">
        <v>4039</v>
      </c>
    </row>
    <row r="1047" spans="1:69" x14ac:dyDescent="0.25">
      <c r="A1047" s="27">
        <v>2023</v>
      </c>
      <c r="B1047" t="s">
        <v>65</v>
      </c>
      <c r="C1047" t="s">
        <v>38</v>
      </c>
      <c r="D1047" t="s">
        <v>78</v>
      </c>
      <c r="E1047" s="61"/>
      <c r="F1047" s="61"/>
      <c r="G1047" s="61"/>
      <c r="H1047" s="61"/>
      <c r="I1047" s="61"/>
      <c r="J1047" s="61"/>
      <c r="K1047" s="61"/>
      <c r="L1047" s="61">
        <v>1404</v>
      </c>
      <c r="M1047" s="61">
        <v>5033</v>
      </c>
      <c r="N1047" s="61"/>
      <c r="O1047" s="61"/>
      <c r="P1047" s="61"/>
      <c r="Q1047" s="61">
        <v>6437</v>
      </c>
      <c r="AK1047" s="27">
        <v>2022</v>
      </c>
      <c r="AL1047" t="s">
        <v>50</v>
      </c>
      <c r="AM1047" t="s">
        <v>34</v>
      </c>
      <c r="AN1047">
        <v>250021</v>
      </c>
      <c r="AO1047" s="29">
        <v>7</v>
      </c>
      <c r="AP1047" t="s">
        <v>19</v>
      </c>
      <c r="AQ1047" s="61">
        <v>5564</v>
      </c>
      <c r="BK1047" s="27">
        <v>2022</v>
      </c>
      <c r="BL1047" t="s">
        <v>50</v>
      </c>
      <c r="BM1047" t="s">
        <v>29</v>
      </c>
      <c r="BN1047">
        <v>511112</v>
      </c>
      <c r="BO1047" s="29">
        <v>9</v>
      </c>
      <c r="BP1047" t="s">
        <v>74</v>
      </c>
      <c r="BQ1047" s="61">
        <v>5023</v>
      </c>
    </row>
    <row r="1048" spans="1:69" x14ac:dyDescent="0.25">
      <c r="A1048" s="27">
        <v>2023</v>
      </c>
      <c r="B1048" t="s">
        <v>65</v>
      </c>
      <c r="C1048" t="s">
        <v>38</v>
      </c>
      <c r="D1048" t="s">
        <v>79</v>
      </c>
      <c r="E1048" s="61">
        <v>1150</v>
      </c>
      <c r="F1048" s="61"/>
      <c r="G1048" s="61">
        <v>3108</v>
      </c>
      <c r="H1048" s="61"/>
      <c r="I1048" s="61"/>
      <c r="J1048" s="61"/>
      <c r="K1048" s="61"/>
      <c r="L1048" s="61"/>
      <c r="M1048" s="61">
        <v>2804</v>
      </c>
      <c r="N1048" s="61"/>
      <c r="O1048" s="61"/>
      <c r="P1048" s="61"/>
      <c r="Q1048" s="61">
        <v>7062</v>
      </c>
      <c r="AK1048" s="27">
        <v>2022</v>
      </c>
      <c r="AL1048" t="s">
        <v>50</v>
      </c>
      <c r="AM1048" t="s">
        <v>34</v>
      </c>
      <c r="AN1048">
        <v>250021</v>
      </c>
      <c r="AO1048" s="29">
        <v>10</v>
      </c>
      <c r="AP1048" t="s">
        <v>20</v>
      </c>
      <c r="AQ1048" s="61">
        <v>5955</v>
      </c>
      <c r="BK1048" s="27">
        <v>2022</v>
      </c>
      <c r="BL1048" t="s">
        <v>50</v>
      </c>
      <c r="BM1048" t="s">
        <v>29</v>
      </c>
      <c r="BN1048">
        <v>511112</v>
      </c>
      <c r="BO1048" s="29">
        <v>9</v>
      </c>
      <c r="BP1048" t="s">
        <v>78</v>
      </c>
      <c r="BQ1048" s="61">
        <v>1099</v>
      </c>
    </row>
    <row r="1049" spans="1:69" x14ac:dyDescent="0.25">
      <c r="A1049" s="27">
        <v>2023</v>
      </c>
      <c r="B1049" t="s">
        <v>65</v>
      </c>
      <c r="C1049" t="s">
        <v>38</v>
      </c>
      <c r="D1049" t="s">
        <v>80</v>
      </c>
      <c r="E1049" s="61">
        <v>5163</v>
      </c>
      <c r="F1049" s="61"/>
      <c r="G1049" s="61"/>
      <c r="H1049" s="61"/>
      <c r="I1049" s="61"/>
      <c r="J1049" s="61"/>
      <c r="K1049" s="61"/>
      <c r="L1049" s="61"/>
      <c r="M1049" s="61"/>
      <c r="N1049" s="61"/>
      <c r="O1049" s="61"/>
      <c r="P1049" s="61">
        <v>2471</v>
      </c>
      <c r="Q1049" s="61">
        <v>7634</v>
      </c>
      <c r="AK1049" s="27">
        <v>2022</v>
      </c>
      <c r="AL1049" t="s">
        <v>50</v>
      </c>
      <c r="AM1049" t="s">
        <v>34</v>
      </c>
      <c r="AN1049">
        <v>250021</v>
      </c>
      <c r="AO1049" s="29">
        <v>12</v>
      </c>
      <c r="AP1049" t="s">
        <v>77</v>
      </c>
      <c r="AQ1049" s="61">
        <v>3656</v>
      </c>
      <c r="BK1049" s="27">
        <v>2022</v>
      </c>
      <c r="BL1049" t="s">
        <v>50</v>
      </c>
      <c r="BM1049" t="s">
        <v>29</v>
      </c>
      <c r="BN1049">
        <v>511112</v>
      </c>
      <c r="BO1049" s="29">
        <v>9</v>
      </c>
      <c r="BP1049" t="s">
        <v>15</v>
      </c>
      <c r="BQ1049" s="61">
        <v>2848</v>
      </c>
    </row>
    <row r="1050" spans="1:69" x14ac:dyDescent="0.25">
      <c r="A1050" s="27">
        <v>2023</v>
      </c>
      <c r="B1050" t="s">
        <v>65</v>
      </c>
      <c r="C1050" t="s">
        <v>38</v>
      </c>
      <c r="D1050" t="s">
        <v>81</v>
      </c>
      <c r="E1050" s="61"/>
      <c r="F1050" s="61"/>
      <c r="G1050" s="61"/>
      <c r="H1050" s="61"/>
      <c r="I1050" s="61">
        <v>486</v>
      </c>
      <c r="J1050" s="61"/>
      <c r="K1050" s="61">
        <v>8050</v>
      </c>
      <c r="L1050" s="61"/>
      <c r="M1050" s="61"/>
      <c r="N1050" s="61"/>
      <c r="O1050" s="61"/>
      <c r="P1050" s="61"/>
      <c r="Q1050" s="61">
        <v>8536</v>
      </c>
      <c r="AK1050" s="27">
        <v>2022</v>
      </c>
      <c r="AL1050" t="s">
        <v>50</v>
      </c>
      <c r="AM1050" t="s">
        <v>34</v>
      </c>
      <c r="AN1050">
        <v>250022</v>
      </c>
      <c r="AO1050" s="29">
        <v>1</v>
      </c>
      <c r="AP1050" t="s">
        <v>73</v>
      </c>
      <c r="AQ1050" s="61">
        <v>664</v>
      </c>
      <c r="BK1050" s="27">
        <v>2022</v>
      </c>
      <c r="BL1050" t="s">
        <v>50</v>
      </c>
      <c r="BM1050" t="s">
        <v>29</v>
      </c>
      <c r="BN1050">
        <v>511112</v>
      </c>
      <c r="BO1050" s="29">
        <v>10</v>
      </c>
      <c r="BP1050" t="s">
        <v>12</v>
      </c>
      <c r="BQ1050" s="61">
        <v>3988</v>
      </c>
    </row>
    <row r="1051" spans="1:69" x14ac:dyDescent="0.25">
      <c r="A1051" s="27">
        <v>2023</v>
      </c>
      <c r="B1051" t="s">
        <v>65</v>
      </c>
      <c r="C1051" t="s">
        <v>38</v>
      </c>
      <c r="D1051" t="s">
        <v>11</v>
      </c>
      <c r="E1051" s="61"/>
      <c r="F1051" s="61"/>
      <c r="G1051" s="61"/>
      <c r="H1051" s="61"/>
      <c r="I1051" s="61"/>
      <c r="J1051" s="61"/>
      <c r="K1051" s="61">
        <v>1832</v>
      </c>
      <c r="L1051" s="61">
        <v>3185</v>
      </c>
      <c r="M1051" s="61"/>
      <c r="N1051" s="61"/>
      <c r="O1051" s="61"/>
      <c r="P1051" s="61"/>
      <c r="Q1051" s="61">
        <v>5017</v>
      </c>
      <c r="AK1051" s="27">
        <v>2022</v>
      </c>
      <c r="AL1051" t="s">
        <v>50</v>
      </c>
      <c r="AM1051" t="s">
        <v>34</v>
      </c>
      <c r="AN1051">
        <v>250022</v>
      </c>
      <c r="AO1051" s="29">
        <v>3</v>
      </c>
      <c r="AP1051" t="s">
        <v>80</v>
      </c>
      <c r="AQ1051" s="61">
        <v>3005</v>
      </c>
      <c r="BK1051" s="27">
        <v>2022</v>
      </c>
      <c r="BL1051" t="s">
        <v>50</v>
      </c>
      <c r="BM1051" t="s">
        <v>29</v>
      </c>
      <c r="BN1051">
        <v>511112</v>
      </c>
      <c r="BO1051" s="29">
        <v>10</v>
      </c>
      <c r="BP1051" t="s">
        <v>17</v>
      </c>
      <c r="BQ1051" s="61">
        <v>5710</v>
      </c>
    </row>
    <row r="1052" spans="1:69" x14ac:dyDescent="0.25">
      <c r="A1052" s="27">
        <v>2023</v>
      </c>
      <c r="B1052" t="s">
        <v>65</v>
      </c>
      <c r="C1052" t="s">
        <v>38</v>
      </c>
      <c r="D1052" t="s">
        <v>12</v>
      </c>
      <c r="E1052" s="61"/>
      <c r="F1052" s="61"/>
      <c r="G1052" s="61"/>
      <c r="H1052" s="61">
        <v>2306</v>
      </c>
      <c r="I1052" s="61"/>
      <c r="J1052" s="61"/>
      <c r="K1052" s="61"/>
      <c r="L1052" s="61"/>
      <c r="M1052" s="61"/>
      <c r="N1052" s="61"/>
      <c r="O1052" s="61"/>
      <c r="P1052" s="61"/>
      <c r="Q1052" s="61">
        <v>2306</v>
      </c>
      <c r="AK1052" s="27">
        <v>2022</v>
      </c>
      <c r="AL1052" t="s">
        <v>50</v>
      </c>
      <c r="AM1052" t="s">
        <v>34</v>
      </c>
      <c r="AN1052">
        <v>250022</v>
      </c>
      <c r="AO1052" s="29">
        <v>5</v>
      </c>
      <c r="AP1052" t="s">
        <v>13</v>
      </c>
      <c r="AQ1052" s="61">
        <v>4732</v>
      </c>
      <c r="BK1052" s="27">
        <v>2022</v>
      </c>
      <c r="BL1052" t="s">
        <v>50</v>
      </c>
      <c r="BM1052" t="s">
        <v>29</v>
      </c>
      <c r="BN1052">
        <v>511112</v>
      </c>
      <c r="BO1052" s="29">
        <v>10</v>
      </c>
      <c r="BP1052" t="s">
        <v>20</v>
      </c>
      <c r="BQ1052" s="61">
        <v>1199</v>
      </c>
    </row>
    <row r="1053" spans="1:69" x14ac:dyDescent="0.25">
      <c r="A1053" s="27">
        <v>2023</v>
      </c>
      <c r="B1053" t="s">
        <v>65</v>
      </c>
      <c r="C1053" t="s">
        <v>38</v>
      </c>
      <c r="D1053" t="s">
        <v>13</v>
      </c>
      <c r="E1053" s="61">
        <v>2857</v>
      </c>
      <c r="F1053" s="61"/>
      <c r="G1053" s="61"/>
      <c r="H1053" s="61"/>
      <c r="I1053" s="61"/>
      <c r="J1053" s="61"/>
      <c r="K1053" s="61"/>
      <c r="L1053" s="61"/>
      <c r="M1053" s="61"/>
      <c r="N1053" s="61"/>
      <c r="O1053" s="61"/>
      <c r="P1053" s="61"/>
      <c r="Q1053" s="61">
        <v>2857</v>
      </c>
      <c r="AK1053" s="27">
        <v>2022</v>
      </c>
      <c r="AL1053" t="s">
        <v>50</v>
      </c>
      <c r="AM1053" t="s">
        <v>34</v>
      </c>
      <c r="AN1053">
        <v>250022</v>
      </c>
      <c r="AO1053" s="29">
        <v>5</v>
      </c>
      <c r="AP1053" t="s">
        <v>16</v>
      </c>
      <c r="AQ1053" s="61">
        <v>2857</v>
      </c>
      <c r="BK1053" s="27">
        <v>2022</v>
      </c>
      <c r="BL1053" t="s">
        <v>50</v>
      </c>
      <c r="BM1053" t="s">
        <v>29</v>
      </c>
      <c r="BN1053">
        <v>511112</v>
      </c>
      <c r="BO1053" s="29">
        <v>10</v>
      </c>
      <c r="BP1053" t="s">
        <v>21</v>
      </c>
      <c r="BQ1053" s="61">
        <v>226</v>
      </c>
    </row>
    <row r="1054" spans="1:69" x14ac:dyDescent="0.25">
      <c r="A1054" s="27">
        <v>2023</v>
      </c>
      <c r="B1054" t="s">
        <v>65</v>
      </c>
      <c r="C1054" t="s">
        <v>38</v>
      </c>
      <c r="D1054" t="s">
        <v>14</v>
      </c>
      <c r="E1054" s="61"/>
      <c r="F1054" s="61">
        <v>5189</v>
      </c>
      <c r="G1054" s="61"/>
      <c r="H1054" s="61"/>
      <c r="I1054" s="61">
        <v>7682</v>
      </c>
      <c r="J1054" s="61"/>
      <c r="K1054" s="61"/>
      <c r="L1054" s="61"/>
      <c r="M1054" s="61"/>
      <c r="N1054" s="61"/>
      <c r="O1054" s="61"/>
      <c r="P1054" s="61"/>
      <c r="Q1054" s="61">
        <v>12871</v>
      </c>
      <c r="AK1054" s="27">
        <v>2022</v>
      </c>
      <c r="AL1054" t="s">
        <v>50</v>
      </c>
      <c r="AM1054" t="s">
        <v>34</v>
      </c>
      <c r="AN1054">
        <v>250022</v>
      </c>
      <c r="AO1054" s="29">
        <v>5</v>
      </c>
      <c r="AP1054" t="s">
        <v>18</v>
      </c>
      <c r="AQ1054" s="61">
        <v>3132</v>
      </c>
      <c r="BK1054" s="27">
        <v>2022</v>
      </c>
      <c r="BL1054" t="s">
        <v>50</v>
      </c>
      <c r="BM1054" t="s">
        <v>29</v>
      </c>
      <c r="BN1054">
        <v>511112</v>
      </c>
      <c r="BO1054" s="29">
        <v>11</v>
      </c>
      <c r="BP1054" t="s">
        <v>17</v>
      </c>
      <c r="BQ1054" s="61">
        <v>2056</v>
      </c>
    </row>
    <row r="1055" spans="1:69" x14ac:dyDescent="0.25">
      <c r="A1055" s="27">
        <v>2023</v>
      </c>
      <c r="B1055" t="s">
        <v>65</v>
      </c>
      <c r="C1055" t="s">
        <v>38</v>
      </c>
      <c r="D1055" t="s">
        <v>15</v>
      </c>
      <c r="E1055" s="61"/>
      <c r="F1055" s="61">
        <v>5099</v>
      </c>
      <c r="G1055" s="61"/>
      <c r="H1055" s="61">
        <v>4351</v>
      </c>
      <c r="I1055" s="61"/>
      <c r="J1055" s="61">
        <v>5407</v>
      </c>
      <c r="K1055" s="61"/>
      <c r="L1055" s="61">
        <v>4892</v>
      </c>
      <c r="M1055" s="61"/>
      <c r="N1055" s="61"/>
      <c r="O1055" s="61"/>
      <c r="P1055" s="61">
        <v>4801</v>
      </c>
      <c r="Q1055" s="61">
        <v>24550</v>
      </c>
      <c r="AK1055" s="27">
        <v>2022</v>
      </c>
      <c r="AL1055" t="s">
        <v>50</v>
      </c>
      <c r="AM1055" t="s">
        <v>34</v>
      </c>
      <c r="AN1055">
        <v>250022</v>
      </c>
      <c r="AO1055" s="29">
        <v>6</v>
      </c>
      <c r="AP1055" t="s">
        <v>12</v>
      </c>
      <c r="AQ1055" s="61">
        <v>211</v>
      </c>
      <c r="BK1055" s="27">
        <v>2022</v>
      </c>
      <c r="BL1055" t="s">
        <v>50</v>
      </c>
      <c r="BM1055" t="s">
        <v>29</v>
      </c>
      <c r="BN1055">
        <v>511112</v>
      </c>
      <c r="BO1055" s="29">
        <v>12</v>
      </c>
      <c r="BP1055" t="s">
        <v>81</v>
      </c>
      <c r="BQ1055" s="61">
        <v>5794</v>
      </c>
    </row>
    <row r="1056" spans="1:69" x14ac:dyDescent="0.25">
      <c r="A1056" s="27">
        <v>2023</v>
      </c>
      <c r="B1056" t="s">
        <v>65</v>
      </c>
      <c r="C1056" t="s">
        <v>38</v>
      </c>
      <c r="D1056" t="s">
        <v>16</v>
      </c>
      <c r="E1056" s="61"/>
      <c r="F1056" s="61">
        <v>3012</v>
      </c>
      <c r="G1056" s="61"/>
      <c r="H1056" s="61"/>
      <c r="I1056" s="61"/>
      <c r="J1056" s="61">
        <v>5845</v>
      </c>
      <c r="K1056" s="61"/>
      <c r="L1056" s="61"/>
      <c r="M1056" s="61"/>
      <c r="N1056" s="61"/>
      <c r="O1056" s="61"/>
      <c r="P1056" s="61"/>
      <c r="Q1056" s="61">
        <v>8857</v>
      </c>
      <c r="AK1056" s="27">
        <v>2022</v>
      </c>
      <c r="AL1056" t="s">
        <v>50</v>
      </c>
      <c r="AM1056" t="s">
        <v>34</v>
      </c>
      <c r="AN1056">
        <v>250022</v>
      </c>
      <c r="AO1056" s="29">
        <v>8</v>
      </c>
      <c r="AP1056" t="s">
        <v>21</v>
      </c>
      <c r="AQ1056" s="61">
        <v>5543</v>
      </c>
      <c r="BK1056" s="27">
        <v>2022</v>
      </c>
      <c r="BL1056" t="s">
        <v>50</v>
      </c>
      <c r="BM1056" t="s">
        <v>29</v>
      </c>
      <c r="BN1056">
        <v>511112</v>
      </c>
      <c r="BO1056" s="29">
        <v>12</v>
      </c>
      <c r="BP1056" t="s">
        <v>14</v>
      </c>
      <c r="BQ1056" s="61">
        <v>834</v>
      </c>
    </row>
    <row r="1057" spans="1:69" x14ac:dyDescent="0.25">
      <c r="A1057" s="27">
        <v>2023</v>
      </c>
      <c r="B1057" t="s">
        <v>65</v>
      </c>
      <c r="C1057" t="s">
        <v>38</v>
      </c>
      <c r="D1057" t="s">
        <v>17</v>
      </c>
      <c r="E1057" s="61"/>
      <c r="F1057" s="61">
        <v>1843</v>
      </c>
      <c r="G1057" s="61"/>
      <c r="H1057" s="61"/>
      <c r="I1057" s="61">
        <v>3899</v>
      </c>
      <c r="J1057" s="61"/>
      <c r="K1057" s="61"/>
      <c r="L1057" s="61">
        <v>5348</v>
      </c>
      <c r="M1057" s="61"/>
      <c r="N1057" s="61">
        <v>5109</v>
      </c>
      <c r="O1057" s="61">
        <v>3194</v>
      </c>
      <c r="P1057" s="61"/>
      <c r="Q1057" s="61">
        <v>19393</v>
      </c>
      <c r="AK1057" s="27">
        <v>2022</v>
      </c>
      <c r="AL1057" t="s">
        <v>50</v>
      </c>
      <c r="AM1057" t="s">
        <v>34</v>
      </c>
      <c r="AN1057">
        <v>250022</v>
      </c>
      <c r="AO1057" s="29">
        <v>9</v>
      </c>
      <c r="AP1057" t="s">
        <v>73</v>
      </c>
      <c r="AQ1057" s="61">
        <v>3574</v>
      </c>
      <c r="BK1057" s="27">
        <v>2022</v>
      </c>
      <c r="BL1057" t="s">
        <v>50</v>
      </c>
      <c r="BM1057" t="s">
        <v>30</v>
      </c>
      <c r="BN1057">
        <v>511113</v>
      </c>
      <c r="BO1057" s="29">
        <v>1</v>
      </c>
      <c r="BP1057" t="s">
        <v>79</v>
      </c>
      <c r="BQ1057" s="61">
        <v>2002</v>
      </c>
    </row>
    <row r="1058" spans="1:69" x14ac:dyDescent="0.25">
      <c r="A1058" s="27">
        <v>2023</v>
      </c>
      <c r="B1058" t="s">
        <v>65</v>
      </c>
      <c r="C1058" t="s">
        <v>38</v>
      </c>
      <c r="D1058" t="s">
        <v>18</v>
      </c>
      <c r="E1058" s="61"/>
      <c r="F1058" s="61"/>
      <c r="G1058" s="61"/>
      <c r="H1058" s="61"/>
      <c r="I1058" s="61"/>
      <c r="J1058" s="61">
        <v>5534</v>
      </c>
      <c r="K1058" s="61">
        <v>3471</v>
      </c>
      <c r="L1058" s="61"/>
      <c r="M1058" s="61"/>
      <c r="N1058" s="61"/>
      <c r="O1058" s="61"/>
      <c r="P1058" s="61"/>
      <c r="Q1058" s="61">
        <v>9005</v>
      </c>
      <c r="AK1058" s="27">
        <v>2022</v>
      </c>
      <c r="AL1058" t="s">
        <v>50</v>
      </c>
      <c r="AM1058" t="s">
        <v>34</v>
      </c>
      <c r="AN1058">
        <v>250022</v>
      </c>
      <c r="AO1058" s="29">
        <v>10</v>
      </c>
      <c r="AP1058" t="s">
        <v>12</v>
      </c>
      <c r="AQ1058" s="61">
        <v>3312</v>
      </c>
      <c r="BK1058" s="27">
        <v>2022</v>
      </c>
      <c r="BL1058" t="s">
        <v>50</v>
      </c>
      <c r="BM1058" t="s">
        <v>30</v>
      </c>
      <c r="BN1058">
        <v>511113</v>
      </c>
      <c r="BO1058" s="29">
        <v>1</v>
      </c>
      <c r="BP1058" t="s">
        <v>14</v>
      </c>
      <c r="BQ1058" s="61">
        <v>1374</v>
      </c>
    </row>
    <row r="1059" spans="1:69" x14ac:dyDescent="0.25">
      <c r="A1059" s="27">
        <v>2023</v>
      </c>
      <c r="B1059" t="s">
        <v>65</v>
      </c>
      <c r="C1059" t="s">
        <v>38</v>
      </c>
      <c r="D1059" t="s">
        <v>19</v>
      </c>
      <c r="E1059" s="61">
        <v>1789</v>
      </c>
      <c r="F1059" s="61"/>
      <c r="G1059" s="61">
        <v>5344</v>
      </c>
      <c r="H1059" s="61"/>
      <c r="I1059" s="61"/>
      <c r="J1059" s="61"/>
      <c r="K1059" s="61"/>
      <c r="L1059" s="61"/>
      <c r="M1059" s="61"/>
      <c r="N1059" s="61"/>
      <c r="O1059" s="61">
        <v>2398</v>
      </c>
      <c r="P1059" s="61"/>
      <c r="Q1059" s="61">
        <v>9531</v>
      </c>
      <c r="AK1059" s="27">
        <v>2022</v>
      </c>
      <c r="AL1059" t="s">
        <v>50</v>
      </c>
      <c r="AM1059" t="s">
        <v>34</v>
      </c>
      <c r="AN1059">
        <v>250022</v>
      </c>
      <c r="AO1059" s="29">
        <v>12</v>
      </c>
      <c r="AP1059" t="s">
        <v>13</v>
      </c>
      <c r="AQ1059" s="61">
        <v>1608</v>
      </c>
      <c r="BK1059" s="27">
        <v>2022</v>
      </c>
      <c r="BL1059" t="s">
        <v>50</v>
      </c>
      <c r="BM1059" t="s">
        <v>30</v>
      </c>
      <c r="BN1059">
        <v>511113</v>
      </c>
      <c r="BO1059" s="29">
        <v>2</v>
      </c>
      <c r="BP1059" t="s">
        <v>74</v>
      </c>
      <c r="BQ1059" s="61">
        <v>5586</v>
      </c>
    </row>
    <row r="1060" spans="1:69" x14ac:dyDescent="0.25">
      <c r="A1060" s="27">
        <v>2023</v>
      </c>
      <c r="B1060" t="s">
        <v>65</v>
      </c>
      <c r="C1060" t="s">
        <v>38</v>
      </c>
      <c r="D1060" t="s">
        <v>20</v>
      </c>
      <c r="E1060" s="61"/>
      <c r="F1060" s="61">
        <v>5935</v>
      </c>
      <c r="G1060" s="61"/>
      <c r="H1060" s="61"/>
      <c r="I1060" s="61"/>
      <c r="J1060" s="61"/>
      <c r="K1060" s="61"/>
      <c r="L1060" s="61"/>
      <c r="M1060" s="61"/>
      <c r="N1060" s="61"/>
      <c r="O1060" s="61"/>
      <c r="P1060" s="61"/>
      <c r="Q1060" s="61">
        <v>5935</v>
      </c>
      <c r="AK1060" s="27">
        <v>2022</v>
      </c>
      <c r="AL1060" t="s">
        <v>50</v>
      </c>
      <c r="AM1060" t="s">
        <v>34</v>
      </c>
      <c r="AN1060">
        <v>250023</v>
      </c>
      <c r="AO1060" s="29">
        <v>2</v>
      </c>
      <c r="AP1060" t="s">
        <v>11</v>
      </c>
      <c r="AQ1060" s="61">
        <v>5334</v>
      </c>
      <c r="BK1060" s="27">
        <v>2022</v>
      </c>
      <c r="BL1060" t="s">
        <v>50</v>
      </c>
      <c r="BM1060" t="s">
        <v>30</v>
      </c>
      <c r="BN1060">
        <v>511113</v>
      </c>
      <c r="BO1060" s="29">
        <v>2</v>
      </c>
      <c r="BP1060" t="s">
        <v>81</v>
      </c>
      <c r="BQ1060" s="61">
        <v>3611</v>
      </c>
    </row>
    <row r="1061" spans="1:69" x14ac:dyDescent="0.25">
      <c r="A1061" s="27">
        <v>2023</v>
      </c>
      <c r="B1061" t="s">
        <v>65</v>
      </c>
      <c r="C1061" t="s">
        <v>38</v>
      </c>
      <c r="D1061" t="s">
        <v>21</v>
      </c>
      <c r="E1061" s="61"/>
      <c r="F1061" s="61"/>
      <c r="G1061" s="61"/>
      <c r="H1061" s="61"/>
      <c r="I1061" s="61">
        <v>1355</v>
      </c>
      <c r="J1061" s="61"/>
      <c r="K1061" s="61"/>
      <c r="L1061" s="61"/>
      <c r="M1061" s="61">
        <v>4732</v>
      </c>
      <c r="N1061" s="61"/>
      <c r="O1061" s="61"/>
      <c r="P1061" s="61"/>
      <c r="Q1061" s="61">
        <v>6087</v>
      </c>
      <c r="AK1061" s="27">
        <v>2022</v>
      </c>
      <c r="AL1061" t="s">
        <v>50</v>
      </c>
      <c r="AM1061" t="s">
        <v>34</v>
      </c>
      <c r="AN1061">
        <v>250023</v>
      </c>
      <c r="AO1061" s="29">
        <v>3</v>
      </c>
      <c r="AP1061" t="s">
        <v>77</v>
      </c>
      <c r="AQ1061" s="61">
        <v>3830</v>
      </c>
      <c r="BK1061" s="27">
        <v>2022</v>
      </c>
      <c r="BL1061" t="s">
        <v>50</v>
      </c>
      <c r="BM1061" t="s">
        <v>30</v>
      </c>
      <c r="BN1061">
        <v>511113</v>
      </c>
      <c r="BO1061" s="29">
        <v>2</v>
      </c>
      <c r="BP1061" t="s">
        <v>13</v>
      </c>
      <c r="BQ1061" s="61">
        <v>3437</v>
      </c>
    </row>
    <row r="1062" spans="1:69" x14ac:dyDescent="0.25">
      <c r="A1062" s="27">
        <v>2023</v>
      </c>
      <c r="B1062" t="s">
        <v>65</v>
      </c>
      <c r="C1062" t="s">
        <v>54</v>
      </c>
      <c r="D1062" t="s">
        <v>74</v>
      </c>
      <c r="E1062" s="61">
        <v>875</v>
      </c>
      <c r="F1062" s="61"/>
      <c r="G1062" s="61"/>
      <c r="H1062" s="61"/>
      <c r="I1062" s="61"/>
      <c r="J1062" s="61"/>
      <c r="K1062" s="61"/>
      <c r="L1062" s="61"/>
      <c r="M1062" s="61"/>
      <c r="N1062" s="61"/>
      <c r="O1062" s="61">
        <v>1739</v>
      </c>
      <c r="P1062" s="61"/>
      <c r="Q1062" s="61">
        <v>2614</v>
      </c>
      <c r="AK1062" s="27">
        <v>2022</v>
      </c>
      <c r="AL1062" t="s">
        <v>50</v>
      </c>
      <c r="AM1062" t="s">
        <v>34</v>
      </c>
      <c r="AN1062">
        <v>250023</v>
      </c>
      <c r="AO1062" s="29">
        <v>5</v>
      </c>
      <c r="AP1062" t="s">
        <v>20</v>
      </c>
      <c r="AQ1062" s="61">
        <v>4932</v>
      </c>
      <c r="BK1062" s="27">
        <v>2022</v>
      </c>
      <c r="BL1062" t="s">
        <v>50</v>
      </c>
      <c r="BM1062" t="s">
        <v>30</v>
      </c>
      <c r="BN1062">
        <v>511113</v>
      </c>
      <c r="BO1062" s="29">
        <v>2</v>
      </c>
      <c r="BP1062" t="s">
        <v>19</v>
      </c>
      <c r="BQ1062" s="61">
        <v>4556</v>
      </c>
    </row>
    <row r="1063" spans="1:69" x14ac:dyDescent="0.25">
      <c r="A1063" s="27">
        <v>2023</v>
      </c>
      <c r="B1063" t="s">
        <v>65</v>
      </c>
      <c r="C1063" t="s">
        <v>54</v>
      </c>
      <c r="D1063" t="s">
        <v>76</v>
      </c>
      <c r="E1063" s="61"/>
      <c r="F1063" s="61">
        <v>5599</v>
      </c>
      <c r="G1063" s="61"/>
      <c r="H1063" s="61"/>
      <c r="I1063" s="61"/>
      <c r="J1063" s="61"/>
      <c r="K1063" s="61">
        <v>5120</v>
      </c>
      <c r="L1063" s="61"/>
      <c r="M1063" s="61"/>
      <c r="N1063" s="61"/>
      <c r="O1063" s="61"/>
      <c r="P1063" s="61"/>
      <c r="Q1063" s="61">
        <v>10719</v>
      </c>
      <c r="AK1063" s="27">
        <v>2022</v>
      </c>
      <c r="AL1063" t="s">
        <v>50</v>
      </c>
      <c r="AM1063" t="s">
        <v>34</v>
      </c>
      <c r="AN1063">
        <v>250023</v>
      </c>
      <c r="AO1063" s="29">
        <v>7</v>
      </c>
      <c r="AP1063" t="s">
        <v>13</v>
      </c>
      <c r="AQ1063" s="61">
        <v>3262</v>
      </c>
      <c r="BK1063" s="27">
        <v>2022</v>
      </c>
      <c r="BL1063" t="s">
        <v>50</v>
      </c>
      <c r="BM1063" t="s">
        <v>30</v>
      </c>
      <c r="BN1063">
        <v>511113</v>
      </c>
      <c r="BO1063" s="29">
        <v>2</v>
      </c>
      <c r="BP1063" t="s">
        <v>20</v>
      </c>
      <c r="BQ1063" s="61">
        <v>5962</v>
      </c>
    </row>
    <row r="1064" spans="1:69" x14ac:dyDescent="0.25">
      <c r="A1064" s="27">
        <v>2023</v>
      </c>
      <c r="B1064" t="s">
        <v>65</v>
      </c>
      <c r="C1064" t="s">
        <v>54</v>
      </c>
      <c r="D1064" t="s">
        <v>77</v>
      </c>
      <c r="E1064" s="61"/>
      <c r="F1064" s="61"/>
      <c r="G1064" s="61">
        <v>2819</v>
      </c>
      <c r="H1064" s="61">
        <v>4384</v>
      </c>
      <c r="I1064" s="61"/>
      <c r="J1064" s="61"/>
      <c r="K1064" s="61"/>
      <c r="L1064" s="61"/>
      <c r="M1064" s="61"/>
      <c r="N1064" s="61"/>
      <c r="O1064" s="61"/>
      <c r="P1064" s="61"/>
      <c r="Q1064" s="61">
        <v>7203</v>
      </c>
      <c r="AK1064" s="27">
        <v>2022</v>
      </c>
      <c r="AL1064" t="s">
        <v>50</v>
      </c>
      <c r="AM1064" t="s">
        <v>34</v>
      </c>
      <c r="AN1064">
        <v>250023</v>
      </c>
      <c r="AO1064" s="29">
        <v>7</v>
      </c>
      <c r="AP1064" t="s">
        <v>17</v>
      </c>
      <c r="AQ1064" s="61">
        <v>1234</v>
      </c>
      <c r="BK1064" s="27">
        <v>2022</v>
      </c>
      <c r="BL1064" t="s">
        <v>50</v>
      </c>
      <c r="BM1064" t="s">
        <v>30</v>
      </c>
      <c r="BN1064">
        <v>511113</v>
      </c>
      <c r="BO1064" s="29">
        <v>3</v>
      </c>
      <c r="BP1064" t="s">
        <v>11</v>
      </c>
      <c r="BQ1064" s="61">
        <v>2491</v>
      </c>
    </row>
    <row r="1065" spans="1:69" x14ac:dyDescent="0.25">
      <c r="A1065" s="27">
        <v>2023</v>
      </c>
      <c r="B1065" t="s">
        <v>65</v>
      </c>
      <c r="C1065" t="s">
        <v>54</v>
      </c>
      <c r="D1065" t="s">
        <v>78</v>
      </c>
      <c r="E1065" s="61"/>
      <c r="F1065" s="61">
        <v>3630</v>
      </c>
      <c r="G1065" s="61"/>
      <c r="H1065" s="61"/>
      <c r="I1065" s="61">
        <v>572</v>
      </c>
      <c r="J1065" s="61"/>
      <c r="K1065" s="61">
        <v>5790</v>
      </c>
      <c r="L1065" s="61"/>
      <c r="M1065" s="61"/>
      <c r="N1065" s="61"/>
      <c r="O1065" s="61"/>
      <c r="P1065" s="61"/>
      <c r="Q1065" s="61">
        <v>9992</v>
      </c>
      <c r="AK1065" s="27">
        <v>2022</v>
      </c>
      <c r="AL1065" t="s">
        <v>50</v>
      </c>
      <c r="AM1065" t="s">
        <v>34</v>
      </c>
      <c r="AN1065">
        <v>250023</v>
      </c>
      <c r="AO1065" s="29">
        <v>8</v>
      </c>
      <c r="AP1065" t="s">
        <v>13</v>
      </c>
      <c r="AQ1065" s="61">
        <v>5422</v>
      </c>
      <c r="BK1065" s="27">
        <v>2022</v>
      </c>
      <c r="BL1065" t="s">
        <v>50</v>
      </c>
      <c r="BM1065" t="s">
        <v>30</v>
      </c>
      <c r="BN1065">
        <v>511113</v>
      </c>
      <c r="BO1065" s="29">
        <v>3</v>
      </c>
      <c r="BP1065" t="s">
        <v>16</v>
      </c>
      <c r="BQ1065" s="61">
        <v>4881</v>
      </c>
    </row>
    <row r="1066" spans="1:69" x14ac:dyDescent="0.25">
      <c r="A1066" s="27">
        <v>2023</v>
      </c>
      <c r="B1066" t="s">
        <v>65</v>
      </c>
      <c r="C1066" t="s">
        <v>54</v>
      </c>
      <c r="D1066" t="s">
        <v>79</v>
      </c>
      <c r="E1066" s="61"/>
      <c r="F1066" s="61"/>
      <c r="G1066" s="61">
        <v>2231</v>
      </c>
      <c r="H1066" s="61"/>
      <c r="I1066" s="61"/>
      <c r="J1066" s="61"/>
      <c r="K1066" s="61"/>
      <c r="L1066" s="61">
        <v>1194</v>
      </c>
      <c r="M1066" s="61">
        <v>2980</v>
      </c>
      <c r="N1066" s="61"/>
      <c r="O1066" s="61"/>
      <c r="P1066" s="61"/>
      <c r="Q1066" s="61">
        <v>6405</v>
      </c>
      <c r="AK1066" s="27">
        <v>2022</v>
      </c>
      <c r="AL1066" t="s">
        <v>50</v>
      </c>
      <c r="AM1066" t="s">
        <v>34</v>
      </c>
      <c r="AN1066">
        <v>250023</v>
      </c>
      <c r="AO1066" s="29">
        <v>10</v>
      </c>
      <c r="AP1066" t="s">
        <v>75</v>
      </c>
      <c r="AQ1066" s="61">
        <v>324</v>
      </c>
      <c r="BK1066" s="27">
        <v>2022</v>
      </c>
      <c r="BL1066" t="s">
        <v>50</v>
      </c>
      <c r="BM1066" t="s">
        <v>30</v>
      </c>
      <c r="BN1066">
        <v>511113</v>
      </c>
      <c r="BO1066" s="29">
        <v>3</v>
      </c>
      <c r="BP1066" t="s">
        <v>20</v>
      </c>
      <c r="BQ1066" s="61">
        <v>5795</v>
      </c>
    </row>
    <row r="1067" spans="1:69" x14ac:dyDescent="0.25">
      <c r="A1067" s="27">
        <v>2023</v>
      </c>
      <c r="B1067" t="s">
        <v>65</v>
      </c>
      <c r="C1067" t="s">
        <v>54</v>
      </c>
      <c r="D1067" t="s">
        <v>81</v>
      </c>
      <c r="E1067" s="61"/>
      <c r="F1067" s="61"/>
      <c r="G1067" s="61"/>
      <c r="H1067" s="61"/>
      <c r="I1067" s="61"/>
      <c r="J1067" s="61"/>
      <c r="K1067" s="61"/>
      <c r="L1067" s="61"/>
      <c r="M1067" s="61"/>
      <c r="N1067" s="61">
        <v>2991</v>
      </c>
      <c r="O1067" s="61"/>
      <c r="P1067" s="61"/>
      <c r="Q1067" s="61">
        <v>2991</v>
      </c>
      <c r="AK1067" s="27">
        <v>2022</v>
      </c>
      <c r="AL1067" t="s">
        <v>50</v>
      </c>
      <c r="AM1067" t="s">
        <v>34</v>
      </c>
      <c r="AN1067">
        <v>250023</v>
      </c>
      <c r="AO1067" s="29">
        <v>10</v>
      </c>
      <c r="AP1067" t="s">
        <v>76</v>
      </c>
      <c r="AQ1067" s="61">
        <v>5401</v>
      </c>
      <c r="BK1067" s="27">
        <v>2022</v>
      </c>
      <c r="BL1067" t="s">
        <v>50</v>
      </c>
      <c r="BM1067" t="s">
        <v>30</v>
      </c>
      <c r="BN1067">
        <v>511113</v>
      </c>
      <c r="BO1067" s="29">
        <v>4</v>
      </c>
      <c r="BP1067" t="s">
        <v>73</v>
      </c>
      <c r="BQ1067" s="61">
        <v>4404</v>
      </c>
    </row>
    <row r="1068" spans="1:69" x14ac:dyDescent="0.25">
      <c r="A1068" s="27">
        <v>2023</v>
      </c>
      <c r="B1068" t="s">
        <v>65</v>
      </c>
      <c r="C1068" t="s">
        <v>54</v>
      </c>
      <c r="D1068" t="s">
        <v>11</v>
      </c>
      <c r="E1068" s="61">
        <v>2391</v>
      </c>
      <c r="F1068" s="61"/>
      <c r="G1068" s="61"/>
      <c r="H1068" s="61"/>
      <c r="I1068" s="61"/>
      <c r="J1068" s="61">
        <v>834</v>
      </c>
      <c r="K1068" s="61">
        <v>3986</v>
      </c>
      <c r="L1068" s="61"/>
      <c r="M1068" s="61">
        <v>1480</v>
      </c>
      <c r="N1068" s="61"/>
      <c r="O1068" s="61"/>
      <c r="P1068" s="61"/>
      <c r="Q1068" s="61">
        <v>8691</v>
      </c>
      <c r="AK1068" s="27">
        <v>2022</v>
      </c>
      <c r="AL1068" t="s">
        <v>50</v>
      </c>
      <c r="AM1068" t="s">
        <v>34</v>
      </c>
      <c r="AN1068">
        <v>250023</v>
      </c>
      <c r="AO1068" s="29">
        <v>11</v>
      </c>
      <c r="AP1068" t="s">
        <v>12</v>
      </c>
      <c r="AQ1068" s="61">
        <v>1583</v>
      </c>
      <c r="BK1068" s="27">
        <v>2022</v>
      </c>
      <c r="BL1068" t="s">
        <v>50</v>
      </c>
      <c r="BM1068" t="s">
        <v>30</v>
      </c>
      <c r="BN1068">
        <v>511113</v>
      </c>
      <c r="BO1068" s="29">
        <v>4</v>
      </c>
      <c r="BP1068" t="s">
        <v>21</v>
      </c>
      <c r="BQ1068" s="61">
        <v>1015</v>
      </c>
    </row>
    <row r="1069" spans="1:69" x14ac:dyDescent="0.25">
      <c r="A1069" s="27">
        <v>2023</v>
      </c>
      <c r="B1069" t="s">
        <v>65</v>
      </c>
      <c r="C1069" t="s">
        <v>54</v>
      </c>
      <c r="D1069" t="s">
        <v>13</v>
      </c>
      <c r="E1069" s="61"/>
      <c r="F1069" s="61"/>
      <c r="G1069" s="61"/>
      <c r="H1069" s="61">
        <v>1024</v>
      </c>
      <c r="I1069" s="61"/>
      <c r="J1069" s="61"/>
      <c r="K1069" s="61"/>
      <c r="L1069" s="61">
        <v>1081</v>
      </c>
      <c r="M1069" s="61"/>
      <c r="N1069" s="61"/>
      <c r="O1069" s="61"/>
      <c r="P1069" s="61"/>
      <c r="Q1069" s="61">
        <v>2105</v>
      </c>
      <c r="AK1069" s="27">
        <v>2022</v>
      </c>
      <c r="AL1069" t="s">
        <v>50</v>
      </c>
      <c r="AM1069" t="s">
        <v>34</v>
      </c>
      <c r="AN1069">
        <v>250023</v>
      </c>
      <c r="AO1069" s="29">
        <v>11</v>
      </c>
      <c r="AP1069" t="s">
        <v>21</v>
      </c>
      <c r="AQ1069" s="61">
        <v>484</v>
      </c>
      <c r="BK1069" s="27">
        <v>2022</v>
      </c>
      <c r="BL1069" t="s">
        <v>50</v>
      </c>
      <c r="BM1069" t="s">
        <v>30</v>
      </c>
      <c r="BN1069">
        <v>511113</v>
      </c>
      <c r="BO1069" s="29">
        <v>5</v>
      </c>
      <c r="BP1069" t="s">
        <v>18</v>
      </c>
      <c r="BQ1069" s="61">
        <v>3132</v>
      </c>
    </row>
    <row r="1070" spans="1:69" x14ac:dyDescent="0.25">
      <c r="A1070" s="27">
        <v>2023</v>
      </c>
      <c r="B1070" t="s">
        <v>65</v>
      </c>
      <c r="C1070" t="s">
        <v>54</v>
      </c>
      <c r="D1070" t="s">
        <v>14</v>
      </c>
      <c r="E1070" s="61"/>
      <c r="F1070" s="61"/>
      <c r="G1070" s="61"/>
      <c r="H1070" s="61">
        <v>4875</v>
      </c>
      <c r="I1070" s="61">
        <v>1857</v>
      </c>
      <c r="J1070" s="61"/>
      <c r="K1070" s="61"/>
      <c r="L1070" s="61"/>
      <c r="M1070" s="61"/>
      <c r="N1070" s="61">
        <v>1671</v>
      </c>
      <c r="O1070" s="61"/>
      <c r="P1070" s="61"/>
      <c r="Q1070" s="61">
        <v>8403</v>
      </c>
      <c r="AK1070" s="27">
        <v>2022</v>
      </c>
      <c r="AL1070" t="s">
        <v>50</v>
      </c>
      <c r="AM1070" t="s">
        <v>34</v>
      </c>
      <c r="AN1070">
        <v>250024</v>
      </c>
      <c r="AO1070" s="29">
        <v>2</v>
      </c>
      <c r="AP1070" t="s">
        <v>20</v>
      </c>
      <c r="AQ1070" s="61">
        <v>2066</v>
      </c>
      <c r="BK1070" s="27">
        <v>2022</v>
      </c>
      <c r="BL1070" t="s">
        <v>50</v>
      </c>
      <c r="BM1070" t="s">
        <v>30</v>
      </c>
      <c r="BN1070">
        <v>511113</v>
      </c>
      <c r="BO1070" s="29">
        <v>6</v>
      </c>
      <c r="BP1070" t="s">
        <v>77</v>
      </c>
      <c r="BQ1070" s="61">
        <v>5814</v>
      </c>
    </row>
    <row r="1071" spans="1:69" x14ac:dyDescent="0.25">
      <c r="A1071" s="27">
        <v>2023</v>
      </c>
      <c r="B1071" t="s">
        <v>65</v>
      </c>
      <c r="C1071" t="s">
        <v>54</v>
      </c>
      <c r="D1071" t="s">
        <v>15</v>
      </c>
      <c r="E1071" s="61"/>
      <c r="F1071" s="61"/>
      <c r="G1071" s="61"/>
      <c r="H1071" s="61"/>
      <c r="I1071" s="61"/>
      <c r="J1071" s="61">
        <v>4250</v>
      </c>
      <c r="K1071" s="61"/>
      <c r="L1071" s="61"/>
      <c r="M1071" s="61"/>
      <c r="N1071" s="61"/>
      <c r="O1071" s="61"/>
      <c r="P1071" s="61"/>
      <c r="Q1071" s="61">
        <v>4250</v>
      </c>
      <c r="AK1071" s="27">
        <v>2022</v>
      </c>
      <c r="AL1071" t="s">
        <v>50</v>
      </c>
      <c r="AM1071" t="s">
        <v>34</v>
      </c>
      <c r="AN1071">
        <v>250024</v>
      </c>
      <c r="AO1071" s="29">
        <v>3</v>
      </c>
      <c r="AP1071" t="s">
        <v>77</v>
      </c>
      <c r="AQ1071" s="61">
        <v>2549</v>
      </c>
      <c r="BK1071" s="27">
        <v>2022</v>
      </c>
      <c r="BL1071" t="s">
        <v>50</v>
      </c>
      <c r="BM1071" t="s">
        <v>30</v>
      </c>
      <c r="BN1071">
        <v>511113</v>
      </c>
      <c r="BO1071" s="29">
        <v>6</v>
      </c>
      <c r="BP1071" t="s">
        <v>80</v>
      </c>
      <c r="BQ1071" s="61">
        <v>2674</v>
      </c>
    </row>
    <row r="1072" spans="1:69" x14ac:dyDescent="0.25">
      <c r="A1072" s="27">
        <v>2023</v>
      </c>
      <c r="B1072" t="s">
        <v>65</v>
      </c>
      <c r="C1072" t="s">
        <v>54</v>
      </c>
      <c r="D1072" t="s">
        <v>16</v>
      </c>
      <c r="E1072" s="61"/>
      <c r="F1072" s="61"/>
      <c r="G1072" s="61"/>
      <c r="H1072" s="61"/>
      <c r="I1072" s="61">
        <v>1450</v>
      </c>
      <c r="J1072" s="61"/>
      <c r="K1072" s="61"/>
      <c r="L1072" s="61"/>
      <c r="M1072" s="61"/>
      <c r="N1072" s="61"/>
      <c r="O1072" s="61"/>
      <c r="P1072" s="61"/>
      <c r="Q1072" s="61">
        <v>1450</v>
      </c>
      <c r="AK1072" s="27">
        <v>2022</v>
      </c>
      <c r="AL1072" t="s">
        <v>50</v>
      </c>
      <c r="AM1072" t="s">
        <v>34</v>
      </c>
      <c r="AN1072">
        <v>250024</v>
      </c>
      <c r="AO1072" s="29">
        <v>3</v>
      </c>
      <c r="AP1072" t="s">
        <v>14</v>
      </c>
      <c r="AQ1072" s="61">
        <v>4625</v>
      </c>
      <c r="BK1072" s="27">
        <v>2022</v>
      </c>
      <c r="BL1072" t="s">
        <v>50</v>
      </c>
      <c r="BM1072" t="s">
        <v>30</v>
      </c>
      <c r="BN1072">
        <v>511113</v>
      </c>
      <c r="BO1072" s="29">
        <v>7</v>
      </c>
      <c r="BP1072" t="s">
        <v>74</v>
      </c>
      <c r="BQ1072" s="61">
        <v>5825</v>
      </c>
    </row>
    <row r="1073" spans="1:69" x14ac:dyDescent="0.25">
      <c r="A1073" s="27">
        <v>2023</v>
      </c>
      <c r="B1073" t="s">
        <v>65</v>
      </c>
      <c r="C1073" t="s">
        <v>54</v>
      </c>
      <c r="D1073" t="s">
        <v>17</v>
      </c>
      <c r="E1073" s="61">
        <v>1108</v>
      </c>
      <c r="F1073" s="61"/>
      <c r="G1073" s="61"/>
      <c r="H1073" s="61"/>
      <c r="I1073" s="61"/>
      <c r="J1073" s="61"/>
      <c r="K1073" s="61">
        <v>1600</v>
      </c>
      <c r="L1073" s="61"/>
      <c r="M1073" s="61">
        <v>1608</v>
      </c>
      <c r="N1073" s="61"/>
      <c r="O1073" s="61">
        <v>2811</v>
      </c>
      <c r="P1073" s="61"/>
      <c r="Q1073" s="61">
        <v>7127</v>
      </c>
      <c r="AK1073" s="27">
        <v>2022</v>
      </c>
      <c r="AL1073" t="s">
        <v>50</v>
      </c>
      <c r="AM1073" t="s">
        <v>34</v>
      </c>
      <c r="AN1073">
        <v>250024</v>
      </c>
      <c r="AO1073" s="29">
        <v>4</v>
      </c>
      <c r="AP1073" t="s">
        <v>80</v>
      </c>
      <c r="AQ1073" s="61">
        <v>2240</v>
      </c>
      <c r="BK1073" s="27">
        <v>2022</v>
      </c>
      <c r="BL1073" t="s">
        <v>50</v>
      </c>
      <c r="BM1073" t="s">
        <v>30</v>
      </c>
      <c r="BN1073">
        <v>511113</v>
      </c>
      <c r="BO1073" s="29">
        <v>7</v>
      </c>
      <c r="BP1073" t="s">
        <v>81</v>
      </c>
      <c r="BQ1073" s="61">
        <v>2178</v>
      </c>
    </row>
    <row r="1074" spans="1:69" x14ac:dyDescent="0.25">
      <c r="A1074" s="27">
        <v>2023</v>
      </c>
      <c r="B1074" t="s">
        <v>65</v>
      </c>
      <c r="C1074" t="s">
        <v>54</v>
      </c>
      <c r="D1074" t="s">
        <v>18</v>
      </c>
      <c r="E1074" s="61"/>
      <c r="F1074" s="61">
        <v>236</v>
      </c>
      <c r="G1074" s="61"/>
      <c r="H1074" s="61"/>
      <c r="I1074" s="61"/>
      <c r="J1074" s="61"/>
      <c r="K1074" s="61"/>
      <c r="L1074" s="61"/>
      <c r="M1074" s="61"/>
      <c r="N1074" s="61"/>
      <c r="O1074" s="61"/>
      <c r="P1074" s="61"/>
      <c r="Q1074" s="61">
        <v>236</v>
      </c>
      <c r="AK1074" s="27">
        <v>2022</v>
      </c>
      <c r="AL1074" t="s">
        <v>50</v>
      </c>
      <c r="AM1074" t="s">
        <v>34</v>
      </c>
      <c r="AN1074">
        <v>250024</v>
      </c>
      <c r="AO1074" s="29">
        <v>5</v>
      </c>
      <c r="AP1074" t="s">
        <v>14</v>
      </c>
      <c r="AQ1074" s="61">
        <v>2743</v>
      </c>
      <c r="BK1074" s="27">
        <v>2022</v>
      </c>
      <c r="BL1074" t="s">
        <v>50</v>
      </c>
      <c r="BM1074" t="s">
        <v>30</v>
      </c>
      <c r="BN1074">
        <v>511113</v>
      </c>
      <c r="BO1074" s="29">
        <v>8</v>
      </c>
      <c r="BP1074" t="s">
        <v>18</v>
      </c>
      <c r="BQ1074" s="61">
        <v>3164</v>
      </c>
    </row>
    <row r="1075" spans="1:69" x14ac:dyDescent="0.25">
      <c r="A1075" s="27">
        <v>2023</v>
      </c>
      <c r="B1075" t="s">
        <v>65</v>
      </c>
      <c r="C1075" t="s">
        <v>54</v>
      </c>
      <c r="D1075" t="s">
        <v>19</v>
      </c>
      <c r="E1075" s="61"/>
      <c r="F1075" s="61"/>
      <c r="G1075" s="61">
        <v>5846</v>
      </c>
      <c r="H1075" s="61"/>
      <c r="I1075" s="61"/>
      <c r="J1075" s="61"/>
      <c r="K1075" s="61"/>
      <c r="L1075" s="61"/>
      <c r="M1075" s="61">
        <v>1230</v>
      </c>
      <c r="N1075" s="61"/>
      <c r="O1075" s="61"/>
      <c r="P1075" s="61"/>
      <c r="Q1075" s="61">
        <v>7076</v>
      </c>
      <c r="AK1075" s="27">
        <v>2022</v>
      </c>
      <c r="AL1075" t="s">
        <v>50</v>
      </c>
      <c r="AM1075" t="s">
        <v>34</v>
      </c>
      <c r="AN1075">
        <v>250024</v>
      </c>
      <c r="AO1075" s="29">
        <v>7</v>
      </c>
      <c r="AP1075" t="s">
        <v>17</v>
      </c>
      <c r="AQ1075" s="61">
        <v>3148</v>
      </c>
      <c r="BK1075" s="27">
        <v>2022</v>
      </c>
      <c r="BL1075" t="s">
        <v>50</v>
      </c>
      <c r="BM1075" t="s">
        <v>30</v>
      </c>
      <c r="BN1075">
        <v>511113</v>
      </c>
      <c r="BO1075" s="29">
        <v>9</v>
      </c>
      <c r="BP1075" t="s">
        <v>17</v>
      </c>
      <c r="BQ1075" s="61">
        <v>3952</v>
      </c>
    </row>
    <row r="1076" spans="1:69" x14ac:dyDescent="0.25">
      <c r="A1076" s="27">
        <v>2023</v>
      </c>
      <c r="B1076" t="s">
        <v>65</v>
      </c>
      <c r="C1076" t="s">
        <v>54</v>
      </c>
      <c r="D1076" t="s">
        <v>20</v>
      </c>
      <c r="E1076" s="61">
        <v>2879</v>
      </c>
      <c r="F1076" s="61"/>
      <c r="G1076" s="61"/>
      <c r="H1076" s="61"/>
      <c r="I1076" s="61"/>
      <c r="J1076" s="61"/>
      <c r="K1076" s="61"/>
      <c r="L1076" s="61"/>
      <c r="M1076" s="61"/>
      <c r="N1076" s="61"/>
      <c r="O1076" s="61"/>
      <c r="P1076" s="61"/>
      <c r="Q1076" s="61">
        <v>2879</v>
      </c>
      <c r="AK1076" s="27">
        <v>2022</v>
      </c>
      <c r="AL1076" t="s">
        <v>50</v>
      </c>
      <c r="AM1076" t="s">
        <v>34</v>
      </c>
      <c r="AN1076">
        <v>250024</v>
      </c>
      <c r="AO1076" s="29">
        <v>8</v>
      </c>
      <c r="AP1076" t="s">
        <v>15</v>
      </c>
      <c r="AQ1076" s="61">
        <v>2679</v>
      </c>
      <c r="BK1076" s="27">
        <v>2022</v>
      </c>
      <c r="BL1076" t="s">
        <v>50</v>
      </c>
      <c r="BM1076" t="s">
        <v>30</v>
      </c>
      <c r="BN1076">
        <v>511113</v>
      </c>
      <c r="BO1076" s="29">
        <v>10</v>
      </c>
      <c r="BP1076" t="s">
        <v>75</v>
      </c>
      <c r="BQ1076" s="61">
        <v>324</v>
      </c>
    </row>
    <row r="1077" spans="1:69" x14ac:dyDescent="0.25">
      <c r="A1077" s="27">
        <v>2023</v>
      </c>
      <c r="B1077" t="s">
        <v>65</v>
      </c>
      <c r="C1077" t="s">
        <v>54</v>
      </c>
      <c r="D1077" t="s">
        <v>21</v>
      </c>
      <c r="E1077" s="61"/>
      <c r="F1077" s="61"/>
      <c r="G1077" s="61"/>
      <c r="H1077" s="61">
        <v>3843</v>
      </c>
      <c r="I1077" s="61"/>
      <c r="J1077" s="61">
        <v>557</v>
      </c>
      <c r="K1077" s="61"/>
      <c r="L1077" s="61"/>
      <c r="M1077" s="61"/>
      <c r="N1077" s="61"/>
      <c r="O1077" s="61"/>
      <c r="P1077" s="61">
        <v>4275</v>
      </c>
      <c r="Q1077" s="61">
        <v>8675</v>
      </c>
      <c r="AK1077" s="27">
        <v>2022</v>
      </c>
      <c r="AL1077" t="s">
        <v>50</v>
      </c>
      <c r="AM1077" t="s">
        <v>34</v>
      </c>
      <c r="AN1077">
        <v>250024</v>
      </c>
      <c r="AO1077" s="29">
        <v>10</v>
      </c>
      <c r="AP1077" t="s">
        <v>21</v>
      </c>
      <c r="AQ1077" s="61">
        <v>226</v>
      </c>
      <c r="BK1077" s="27">
        <v>2022</v>
      </c>
      <c r="BL1077" t="s">
        <v>50</v>
      </c>
      <c r="BM1077" t="s">
        <v>30</v>
      </c>
      <c r="BN1077">
        <v>511113</v>
      </c>
      <c r="BO1077" s="29">
        <v>10</v>
      </c>
      <c r="BP1077" t="s">
        <v>76</v>
      </c>
      <c r="BQ1077" s="61">
        <v>3243</v>
      </c>
    </row>
    <row r="1078" spans="1:69" x14ac:dyDescent="0.25">
      <c r="A1078" s="27">
        <v>2023</v>
      </c>
      <c r="B1078" t="s">
        <v>65</v>
      </c>
      <c r="C1078" t="s">
        <v>71</v>
      </c>
      <c r="D1078" t="s">
        <v>73</v>
      </c>
      <c r="E1078" s="61"/>
      <c r="F1078" s="61"/>
      <c r="G1078" s="61"/>
      <c r="H1078" s="61">
        <v>2936</v>
      </c>
      <c r="I1078" s="61">
        <v>666</v>
      </c>
      <c r="J1078" s="61"/>
      <c r="K1078" s="61"/>
      <c r="L1078" s="61"/>
      <c r="M1078" s="61"/>
      <c r="N1078" s="61"/>
      <c r="O1078" s="61"/>
      <c r="P1078" s="61"/>
      <c r="Q1078" s="61">
        <v>3602</v>
      </c>
      <c r="AK1078" s="27">
        <v>2022</v>
      </c>
      <c r="AL1078" t="s">
        <v>50</v>
      </c>
      <c r="AM1078" t="s">
        <v>34</v>
      </c>
      <c r="AN1078">
        <v>250025</v>
      </c>
      <c r="AO1078" s="29">
        <v>1</v>
      </c>
      <c r="AP1078" t="s">
        <v>12</v>
      </c>
      <c r="AQ1078" s="61">
        <v>5405</v>
      </c>
      <c r="BK1078" s="27">
        <v>2022</v>
      </c>
      <c r="BL1078" t="s">
        <v>50</v>
      </c>
      <c r="BM1078" t="s">
        <v>30</v>
      </c>
      <c r="BN1078">
        <v>511113</v>
      </c>
      <c r="BO1078" s="29">
        <v>11</v>
      </c>
      <c r="BP1078" t="s">
        <v>74</v>
      </c>
      <c r="BQ1078" s="61">
        <v>4006</v>
      </c>
    </row>
    <row r="1079" spans="1:69" x14ac:dyDescent="0.25">
      <c r="A1079" s="27">
        <v>2023</v>
      </c>
      <c r="B1079" t="s">
        <v>65</v>
      </c>
      <c r="C1079" t="s">
        <v>71</v>
      </c>
      <c r="D1079" t="s">
        <v>74</v>
      </c>
      <c r="E1079" s="61"/>
      <c r="F1079" s="61"/>
      <c r="G1079" s="61"/>
      <c r="H1079" s="61"/>
      <c r="I1079" s="61"/>
      <c r="J1079" s="61"/>
      <c r="K1079" s="61"/>
      <c r="L1079" s="61"/>
      <c r="M1079" s="61">
        <v>2046</v>
      </c>
      <c r="N1079" s="61"/>
      <c r="O1079" s="61"/>
      <c r="P1079" s="61">
        <v>7809</v>
      </c>
      <c r="Q1079" s="61">
        <v>9855</v>
      </c>
      <c r="AK1079" s="27">
        <v>2022</v>
      </c>
      <c r="AL1079" t="s">
        <v>50</v>
      </c>
      <c r="AM1079" t="s">
        <v>34</v>
      </c>
      <c r="AN1079">
        <v>250025</v>
      </c>
      <c r="AO1079" s="29">
        <v>6</v>
      </c>
      <c r="AP1079" t="s">
        <v>18</v>
      </c>
      <c r="AQ1079" s="61">
        <v>1330</v>
      </c>
      <c r="BK1079" s="27">
        <v>2022</v>
      </c>
      <c r="BL1079" t="s">
        <v>50</v>
      </c>
      <c r="BM1079" t="s">
        <v>30</v>
      </c>
      <c r="BN1079">
        <v>511113</v>
      </c>
      <c r="BO1079" s="29">
        <v>11</v>
      </c>
      <c r="BP1079" t="s">
        <v>81</v>
      </c>
      <c r="BQ1079" s="61">
        <v>1381</v>
      </c>
    </row>
    <row r="1080" spans="1:69" x14ac:dyDescent="0.25">
      <c r="A1080" s="27">
        <v>2023</v>
      </c>
      <c r="B1080" t="s">
        <v>65</v>
      </c>
      <c r="C1080" t="s">
        <v>71</v>
      </c>
      <c r="D1080" t="s">
        <v>75</v>
      </c>
      <c r="E1080" s="61"/>
      <c r="F1080" s="61"/>
      <c r="G1080" s="61"/>
      <c r="H1080" s="61">
        <v>1600</v>
      </c>
      <c r="I1080" s="61"/>
      <c r="J1080" s="61"/>
      <c r="K1080" s="61"/>
      <c r="L1080" s="61"/>
      <c r="M1080" s="61"/>
      <c r="N1080" s="61">
        <v>1866</v>
      </c>
      <c r="O1080" s="61">
        <v>2321</v>
      </c>
      <c r="P1080" s="61"/>
      <c r="Q1080" s="61">
        <v>5787</v>
      </c>
      <c r="AK1080" s="27">
        <v>2022</v>
      </c>
      <c r="AL1080" t="s">
        <v>50</v>
      </c>
      <c r="AM1080" t="s">
        <v>34</v>
      </c>
      <c r="AN1080">
        <v>250025</v>
      </c>
      <c r="AO1080" s="29">
        <v>7</v>
      </c>
      <c r="AP1080" t="s">
        <v>76</v>
      </c>
      <c r="AQ1080" s="61">
        <v>1983</v>
      </c>
      <c r="BK1080" s="27">
        <v>2022</v>
      </c>
      <c r="BL1080" t="s">
        <v>50</v>
      </c>
      <c r="BM1080" t="s">
        <v>30</v>
      </c>
      <c r="BN1080">
        <v>511113</v>
      </c>
      <c r="BO1080" s="29">
        <v>11</v>
      </c>
      <c r="BP1080" t="s">
        <v>12</v>
      </c>
      <c r="BQ1080" s="61">
        <v>5774</v>
      </c>
    </row>
    <row r="1081" spans="1:69" x14ac:dyDescent="0.25">
      <c r="A1081" s="27">
        <v>2023</v>
      </c>
      <c r="B1081" t="s">
        <v>65</v>
      </c>
      <c r="C1081" t="s">
        <v>71</v>
      </c>
      <c r="D1081" t="s">
        <v>76</v>
      </c>
      <c r="E1081" s="61"/>
      <c r="F1081" s="61"/>
      <c r="G1081" s="61"/>
      <c r="H1081" s="61"/>
      <c r="I1081" s="61"/>
      <c r="J1081" s="61"/>
      <c r="K1081" s="61"/>
      <c r="L1081" s="61"/>
      <c r="M1081" s="61"/>
      <c r="N1081" s="61">
        <v>1541</v>
      </c>
      <c r="O1081" s="61"/>
      <c r="P1081" s="61"/>
      <c r="Q1081" s="61">
        <v>1541</v>
      </c>
      <c r="AK1081" s="27">
        <v>2022</v>
      </c>
      <c r="AL1081" t="s">
        <v>50</v>
      </c>
      <c r="AM1081" t="s">
        <v>34</v>
      </c>
      <c r="AN1081">
        <v>250025</v>
      </c>
      <c r="AO1081" s="29">
        <v>8</v>
      </c>
      <c r="AP1081" t="s">
        <v>17</v>
      </c>
      <c r="AQ1081" s="61">
        <v>2195</v>
      </c>
      <c r="BK1081" s="27">
        <v>2022</v>
      </c>
      <c r="BL1081" t="s">
        <v>50</v>
      </c>
      <c r="BM1081" t="s">
        <v>30</v>
      </c>
      <c r="BN1081">
        <v>511113</v>
      </c>
      <c r="BO1081" s="29">
        <v>11</v>
      </c>
      <c r="BP1081" t="s">
        <v>14</v>
      </c>
      <c r="BQ1081" s="61">
        <v>338</v>
      </c>
    </row>
    <row r="1082" spans="1:69" x14ac:dyDescent="0.25">
      <c r="A1082" s="27">
        <v>2023</v>
      </c>
      <c r="B1082" t="s">
        <v>65</v>
      </c>
      <c r="C1082" t="s">
        <v>71</v>
      </c>
      <c r="D1082" t="s">
        <v>77</v>
      </c>
      <c r="E1082" s="61"/>
      <c r="F1082" s="61"/>
      <c r="G1082" s="61"/>
      <c r="H1082" s="61"/>
      <c r="I1082" s="61"/>
      <c r="J1082" s="61">
        <v>416</v>
      </c>
      <c r="K1082" s="61"/>
      <c r="L1082" s="61"/>
      <c r="M1082" s="61"/>
      <c r="N1082" s="61"/>
      <c r="O1082" s="61"/>
      <c r="P1082" s="61"/>
      <c r="Q1082" s="61">
        <v>416</v>
      </c>
      <c r="AK1082" s="27">
        <v>2022</v>
      </c>
      <c r="AL1082" t="s">
        <v>50</v>
      </c>
      <c r="AM1082" t="s">
        <v>34</v>
      </c>
      <c r="AN1082">
        <v>250025</v>
      </c>
      <c r="AO1082" s="29">
        <v>10</v>
      </c>
      <c r="AP1082" t="s">
        <v>74</v>
      </c>
      <c r="AQ1082" s="61">
        <v>3173</v>
      </c>
      <c r="BK1082" s="27">
        <v>2022</v>
      </c>
      <c r="BL1082" t="s">
        <v>50</v>
      </c>
      <c r="BM1082" t="s">
        <v>30</v>
      </c>
      <c r="BN1082">
        <v>511113</v>
      </c>
      <c r="BO1082" s="29">
        <v>12</v>
      </c>
      <c r="BP1082" t="s">
        <v>73</v>
      </c>
      <c r="BQ1082" s="61">
        <v>397</v>
      </c>
    </row>
    <row r="1083" spans="1:69" x14ac:dyDescent="0.25">
      <c r="A1083" s="27">
        <v>2023</v>
      </c>
      <c r="B1083" t="s">
        <v>65</v>
      </c>
      <c r="C1083" t="s">
        <v>71</v>
      </c>
      <c r="D1083" t="s">
        <v>78</v>
      </c>
      <c r="E1083" s="61"/>
      <c r="F1083" s="61"/>
      <c r="G1083" s="61"/>
      <c r="H1083" s="61"/>
      <c r="I1083" s="61"/>
      <c r="J1083" s="61">
        <v>1037</v>
      </c>
      <c r="K1083" s="61"/>
      <c r="L1083" s="61"/>
      <c r="M1083" s="61"/>
      <c r="N1083" s="61">
        <v>6203</v>
      </c>
      <c r="O1083" s="61"/>
      <c r="P1083" s="61"/>
      <c r="Q1083" s="61">
        <v>7240</v>
      </c>
      <c r="AK1083" s="27">
        <v>2022</v>
      </c>
      <c r="AL1083" t="s">
        <v>50</v>
      </c>
      <c r="AM1083" t="s">
        <v>34</v>
      </c>
      <c r="AN1083">
        <v>250025</v>
      </c>
      <c r="AO1083" s="29">
        <v>11</v>
      </c>
      <c r="AP1083" t="s">
        <v>21</v>
      </c>
      <c r="AQ1083" s="61">
        <v>5614</v>
      </c>
      <c r="BK1083" s="27">
        <v>2022</v>
      </c>
      <c r="BL1083" t="s">
        <v>50</v>
      </c>
      <c r="BM1083" t="s">
        <v>30</v>
      </c>
      <c r="BN1083">
        <v>511113</v>
      </c>
      <c r="BO1083" s="29">
        <v>12</v>
      </c>
      <c r="BP1083" t="s">
        <v>78</v>
      </c>
      <c r="BQ1083" s="61">
        <v>4649</v>
      </c>
    </row>
    <row r="1084" spans="1:69" x14ac:dyDescent="0.25">
      <c r="A1084" s="27">
        <v>2023</v>
      </c>
      <c r="B1084" t="s">
        <v>65</v>
      </c>
      <c r="C1084" t="s">
        <v>71</v>
      </c>
      <c r="D1084" t="s">
        <v>80</v>
      </c>
      <c r="E1084" s="61"/>
      <c r="F1084" s="61"/>
      <c r="G1084" s="61"/>
      <c r="H1084" s="61"/>
      <c r="I1084" s="61"/>
      <c r="J1084" s="61">
        <v>5259</v>
      </c>
      <c r="K1084" s="61"/>
      <c r="L1084" s="61"/>
      <c r="M1084" s="61">
        <v>4275</v>
      </c>
      <c r="N1084" s="61"/>
      <c r="O1084" s="61"/>
      <c r="P1084" s="61"/>
      <c r="Q1084" s="61">
        <v>9534</v>
      </c>
      <c r="AK1084" s="27">
        <v>2022</v>
      </c>
      <c r="AL1084" t="s">
        <v>50</v>
      </c>
      <c r="AM1084" t="s">
        <v>36</v>
      </c>
      <c r="AN1084">
        <v>250001</v>
      </c>
      <c r="AO1084" s="29">
        <v>2</v>
      </c>
      <c r="AP1084" t="s">
        <v>20</v>
      </c>
      <c r="AQ1084" s="61">
        <v>604</v>
      </c>
      <c r="BK1084" s="27">
        <v>2022</v>
      </c>
      <c r="BL1084" t="s">
        <v>50</v>
      </c>
      <c r="BM1084" t="s">
        <v>30</v>
      </c>
      <c r="BN1084">
        <v>511113</v>
      </c>
      <c r="BO1084" s="29">
        <v>12</v>
      </c>
      <c r="BP1084" t="s">
        <v>80</v>
      </c>
      <c r="BQ1084" s="61">
        <v>4734</v>
      </c>
    </row>
    <row r="1085" spans="1:69" x14ac:dyDescent="0.25">
      <c r="A1085" s="27">
        <v>2023</v>
      </c>
      <c r="B1085" t="s">
        <v>65</v>
      </c>
      <c r="C1085" t="s">
        <v>71</v>
      </c>
      <c r="D1085" t="s">
        <v>81</v>
      </c>
      <c r="E1085" s="61"/>
      <c r="F1085" s="61"/>
      <c r="G1085" s="61">
        <v>4404</v>
      </c>
      <c r="H1085" s="61"/>
      <c r="I1085" s="61"/>
      <c r="J1085" s="61"/>
      <c r="K1085" s="61"/>
      <c r="L1085" s="61"/>
      <c r="M1085" s="61"/>
      <c r="N1085" s="61"/>
      <c r="O1085" s="61"/>
      <c r="P1085" s="61"/>
      <c r="Q1085" s="61">
        <v>4404</v>
      </c>
      <c r="AK1085" s="27">
        <v>2022</v>
      </c>
      <c r="AL1085" t="s">
        <v>50</v>
      </c>
      <c r="AM1085" t="s">
        <v>36</v>
      </c>
      <c r="AN1085">
        <v>250001</v>
      </c>
      <c r="AO1085" s="29">
        <v>3</v>
      </c>
      <c r="AP1085" t="s">
        <v>75</v>
      </c>
      <c r="AQ1085" s="61">
        <v>2363</v>
      </c>
      <c r="BK1085" s="27">
        <v>2022</v>
      </c>
      <c r="BL1085" t="s">
        <v>50</v>
      </c>
      <c r="BM1085" t="s">
        <v>30</v>
      </c>
      <c r="BN1085">
        <v>511113</v>
      </c>
      <c r="BO1085" s="29">
        <v>12</v>
      </c>
      <c r="BP1085" t="s">
        <v>16</v>
      </c>
      <c r="BQ1085" s="61">
        <v>3348</v>
      </c>
    </row>
    <row r="1086" spans="1:69" x14ac:dyDescent="0.25">
      <c r="A1086" s="27">
        <v>2023</v>
      </c>
      <c r="B1086" t="s">
        <v>65</v>
      </c>
      <c r="C1086" t="s">
        <v>71</v>
      </c>
      <c r="D1086" t="s">
        <v>12</v>
      </c>
      <c r="E1086" s="61"/>
      <c r="F1086" s="61"/>
      <c r="G1086" s="61"/>
      <c r="H1086" s="61">
        <v>2436</v>
      </c>
      <c r="I1086" s="61"/>
      <c r="J1086" s="61"/>
      <c r="K1086" s="61"/>
      <c r="L1086" s="61">
        <v>5747</v>
      </c>
      <c r="M1086" s="61"/>
      <c r="N1086" s="61"/>
      <c r="O1086" s="61"/>
      <c r="P1086" s="61"/>
      <c r="Q1086" s="61">
        <v>8183</v>
      </c>
      <c r="AK1086" s="27">
        <v>2022</v>
      </c>
      <c r="AL1086" t="s">
        <v>50</v>
      </c>
      <c r="AM1086" t="s">
        <v>36</v>
      </c>
      <c r="AN1086">
        <v>250001</v>
      </c>
      <c r="AO1086" s="29">
        <v>5</v>
      </c>
      <c r="AP1086" t="s">
        <v>16</v>
      </c>
      <c r="AQ1086" s="61">
        <v>331</v>
      </c>
      <c r="BK1086" s="27">
        <v>2022</v>
      </c>
      <c r="BL1086" t="s">
        <v>50</v>
      </c>
      <c r="BM1086" t="s">
        <v>30</v>
      </c>
      <c r="BN1086">
        <v>511114</v>
      </c>
      <c r="BO1086" s="29">
        <v>1</v>
      </c>
      <c r="BP1086" t="s">
        <v>76</v>
      </c>
      <c r="BQ1086" s="61">
        <v>2970</v>
      </c>
    </row>
    <row r="1087" spans="1:69" x14ac:dyDescent="0.25">
      <c r="A1087" s="27">
        <v>2023</v>
      </c>
      <c r="B1087" t="s">
        <v>65</v>
      </c>
      <c r="C1087" t="s">
        <v>71</v>
      </c>
      <c r="D1087" t="s">
        <v>13</v>
      </c>
      <c r="E1087" s="61"/>
      <c r="F1087" s="61"/>
      <c r="G1087" s="61"/>
      <c r="H1087" s="61"/>
      <c r="I1087" s="61"/>
      <c r="J1087" s="61"/>
      <c r="K1087" s="61"/>
      <c r="L1087" s="61"/>
      <c r="M1087" s="61"/>
      <c r="N1087" s="61">
        <v>4433</v>
      </c>
      <c r="O1087" s="61"/>
      <c r="P1087" s="61"/>
      <c r="Q1087" s="61">
        <v>4433</v>
      </c>
      <c r="AK1087" s="27">
        <v>2022</v>
      </c>
      <c r="AL1087" t="s">
        <v>50</v>
      </c>
      <c r="AM1087" t="s">
        <v>36</v>
      </c>
      <c r="AN1087">
        <v>250001</v>
      </c>
      <c r="AO1087" s="29">
        <v>6</v>
      </c>
      <c r="AP1087" t="s">
        <v>14</v>
      </c>
      <c r="AQ1087" s="61">
        <v>5767</v>
      </c>
      <c r="BK1087" s="27">
        <v>2022</v>
      </c>
      <c r="BL1087" t="s">
        <v>50</v>
      </c>
      <c r="BM1087" t="s">
        <v>30</v>
      </c>
      <c r="BN1087">
        <v>511114</v>
      </c>
      <c r="BO1087" s="29">
        <v>1</v>
      </c>
      <c r="BP1087" t="s">
        <v>12</v>
      </c>
      <c r="BQ1087" s="61">
        <v>5807</v>
      </c>
    </row>
    <row r="1088" spans="1:69" x14ac:dyDescent="0.25">
      <c r="A1088" s="27">
        <v>2023</v>
      </c>
      <c r="B1088" t="s">
        <v>65</v>
      </c>
      <c r="C1088" t="s">
        <v>71</v>
      </c>
      <c r="D1088" t="s">
        <v>14</v>
      </c>
      <c r="E1088" s="61">
        <v>3156</v>
      </c>
      <c r="F1088" s="61"/>
      <c r="G1088" s="61"/>
      <c r="H1088" s="61"/>
      <c r="I1088" s="61"/>
      <c r="J1088" s="61"/>
      <c r="K1088" s="61"/>
      <c r="L1088" s="61"/>
      <c r="M1088" s="61"/>
      <c r="N1088" s="61">
        <v>1456</v>
      </c>
      <c r="O1088" s="61"/>
      <c r="P1088" s="61"/>
      <c r="Q1088" s="61">
        <v>4612</v>
      </c>
      <c r="AK1088" s="27">
        <v>2022</v>
      </c>
      <c r="AL1088" t="s">
        <v>50</v>
      </c>
      <c r="AM1088" t="s">
        <v>36</v>
      </c>
      <c r="AN1088">
        <v>250001</v>
      </c>
      <c r="AO1088" s="29">
        <v>7</v>
      </c>
      <c r="AP1088" t="s">
        <v>75</v>
      </c>
      <c r="AQ1088" s="61">
        <v>2636</v>
      </c>
      <c r="BK1088" s="27">
        <v>2022</v>
      </c>
      <c r="BL1088" t="s">
        <v>50</v>
      </c>
      <c r="BM1088" t="s">
        <v>30</v>
      </c>
      <c r="BN1088">
        <v>511114</v>
      </c>
      <c r="BO1088" s="29">
        <v>1</v>
      </c>
      <c r="BP1088" t="s">
        <v>16</v>
      </c>
      <c r="BQ1088" s="61">
        <v>5516</v>
      </c>
    </row>
    <row r="1089" spans="1:69" x14ac:dyDescent="0.25">
      <c r="A1089" s="27">
        <v>2023</v>
      </c>
      <c r="B1089" t="s">
        <v>65</v>
      </c>
      <c r="C1089" t="s">
        <v>71</v>
      </c>
      <c r="D1089" t="s">
        <v>15</v>
      </c>
      <c r="E1089" s="61"/>
      <c r="F1089" s="61"/>
      <c r="G1089" s="61"/>
      <c r="H1089" s="61"/>
      <c r="I1089" s="61">
        <v>6171</v>
      </c>
      <c r="J1089" s="61"/>
      <c r="K1089" s="61"/>
      <c r="L1089" s="61"/>
      <c r="M1089" s="61"/>
      <c r="N1089" s="61"/>
      <c r="O1089" s="61"/>
      <c r="P1089" s="61">
        <v>1336</v>
      </c>
      <c r="Q1089" s="61">
        <v>7507</v>
      </c>
      <c r="AK1089" s="27">
        <v>2022</v>
      </c>
      <c r="AL1089" t="s">
        <v>50</v>
      </c>
      <c r="AM1089" t="s">
        <v>36</v>
      </c>
      <c r="AN1089">
        <v>250001</v>
      </c>
      <c r="AO1089" s="29">
        <v>7</v>
      </c>
      <c r="AP1089" t="s">
        <v>13</v>
      </c>
      <c r="AQ1089" s="61">
        <v>3046</v>
      </c>
      <c r="BK1089" s="27">
        <v>2022</v>
      </c>
      <c r="BL1089" t="s">
        <v>50</v>
      </c>
      <c r="BM1089" t="s">
        <v>30</v>
      </c>
      <c r="BN1089">
        <v>511114</v>
      </c>
      <c r="BO1089" s="29">
        <v>2</v>
      </c>
      <c r="BP1089" t="s">
        <v>14</v>
      </c>
      <c r="BQ1089" s="61">
        <v>5317</v>
      </c>
    </row>
    <row r="1090" spans="1:69" x14ac:dyDescent="0.25">
      <c r="A1090" s="27">
        <v>2023</v>
      </c>
      <c r="B1090" t="s">
        <v>65</v>
      </c>
      <c r="C1090" t="s">
        <v>71</v>
      </c>
      <c r="D1090" t="s">
        <v>18</v>
      </c>
      <c r="E1090" s="61"/>
      <c r="F1090" s="61"/>
      <c r="G1090" s="61"/>
      <c r="H1090" s="61"/>
      <c r="I1090" s="61"/>
      <c r="J1090" s="61"/>
      <c r="K1090" s="61"/>
      <c r="L1090" s="61"/>
      <c r="M1090" s="61"/>
      <c r="N1090" s="61"/>
      <c r="O1090" s="61"/>
      <c r="P1090" s="61">
        <v>2149</v>
      </c>
      <c r="Q1090" s="61">
        <v>2149</v>
      </c>
      <c r="AK1090" s="27">
        <v>2022</v>
      </c>
      <c r="AL1090" t="s">
        <v>50</v>
      </c>
      <c r="AM1090" t="s">
        <v>36</v>
      </c>
      <c r="AN1090">
        <v>250001</v>
      </c>
      <c r="AO1090" s="29">
        <v>8</v>
      </c>
      <c r="AP1090" t="s">
        <v>74</v>
      </c>
      <c r="AQ1090" s="61">
        <v>1362</v>
      </c>
      <c r="BK1090" s="27">
        <v>2022</v>
      </c>
      <c r="BL1090" t="s">
        <v>50</v>
      </c>
      <c r="BM1090" t="s">
        <v>30</v>
      </c>
      <c r="BN1090">
        <v>511114</v>
      </c>
      <c r="BO1090" s="29">
        <v>3</v>
      </c>
      <c r="BP1090" t="s">
        <v>75</v>
      </c>
      <c r="BQ1090" s="61">
        <v>2363</v>
      </c>
    </row>
    <row r="1091" spans="1:69" x14ac:dyDescent="0.25">
      <c r="A1091" s="27">
        <v>2023</v>
      </c>
      <c r="B1091" t="s">
        <v>65</v>
      </c>
      <c r="C1091" t="s">
        <v>71</v>
      </c>
      <c r="D1091" t="s">
        <v>19</v>
      </c>
      <c r="E1091" s="61"/>
      <c r="F1091" s="61"/>
      <c r="G1091" s="61"/>
      <c r="H1091" s="61"/>
      <c r="I1091" s="61"/>
      <c r="J1091" s="61"/>
      <c r="K1091" s="61">
        <v>4577</v>
      </c>
      <c r="L1091" s="61"/>
      <c r="M1091" s="61"/>
      <c r="N1091" s="61"/>
      <c r="O1091" s="61"/>
      <c r="P1091" s="61"/>
      <c r="Q1091" s="61">
        <v>4577</v>
      </c>
      <c r="AK1091" s="27">
        <v>2022</v>
      </c>
      <c r="AL1091" t="s">
        <v>50</v>
      </c>
      <c r="AM1091" t="s">
        <v>36</v>
      </c>
      <c r="AN1091">
        <v>250001</v>
      </c>
      <c r="AO1091" s="29">
        <v>8</v>
      </c>
      <c r="AP1091" t="s">
        <v>12</v>
      </c>
      <c r="AQ1091" s="61">
        <v>2892</v>
      </c>
      <c r="BK1091" s="27">
        <v>2022</v>
      </c>
      <c r="BL1091" t="s">
        <v>50</v>
      </c>
      <c r="BM1091" t="s">
        <v>30</v>
      </c>
      <c r="BN1091">
        <v>511114</v>
      </c>
      <c r="BO1091" s="29">
        <v>3</v>
      </c>
      <c r="BP1091" t="s">
        <v>80</v>
      </c>
      <c r="BQ1091" s="61">
        <v>3502</v>
      </c>
    </row>
    <row r="1092" spans="1:69" x14ac:dyDescent="0.25">
      <c r="A1092" s="27">
        <v>2023</v>
      </c>
      <c r="B1092" t="s">
        <v>65</v>
      </c>
      <c r="C1092" t="s">
        <v>71</v>
      </c>
      <c r="D1092" t="s">
        <v>20</v>
      </c>
      <c r="E1092" s="61">
        <v>796</v>
      </c>
      <c r="F1092" s="61"/>
      <c r="G1092" s="61"/>
      <c r="H1092" s="61"/>
      <c r="I1092" s="61"/>
      <c r="J1092" s="61">
        <v>2281</v>
      </c>
      <c r="K1092" s="61"/>
      <c r="L1092" s="61"/>
      <c r="M1092" s="61"/>
      <c r="N1092" s="61"/>
      <c r="O1092" s="61"/>
      <c r="P1092" s="61"/>
      <c r="Q1092" s="61">
        <v>3077</v>
      </c>
      <c r="AK1092" s="27">
        <v>2022</v>
      </c>
      <c r="AL1092" t="s">
        <v>50</v>
      </c>
      <c r="AM1092" t="s">
        <v>36</v>
      </c>
      <c r="AN1092">
        <v>250001</v>
      </c>
      <c r="AO1092" s="29">
        <v>9</v>
      </c>
      <c r="AP1092" t="s">
        <v>81</v>
      </c>
      <c r="AQ1092" s="61">
        <v>3344</v>
      </c>
      <c r="BK1092" s="27">
        <v>2022</v>
      </c>
      <c r="BL1092" t="s">
        <v>50</v>
      </c>
      <c r="BM1092" t="s">
        <v>30</v>
      </c>
      <c r="BN1092">
        <v>511114</v>
      </c>
      <c r="BO1092" s="29">
        <v>3</v>
      </c>
      <c r="BP1092" t="s">
        <v>12</v>
      </c>
      <c r="BQ1092" s="61">
        <v>5124</v>
      </c>
    </row>
    <row r="1093" spans="1:69" x14ac:dyDescent="0.25">
      <c r="A1093" s="27">
        <v>2023</v>
      </c>
      <c r="B1093" t="s">
        <v>65</v>
      </c>
      <c r="C1093" t="s">
        <v>39</v>
      </c>
      <c r="D1093" t="s">
        <v>73</v>
      </c>
      <c r="E1093" s="61"/>
      <c r="F1093" s="61">
        <v>3289</v>
      </c>
      <c r="G1093" s="61"/>
      <c r="H1093" s="61"/>
      <c r="I1093" s="61">
        <v>4355</v>
      </c>
      <c r="J1093" s="61"/>
      <c r="K1093" s="61"/>
      <c r="L1093" s="61"/>
      <c r="M1093" s="61"/>
      <c r="N1093" s="61"/>
      <c r="O1093" s="61"/>
      <c r="P1093" s="61"/>
      <c r="Q1093" s="61">
        <v>7644</v>
      </c>
      <c r="AK1093" s="27">
        <v>2022</v>
      </c>
      <c r="AL1093" t="s">
        <v>50</v>
      </c>
      <c r="AM1093" t="s">
        <v>36</v>
      </c>
      <c r="AN1093">
        <v>250001</v>
      </c>
      <c r="AO1093" s="29">
        <v>9</v>
      </c>
      <c r="AP1093" t="s">
        <v>17</v>
      </c>
      <c r="AQ1093" s="61">
        <v>851</v>
      </c>
      <c r="BK1093" s="27">
        <v>2022</v>
      </c>
      <c r="BL1093" t="s">
        <v>50</v>
      </c>
      <c r="BM1093" t="s">
        <v>30</v>
      </c>
      <c r="BN1093">
        <v>511114</v>
      </c>
      <c r="BO1093" s="29">
        <v>5</v>
      </c>
      <c r="BP1093" t="s">
        <v>74</v>
      </c>
      <c r="BQ1093" s="61">
        <v>3895</v>
      </c>
    </row>
    <row r="1094" spans="1:69" x14ac:dyDescent="0.25">
      <c r="A1094" s="27">
        <v>2023</v>
      </c>
      <c r="B1094" t="s">
        <v>65</v>
      </c>
      <c r="C1094" t="s">
        <v>39</v>
      </c>
      <c r="D1094" t="s">
        <v>74</v>
      </c>
      <c r="E1094" s="61"/>
      <c r="F1094" s="61"/>
      <c r="G1094" s="61"/>
      <c r="H1094" s="61"/>
      <c r="I1094" s="61">
        <v>1229</v>
      </c>
      <c r="J1094" s="61"/>
      <c r="K1094" s="61"/>
      <c r="L1094" s="61"/>
      <c r="M1094" s="61"/>
      <c r="N1094" s="61"/>
      <c r="O1094" s="61">
        <v>4762</v>
      </c>
      <c r="P1094" s="61"/>
      <c r="Q1094" s="61">
        <v>5991</v>
      </c>
      <c r="AK1094" s="27">
        <v>2022</v>
      </c>
      <c r="AL1094" t="s">
        <v>50</v>
      </c>
      <c r="AM1094" t="s">
        <v>36</v>
      </c>
      <c r="AN1094">
        <v>250001</v>
      </c>
      <c r="AO1094" s="29">
        <v>10</v>
      </c>
      <c r="AP1094" t="s">
        <v>79</v>
      </c>
      <c r="AQ1094" s="61">
        <v>1471</v>
      </c>
      <c r="BK1094" s="27">
        <v>2022</v>
      </c>
      <c r="BL1094" t="s">
        <v>50</v>
      </c>
      <c r="BM1094" t="s">
        <v>30</v>
      </c>
      <c r="BN1094">
        <v>511114</v>
      </c>
      <c r="BO1094" s="29">
        <v>5</v>
      </c>
      <c r="BP1094" t="s">
        <v>16</v>
      </c>
      <c r="BQ1094" s="61">
        <v>331</v>
      </c>
    </row>
    <row r="1095" spans="1:69" x14ac:dyDescent="0.25">
      <c r="A1095" s="27">
        <v>2023</v>
      </c>
      <c r="B1095" t="s">
        <v>65</v>
      </c>
      <c r="C1095" t="s">
        <v>39</v>
      </c>
      <c r="D1095" t="s">
        <v>75</v>
      </c>
      <c r="E1095" s="61">
        <v>6095</v>
      </c>
      <c r="F1095" s="61"/>
      <c r="G1095" s="61"/>
      <c r="H1095" s="61"/>
      <c r="I1095" s="61"/>
      <c r="J1095" s="61">
        <v>5769</v>
      </c>
      <c r="K1095" s="61"/>
      <c r="L1095" s="61"/>
      <c r="M1095" s="61"/>
      <c r="N1095" s="61"/>
      <c r="O1095" s="61"/>
      <c r="P1095" s="61"/>
      <c r="Q1095" s="61">
        <v>11864</v>
      </c>
      <c r="AK1095" s="27">
        <v>2022</v>
      </c>
      <c r="AL1095" t="s">
        <v>50</v>
      </c>
      <c r="AM1095" t="s">
        <v>36</v>
      </c>
      <c r="AN1095">
        <v>250001</v>
      </c>
      <c r="AO1095" s="29">
        <v>10</v>
      </c>
      <c r="AP1095" t="s">
        <v>20</v>
      </c>
      <c r="AQ1095" s="61">
        <v>1199</v>
      </c>
      <c r="BK1095" s="27">
        <v>2022</v>
      </c>
      <c r="BL1095" t="s">
        <v>50</v>
      </c>
      <c r="BM1095" t="s">
        <v>30</v>
      </c>
      <c r="BN1095">
        <v>511114</v>
      </c>
      <c r="BO1095" s="29">
        <v>6</v>
      </c>
      <c r="BP1095" t="s">
        <v>73</v>
      </c>
      <c r="BQ1095" s="61">
        <v>5489</v>
      </c>
    </row>
    <row r="1096" spans="1:69" x14ac:dyDescent="0.25">
      <c r="A1096" s="27">
        <v>2023</v>
      </c>
      <c r="B1096" t="s">
        <v>65</v>
      </c>
      <c r="C1096" t="s">
        <v>39</v>
      </c>
      <c r="D1096" t="s">
        <v>76</v>
      </c>
      <c r="E1096" s="61"/>
      <c r="F1096" s="61">
        <v>6675</v>
      </c>
      <c r="G1096" s="61"/>
      <c r="H1096" s="61"/>
      <c r="I1096" s="61"/>
      <c r="J1096" s="61"/>
      <c r="K1096" s="61"/>
      <c r="L1096" s="61"/>
      <c r="M1096" s="61"/>
      <c r="N1096" s="61"/>
      <c r="O1096" s="61"/>
      <c r="P1096" s="61">
        <v>4100</v>
      </c>
      <c r="Q1096" s="61">
        <v>10775</v>
      </c>
      <c r="AK1096" s="27">
        <v>2022</v>
      </c>
      <c r="AL1096" t="s">
        <v>50</v>
      </c>
      <c r="AM1096" t="s">
        <v>36</v>
      </c>
      <c r="AN1096">
        <v>250001</v>
      </c>
      <c r="AO1096" s="29">
        <v>12</v>
      </c>
      <c r="AP1096" t="s">
        <v>75</v>
      </c>
      <c r="AQ1096" s="61">
        <v>650</v>
      </c>
      <c r="BK1096" s="27">
        <v>2022</v>
      </c>
      <c r="BL1096" t="s">
        <v>50</v>
      </c>
      <c r="BM1096" t="s">
        <v>30</v>
      </c>
      <c r="BN1096">
        <v>511114</v>
      </c>
      <c r="BO1096" s="29">
        <v>6</v>
      </c>
      <c r="BP1096" t="s">
        <v>11</v>
      </c>
      <c r="BQ1096" s="61">
        <v>622</v>
      </c>
    </row>
    <row r="1097" spans="1:69" x14ac:dyDescent="0.25">
      <c r="A1097" s="27">
        <v>2023</v>
      </c>
      <c r="B1097" t="s">
        <v>65</v>
      </c>
      <c r="C1097" t="s">
        <v>39</v>
      </c>
      <c r="D1097" t="s">
        <v>77</v>
      </c>
      <c r="E1097" s="61"/>
      <c r="F1097" s="61">
        <v>2092</v>
      </c>
      <c r="G1097" s="61">
        <v>736</v>
      </c>
      <c r="H1097" s="61"/>
      <c r="I1097" s="61"/>
      <c r="J1097" s="61"/>
      <c r="K1097" s="61"/>
      <c r="L1097" s="61">
        <v>3975</v>
      </c>
      <c r="M1097" s="61"/>
      <c r="N1097" s="61"/>
      <c r="O1097" s="61"/>
      <c r="P1097" s="61"/>
      <c r="Q1097" s="61">
        <v>6803</v>
      </c>
      <c r="AK1097" s="27">
        <v>2022</v>
      </c>
      <c r="AL1097" t="s">
        <v>50</v>
      </c>
      <c r="AM1097" t="s">
        <v>36</v>
      </c>
      <c r="AN1097">
        <v>250002</v>
      </c>
      <c r="AO1097" s="29">
        <v>2</v>
      </c>
      <c r="AP1097" t="s">
        <v>17</v>
      </c>
      <c r="AQ1097" s="61">
        <v>1970</v>
      </c>
      <c r="BK1097" s="27">
        <v>2022</v>
      </c>
      <c r="BL1097" t="s">
        <v>50</v>
      </c>
      <c r="BM1097" t="s">
        <v>30</v>
      </c>
      <c r="BN1097">
        <v>511114</v>
      </c>
      <c r="BO1097" s="29">
        <v>6</v>
      </c>
      <c r="BP1097" t="s">
        <v>14</v>
      </c>
      <c r="BQ1097" s="61">
        <v>5767</v>
      </c>
    </row>
    <row r="1098" spans="1:69" x14ac:dyDescent="0.25">
      <c r="A1098" s="27">
        <v>2023</v>
      </c>
      <c r="B1098" t="s">
        <v>65</v>
      </c>
      <c r="C1098" t="s">
        <v>39</v>
      </c>
      <c r="D1098" t="s">
        <v>78</v>
      </c>
      <c r="E1098" s="61"/>
      <c r="F1098" s="61"/>
      <c r="G1098" s="61"/>
      <c r="H1098" s="61"/>
      <c r="I1098" s="61"/>
      <c r="J1098" s="61"/>
      <c r="K1098" s="61"/>
      <c r="L1098" s="61">
        <v>713</v>
      </c>
      <c r="M1098" s="61">
        <v>4764</v>
      </c>
      <c r="N1098" s="61"/>
      <c r="O1098" s="61"/>
      <c r="P1098" s="61"/>
      <c r="Q1098" s="61">
        <v>5477</v>
      </c>
      <c r="AK1098" s="27">
        <v>2022</v>
      </c>
      <c r="AL1098" t="s">
        <v>50</v>
      </c>
      <c r="AM1098" t="s">
        <v>36</v>
      </c>
      <c r="AN1098">
        <v>250002</v>
      </c>
      <c r="AO1098" s="29">
        <v>2</v>
      </c>
      <c r="AP1098" t="s">
        <v>19</v>
      </c>
      <c r="AQ1098" s="61">
        <v>4556</v>
      </c>
      <c r="BK1098" s="27">
        <v>2022</v>
      </c>
      <c r="BL1098" t="s">
        <v>50</v>
      </c>
      <c r="BM1098" t="s">
        <v>30</v>
      </c>
      <c r="BN1098">
        <v>511114</v>
      </c>
      <c r="BO1098" s="29">
        <v>6</v>
      </c>
      <c r="BP1098" t="s">
        <v>20</v>
      </c>
      <c r="BQ1098" s="61">
        <v>294</v>
      </c>
    </row>
    <row r="1099" spans="1:69" x14ac:dyDescent="0.25">
      <c r="A1099" s="27">
        <v>2023</v>
      </c>
      <c r="B1099" t="s">
        <v>65</v>
      </c>
      <c r="C1099" t="s">
        <v>39</v>
      </c>
      <c r="D1099" t="s">
        <v>79</v>
      </c>
      <c r="E1099" s="61"/>
      <c r="F1099" s="61"/>
      <c r="G1099" s="61"/>
      <c r="H1099" s="61"/>
      <c r="I1099" s="61"/>
      <c r="J1099" s="61"/>
      <c r="K1099" s="61"/>
      <c r="L1099" s="61"/>
      <c r="M1099" s="61"/>
      <c r="N1099" s="61"/>
      <c r="O1099" s="61">
        <v>8983</v>
      </c>
      <c r="P1099" s="61"/>
      <c r="Q1099" s="61">
        <v>8983</v>
      </c>
      <c r="AK1099" s="27">
        <v>2022</v>
      </c>
      <c r="AL1099" t="s">
        <v>50</v>
      </c>
      <c r="AM1099" t="s">
        <v>36</v>
      </c>
      <c r="AN1099">
        <v>250002</v>
      </c>
      <c r="AO1099" s="29">
        <v>7</v>
      </c>
      <c r="AP1099" t="s">
        <v>76</v>
      </c>
      <c r="AQ1099" s="61">
        <v>203</v>
      </c>
      <c r="BK1099" s="27">
        <v>2022</v>
      </c>
      <c r="BL1099" t="s">
        <v>50</v>
      </c>
      <c r="BM1099" t="s">
        <v>30</v>
      </c>
      <c r="BN1099">
        <v>511114</v>
      </c>
      <c r="BO1099" s="29">
        <v>7</v>
      </c>
      <c r="BP1099" t="s">
        <v>76</v>
      </c>
      <c r="BQ1099" s="61">
        <v>4850</v>
      </c>
    </row>
    <row r="1100" spans="1:69" x14ac:dyDescent="0.25">
      <c r="A1100" s="27">
        <v>2023</v>
      </c>
      <c r="B1100" t="s">
        <v>65</v>
      </c>
      <c r="C1100" t="s">
        <v>39</v>
      </c>
      <c r="D1100" t="s">
        <v>80</v>
      </c>
      <c r="E1100" s="61"/>
      <c r="F1100" s="61"/>
      <c r="G1100" s="61"/>
      <c r="H1100" s="61"/>
      <c r="I1100" s="61"/>
      <c r="J1100" s="61">
        <v>3163</v>
      </c>
      <c r="K1100" s="61"/>
      <c r="L1100" s="61"/>
      <c r="M1100" s="61"/>
      <c r="N1100" s="61"/>
      <c r="O1100" s="61">
        <v>4920</v>
      </c>
      <c r="P1100" s="61"/>
      <c r="Q1100" s="61">
        <v>8083</v>
      </c>
      <c r="AK1100" s="27">
        <v>2022</v>
      </c>
      <c r="AL1100" t="s">
        <v>50</v>
      </c>
      <c r="AM1100" t="s">
        <v>36</v>
      </c>
      <c r="AN1100">
        <v>250002</v>
      </c>
      <c r="AO1100" s="29">
        <v>7</v>
      </c>
      <c r="AP1100" t="s">
        <v>15</v>
      </c>
      <c r="AQ1100" s="61">
        <v>3798</v>
      </c>
      <c r="BK1100" s="27">
        <v>2022</v>
      </c>
      <c r="BL1100" t="s">
        <v>50</v>
      </c>
      <c r="BM1100" t="s">
        <v>30</v>
      </c>
      <c r="BN1100">
        <v>511114</v>
      </c>
      <c r="BO1100" s="29">
        <v>7</v>
      </c>
      <c r="BP1100" t="s">
        <v>13</v>
      </c>
      <c r="BQ1100" s="61">
        <v>3046</v>
      </c>
    </row>
    <row r="1101" spans="1:69" x14ac:dyDescent="0.25">
      <c r="A1101" s="27">
        <v>2023</v>
      </c>
      <c r="B1101" t="s">
        <v>65</v>
      </c>
      <c r="C1101" t="s">
        <v>39</v>
      </c>
      <c r="D1101" t="s">
        <v>81</v>
      </c>
      <c r="E1101" s="61">
        <v>5342</v>
      </c>
      <c r="F1101" s="61">
        <v>764</v>
      </c>
      <c r="G1101" s="61"/>
      <c r="H1101" s="61"/>
      <c r="I1101" s="61"/>
      <c r="J1101" s="61"/>
      <c r="K1101" s="61"/>
      <c r="L1101" s="61"/>
      <c r="M1101" s="61"/>
      <c r="N1101" s="61">
        <v>1653</v>
      </c>
      <c r="O1101" s="61"/>
      <c r="P1101" s="61"/>
      <c r="Q1101" s="61">
        <v>7759</v>
      </c>
      <c r="AK1101" s="27">
        <v>2022</v>
      </c>
      <c r="AL1101" t="s">
        <v>50</v>
      </c>
      <c r="AM1101" t="s">
        <v>36</v>
      </c>
      <c r="AN1101">
        <v>250002</v>
      </c>
      <c r="AO1101" s="29">
        <v>9</v>
      </c>
      <c r="AP1101" t="s">
        <v>76</v>
      </c>
      <c r="AQ1101" s="61">
        <v>1586</v>
      </c>
      <c r="BK1101" s="27">
        <v>2022</v>
      </c>
      <c r="BL1101" t="s">
        <v>50</v>
      </c>
      <c r="BM1101" t="s">
        <v>30</v>
      </c>
      <c r="BN1101">
        <v>511114</v>
      </c>
      <c r="BO1101" s="29">
        <v>7</v>
      </c>
      <c r="BP1101" t="s">
        <v>17</v>
      </c>
      <c r="BQ1101" s="61">
        <v>1234</v>
      </c>
    </row>
    <row r="1102" spans="1:69" x14ac:dyDescent="0.25">
      <c r="A1102" s="27">
        <v>2023</v>
      </c>
      <c r="B1102" t="s">
        <v>65</v>
      </c>
      <c r="C1102" t="s">
        <v>39</v>
      </c>
      <c r="D1102" t="s">
        <v>11</v>
      </c>
      <c r="E1102" s="61"/>
      <c r="F1102" s="61">
        <v>1461</v>
      </c>
      <c r="G1102" s="61"/>
      <c r="H1102" s="61">
        <v>2006</v>
      </c>
      <c r="I1102" s="61"/>
      <c r="J1102" s="61"/>
      <c r="K1102" s="61">
        <v>1878</v>
      </c>
      <c r="L1102" s="61"/>
      <c r="M1102" s="61"/>
      <c r="N1102" s="61"/>
      <c r="O1102" s="61"/>
      <c r="P1102" s="61"/>
      <c r="Q1102" s="61">
        <v>5345</v>
      </c>
      <c r="AK1102" s="27">
        <v>2022</v>
      </c>
      <c r="AL1102" t="s">
        <v>50</v>
      </c>
      <c r="AM1102" t="s">
        <v>36</v>
      </c>
      <c r="AN1102">
        <v>250002</v>
      </c>
      <c r="AO1102" s="29">
        <v>9</v>
      </c>
      <c r="AP1102" t="s">
        <v>78</v>
      </c>
      <c r="AQ1102" s="61">
        <v>2536</v>
      </c>
      <c r="BK1102" s="27">
        <v>2022</v>
      </c>
      <c r="BL1102" t="s">
        <v>50</v>
      </c>
      <c r="BM1102" t="s">
        <v>30</v>
      </c>
      <c r="BN1102">
        <v>511114</v>
      </c>
      <c r="BO1102" s="29">
        <v>8</v>
      </c>
      <c r="BP1102" t="s">
        <v>74</v>
      </c>
      <c r="BQ1102" s="61">
        <v>896</v>
      </c>
    </row>
    <row r="1103" spans="1:69" x14ac:dyDescent="0.25">
      <c r="A1103" s="27">
        <v>2023</v>
      </c>
      <c r="B1103" t="s">
        <v>65</v>
      </c>
      <c r="C1103" t="s">
        <v>39</v>
      </c>
      <c r="D1103" t="s">
        <v>12</v>
      </c>
      <c r="E1103" s="61"/>
      <c r="F1103" s="61"/>
      <c r="G1103" s="61">
        <v>511</v>
      </c>
      <c r="H1103" s="61"/>
      <c r="I1103" s="61"/>
      <c r="J1103" s="61"/>
      <c r="K1103" s="61"/>
      <c r="L1103" s="61"/>
      <c r="M1103" s="61"/>
      <c r="N1103" s="61"/>
      <c r="O1103" s="61">
        <v>4973</v>
      </c>
      <c r="P1103" s="61">
        <v>5209</v>
      </c>
      <c r="Q1103" s="61">
        <v>10693</v>
      </c>
      <c r="AK1103" s="27">
        <v>2022</v>
      </c>
      <c r="AL1103" t="s">
        <v>50</v>
      </c>
      <c r="AM1103" t="s">
        <v>36</v>
      </c>
      <c r="AN1103">
        <v>250002</v>
      </c>
      <c r="AO1103" s="29">
        <v>11</v>
      </c>
      <c r="AP1103" t="s">
        <v>78</v>
      </c>
      <c r="AQ1103" s="61">
        <v>4358</v>
      </c>
      <c r="BK1103" s="27">
        <v>2022</v>
      </c>
      <c r="BL1103" t="s">
        <v>50</v>
      </c>
      <c r="BM1103" t="s">
        <v>30</v>
      </c>
      <c r="BN1103">
        <v>511114</v>
      </c>
      <c r="BO1103" s="29">
        <v>8</v>
      </c>
      <c r="BP1103" t="s">
        <v>81</v>
      </c>
      <c r="BQ1103" s="61">
        <v>1371</v>
      </c>
    </row>
    <row r="1104" spans="1:69" x14ac:dyDescent="0.25">
      <c r="A1104" s="27">
        <v>2023</v>
      </c>
      <c r="B1104" t="s">
        <v>65</v>
      </c>
      <c r="C1104" t="s">
        <v>39</v>
      </c>
      <c r="D1104" t="s">
        <v>13</v>
      </c>
      <c r="E1104" s="61"/>
      <c r="F1104" s="61"/>
      <c r="G1104" s="61">
        <v>5562</v>
      </c>
      <c r="H1104" s="61"/>
      <c r="I1104" s="61"/>
      <c r="J1104" s="61"/>
      <c r="K1104" s="61"/>
      <c r="L1104" s="61"/>
      <c r="M1104" s="61"/>
      <c r="N1104" s="61">
        <v>427</v>
      </c>
      <c r="O1104" s="61"/>
      <c r="P1104" s="61"/>
      <c r="Q1104" s="61">
        <v>5989</v>
      </c>
      <c r="AK1104" s="27">
        <v>2022</v>
      </c>
      <c r="AL1104" t="s">
        <v>50</v>
      </c>
      <c r="AM1104" t="s">
        <v>36</v>
      </c>
      <c r="AN1104">
        <v>250002</v>
      </c>
      <c r="AO1104" s="29">
        <v>11</v>
      </c>
      <c r="AP1104" t="s">
        <v>16</v>
      </c>
      <c r="AQ1104" s="61">
        <v>5776</v>
      </c>
      <c r="BK1104" s="27">
        <v>2022</v>
      </c>
      <c r="BL1104" t="s">
        <v>50</v>
      </c>
      <c r="BM1104" t="s">
        <v>30</v>
      </c>
      <c r="BN1104">
        <v>511114</v>
      </c>
      <c r="BO1104" s="29">
        <v>8</v>
      </c>
      <c r="BP1104" t="s">
        <v>13</v>
      </c>
      <c r="BQ1104" s="61">
        <v>2757</v>
      </c>
    </row>
    <row r="1105" spans="1:69" x14ac:dyDescent="0.25">
      <c r="A1105" s="27">
        <v>2023</v>
      </c>
      <c r="B1105" t="s">
        <v>65</v>
      </c>
      <c r="C1105" t="s">
        <v>39</v>
      </c>
      <c r="D1105" t="s">
        <v>14</v>
      </c>
      <c r="E1105" s="61">
        <v>5046</v>
      </c>
      <c r="F1105" s="61"/>
      <c r="G1105" s="61"/>
      <c r="H1105" s="61"/>
      <c r="I1105" s="61"/>
      <c r="J1105" s="61"/>
      <c r="K1105" s="61"/>
      <c r="L1105" s="61"/>
      <c r="M1105" s="61"/>
      <c r="N1105" s="61"/>
      <c r="O1105" s="61"/>
      <c r="P1105" s="61"/>
      <c r="Q1105" s="61">
        <v>5046</v>
      </c>
      <c r="AK1105" s="27">
        <v>2022</v>
      </c>
      <c r="AL1105" t="s">
        <v>50</v>
      </c>
      <c r="AM1105" t="s">
        <v>36</v>
      </c>
      <c r="AN1105">
        <v>250002</v>
      </c>
      <c r="AO1105" s="29">
        <v>11</v>
      </c>
      <c r="AP1105" t="s">
        <v>18</v>
      </c>
      <c r="AQ1105" s="61">
        <v>5005</v>
      </c>
      <c r="BK1105" s="27">
        <v>2022</v>
      </c>
      <c r="BL1105" t="s">
        <v>50</v>
      </c>
      <c r="BM1105" t="s">
        <v>30</v>
      </c>
      <c r="BN1105">
        <v>511114</v>
      </c>
      <c r="BO1105" s="29">
        <v>8</v>
      </c>
      <c r="BP1105" t="s">
        <v>16</v>
      </c>
      <c r="BQ1105" s="61">
        <v>3360</v>
      </c>
    </row>
    <row r="1106" spans="1:69" x14ac:dyDescent="0.25">
      <c r="A1106" s="27">
        <v>2023</v>
      </c>
      <c r="B1106" t="s">
        <v>65</v>
      </c>
      <c r="C1106" t="s">
        <v>39</v>
      </c>
      <c r="D1106" t="s">
        <v>16</v>
      </c>
      <c r="E1106" s="61"/>
      <c r="F1106" s="61"/>
      <c r="G1106" s="61"/>
      <c r="H1106" s="61"/>
      <c r="I1106" s="61">
        <v>3560</v>
      </c>
      <c r="J1106" s="61">
        <v>5516</v>
      </c>
      <c r="K1106" s="61"/>
      <c r="L1106" s="61"/>
      <c r="M1106" s="61"/>
      <c r="N1106" s="61"/>
      <c r="O1106" s="61">
        <v>3702</v>
      </c>
      <c r="P1106" s="61"/>
      <c r="Q1106" s="61">
        <v>12778</v>
      </c>
      <c r="AK1106" s="27">
        <v>2022</v>
      </c>
      <c r="AL1106" t="s">
        <v>50</v>
      </c>
      <c r="AM1106" t="s">
        <v>36</v>
      </c>
      <c r="AN1106">
        <v>250002</v>
      </c>
      <c r="AO1106" s="29">
        <v>12</v>
      </c>
      <c r="AP1106" t="s">
        <v>17</v>
      </c>
      <c r="AQ1106" s="61">
        <v>1593</v>
      </c>
      <c r="BK1106" s="27">
        <v>2022</v>
      </c>
      <c r="BL1106" t="s">
        <v>50</v>
      </c>
      <c r="BM1106" t="s">
        <v>30</v>
      </c>
      <c r="BN1106">
        <v>511114</v>
      </c>
      <c r="BO1106" s="29">
        <v>8</v>
      </c>
      <c r="BP1106" t="s">
        <v>17</v>
      </c>
      <c r="BQ1106" s="61">
        <v>4838</v>
      </c>
    </row>
    <row r="1107" spans="1:69" x14ac:dyDescent="0.25">
      <c r="A1107" s="27">
        <v>2023</v>
      </c>
      <c r="B1107" t="s">
        <v>65</v>
      </c>
      <c r="C1107" t="s">
        <v>39</v>
      </c>
      <c r="D1107" t="s">
        <v>17</v>
      </c>
      <c r="E1107" s="61">
        <v>3377</v>
      </c>
      <c r="F1107" s="61">
        <v>3602</v>
      </c>
      <c r="G1107" s="61"/>
      <c r="H1107" s="61">
        <v>2922</v>
      </c>
      <c r="I1107" s="61"/>
      <c r="J1107" s="61"/>
      <c r="K1107" s="61"/>
      <c r="L1107" s="61"/>
      <c r="M1107" s="61"/>
      <c r="N1107" s="61"/>
      <c r="O1107" s="61"/>
      <c r="P1107" s="61"/>
      <c r="Q1107" s="61">
        <v>9901</v>
      </c>
      <c r="AK1107" s="27">
        <v>2022</v>
      </c>
      <c r="AL1107" t="s">
        <v>50</v>
      </c>
      <c r="AM1107" t="s">
        <v>36</v>
      </c>
      <c r="AN1107">
        <v>250003</v>
      </c>
      <c r="AO1107" s="29">
        <v>3</v>
      </c>
      <c r="AP1107" t="s">
        <v>75</v>
      </c>
      <c r="AQ1107" s="61">
        <v>1797</v>
      </c>
      <c r="BK1107" s="27">
        <v>2022</v>
      </c>
      <c r="BL1107" t="s">
        <v>50</v>
      </c>
      <c r="BM1107" t="s">
        <v>30</v>
      </c>
      <c r="BN1107">
        <v>511114</v>
      </c>
      <c r="BO1107" s="29">
        <v>8</v>
      </c>
      <c r="BP1107" t="s">
        <v>18</v>
      </c>
      <c r="BQ1107" s="61">
        <v>5039</v>
      </c>
    </row>
    <row r="1108" spans="1:69" x14ac:dyDescent="0.25">
      <c r="A1108" s="27">
        <v>2023</v>
      </c>
      <c r="B1108" t="s">
        <v>65</v>
      </c>
      <c r="C1108" t="s">
        <v>39</v>
      </c>
      <c r="D1108" t="s">
        <v>18</v>
      </c>
      <c r="E1108" s="61"/>
      <c r="F1108" s="61"/>
      <c r="G1108" s="61"/>
      <c r="H1108" s="61"/>
      <c r="I1108" s="61"/>
      <c r="J1108" s="61"/>
      <c r="K1108" s="61"/>
      <c r="L1108" s="61"/>
      <c r="M1108" s="61"/>
      <c r="N1108" s="61">
        <v>1567</v>
      </c>
      <c r="O1108" s="61">
        <v>340</v>
      </c>
      <c r="P1108" s="61">
        <v>4316</v>
      </c>
      <c r="Q1108" s="61">
        <v>6223</v>
      </c>
      <c r="AK1108" s="27">
        <v>2022</v>
      </c>
      <c r="AL1108" t="s">
        <v>50</v>
      </c>
      <c r="AM1108" t="s">
        <v>36</v>
      </c>
      <c r="AN1108">
        <v>250003</v>
      </c>
      <c r="AO1108" s="29">
        <v>3</v>
      </c>
      <c r="AP1108" t="s">
        <v>19</v>
      </c>
      <c r="AQ1108" s="61">
        <v>628</v>
      </c>
      <c r="BK1108" s="27">
        <v>2022</v>
      </c>
      <c r="BL1108" t="s">
        <v>50</v>
      </c>
      <c r="BM1108" t="s">
        <v>30</v>
      </c>
      <c r="BN1108">
        <v>511114</v>
      </c>
      <c r="BO1108" s="29">
        <v>8</v>
      </c>
      <c r="BP1108" t="s">
        <v>21</v>
      </c>
      <c r="BQ1108" s="61">
        <v>3876</v>
      </c>
    </row>
    <row r="1109" spans="1:69" x14ac:dyDescent="0.25">
      <c r="A1109" s="27">
        <v>2023</v>
      </c>
      <c r="B1109" t="s">
        <v>65</v>
      </c>
      <c r="C1109" t="s">
        <v>39</v>
      </c>
      <c r="D1109" t="s">
        <v>19</v>
      </c>
      <c r="E1109" s="61">
        <v>1968</v>
      </c>
      <c r="F1109" s="61"/>
      <c r="G1109" s="61">
        <v>2089</v>
      </c>
      <c r="H1109" s="61"/>
      <c r="I1109" s="61"/>
      <c r="J1109" s="61">
        <v>4724</v>
      </c>
      <c r="K1109" s="61"/>
      <c r="L1109" s="61"/>
      <c r="M1109" s="61"/>
      <c r="N1109" s="61"/>
      <c r="O1109" s="61">
        <v>3520</v>
      </c>
      <c r="P1109" s="61"/>
      <c r="Q1109" s="61">
        <v>12301</v>
      </c>
      <c r="AK1109" s="27">
        <v>2022</v>
      </c>
      <c r="AL1109" t="s">
        <v>50</v>
      </c>
      <c r="AM1109" t="s">
        <v>36</v>
      </c>
      <c r="AN1109">
        <v>250003</v>
      </c>
      <c r="AO1109" s="29">
        <v>4</v>
      </c>
      <c r="AP1109" t="s">
        <v>81</v>
      </c>
      <c r="AQ1109" s="61">
        <v>2084</v>
      </c>
      <c r="BK1109" s="27">
        <v>2022</v>
      </c>
      <c r="BL1109" t="s">
        <v>50</v>
      </c>
      <c r="BM1109" t="s">
        <v>30</v>
      </c>
      <c r="BN1109">
        <v>511114</v>
      </c>
      <c r="BO1109" s="29">
        <v>9</v>
      </c>
      <c r="BP1109" t="s">
        <v>79</v>
      </c>
      <c r="BQ1109" s="61">
        <v>5098</v>
      </c>
    </row>
    <row r="1110" spans="1:69" x14ac:dyDescent="0.25">
      <c r="A1110" s="27">
        <v>2023</v>
      </c>
      <c r="B1110" t="s">
        <v>65</v>
      </c>
      <c r="C1110" t="s">
        <v>39</v>
      </c>
      <c r="D1110" t="s">
        <v>20</v>
      </c>
      <c r="E1110" s="61"/>
      <c r="F1110" s="61"/>
      <c r="G1110" s="61"/>
      <c r="H1110" s="61"/>
      <c r="I1110" s="61">
        <v>4861</v>
      </c>
      <c r="J1110" s="61"/>
      <c r="K1110" s="61"/>
      <c r="L1110" s="61"/>
      <c r="M1110" s="61"/>
      <c r="N1110" s="61"/>
      <c r="O1110" s="61"/>
      <c r="P1110" s="61"/>
      <c r="Q1110" s="61">
        <v>4861</v>
      </c>
      <c r="AK1110" s="27">
        <v>2022</v>
      </c>
      <c r="AL1110" t="s">
        <v>50</v>
      </c>
      <c r="AM1110" t="s">
        <v>36</v>
      </c>
      <c r="AN1110">
        <v>250003</v>
      </c>
      <c r="AO1110" s="29">
        <v>4</v>
      </c>
      <c r="AP1110" t="s">
        <v>16</v>
      </c>
      <c r="AQ1110" s="61">
        <v>1519</v>
      </c>
      <c r="BK1110" s="27">
        <v>2022</v>
      </c>
      <c r="BL1110" t="s">
        <v>50</v>
      </c>
      <c r="BM1110" t="s">
        <v>30</v>
      </c>
      <c r="BN1110">
        <v>511114</v>
      </c>
      <c r="BO1110" s="29">
        <v>9</v>
      </c>
      <c r="BP1110" t="s">
        <v>81</v>
      </c>
      <c r="BQ1110" s="61">
        <v>1899</v>
      </c>
    </row>
    <row r="1111" spans="1:69" x14ac:dyDescent="0.25">
      <c r="A1111" s="27">
        <v>2023</v>
      </c>
      <c r="B1111" t="s">
        <v>65</v>
      </c>
      <c r="C1111" t="s">
        <v>39</v>
      </c>
      <c r="D1111" t="s">
        <v>21</v>
      </c>
      <c r="E1111" s="61"/>
      <c r="F1111" s="61"/>
      <c r="G1111" s="61">
        <v>699</v>
      </c>
      <c r="H1111" s="61"/>
      <c r="I1111" s="61"/>
      <c r="J1111" s="61"/>
      <c r="K1111" s="61"/>
      <c r="L1111" s="61"/>
      <c r="M1111" s="61"/>
      <c r="N1111" s="61"/>
      <c r="O1111" s="61"/>
      <c r="P1111" s="61">
        <v>4305</v>
      </c>
      <c r="Q1111" s="61">
        <v>5004</v>
      </c>
      <c r="AK1111" s="27">
        <v>2022</v>
      </c>
      <c r="AL1111" t="s">
        <v>50</v>
      </c>
      <c r="AM1111" t="s">
        <v>36</v>
      </c>
      <c r="AN1111">
        <v>250003</v>
      </c>
      <c r="AO1111" s="29">
        <v>6</v>
      </c>
      <c r="AP1111" t="s">
        <v>14</v>
      </c>
      <c r="AQ1111" s="61">
        <v>2731</v>
      </c>
      <c r="BK1111" s="27">
        <v>2022</v>
      </c>
      <c r="BL1111" t="s">
        <v>50</v>
      </c>
      <c r="BM1111" t="s">
        <v>30</v>
      </c>
      <c r="BN1111">
        <v>511114</v>
      </c>
      <c r="BO1111" s="29">
        <v>9</v>
      </c>
      <c r="BP1111" t="s">
        <v>17</v>
      </c>
      <c r="BQ1111" s="61">
        <v>851</v>
      </c>
    </row>
    <row r="1112" spans="1:69" x14ac:dyDescent="0.25">
      <c r="A1112" s="27">
        <v>2023</v>
      </c>
      <c r="B1112" t="s">
        <v>65</v>
      </c>
      <c r="C1112" t="s">
        <v>40</v>
      </c>
      <c r="D1112" t="s">
        <v>73</v>
      </c>
      <c r="E1112" s="61"/>
      <c r="F1112" s="61"/>
      <c r="G1112" s="61"/>
      <c r="H1112" s="61"/>
      <c r="I1112" s="61"/>
      <c r="J1112" s="61">
        <v>5580</v>
      </c>
      <c r="K1112" s="61"/>
      <c r="L1112" s="61"/>
      <c r="M1112" s="61"/>
      <c r="N1112" s="61"/>
      <c r="O1112" s="61">
        <v>4813</v>
      </c>
      <c r="P1112" s="61"/>
      <c r="Q1112" s="61">
        <v>10393</v>
      </c>
      <c r="AK1112" s="27">
        <v>2022</v>
      </c>
      <c r="AL1112" t="s">
        <v>50</v>
      </c>
      <c r="AM1112" t="s">
        <v>36</v>
      </c>
      <c r="AN1112">
        <v>250003</v>
      </c>
      <c r="AO1112" s="29">
        <v>6</v>
      </c>
      <c r="AP1112" t="s">
        <v>18</v>
      </c>
      <c r="AQ1112" s="61">
        <v>4102</v>
      </c>
      <c r="BK1112" s="27">
        <v>2022</v>
      </c>
      <c r="BL1112" t="s">
        <v>50</v>
      </c>
      <c r="BM1112" t="s">
        <v>30</v>
      </c>
      <c r="BN1112">
        <v>511114</v>
      </c>
      <c r="BO1112" s="29">
        <v>10</v>
      </c>
      <c r="BP1112" t="s">
        <v>73</v>
      </c>
      <c r="BQ1112" s="61">
        <v>2918</v>
      </c>
    </row>
    <row r="1113" spans="1:69" x14ac:dyDescent="0.25">
      <c r="A1113" s="27">
        <v>2023</v>
      </c>
      <c r="B1113" t="s">
        <v>65</v>
      </c>
      <c r="C1113" t="s">
        <v>40</v>
      </c>
      <c r="D1113" t="s">
        <v>74</v>
      </c>
      <c r="E1113" s="61"/>
      <c r="F1113" s="61"/>
      <c r="G1113" s="61"/>
      <c r="H1113" s="61"/>
      <c r="I1113" s="61"/>
      <c r="J1113" s="61">
        <v>2859</v>
      </c>
      <c r="K1113" s="61"/>
      <c r="L1113" s="61"/>
      <c r="M1113" s="61"/>
      <c r="N1113" s="61"/>
      <c r="O1113" s="61">
        <v>203</v>
      </c>
      <c r="P1113" s="61"/>
      <c r="Q1113" s="61">
        <v>3062</v>
      </c>
      <c r="AK1113" s="27">
        <v>2022</v>
      </c>
      <c r="AL1113" t="s">
        <v>50</v>
      </c>
      <c r="AM1113" t="s">
        <v>36</v>
      </c>
      <c r="AN1113">
        <v>250003</v>
      </c>
      <c r="AO1113" s="29">
        <v>7</v>
      </c>
      <c r="AP1113" t="s">
        <v>20</v>
      </c>
      <c r="AQ1113" s="61">
        <v>2958</v>
      </c>
      <c r="BK1113" s="27">
        <v>2022</v>
      </c>
      <c r="BL1113" t="s">
        <v>50</v>
      </c>
      <c r="BM1113" t="s">
        <v>30</v>
      </c>
      <c r="BN1113">
        <v>511114</v>
      </c>
      <c r="BO1113" s="29">
        <v>10</v>
      </c>
      <c r="BP1113" t="s">
        <v>79</v>
      </c>
      <c r="BQ1113" s="61">
        <v>906</v>
      </c>
    </row>
    <row r="1114" spans="1:69" x14ac:dyDescent="0.25">
      <c r="A1114" s="27">
        <v>2023</v>
      </c>
      <c r="B1114" t="s">
        <v>65</v>
      </c>
      <c r="C1114" t="s">
        <v>40</v>
      </c>
      <c r="D1114" t="s">
        <v>75</v>
      </c>
      <c r="E1114" s="61"/>
      <c r="F1114" s="61">
        <v>1506</v>
      </c>
      <c r="G1114" s="61">
        <v>1090</v>
      </c>
      <c r="H1114" s="61"/>
      <c r="I1114" s="61"/>
      <c r="J1114" s="61"/>
      <c r="K1114" s="61"/>
      <c r="L1114" s="61"/>
      <c r="M1114" s="61">
        <v>5887</v>
      </c>
      <c r="N1114" s="61"/>
      <c r="O1114" s="61"/>
      <c r="P1114" s="61"/>
      <c r="Q1114" s="61">
        <v>8483</v>
      </c>
      <c r="AK1114" s="27">
        <v>2022</v>
      </c>
      <c r="AL1114" t="s">
        <v>50</v>
      </c>
      <c r="AM1114" t="s">
        <v>36</v>
      </c>
      <c r="AN1114">
        <v>250003</v>
      </c>
      <c r="AO1114" s="29">
        <v>9</v>
      </c>
      <c r="AP1114" t="s">
        <v>78</v>
      </c>
      <c r="AQ1114" s="61">
        <v>1099</v>
      </c>
      <c r="BK1114" s="27">
        <v>2022</v>
      </c>
      <c r="BL1114" t="s">
        <v>50</v>
      </c>
      <c r="BM1114" t="s">
        <v>30</v>
      </c>
      <c r="BN1114">
        <v>511114</v>
      </c>
      <c r="BO1114" s="29">
        <v>11</v>
      </c>
      <c r="BP1114" t="s">
        <v>74</v>
      </c>
      <c r="BQ1114" s="61">
        <v>4308</v>
      </c>
    </row>
    <row r="1115" spans="1:69" x14ac:dyDescent="0.25">
      <c r="A1115" s="27">
        <v>2023</v>
      </c>
      <c r="B1115" t="s">
        <v>65</v>
      </c>
      <c r="C1115" t="s">
        <v>40</v>
      </c>
      <c r="D1115" t="s">
        <v>76</v>
      </c>
      <c r="E1115" s="61"/>
      <c r="F1115" s="61"/>
      <c r="G1115" s="61"/>
      <c r="H1115" s="61">
        <v>3978</v>
      </c>
      <c r="I1115" s="61"/>
      <c r="J1115" s="61"/>
      <c r="K1115" s="61"/>
      <c r="L1115" s="61"/>
      <c r="M1115" s="61"/>
      <c r="N1115" s="61"/>
      <c r="O1115" s="61">
        <v>1267</v>
      </c>
      <c r="P1115" s="61"/>
      <c r="Q1115" s="61">
        <v>5245</v>
      </c>
      <c r="AK1115" s="27">
        <v>2022</v>
      </c>
      <c r="AL1115" t="s">
        <v>50</v>
      </c>
      <c r="AM1115" t="s">
        <v>36</v>
      </c>
      <c r="AN1115">
        <v>250004</v>
      </c>
      <c r="AO1115" s="29">
        <v>1</v>
      </c>
      <c r="AP1115" t="s">
        <v>16</v>
      </c>
      <c r="AQ1115" s="61">
        <v>5516</v>
      </c>
      <c r="BK1115" s="27">
        <v>2022</v>
      </c>
      <c r="BL1115" t="s">
        <v>50</v>
      </c>
      <c r="BM1115" t="s">
        <v>30</v>
      </c>
      <c r="BN1115">
        <v>511114</v>
      </c>
      <c r="BO1115" s="29">
        <v>11</v>
      </c>
      <c r="BP1115" t="s">
        <v>75</v>
      </c>
      <c r="BQ1115" s="61">
        <v>4577</v>
      </c>
    </row>
    <row r="1116" spans="1:69" x14ac:dyDescent="0.25">
      <c r="A1116" s="27">
        <v>2023</v>
      </c>
      <c r="B1116" t="s">
        <v>65</v>
      </c>
      <c r="C1116" t="s">
        <v>40</v>
      </c>
      <c r="D1116" t="s">
        <v>78</v>
      </c>
      <c r="E1116" s="61"/>
      <c r="F1116" s="61"/>
      <c r="G1116" s="61"/>
      <c r="H1116" s="61"/>
      <c r="I1116" s="61"/>
      <c r="J1116" s="61"/>
      <c r="K1116" s="61"/>
      <c r="L1116" s="61"/>
      <c r="M1116" s="61"/>
      <c r="N1116" s="61">
        <v>4325</v>
      </c>
      <c r="O1116" s="61"/>
      <c r="P1116" s="61">
        <v>2997</v>
      </c>
      <c r="Q1116" s="61">
        <v>7322</v>
      </c>
      <c r="AK1116" s="27">
        <v>2022</v>
      </c>
      <c r="AL1116" t="s">
        <v>50</v>
      </c>
      <c r="AM1116" t="s">
        <v>36</v>
      </c>
      <c r="AN1116">
        <v>250004</v>
      </c>
      <c r="AO1116" s="29">
        <v>2</v>
      </c>
      <c r="AP1116" t="s">
        <v>77</v>
      </c>
      <c r="AQ1116" s="61">
        <v>1639</v>
      </c>
      <c r="BK1116" s="27">
        <v>2022</v>
      </c>
      <c r="BL1116" t="s">
        <v>50</v>
      </c>
      <c r="BM1116" t="s">
        <v>30</v>
      </c>
      <c r="BN1116">
        <v>511114</v>
      </c>
      <c r="BO1116" s="29">
        <v>11</v>
      </c>
      <c r="BP1116" t="s">
        <v>12</v>
      </c>
      <c r="BQ1116" s="61">
        <v>1583</v>
      </c>
    </row>
    <row r="1117" spans="1:69" x14ac:dyDescent="0.25">
      <c r="A1117" s="27">
        <v>2023</v>
      </c>
      <c r="B1117" t="s">
        <v>65</v>
      </c>
      <c r="C1117" t="s">
        <v>40</v>
      </c>
      <c r="D1117" t="s">
        <v>79</v>
      </c>
      <c r="E1117" s="61"/>
      <c r="F1117" s="61"/>
      <c r="G1117" s="61"/>
      <c r="H1117" s="61"/>
      <c r="I1117" s="61">
        <v>5391</v>
      </c>
      <c r="J1117" s="61"/>
      <c r="K1117" s="61"/>
      <c r="L1117" s="61"/>
      <c r="M1117" s="61">
        <v>3129</v>
      </c>
      <c r="N1117" s="61"/>
      <c r="O1117" s="61">
        <v>5455</v>
      </c>
      <c r="P1117" s="61"/>
      <c r="Q1117" s="61">
        <v>13975</v>
      </c>
      <c r="AK1117" s="27">
        <v>2022</v>
      </c>
      <c r="AL1117" t="s">
        <v>50</v>
      </c>
      <c r="AM1117" t="s">
        <v>36</v>
      </c>
      <c r="AN1117">
        <v>250004</v>
      </c>
      <c r="AO1117" s="29">
        <v>3</v>
      </c>
      <c r="AP1117" t="s">
        <v>20</v>
      </c>
      <c r="AQ1117" s="61">
        <v>5177</v>
      </c>
      <c r="BK1117" s="27">
        <v>2022</v>
      </c>
      <c r="BL1117" t="s">
        <v>50</v>
      </c>
      <c r="BM1117" t="s">
        <v>30</v>
      </c>
      <c r="BN1117">
        <v>511114</v>
      </c>
      <c r="BO1117" s="29">
        <v>12</v>
      </c>
      <c r="BP1117" t="s">
        <v>14</v>
      </c>
      <c r="BQ1117" s="61">
        <v>4424</v>
      </c>
    </row>
    <row r="1118" spans="1:69" x14ac:dyDescent="0.25">
      <c r="A1118" s="27">
        <v>2023</v>
      </c>
      <c r="B1118" t="s">
        <v>65</v>
      </c>
      <c r="C1118" t="s">
        <v>40</v>
      </c>
      <c r="D1118" t="s">
        <v>80</v>
      </c>
      <c r="E1118" s="61"/>
      <c r="F1118" s="61"/>
      <c r="G1118" s="61"/>
      <c r="H1118" s="61">
        <v>5997</v>
      </c>
      <c r="I1118" s="61"/>
      <c r="J1118" s="61"/>
      <c r="K1118" s="61">
        <v>3322</v>
      </c>
      <c r="L1118" s="61"/>
      <c r="M1118" s="61"/>
      <c r="N1118" s="61"/>
      <c r="O1118" s="61"/>
      <c r="P1118" s="61"/>
      <c r="Q1118" s="61">
        <v>9319</v>
      </c>
      <c r="AK1118" s="27">
        <v>2022</v>
      </c>
      <c r="AL1118" t="s">
        <v>50</v>
      </c>
      <c r="AM1118" t="s">
        <v>36</v>
      </c>
      <c r="AN1118">
        <v>250004</v>
      </c>
      <c r="AO1118" s="29">
        <v>5</v>
      </c>
      <c r="AP1118" t="s">
        <v>74</v>
      </c>
      <c r="AQ1118" s="61">
        <v>2254</v>
      </c>
      <c r="BK1118" s="27">
        <v>2022</v>
      </c>
      <c r="BL1118" t="s">
        <v>50</v>
      </c>
      <c r="BM1118" t="s">
        <v>70</v>
      </c>
      <c r="BN1118">
        <v>511115</v>
      </c>
      <c r="BO1118" s="29">
        <v>1</v>
      </c>
      <c r="BP1118" t="s">
        <v>15</v>
      </c>
      <c r="BQ1118" s="61">
        <v>5778</v>
      </c>
    </row>
    <row r="1119" spans="1:69" x14ac:dyDescent="0.25">
      <c r="A1119" s="27">
        <v>2023</v>
      </c>
      <c r="B1119" t="s">
        <v>65</v>
      </c>
      <c r="C1119" t="s">
        <v>40</v>
      </c>
      <c r="D1119" t="s">
        <v>81</v>
      </c>
      <c r="E1119" s="61">
        <v>782</v>
      </c>
      <c r="F1119" s="61"/>
      <c r="G1119" s="61"/>
      <c r="H1119" s="61"/>
      <c r="I1119" s="61"/>
      <c r="J1119" s="61">
        <v>2897</v>
      </c>
      <c r="K1119" s="61"/>
      <c r="L1119" s="61">
        <v>3346</v>
      </c>
      <c r="M1119" s="61"/>
      <c r="N1119" s="61"/>
      <c r="O1119" s="61"/>
      <c r="P1119" s="61"/>
      <c r="Q1119" s="61">
        <v>7025</v>
      </c>
      <c r="AK1119" s="27">
        <v>2022</v>
      </c>
      <c r="AL1119" t="s">
        <v>50</v>
      </c>
      <c r="AM1119" t="s">
        <v>36</v>
      </c>
      <c r="AN1119">
        <v>250004</v>
      </c>
      <c r="AO1119" s="29">
        <v>6</v>
      </c>
      <c r="AP1119" t="s">
        <v>11</v>
      </c>
      <c r="AQ1119" s="61">
        <v>4029</v>
      </c>
      <c r="BK1119" s="27">
        <v>2022</v>
      </c>
      <c r="BL1119" t="s">
        <v>50</v>
      </c>
      <c r="BM1119" t="s">
        <v>70</v>
      </c>
      <c r="BN1119">
        <v>511115</v>
      </c>
      <c r="BO1119" s="29">
        <v>2</v>
      </c>
      <c r="BP1119" t="s">
        <v>73</v>
      </c>
      <c r="BQ1119" s="61">
        <v>1437</v>
      </c>
    </row>
    <row r="1120" spans="1:69" x14ac:dyDescent="0.25">
      <c r="A1120" s="27">
        <v>2023</v>
      </c>
      <c r="B1120" t="s">
        <v>65</v>
      </c>
      <c r="C1120" t="s">
        <v>40</v>
      </c>
      <c r="D1120" t="s">
        <v>11</v>
      </c>
      <c r="E1120" s="61">
        <v>3578</v>
      </c>
      <c r="F1120" s="61"/>
      <c r="G1120" s="61">
        <v>5992</v>
      </c>
      <c r="H1120" s="61"/>
      <c r="I1120" s="61"/>
      <c r="J1120" s="61"/>
      <c r="K1120" s="61"/>
      <c r="L1120" s="61"/>
      <c r="M1120" s="61"/>
      <c r="N1120" s="61"/>
      <c r="O1120" s="61"/>
      <c r="P1120" s="61">
        <v>5105</v>
      </c>
      <c r="Q1120" s="61">
        <v>14675</v>
      </c>
      <c r="AK1120" s="27">
        <v>2022</v>
      </c>
      <c r="AL1120" t="s">
        <v>50</v>
      </c>
      <c r="AM1120" t="s">
        <v>36</v>
      </c>
      <c r="AN1120">
        <v>250004</v>
      </c>
      <c r="AO1120" s="29">
        <v>9</v>
      </c>
      <c r="AP1120" t="s">
        <v>76</v>
      </c>
      <c r="AQ1120" s="61">
        <v>4367</v>
      </c>
      <c r="BK1120" s="27">
        <v>2022</v>
      </c>
      <c r="BL1120" t="s">
        <v>50</v>
      </c>
      <c r="BM1120" t="s">
        <v>70</v>
      </c>
      <c r="BN1120">
        <v>511115</v>
      </c>
      <c r="BO1120" s="29">
        <v>2</v>
      </c>
      <c r="BP1120" t="s">
        <v>81</v>
      </c>
      <c r="BQ1120" s="61">
        <v>2759</v>
      </c>
    </row>
    <row r="1121" spans="1:69" x14ac:dyDescent="0.25">
      <c r="A1121" s="27">
        <v>2023</v>
      </c>
      <c r="B1121" t="s">
        <v>65</v>
      </c>
      <c r="C1121" t="s">
        <v>40</v>
      </c>
      <c r="D1121" t="s">
        <v>12</v>
      </c>
      <c r="E1121" s="61"/>
      <c r="F1121" s="61"/>
      <c r="G1121" s="61"/>
      <c r="H1121" s="61"/>
      <c r="I1121" s="61"/>
      <c r="J1121" s="61"/>
      <c r="K1121" s="61">
        <v>6341</v>
      </c>
      <c r="L1121" s="61"/>
      <c r="M1121" s="61"/>
      <c r="N1121" s="61">
        <v>2623</v>
      </c>
      <c r="O1121" s="61"/>
      <c r="P1121" s="61"/>
      <c r="Q1121" s="61">
        <v>8964</v>
      </c>
      <c r="AK1121" s="27">
        <v>2022</v>
      </c>
      <c r="AL1121" t="s">
        <v>50</v>
      </c>
      <c r="AM1121" t="s">
        <v>36</v>
      </c>
      <c r="AN1121">
        <v>250004</v>
      </c>
      <c r="AO1121" s="29">
        <v>10</v>
      </c>
      <c r="AP1121" t="s">
        <v>79</v>
      </c>
      <c r="AQ1121" s="61">
        <v>906</v>
      </c>
      <c r="BK1121" s="27">
        <v>2022</v>
      </c>
      <c r="BL1121" t="s">
        <v>50</v>
      </c>
      <c r="BM1121" t="s">
        <v>70</v>
      </c>
      <c r="BN1121">
        <v>511115</v>
      </c>
      <c r="BO1121" s="29">
        <v>2</v>
      </c>
      <c r="BP1121" t="s">
        <v>11</v>
      </c>
      <c r="BQ1121" s="61">
        <v>5929</v>
      </c>
    </row>
    <row r="1122" spans="1:69" x14ac:dyDescent="0.25">
      <c r="A1122" s="27">
        <v>2023</v>
      </c>
      <c r="B1122" t="s">
        <v>65</v>
      </c>
      <c r="C1122" t="s">
        <v>40</v>
      </c>
      <c r="D1122" t="s">
        <v>13</v>
      </c>
      <c r="E1122" s="61"/>
      <c r="F1122" s="61"/>
      <c r="G1122" s="61">
        <v>5776</v>
      </c>
      <c r="H1122" s="61"/>
      <c r="I1122" s="61"/>
      <c r="J1122" s="61">
        <v>295</v>
      </c>
      <c r="K1122" s="61">
        <v>5018</v>
      </c>
      <c r="L1122" s="61"/>
      <c r="M1122" s="61"/>
      <c r="N1122" s="61"/>
      <c r="O1122" s="61"/>
      <c r="P1122" s="61"/>
      <c r="Q1122" s="61">
        <v>11089</v>
      </c>
      <c r="AK1122" s="27">
        <v>2022</v>
      </c>
      <c r="AL1122" t="s">
        <v>50</v>
      </c>
      <c r="AM1122" t="s">
        <v>36</v>
      </c>
      <c r="AN1122">
        <v>250004</v>
      </c>
      <c r="AO1122" s="29">
        <v>11</v>
      </c>
      <c r="AP1122" t="s">
        <v>17</v>
      </c>
      <c r="AQ1122" s="61">
        <v>2056</v>
      </c>
      <c r="BK1122" s="27">
        <v>2022</v>
      </c>
      <c r="BL1122" t="s">
        <v>50</v>
      </c>
      <c r="BM1122" t="s">
        <v>70</v>
      </c>
      <c r="BN1122">
        <v>511115</v>
      </c>
      <c r="BO1122" s="29">
        <v>2</v>
      </c>
      <c r="BP1122" t="s">
        <v>20</v>
      </c>
      <c r="BQ1122" s="61">
        <v>2670</v>
      </c>
    </row>
    <row r="1123" spans="1:69" x14ac:dyDescent="0.25">
      <c r="A1123" s="27">
        <v>2023</v>
      </c>
      <c r="B1123" t="s">
        <v>65</v>
      </c>
      <c r="C1123" t="s">
        <v>40</v>
      </c>
      <c r="D1123" t="s">
        <v>14</v>
      </c>
      <c r="E1123" s="61"/>
      <c r="F1123" s="61"/>
      <c r="G1123" s="61"/>
      <c r="H1123" s="61">
        <v>665</v>
      </c>
      <c r="I1123" s="61"/>
      <c r="J1123" s="61">
        <v>3663</v>
      </c>
      <c r="K1123" s="61"/>
      <c r="L1123" s="61"/>
      <c r="M1123" s="61"/>
      <c r="N1123" s="61">
        <v>4925</v>
      </c>
      <c r="O1123" s="61"/>
      <c r="P1123" s="61"/>
      <c r="Q1123" s="61">
        <v>9253</v>
      </c>
      <c r="AK1123" s="27">
        <v>2022</v>
      </c>
      <c r="AL1123" t="s">
        <v>50</v>
      </c>
      <c r="AM1123" t="s">
        <v>36</v>
      </c>
      <c r="AN1123">
        <v>250005</v>
      </c>
      <c r="AO1123" s="29">
        <v>1</v>
      </c>
      <c r="AP1123" t="s">
        <v>78</v>
      </c>
      <c r="AQ1123" s="61">
        <v>227</v>
      </c>
      <c r="BK1123" s="27">
        <v>2022</v>
      </c>
      <c r="BL1123" t="s">
        <v>50</v>
      </c>
      <c r="BM1123" t="s">
        <v>70</v>
      </c>
      <c r="BN1123">
        <v>511115</v>
      </c>
      <c r="BO1123" s="29">
        <v>3</v>
      </c>
      <c r="BP1123" t="s">
        <v>75</v>
      </c>
      <c r="BQ1123" s="61">
        <v>3806</v>
      </c>
    </row>
    <row r="1124" spans="1:69" x14ac:dyDescent="0.25">
      <c r="A1124" s="27">
        <v>2023</v>
      </c>
      <c r="B1124" t="s">
        <v>65</v>
      </c>
      <c r="C1124" t="s">
        <v>40</v>
      </c>
      <c r="D1124" t="s">
        <v>15</v>
      </c>
      <c r="E1124" s="61"/>
      <c r="F1124" s="61"/>
      <c r="G1124" s="61"/>
      <c r="H1124" s="61">
        <v>2903</v>
      </c>
      <c r="I1124" s="61"/>
      <c r="J1124" s="61">
        <v>3679</v>
      </c>
      <c r="K1124" s="61"/>
      <c r="L1124" s="61"/>
      <c r="M1124" s="61">
        <v>1719</v>
      </c>
      <c r="N1124" s="61"/>
      <c r="O1124" s="61"/>
      <c r="P1124" s="61"/>
      <c r="Q1124" s="61">
        <v>8301</v>
      </c>
      <c r="AK1124" s="27">
        <v>2022</v>
      </c>
      <c r="AL1124" t="s">
        <v>50</v>
      </c>
      <c r="AM1124" t="s">
        <v>36</v>
      </c>
      <c r="AN1124">
        <v>250005</v>
      </c>
      <c r="AO1124" s="29">
        <v>2</v>
      </c>
      <c r="AP1124" t="s">
        <v>19</v>
      </c>
      <c r="AQ1124" s="61">
        <v>5686</v>
      </c>
      <c r="BK1124" s="27">
        <v>2022</v>
      </c>
      <c r="BL1124" t="s">
        <v>50</v>
      </c>
      <c r="BM1124" t="s">
        <v>70</v>
      </c>
      <c r="BN1124">
        <v>511115</v>
      </c>
      <c r="BO1124" s="29">
        <v>3</v>
      </c>
      <c r="BP1124" t="s">
        <v>77</v>
      </c>
      <c r="BQ1124" s="61">
        <v>3830</v>
      </c>
    </row>
    <row r="1125" spans="1:69" x14ac:dyDescent="0.25">
      <c r="A1125" s="27">
        <v>2023</v>
      </c>
      <c r="B1125" t="s">
        <v>65</v>
      </c>
      <c r="C1125" t="s">
        <v>40</v>
      </c>
      <c r="D1125" t="s">
        <v>17</v>
      </c>
      <c r="E1125" s="61"/>
      <c r="F1125" s="61"/>
      <c r="G1125" s="61"/>
      <c r="H1125" s="61"/>
      <c r="I1125" s="61"/>
      <c r="J1125" s="61"/>
      <c r="K1125" s="61"/>
      <c r="L1125" s="61"/>
      <c r="M1125" s="61"/>
      <c r="N1125" s="61"/>
      <c r="O1125" s="61">
        <v>2863</v>
      </c>
      <c r="P1125" s="61"/>
      <c r="Q1125" s="61">
        <v>2863</v>
      </c>
      <c r="AK1125" s="27">
        <v>2022</v>
      </c>
      <c r="AL1125" t="s">
        <v>50</v>
      </c>
      <c r="AM1125" t="s">
        <v>36</v>
      </c>
      <c r="AN1125">
        <v>250005</v>
      </c>
      <c r="AO1125" s="29">
        <v>5</v>
      </c>
      <c r="AP1125" t="s">
        <v>80</v>
      </c>
      <c r="AQ1125" s="61">
        <v>3061</v>
      </c>
      <c r="BK1125" s="27">
        <v>2022</v>
      </c>
      <c r="BL1125" t="s">
        <v>50</v>
      </c>
      <c r="BM1125" t="s">
        <v>70</v>
      </c>
      <c r="BN1125">
        <v>511115</v>
      </c>
      <c r="BO1125" s="29">
        <v>3</v>
      </c>
      <c r="BP1125" t="s">
        <v>15</v>
      </c>
      <c r="BQ1125" s="61">
        <v>4587</v>
      </c>
    </row>
    <row r="1126" spans="1:69" x14ac:dyDescent="0.25">
      <c r="A1126" s="27">
        <v>2023</v>
      </c>
      <c r="B1126" t="s">
        <v>65</v>
      </c>
      <c r="C1126" t="s">
        <v>40</v>
      </c>
      <c r="D1126" t="s">
        <v>18</v>
      </c>
      <c r="E1126" s="61"/>
      <c r="F1126" s="61">
        <v>3682</v>
      </c>
      <c r="G1126" s="61"/>
      <c r="H1126" s="61"/>
      <c r="I1126" s="61"/>
      <c r="J1126" s="61">
        <v>1976</v>
      </c>
      <c r="K1126" s="61"/>
      <c r="L1126" s="61">
        <v>338</v>
      </c>
      <c r="M1126" s="61">
        <v>2352</v>
      </c>
      <c r="N1126" s="61"/>
      <c r="O1126" s="61"/>
      <c r="P1126" s="61"/>
      <c r="Q1126" s="61">
        <v>8348</v>
      </c>
      <c r="AK1126" s="27">
        <v>2022</v>
      </c>
      <c r="AL1126" t="s">
        <v>50</v>
      </c>
      <c r="AM1126" t="s">
        <v>36</v>
      </c>
      <c r="AN1126">
        <v>250005</v>
      </c>
      <c r="AO1126" s="29">
        <v>7</v>
      </c>
      <c r="AP1126" t="s">
        <v>12</v>
      </c>
      <c r="AQ1126" s="61">
        <v>5652</v>
      </c>
      <c r="BK1126" s="27">
        <v>2022</v>
      </c>
      <c r="BL1126" t="s">
        <v>50</v>
      </c>
      <c r="BM1126" t="s">
        <v>70</v>
      </c>
      <c r="BN1126">
        <v>511115</v>
      </c>
      <c r="BO1126" s="29">
        <v>4</v>
      </c>
      <c r="BP1126" t="s">
        <v>17</v>
      </c>
      <c r="BQ1126" s="61">
        <v>5488</v>
      </c>
    </row>
    <row r="1127" spans="1:69" x14ac:dyDescent="0.25">
      <c r="A1127" s="27">
        <v>2023</v>
      </c>
      <c r="B1127" t="s">
        <v>65</v>
      </c>
      <c r="C1127" t="s">
        <v>40</v>
      </c>
      <c r="D1127" t="s">
        <v>19</v>
      </c>
      <c r="E1127" s="61"/>
      <c r="F1127" s="61"/>
      <c r="G1127" s="61">
        <v>789</v>
      </c>
      <c r="H1127" s="61"/>
      <c r="I1127" s="61"/>
      <c r="J1127" s="61"/>
      <c r="K1127" s="61"/>
      <c r="L1127" s="61"/>
      <c r="M1127" s="61"/>
      <c r="N1127" s="61"/>
      <c r="O1127" s="61"/>
      <c r="P1127" s="61"/>
      <c r="Q1127" s="61">
        <v>789</v>
      </c>
      <c r="AK1127" s="27">
        <v>2022</v>
      </c>
      <c r="AL1127" t="s">
        <v>50</v>
      </c>
      <c r="AM1127" t="s">
        <v>36</v>
      </c>
      <c r="AN1127">
        <v>250005</v>
      </c>
      <c r="AO1127" s="29">
        <v>8</v>
      </c>
      <c r="AP1127" t="s">
        <v>77</v>
      </c>
      <c r="AQ1127" s="61">
        <v>3726</v>
      </c>
      <c r="BK1127" s="27">
        <v>2022</v>
      </c>
      <c r="BL1127" t="s">
        <v>50</v>
      </c>
      <c r="BM1127" t="s">
        <v>70</v>
      </c>
      <c r="BN1127">
        <v>511115</v>
      </c>
      <c r="BO1127" s="29">
        <v>5</v>
      </c>
      <c r="BP1127" t="s">
        <v>79</v>
      </c>
      <c r="BQ1127" s="61">
        <v>3379</v>
      </c>
    </row>
    <row r="1128" spans="1:69" x14ac:dyDescent="0.25">
      <c r="A1128" s="27">
        <v>2023</v>
      </c>
      <c r="B1128" t="s">
        <v>65</v>
      </c>
      <c r="C1128" t="s">
        <v>40</v>
      </c>
      <c r="D1128" t="s">
        <v>20</v>
      </c>
      <c r="E1128" s="61"/>
      <c r="F1128" s="61"/>
      <c r="G1128" s="61">
        <v>5515</v>
      </c>
      <c r="H1128" s="61"/>
      <c r="I1128" s="61"/>
      <c r="J1128" s="61"/>
      <c r="K1128" s="61"/>
      <c r="L1128" s="61"/>
      <c r="M1128" s="61"/>
      <c r="N1128" s="61">
        <v>1728</v>
      </c>
      <c r="O1128" s="61"/>
      <c r="P1128" s="61"/>
      <c r="Q1128" s="61">
        <v>7243</v>
      </c>
      <c r="AK1128" s="27">
        <v>2022</v>
      </c>
      <c r="AL1128" t="s">
        <v>50</v>
      </c>
      <c r="AM1128" t="s">
        <v>36</v>
      </c>
      <c r="AN1128">
        <v>250005</v>
      </c>
      <c r="AO1128" s="29">
        <v>9</v>
      </c>
      <c r="AP1128" t="s">
        <v>14</v>
      </c>
      <c r="AQ1128" s="61">
        <v>4354</v>
      </c>
      <c r="BK1128" s="27">
        <v>2022</v>
      </c>
      <c r="BL1128" t="s">
        <v>50</v>
      </c>
      <c r="BM1128" t="s">
        <v>70</v>
      </c>
      <c r="BN1128">
        <v>511115</v>
      </c>
      <c r="BO1128" s="29">
        <v>5</v>
      </c>
      <c r="BP1128" t="s">
        <v>81</v>
      </c>
      <c r="BQ1128" s="61">
        <v>1901</v>
      </c>
    </row>
    <row r="1129" spans="1:69" x14ac:dyDescent="0.25">
      <c r="A1129" s="27">
        <v>2023</v>
      </c>
      <c r="B1129" t="s">
        <v>65</v>
      </c>
      <c r="C1129" t="s">
        <v>40</v>
      </c>
      <c r="D1129" t="s">
        <v>21</v>
      </c>
      <c r="E1129" s="61"/>
      <c r="F1129" s="61"/>
      <c r="G1129" s="61">
        <v>1495</v>
      </c>
      <c r="H1129" s="61">
        <v>3684</v>
      </c>
      <c r="I1129" s="61"/>
      <c r="J1129" s="61">
        <v>2880</v>
      </c>
      <c r="K1129" s="61"/>
      <c r="L1129" s="61"/>
      <c r="M1129" s="61"/>
      <c r="N1129" s="61"/>
      <c r="O1129" s="61"/>
      <c r="P1129" s="61"/>
      <c r="Q1129" s="61">
        <v>8059</v>
      </c>
      <c r="AK1129" s="27">
        <v>2022</v>
      </c>
      <c r="AL1129" t="s">
        <v>50</v>
      </c>
      <c r="AM1129" t="s">
        <v>36</v>
      </c>
      <c r="AN1129">
        <v>250005</v>
      </c>
      <c r="AO1129" s="29">
        <v>9</v>
      </c>
      <c r="AP1129" t="s">
        <v>18</v>
      </c>
      <c r="AQ1129" s="61">
        <v>4693</v>
      </c>
      <c r="BK1129" s="27">
        <v>2022</v>
      </c>
      <c r="BL1129" t="s">
        <v>50</v>
      </c>
      <c r="BM1129" t="s">
        <v>70</v>
      </c>
      <c r="BN1129">
        <v>511115</v>
      </c>
      <c r="BO1129" s="29">
        <v>5</v>
      </c>
      <c r="BP1129" t="s">
        <v>13</v>
      </c>
      <c r="BQ1129" s="61">
        <v>4732</v>
      </c>
    </row>
    <row r="1130" spans="1:69" x14ac:dyDescent="0.25">
      <c r="A1130" s="27">
        <v>2023</v>
      </c>
      <c r="B1130" t="s">
        <v>65</v>
      </c>
      <c r="C1130" t="s">
        <v>55</v>
      </c>
      <c r="D1130" t="s">
        <v>74</v>
      </c>
      <c r="E1130" s="61"/>
      <c r="F1130" s="61"/>
      <c r="G1130" s="61"/>
      <c r="H1130" s="61"/>
      <c r="I1130" s="61"/>
      <c r="J1130" s="61"/>
      <c r="K1130" s="61"/>
      <c r="L1130" s="61"/>
      <c r="M1130" s="61"/>
      <c r="N1130" s="61">
        <v>1429</v>
      </c>
      <c r="O1130" s="61"/>
      <c r="P1130" s="61"/>
      <c r="Q1130" s="61">
        <v>1429</v>
      </c>
      <c r="AK1130" s="27">
        <v>2022</v>
      </c>
      <c r="AL1130" t="s">
        <v>50</v>
      </c>
      <c r="AM1130" t="s">
        <v>36</v>
      </c>
      <c r="AN1130">
        <v>250006</v>
      </c>
      <c r="AO1130" s="29">
        <v>1</v>
      </c>
      <c r="AP1130" t="s">
        <v>20</v>
      </c>
      <c r="AQ1130" s="61">
        <v>301</v>
      </c>
      <c r="BK1130" s="27">
        <v>2022</v>
      </c>
      <c r="BL1130" t="s">
        <v>50</v>
      </c>
      <c r="BM1130" t="s">
        <v>70</v>
      </c>
      <c r="BN1130">
        <v>511115</v>
      </c>
      <c r="BO1130" s="29">
        <v>5</v>
      </c>
      <c r="BP1130" t="s">
        <v>16</v>
      </c>
      <c r="BQ1130" s="61">
        <v>2857</v>
      </c>
    </row>
    <row r="1131" spans="1:69" x14ac:dyDescent="0.25">
      <c r="A1131" s="27">
        <v>2023</v>
      </c>
      <c r="B1131" t="s">
        <v>65</v>
      </c>
      <c r="C1131" t="s">
        <v>55</v>
      </c>
      <c r="D1131" t="s">
        <v>77</v>
      </c>
      <c r="E1131" s="61"/>
      <c r="F1131" s="61"/>
      <c r="G1131" s="61"/>
      <c r="H1131" s="61">
        <v>2059</v>
      </c>
      <c r="I1131" s="61"/>
      <c r="J1131" s="61"/>
      <c r="K1131" s="61"/>
      <c r="L1131" s="61"/>
      <c r="M1131" s="61"/>
      <c r="N1131" s="61"/>
      <c r="O1131" s="61"/>
      <c r="P1131" s="61"/>
      <c r="Q1131" s="61">
        <v>2059</v>
      </c>
      <c r="AK1131" s="27">
        <v>2022</v>
      </c>
      <c r="AL1131" t="s">
        <v>50</v>
      </c>
      <c r="AM1131" t="s">
        <v>36</v>
      </c>
      <c r="AN1131">
        <v>250006</v>
      </c>
      <c r="AO1131" s="29">
        <v>3</v>
      </c>
      <c r="AP1131" t="s">
        <v>13</v>
      </c>
      <c r="AQ1131" s="61">
        <v>3358</v>
      </c>
      <c r="BK1131" s="27">
        <v>2022</v>
      </c>
      <c r="BL1131" t="s">
        <v>50</v>
      </c>
      <c r="BM1131" t="s">
        <v>70</v>
      </c>
      <c r="BN1131">
        <v>511115</v>
      </c>
      <c r="BO1131" s="29">
        <v>5</v>
      </c>
      <c r="BP1131" t="s">
        <v>20</v>
      </c>
      <c r="BQ1131" s="61">
        <v>5318</v>
      </c>
    </row>
    <row r="1132" spans="1:69" x14ac:dyDescent="0.25">
      <c r="A1132" s="27">
        <v>2023</v>
      </c>
      <c r="B1132" t="s">
        <v>65</v>
      </c>
      <c r="C1132" t="s">
        <v>55</v>
      </c>
      <c r="D1132" t="s">
        <v>78</v>
      </c>
      <c r="E1132" s="61"/>
      <c r="F1132" s="61">
        <v>3603</v>
      </c>
      <c r="G1132" s="61">
        <v>1782</v>
      </c>
      <c r="H1132" s="61"/>
      <c r="I1132" s="61"/>
      <c r="J1132" s="61"/>
      <c r="K1132" s="61"/>
      <c r="L1132" s="61"/>
      <c r="M1132" s="61"/>
      <c r="N1132" s="61"/>
      <c r="O1132" s="61"/>
      <c r="P1132" s="61"/>
      <c r="Q1132" s="61">
        <v>5385</v>
      </c>
      <c r="AK1132" s="27">
        <v>2022</v>
      </c>
      <c r="AL1132" t="s">
        <v>50</v>
      </c>
      <c r="AM1132" t="s">
        <v>36</v>
      </c>
      <c r="AN1132">
        <v>250006</v>
      </c>
      <c r="AO1132" s="29">
        <v>6</v>
      </c>
      <c r="AP1132" t="s">
        <v>17</v>
      </c>
      <c r="AQ1132" s="61">
        <v>5431</v>
      </c>
      <c r="BK1132" s="27">
        <v>2022</v>
      </c>
      <c r="BL1132" t="s">
        <v>50</v>
      </c>
      <c r="BM1132" t="s">
        <v>70</v>
      </c>
      <c r="BN1132">
        <v>511115</v>
      </c>
      <c r="BO1132" s="29">
        <v>6</v>
      </c>
      <c r="BP1132" t="s">
        <v>77</v>
      </c>
      <c r="BQ1132" s="61">
        <v>4190</v>
      </c>
    </row>
    <row r="1133" spans="1:69" x14ac:dyDescent="0.25">
      <c r="A1133" s="27">
        <v>2023</v>
      </c>
      <c r="B1133" t="s">
        <v>65</v>
      </c>
      <c r="C1133" t="s">
        <v>55</v>
      </c>
      <c r="D1133" t="s">
        <v>79</v>
      </c>
      <c r="E1133" s="61"/>
      <c r="F1133" s="61"/>
      <c r="G1133" s="61"/>
      <c r="H1133" s="61"/>
      <c r="I1133" s="61"/>
      <c r="J1133" s="61"/>
      <c r="K1133" s="61"/>
      <c r="L1133" s="61"/>
      <c r="M1133" s="61"/>
      <c r="N1133" s="61">
        <v>3079</v>
      </c>
      <c r="O1133" s="61"/>
      <c r="P1133" s="61"/>
      <c r="Q1133" s="61">
        <v>3079</v>
      </c>
      <c r="AK1133" s="27">
        <v>2022</v>
      </c>
      <c r="AL1133" t="s">
        <v>50</v>
      </c>
      <c r="AM1133" t="s">
        <v>36</v>
      </c>
      <c r="AN1133">
        <v>250006</v>
      </c>
      <c r="AO1133" s="29">
        <v>7</v>
      </c>
      <c r="AP1133" t="s">
        <v>18</v>
      </c>
      <c r="AQ1133" s="61">
        <v>4633</v>
      </c>
      <c r="BK1133" s="27">
        <v>2022</v>
      </c>
      <c r="BL1133" t="s">
        <v>50</v>
      </c>
      <c r="BM1133" t="s">
        <v>70</v>
      </c>
      <c r="BN1133">
        <v>511115</v>
      </c>
      <c r="BO1133" s="29">
        <v>6</v>
      </c>
      <c r="BP1133" t="s">
        <v>15</v>
      </c>
      <c r="BQ1133" s="61">
        <v>1313</v>
      </c>
    </row>
    <row r="1134" spans="1:69" x14ac:dyDescent="0.25">
      <c r="A1134" s="27">
        <v>2023</v>
      </c>
      <c r="B1134" t="s">
        <v>65</v>
      </c>
      <c r="C1134" t="s">
        <v>55</v>
      </c>
      <c r="D1134" t="s">
        <v>80</v>
      </c>
      <c r="E1134" s="61"/>
      <c r="F1134" s="61">
        <v>3395</v>
      </c>
      <c r="G1134" s="61"/>
      <c r="H1134" s="61"/>
      <c r="I1134" s="61"/>
      <c r="J1134" s="61"/>
      <c r="K1134" s="61"/>
      <c r="L1134" s="61"/>
      <c r="M1134" s="61"/>
      <c r="N1134" s="61"/>
      <c r="O1134" s="61"/>
      <c r="P1134" s="61"/>
      <c r="Q1134" s="61">
        <v>3395</v>
      </c>
      <c r="AK1134" s="27">
        <v>2022</v>
      </c>
      <c r="AL1134" t="s">
        <v>50</v>
      </c>
      <c r="AM1134" t="s">
        <v>36</v>
      </c>
      <c r="AN1134">
        <v>250006</v>
      </c>
      <c r="AO1134" s="29">
        <v>8</v>
      </c>
      <c r="AP1134" t="s">
        <v>75</v>
      </c>
      <c r="AQ1134" s="61">
        <v>3654</v>
      </c>
      <c r="BK1134" s="27">
        <v>2022</v>
      </c>
      <c r="BL1134" t="s">
        <v>50</v>
      </c>
      <c r="BM1134" t="s">
        <v>70</v>
      </c>
      <c r="BN1134">
        <v>511115</v>
      </c>
      <c r="BO1134" s="29">
        <v>6</v>
      </c>
      <c r="BP1134" t="s">
        <v>18</v>
      </c>
      <c r="BQ1134" s="61">
        <v>5432</v>
      </c>
    </row>
    <row r="1135" spans="1:69" x14ac:dyDescent="0.25">
      <c r="A1135" s="27">
        <v>2023</v>
      </c>
      <c r="B1135" t="s">
        <v>65</v>
      </c>
      <c r="C1135" t="s">
        <v>55</v>
      </c>
      <c r="D1135" t="s">
        <v>12</v>
      </c>
      <c r="E1135" s="61"/>
      <c r="F1135" s="61"/>
      <c r="G1135" s="61"/>
      <c r="H1135" s="61">
        <v>5640</v>
      </c>
      <c r="I1135" s="61"/>
      <c r="J1135" s="61"/>
      <c r="K1135" s="61"/>
      <c r="L1135" s="61"/>
      <c r="M1135" s="61"/>
      <c r="N1135" s="61"/>
      <c r="O1135" s="61"/>
      <c r="P1135" s="61"/>
      <c r="Q1135" s="61">
        <v>5640</v>
      </c>
      <c r="AK1135" s="27">
        <v>2022</v>
      </c>
      <c r="AL1135" t="s">
        <v>50</v>
      </c>
      <c r="AM1135" t="s">
        <v>36</v>
      </c>
      <c r="AN1135">
        <v>250006</v>
      </c>
      <c r="AO1135" s="29">
        <v>8</v>
      </c>
      <c r="AP1135" t="s">
        <v>13</v>
      </c>
      <c r="AQ1135" s="61">
        <v>2757</v>
      </c>
      <c r="BK1135" s="27">
        <v>2022</v>
      </c>
      <c r="BL1135" t="s">
        <v>50</v>
      </c>
      <c r="BM1135" t="s">
        <v>70</v>
      </c>
      <c r="BN1135">
        <v>511115</v>
      </c>
      <c r="BO1135" s="29">
        <v>6</v>
      </c>
      <c r="BP1135" t="s">
        <v>19</v>
      </c>
      <c r="BQ1135" s="61">
        <v>2436</v>
      </c>
    </row>
    <row r="1136" spans="1:69" x14ac:dyDescent="0.25">
      <c r="A1136" s="27">
        <v>2023</v>
      </c>
      <c r="B1136" t="s">
        <v>65</v>
      </c>
      <c r="C1136" t="s">
        <v>55</v>
      </c>
      <c r="D1136" t="s">
        <v>15</v>
      </c>
      <c r="E1136" s="61"/>
      <c r="F1136" s="61"/>
      <c r="G1136" s="61"/>
      <c r="H1136" s="61"/>
      <c r="I1136" s="61"/>
      <c r="J1136" s="61"/>
      <c r="K1136" s="61"/>
      <c r="L1136" s="61"/>
      <c r="M1136" s="61">
        <v>1871</v>
      </c>
      <c r="N1136" s="61"/>
      <c r="O1136" s="61"/>
      <c r="P1136" s="61"/>
      <c r="Q1136" s="61">
        <v>1871</v>
      </c>
      <c r="AK1136" s="27">
        <v>2022</v>
      </c>
      <c r="AL1136" t="s">
        <v>50</v>
      </c>
      <c r="AM1136" t="s">
        <v>36</v>
      </c>
      <c r="AN1136">
        <v>250006</v>
      </c>
      <c r="AO1136" s="29">
        <v>8</v>
      </c>
      <c r="AP1136" t="s">
        <v>21</v>
      </c>
      <c r="AQ1136" s="61">
        <v>3876</v>
      </c>
      <c r="BK1136" s="27">
        <v>2022</v>
      </c>
      <c r="BL1136" t="s">
        <v>50</v>
      </c>
      <c r="BM1136" t="s">
        <v>70</v>
      </c>
      <c r="BN1136">
        <v>511115</v>
      </c>
      <c r="BO1136" s="29">
        <v>7</v>
      </c>
      <c r="BP1136" t="s">
        <v>76</v>
      </c>
      <c r="BQ1136" s="61">
        <v>1983</v>
      </c>
    </row>
    <row r="1137" spans="1:69" x14ac:dyDescent="0.25">
      <c r="A1137" s="27">
        <v>2023</v>
      </c>
      <c r="B1137" t="s">
        <v>65</v>
      </c>
      <c r="C1137" t="s">
        <v>55</v>
      </c>
      <c r="D1137" t="s">
        <v>16</v>
      </c>
      <c r="E1137" s="61"/>
      <c r="F1137" s="61">
        <v>5547</v>
      </c>
      <c r="G1137" s="61"/>
      <c r="H1137" s="61"/>
      <c r="I1137" s="61"/>
      <c r="J1137" s="61"/>
      <c r="K1137" s="61"/>
      <c r="L1137" s="61"/>
      <c r="M1137" s="61">
        <v>5896</v>
      </c>
      <c r="N1137" s="61"/>
      <c r="O1137" s="61">
        <v>2792</v>
      </c>
      <c r="P1137" s="61"/>
      <c r="Q1137" s="61">
        <v>14235</v>
      </c>
      <c r="AK1137" s="27">
        <v>2022</v>
      </c>
      <c r="AL1137" t="s">
        <v>50</v>
      </c>
      <c r="AM1137" t="s">
        <v>36</v>
      </c>
      <c r="AN1137">
        <v>250006</v>
      </c>
      <c r="AO1137" s="29">
        <v>9</v>
      </c>
      <c r="AP1137" t="s">
        <v>74</v>
      </c>
      <c r="AQ1137" s="61">
        <v>5023</v>
      </c>
      <c r="BK1137" s="27">
        <v>2022</v>
      </c>
      <c r="BL1137" t="s">
        <v>50</v>
      </c>
      <c r="BM1137" t="s">
        <v>70</v>
      </c>
      <c r="BN1137">
        <v>511115</v>
      </c>
      <c r="BO1137" s="29">
        <v>7</v>
      </c>
      <c r="BP1137" t="s">
        <v>77</v>
      </c>
      <c r="BQ1137" s="61">
        <v>602</v>
      </c>
    </row>
    <row r="1138" spans="1:69" x14ac:dyDescent="0.25">
      <c r="A1138" s="27">
        <v>2023</v>
      </c>
      <c r="B1138" t="s">
        <v>65</v>
      </c>
      <c r="C1138" t="s">
        <v>55</v>
      </c>
      <c r="D1138" t="s">
        <v>20</v>
      </c>
      <c r="E1138" s="61"/>
      <c r="F1138" s="61"/>
      <c r="G1138" s="61"/>
      <c r="H1138" s="61"/>
      <c r="I1138" s="61">
        <v>3879</v>
      </c>
      <c r="J1138" s="61"/>
      <c r="K1138" s="61"/>
      <c r="L1138" s="61"/>
      <c r="M1138" s="61"/>
      <c r="N1138" s="61"/>
      <c r="O1138" s="61"/>
      <c r="P1138" s="61"/>
      <c r="Q1138" s="61">
        <v>3879</v>
      </c>
      <c r="AK1138" s="27">
        <v>2022</v>
      </c>
      <c r="AL1138" t="s">
        <v>50</v>
      </c>
      <c r="AM1138" t="s">
        <v>36</v>
      </c>
      <c r="AN1138">
        <v>250006</v>
      </c>
      <c r="AO1138" s="29">
        <v>9</v>
      </c>
      <c r="AP1138" t="s">
        <v>17</v>
      </c>
      <c r="AQ1138" s="61">
        <v>3952</v>
      </c>
      <c r="BK1138" s="27">
        <v>2022</v>
      </c>
      <c r="BL1138" t="s">
        <v>50</v>
      </c>
      <c r="BM1138" t="s">
        <v>70</v>
      </c>
      <c r="BN1138">
        <v>511115</v>
      </c>
      <c r="BO1138" s="29">
        <v>7</v>
      </c>
      <c r="BP1138" t="s">
        <v>78</v>
      </c>
      <c r="BQ1138" s="61">
        <v>4709</v>
      </c>
    </row>
    <row r="1139" spans="1:69" x14ac:dyDescent="0.25">
      <c r="A1139" s="27">
        <v>2023</v>
      </c>
      <c r="B1139" t="s">
        <v>51</v>
      </c>
      <c r="C1139" t="s">
        <v>53</v>
      </c>
      <c r="D1139" t="s">
        <v>73</v>
      </c>
      <c r="E1139" s="61">
        <v>2331</v>
      </c>
      <c r="F1139" s="61">
        <v>284</v>
      </c>
      <c r="G1139" s="61"/>
      <c r="H1139" s="61"/>
      <c r="I1139" s="61"/>
      <c r="J1139" s="61"/>
      <c r="K1139" s="61"/>
      <c r="L1139" s="61"/>
      <c r="M1139" s="61"/>
      <c r="N1139" s="61"/>
      <c r="O1139" s="61">
        <v>432</v>
      </c>
      <c r="P1139" s="61"/>
      <c r="Q1139" s="61">
        <v>3047</v>
      </c>
      <c r="AK1139" s="27">
        <v>2022</v>
      </c>
      <c r="AL1139" t="s">
        <v>50</v>
      </c>
      <c r="AM1139" t="s">
        <v>36</v>
      </c>
      <c r="AN1139">
        <v>250006</v>
      </c>
      <c r="AO1139" s="29">
        <v>11</v>
      </c>
      <c r="AP1139" t="s">
        <v>74</v>
      </c>
      <c r="AQ1139" s="61">
        <v>2088</v>
      </c>
      <c r="BK1139" s="27">
        <v>2022</v>
      </c>
      <c r="BL1139" t="s">
        <v>50</v>
      </c>
      <c r="BM1139" t="s">
        <v>70</v>
      </c>
      <c r="BN1139">
        <v>511115</v>
      </c>
      <c r="BO1139" s="29">
        <v>7</v>
      </c>
      <c r="BP1139" t="s">
        <v>14</v>
      </c>
      <c r="BQ1139" s="61">
        <v>5632</v>
      </c>
    </row>
    <row r="1140" spans="1:69" x14ac:dyDescent="0.25">
      <c r="A1140" s="27">
        <v>2023</v>
      </c>
      <c r="B1140" t="s">
        <v>51</v>
      </c>
      <c r="C1140" t="s">
        <v>53</v>
      </c>
      <c r="D1140" t="s">
        <v>74</v>
      </c>
      <c r="E1140" s="61"/>
      <c r="F1140" s="61">
        <v>577</v>
      </c>
      <c r="G1140" s="61"/>
      <c r="H1140" s="61"/>
      <c r="I1140" s="61"/>
      <c r="J1140" s="61"/>
      <c r="K1140" s="61"/>
      <c r="L1140" s="61"/>
      <c r="M1140" s="61"/>
      <c r="N1140" s="61"/>
      <c r="O1140" s="61"/>
      <c r="P1140" s="61">
        <v>5225</v>
      </c>
      <c r="Q1140" s="61">
        <v>5802</v>
      </c>
      <c r="AK1140" s="27">
        <v>2022</v>
      </c>
      <c r="AL1140" t="s">
        <v>50</v>
      </c>
      <c r="AM1140" t="s">
        <v>36</v>
      </c>
      <c r="AN1140">
        <v>250006</v>
      </c>
      <c r="AO1140" s="29">
        <v>11</v>
      </c>
      <c r="AP1140" t="s">
        <v>76</v>
      </c>
      <c r="AQ1140" s="61">
        <v>1746</v>
      </c>
      <c r="BK1140" s="27">
        <v>2022</v>
      </c>
      <c r="BL1140" t="s">
        <v>50</v>
      </c>
      <c r="BM1140" t="s">
        <v>70</v>
      </c>
      <c r="BN1140">
        <v>511115</v>
      </c>
      <c r="BO1140" s="29">
        <v>7</v>
      </c>
      <c r="BP1140" t="s">
        <v>19</v>
      </c>
      <c r="BQ1140" s="61">
        <v>5564</v>
      </c>
    </row>
    <row r="1141" spans="1:69" x14ac:dyDescent="0.25">
      <c r="A1141" s="27">
        <v>2023</v>
      </c>
      <c r="B1141" t="s">
        <v>51</v>
      </c>
      <c r="C1141" t="s">
        <v>53</v>
      </c>
      <c r="D1141" t="s">
        <v>75</v>
      </c>
      <c r="E1141" s="61"/>
      <c r="F1141" s="61"/>
      <c r="G1141" s="61"/>
      <c r="H1141" s="61"/>
      <c r="I1141" s="61">
        <v>2766</v>
      </c>
      <c r="J1141" s="61"/>
      <c r="K1141" s="61"/>
      <c r="L1141" s="61"/>
      <c r="M1141" s="61">
        <v>1282</v>
      </c>
      <c r="N1141" s="61"/>
      <c r="O1141" s="61"/>
      <c r="P1141" s="61"/>
      <c r="Q1141" s="61">
        <v>4048</v>
      </c>
      <c r="AK1141" s="27">
        <v>2022</v>
      </c>
      <c r="AL1141" t="s">
        <v>50</v>
      </c>
      <c r="AM1141" t="s">
        <v>36</v>
      </c>
      <c r="AN1141">
        <v>250006</v>
      </c>
      <c r="AO1141" s="29">
        <v>12</v>
      </c>
      <c r="AP1141" t="s">
        <v>73</v>
      </c>
      <c r="AQ1141" s="61">
        <v>397</v>
      </c>
      <c r="BK1141" s="27">
        <v>2022</v>
      </c>
      <c r="BL1141" t="s">
        <v>50</v>
      </c>
      <c r="BM1141" t="s">
        <v>70</v>
      </c>
      <c r="BN1141">
        <v>511115</v>
      </c>
      <c r="BO1141" s="29">
        <v>7</v>
      </c>
      <c r="BP1141" t="s">
        <v>20</v>
      </c>
      <c r="BQ1141" s="61">
        <v>2958</v>
      </c>
    </row>
    <row r="1142" spans="1:69" x14ac:dyDescent="0.25">
      <c r="A1142" s="27">
        <v>2023</v>
      </c>
      <c r="B1142" t="s">
        <v>51</v>
      </c>
      <c r="C1142" t="s">
        <v>53</v>
      </c>
      <c r="D1142" t="s">
        <v>77</v>
      </c>
      <c r="E1142" s="61"/>
      <c r="F1142" s="61"/>
      <c r="G1142" s="61"/>
      <c r="H1142" s="61"/>
      <c r="I1142" s="61"/>
      <c r="J1142" s="61"/>
      <c r="K1142" s="61">
        <v>2610</v>
      </c>
      <c r="L1142" s="61"/>
      <c r="M1142" s="61"/>
      <c r="N1142" s="61"/>
      <c r="O1142" s="61"/>
      <c r="P1142" s="61"/>
      <c r="Q1142" s="61">
        <v>2610</v>
      </c>
      <c r="AK1142" s="27">
        <v>2022</v>
      </c>
      <c r="AL1142" t="s">
        <v>50</v>
      </c>
      <c r="AM1142" t="s">
        <v>36</v>
      </c>
      <c r="AN1142">
        <v>250007</v>
      </c>
      <c r="AO1142" s="29">
        <v>1</v>
      </c>
      <c r="AP1142" t="s">
        <v>76</v>
      </c>
      <c r="AQ1142" s="61">
        <v>2970</v>
      </c>
      <c r="BK1142" s="27">
        <v>2022</v>
      </c>
      <c r="BL1142" t="s">
        <v>50</v>
      </c>
      <c r="BM1142" t="s">
        <v>70</v>
      </c>
      <c r="BN1142">
        <v>511115</v>
      </c>
      <c r="BO1142" s="29">
        <v>8</v>
      </c>
      <c r="BP1142" t="s">
        <v>74</v>
      </c>
      <c r="BQ1142" s="61">
        <v>1362</v>
      </c>
    </row>
    <row r="1143" spans="1:69" x14ac:dyDescent="0.25">
      <c r="A1143" s="27">
        <v>2023</v>
      </c>
      <c r="B1143" t="s">
        <v>51</v>
      </c>
      <c r="C1143" t="s">
        <v>53</v>
      </c>
      <c r="D1143" t="s">
        <v>78</v>
      </c>
      <c r="E1143" s="61"/>
      <c r="F1143" s="61">
        <v>3592</v>
      </c>
      <c r="G1143" s="61"/>
      <c r="H1143" s="61">
        <v>754</v>
      </c>
      <c r="I1143" s="61"/>
      <c r="J1143" s="61"/>
      <c r="K1143" s="61"/>
      <c r="L1143" s="61"/>
      <c r="M1143" s="61"/>
      <c r="N1143" s="61">
        <v>1924</v>
      </c>
      <c r="O1143" s="61"/>
      <c r="P1143" s="61">
        <v>7742</v>
      </c>
      <c r="Q1143" s="61">
        <v>14012</v>
      </c>
      <c r="AK1143" s="27">
        <v>2022</v>
      </c>
      <c r="AL1143" t="s">
        <v>50</v>
      </c>
      <c r="AM1143" t="s">
        <v>36</v>
      </c>
      <c r="AN1143">
        <v>250007</v>
      </c>
      <c r="AO1143" s="29">
        <v>1</v>
      </c>
      <c r="AP1143" t="s">
        <v>11</v>
      </c>
      <c r="AQ1143" s="61">
        <v>2984</v>
      </c>
      <c r="BK1143" s="27">
        <v>2022</v>
      </c>
      <c r="BL1143" t="s">
        <v>50</v>
      </c>
      <c r="BM1143" t="s">
        <v>70</v>
      </c>
      <c r="BN1143">
        <v>511115</v>
      </c>
      <c r="BO1143" s="29">
        <v>8</v>
      </c>
      <c r="BP1143" t="s">
        <v>77</v>
      </c>
      <c r="BQ1143" s="61">
        <v>5382</v>
      </c>
    </row>
    <row r="1144" spans="1:69" x14ac:dyDescent="0.25">
      <c r="A1144" s="27">
        <v>2023</v>
      </c>
      <c r="B1144" t="s">
        <v>51</v>
      </c>
      <c r="C1144" t="s">
        <v>53</v>
      </c>
      <c r="D1144" t="s">
        <v>79</v>
      </c>
      <c r="E1144" s="61"/>
      <c r="F1144" s="61"/>
      <c r="G1144" s="61"/>
      <c r="H1144" s="61"/>
      <c r="I1144" s="61">
        <v>2359</v>
      </c>
      <c r="J1144" s="61">
        <v>3311</v>
      </c>
      <c r="K1144" s="61"/>
      <c r="L1144" s="61">
        <v>2964</v>
      </c>
      <c r="M1144" s="61"/>
      <c r="N1144" s="61"/>
      <c r="O1144" s="61">
        <v>495</v>
      </c>
      <c r="P1144" s="61"/>
      <c r="Q1144" s="61">
        <v>9129</v>
      </c>
      <c r="AK1144" s="27">
        <v>2022</v>
      </c>
      <c r="AL1144" t="s">
        <v>50</v>
      </c>
      <c r="AM1144" t="s">
        <v>36</v>
      </c>
      <c r="AN1144">
        <v>250007</v>
      </c>
      <c r="AO1144" s="29">
        <v>2</v>
      </c>
      <c r="AP1144" t="s">
        <v>81</v>
      </c>
      <c r="AQ1144" s="61">
        <v>3611</v>
      </c>
      <c r="BK1144" s="27">
        <v>2022</v>
      </c>
      <c r="BL1144" t="s">
        <v>50</v>
      </c>
      <c r="BM1144" t="s">
        <v>70</v>
      </c>
      <c r="BN1144">
        <v>511115</v>
      </c>
      <c r="BO1144" s="29">
        <v>8</v>
      </c>
      <c r="BP1144" t="s">
        <v>13</v>
      </c>
      <c r="BQ1144" s="61">
        <v>5422</v>
      </c>
    </row>
    <row r="1145" spans="1:69" x14ac:dyDescent="0.25">
      <c r="A1145" s="27">
        <v>2023</v>
      </c>
      <c r="B1145" t="s">
        <v>51</v>
      </c>
      <c r="C1145" t="s">
        <v>53</v>
      </c>
      <c r="D1145" t="s">
        <v>11</v>
      </c>
      <c r="E1145" s="61"/>
      <c r="F1145" s="61"/>
      <c r="G1145" s="61"/>
      <c r="H1145" s="61"/>
      <c r="I1145" s="61"/>
      <c r="J1145" s="61"/>
      <c r="K1145" s="61"/>
      <c r="L1145" s="61"/>
      <c r="M1145" s="61"/>
      <c r="N1145" s="61">
        <v>1953</v>
      </c>
      <c r="O1145" s="61"/>
      <c r="P1145" s="61">
        <v>1764</v>
      </c>
      <c r="Q1145" s="61">
        <v>3717</v>
      </c>
      <c r="AK1145" s="27">
        <v>2022</v>
      </c>
      <c r="AL1145" t="s">
        <v>50</v>
      </c>
      <c r="AM1145" t="s">
        <v>36</v>
      </c>
      <c r="AN1145">
        <v>250007</v>
      </c>
      <c r="AO1145" s="29">
        <v>3</v>
      </c>
      <c r="AP1145" t="s">
        <v>16</v>
      </c>
      <c r="AQ1145" s="61">
        <v>2209</v>
      </c>
      <c r="BK1145" s="27">
        <v>2022</v>
      </c>
      <c r="BL1145" t="s">
        <v>50</v>
      </c>
      <c r="BM1145" t="s">
        <v>70</v>
      </c>
      <c r="BN1145">
        <v>511115</v>
      </c>
      <c r="BO1145" s="29">
        <v>8</v>
      </c>
      <c r="BP1145" t="s">
        <v>18</v>
      </c>
      <c r="BQ1145" s="61">
        <v>4364</v>
      </c>
    </row>
    <row r="1146" spans="1:69" x14ac:dyDescent="0.25">
      <c r="A1146" s="27">
        <v>2023</v>
      </c>
      <c r="B1146" t="s">
        <v>51</v>
      </c>
      <c r="C1146" t="s">
        <v>53</v>
      </c>
      <c r="D1146" t="s">
        <v>12</v>
      </c>
      <c r="E1146" s="61"/>
      <c r="F1146" s="61"/>
      <c r="G1146" s="61"/>
      <c r="H1146" s="61">
        <v>3029</v>
      </c>
      <c r="I1146" s="61"/>
      <c r="J1146" s="61">
        <v>596</v>
      </c>
      <c r="K1146" s="61"/>
      <c r="L1146" s="61">
        <v>4497</v>
      </c>
      <c r="M1146" s="61"/>
      <c r="N1146" s="61"/>
      <c r="O1146" s="61"/>
      <c r="P1146" s="61">
        <v>3855</v>
      </c>
      <c r="Q1146" s="61">
        <v>11977</v>
      </c>
      <c r="AK1146" s="27">
        <v>2022</v>
      </c>
      <c r="AL1146" t="s">
        <v>50</v>
      </c>
      <c r="AM1146" t="s">
        <v>36</v>
      </c>
      <c r="AN1146">
        <v>250007</v>
      </c>
      <c r="AO1146" s="29">
        <v>4</v>
      </c>
      <c r="AP1146" t="s">
        <v>73</v>
      </c>
      <c r="AQ1146" s="61">
        <v>4404</v>
      </c>
      <c r="BK1146" s="27">
        <v>2022</v>
      </c>
      <c r="BL1146" t="s">
        <v>50</v>
      </c>
      <c r="BM1146" t="s">
        <v>70</v>
      </c>
      <c r="BN1146">
        <v>511115</v>
      </c>
      <c r="BO1146" s="29">
        <v>9</v>
      </c>
      <c r="BP1146" t="s">
        <v>75</v>
      </c>
      <c r="BQ1146" s="61">
        <v>9481</v>
      </c>
    </row>
    <row r="1147" spans="1:69" x14ac:dyDescent="0.25">
      <c r="A1147" s="27">
        <v>2023</v>
      </c>
      <c r="B1147" t="s">
        <v>51</v>
      </c>
      <c r="C1147" t="s">
        <v>53</v>
      </c>
      <c r="D1147" t="s">
        <v>13</v>
      </c>
      <c r="E1147" s="61"/>
      <c r="F1147" s="61"/>
      <c r="G1147" s="61"/>
      <c r="H1147" s="61">
        <v>9889</v>
      </c>
      <c r="I1147" s="61">
        <v>4921</v>
      </c>
      <c r="J1147" s="61"/>
      <c r="K1147" s="61"/>
      <c r="L1147" s="61"/>
      <c r="M1147" s="61"/>
      <c r="N1147" s="61"/>
      <c r="O1147" s="61"/>
      <c r="P1147" s="61">
        <v>3005</v>
      </c>
      <c r="Q1147" s="61">
        <v>17815</v>
      </c>
      <c r="AK1147" s="27">
        <v>2022</v>
      </c>
      <c r="AL1147" t="s">
        <v>50</v>
      </c>
      <c r="AM1147" t="s">
        <v>36</v>
      </c>
      <c r="AN1147">
        <v>250007</v>
      </c>
      <c r="AO1147" s="29">
        <v>4</v>
      </c>
      <c r="AP1147" t="s">
        <v>74</v>
      </c>
      <c r="AQ1147" s="61">
        <v>5212</v>
      </c>
      <c r="BK1147" s="27">
        <v>2022</v>
      </c>
      <c r="BL1147" t="s">
        <v>50</v>
      </c>
      <c r="BM1147" t="s">
        <v>70</v>
      </c>
      <c r="BN1147">
        <v>511115</v>
      </c>
      <c r="BO1147" s="29">
        <v>9</v>
      </c>
      <c r="BP1147" t="s">
        <v>76</v>
      </c>
      <c r="BQ1147" s="61">
        <v>4367</v>
      </c>
    </row>
    <row r="1148" spans="1:69" x14ac:dyDescent="0.25">
      <c r="A1148" s="27">
        <v>2023</v>
      </c>
      <c r="B1148" t="s">
        <v>51</v>
      </c>
      <c r="C1148" t="s">
        <v>53</v>
      </c>
      <c r="D1148" t="s">
        <v>14</v>
      </c>
      <c r="E1148" s="61"/>
      <c r="F1148" s="61"/>
      <c r="G1148" s="61"/>
      <c r="H1148" s="61"/>
      <c r="I1148" s="61"/>
      <c r="J1148" s="61"/>
      <c r="K1148" s="61">
        <v>2523</v>
      </c>
      <c r="L1148" s="61"/>
      <c r="M1148" s="61"/>
      <c r="N1148" s="61"/>
      <c r="O1148" s="61">
        <v>652</v>
      </c>
      <c r="P1148" s="61"/>
      <c r="Q1148" s="61">
        <v>3175</v>
      </c>
      <c r="AK1148" s="27">
        <v>2022</v>
      </c>
      <c r="AL1148" t="s">
        <v>50</v>
      </c>
      <c r="AM1148" t="s">
        <v>36</v>
      </c>
      <c r="AN1148">
        <v>250007</v>
      </c>
      <c r="AO1148" s="29">
        <v>4</v>
      </c>
      <c r="AP1148" t="s">
        <v>13</v>
      </c>
      <c r="AQ1148" s="61">
        <v>2709</v>
      </c>
      <c r="BK1148" s="27">
        <v>2022</v>
      </c>
      <c r="BL1148" t="s">
        <v>50</v>
      </c>
      <c r="BM1148" t="s">
        <v>70</v>
      </c>
      <c r="BN1148">
        <v>511115</v>
      </c>
      <c r="BO1148" s="29">
        <v>9</v>
      </c>
      <c r="BP1148" t="s">
        <v>79</v>
      </c>
      <c r="BQ1148" s="61">
        <v>2620</v>
      </c>
    </row>
    <row r="1149" spans="1:69" x14ac:dyDescent="0.25">
      <c r="A1149" s="27">
        <v>2023</v>
      </c>
      <c r="B1149" t="s">
        <v>51</v>
      </c>
      <c r="C1149" t="s">
        <v>53</v>
      </c>
      <c r="D1149" t="s">
        <v>16</v>
      </c>
      <c r="E1149" s="61"/>
      <c r="F1149" s="61"/>
      <c r="G1149" s="61">
        <v>5689</v>
      </c>
      <c r="H1149" s="61"/>
      <c r="I1149" s="61">
        <v>3378</v>
      </c>
      <c r="J1149" s="61">
        <v>5754</v>
      </c>
      <c r="K1149" s="61"/>
      <c r="L1149" s="61"/>
      <c r="M1149" s="61"/>
      <c r="N1149" s="61">
        <v>4301</v>
      </c>
      <c r="O1149" s="61">
        <v>5210</v>
      </c>
      <c r="P1149" s="61"/>
      <c r="Q1149" s="61">
        <v>24332</v>
      </c>
      <c r="AK1149" s="27">
        <v>2022</v>
      </c>
      <c r="AL1149" t="s">
        <v>50</v>
      </c>
      <c r="AM1149" t="s">
        <v>36</v>
      </c>
      <c r="AN1149">
        <v>250007</v>
      </c>
      <c r="AO1149" s="29">
        <v>6</v>
      </c>
      <c r="AP1149" t="s">
        <v>77</v>
      </c>
      <c r="AQ1149" s="61">
        <v>4190</v>
      </c>
      <c r="BK1149" s="27">
        <v>2022</v>
      </c>
      <c r="BL1149" t="s">
        <v>50</v>
      </c>
      <c r="BM1149" t="s">
        <v>70</v>
      </c>
      <c r="BN1149">
        <v>511115</v>
      </c>
      <c r="BO1149" s="29">
        <v>9</v>
      </c>
      <c r="BP1149" t="s">
        <v>18</v>
      </c>
      <c r="BQ1149" s="61">
        <v>4693</v>
      </c>
    </row>
    <row r="1150" spans="1:69" x14ac:dyDescent="0.25">
      <c r="A1150" s="27">
        <v>2023</v>
      </c>
      <c r="B1150" t="s">
        <v>51</v>
      </c>
      <c r="C1150" t="s">
        <v>53</v>
      </c>
      <c r="D1150" t="s">
        <v>17</v>
      </c>
      <c r="E1150" s="61"/>
      <c r="F1150" s="61"/>
      <c r="G1150" s="61"/>
      <c r="H1150" s="61">
        <v>2084</v>
      </c>
      <c r="I1150" s="61"/>
      <c r="J1150" s="61"/>
      <c r="K1150" s="61"/>
      <c r="L1150" s="61"/>
      <c r="M1150" s="61"/>
      <c r="N1150" s="61"/>
      <c r="O1150" s="61"/>
      <c r="P1150" s="61"/>
      <c r="Q1150" s="61">
        <v>2084</v>
      </c>
      <c r="AK1150" s="27">
        <v>2022</v>
      </c>
      <c r="AL1150" t="s">
        <v>50</v>
      </c>
      <c r="AM1150" t="s">
        <v>36</v>
      </c>
      <c r="AN1150">
        <v>250007</v>
      </c>
      <c r="AO1150" s="29">
        <v>6</v>
      </c>
      <c r="AP1150" t="s">
        <v>15</v>
      </c>
      <c r="AQ1150" s="61">
        <v>4944</v>
      </c>
      <c r="BK1150" s="27">
        <v>2022</v>
      </c>
      <c r="BL1150" t="s">
        <v>50</v>
      </c>
      <c r="BM1150" t="s">
        <v>70</v>
      </c>
      <c r="BN1150">
        <v>511115</v>
      </c>
      <c r="BO1150" s="29">
        <v>10</v>
      </c>
      <c r="BP1150" t="s">
        <v>74</v>
      </c>
      <c r="BQ1150" s="61">
        <v>4930</v>
      </c>
    </row>
    <row r="1151" spans="1:69" x14ac:dyDescent="0.25">
      <c r="A1151" s="27">
        <v>2023</v>
      </c>
      <c r="B1151" t="s">
        <v>51</v>
      </c>
      <c r="C1151" t="s">
        <v>53</v>
      </c>
      <c r="D1151" t="s">
        <v>18</v>
      </c>
      <c r="E1151" s="61"/>
      <c r="F1151" s="61">
        <v>3461</v>
      </c>
      <c r="G1151" s="61">
        <v>1923</v>
      </c>
      <c r="H1151" s="61"/>
      <c r="I1151" s="61">
        <v>989</v>
      </c>
      <c r="J1151" s="61">
        <v>1433</v>
      </c>
      <c r="K1151" s="61"/>
      <c r="L1151" s="61"/>
      <c r="M1151" s="61"/>
      <c r="N1151" s="61"/>
      <c r="O1151" s="61">
        <v>4883</v>
      </c>
      <c r="P1151" s="61">
        <v>5034</v>
      </c>
      <c r="Q1151" s="61">
        <v>17723</v>
      </c>
      <c r="AK1151" s="27">
        <v>2022</v>
      </c>
      <c r="AL1151" t="s">
        <v>50</v>
      </c>
      <c r="AM1151" t="s">
        <v>36</v>
      </c>
      <c r="AN1151">
        <v>250007</v>
      </c>
      <c r="AO1151" s="29">
        <v>6</v>
      </c>
      <c r="AP1151" t="s">
        <v>21</v>
      </c>
      <c r="AQ1151" s="61">
        <v>4954</v>
      </c>
      <c r="BK1151" s="27">
        <v>2022</v>
      </c>
      <c r="BL1151" t="s">
        <v>50</v>
      </c>
      <c r="BM1151" t="s">
        <v>70</v>
      </c>
      <c r="BN1151">
        <v>511115</v>
      </c>
      <c r="BO1151" s="29">
        <v>10</v>
      </c>
      <c r="BP1151" t="s">
        <v>77</v>
      </c>
      <c r="BQ1151" s="61">
        <v>3105</v>
      </c>
    </row>
    <row r="1152" spans="1:69" x14ac:dyDescent="0.25">
      <c r="A1152" s="27">
        <v>2023</v>
      </c>
      <c r="B1152" t="s">
        <v>51</v>
      </c>
      <c r="C1152" t="s">
        <v>53</v>
      </c>
      <c r="D1152" t="s">
        <v>19</v>
      </c>
      <c r="E1152" s="61"/>
      <c r="F1152" s="61"/>
      <c r="G1152" s="61">
        <v>5915</v>
      </c>
      <c r="H1152" s="61">
        <v>228</v>
      </c>
      <c r="I1152" s="61"/>
      <c r="J1152" s="61"/>
      <c r="K1152" s="61"/>
      <c r="L1152" s="61"/>
      <c r="M1152" s="61"/>
      <c r="N1152" s="61"/>
      <c r="O1152" s="61"/>
      <c r="P1152" s="61"/>
      <c r="Q1152" s="61">
        <v>6143</v>
      </c>
      <c r="AK1152" s="27">
        <v>2022</v>
      </c>
      <c r="AL1152" t="s">
        <v>50</v>
      </c>
      <c r="AM1152" t="s">
        <v>36</v>
      </c>
      <c r="AN1152">
        <v>250007</v>
      </c>
      <c r="AO1152" s="29">
        <v>7</v>
      </c>
      <c r="AP1152" t="s">
        <v>76</v>
      </c>
      <c r="AQ1152" s="61">
        <v>4850</v>
      </c>
      <c r="BK1152" s="27">
        <v>2022</v>
      </c>
      <c r="BL1152" t="s">
        <v>50</v>
      </c>
      <c r="BM1152" t="s">
        <v>70</v>
      </c>
      <c r="BN1152">
        <v>511115</v>
      </c>
      <c r="BO1152" s="29">
        <v>10</v>
      </c>
      <c r="BP1152" t="s">
        <v>79</v>
      </c>
      <c r="BQ1152" s="61">
        <v>4119</v>
      </c>
    </row>
    <row r="1153" spans="1:69" x14ac:dyDescent="0.25">
      <c r="A1153" s="27">
        <v>2023</v>
      </c>
      <c r="B1153" t="s">
        <v>51</v>
      </c>
      <c r="C1153" t="s">
        <v>53</v>
      </c>
      <c r="D1153" t="s">
        <v>20</v>
      </c>
      <c r="E1153" s="61"/>
      <c r="F1153" s="61"/>
      <c r="G1153" s="61"/>
      <c r="H1153" s="61">
        <v>1235</v>
      </c>
      <c r="I1153" s="61"/>
      <c r="J1153" s="61"/>
      <c r="K1153" s="61"/>
      <c r="L1153" s="61"/>
      <c r="M1153" s="61"/>
      <c r="N1153" s="61"/>
      <c r="O1153" s="61"/>
      <c r="P1153" s="61"/>
      <c r="Q1153" s="61">
        <v>1235</v>
      </c>
      <c r="AK1153" s="27">
        <v>2022</v>
      </c>
      <c r="AL1153" t="s">
        <v>50</v>
      </c>
      <c r="AM1153" t="s">
        <v>36</v>
      </c>
      <c r="AN1153">
        <v>250007</v>
      </c>
      <c r="AO1153" s="29">
        <v>7</v>
      </c>
      <c r="AP1153" t="s">
        <v>15</v>
      </c>
      <c r="AQ1153" s="61">
        <v>1486</v>
      </c>
      <c r="BK1153" s="27">
        <v>2022</v>
      </c>
      <c r="BL1153" t="s">
        <v>50</v>
      </c>
      <c r="BM1153" t="s">
        <v>70</v>
      </c>
      <c r="BN1153">
        <v>511115</v>
      </c>
      <c r="BO1153" s="29">
        <v>10</v>
      </c>
      <c r="BP1153" t="s">
        <v>14</v>
      </c>
      <c r="BQ1153" s="61">
        <v>4507</v>
      </c>
    </row>
    <row r="1154" spans="1:69" x14ac:dyDescent="0.25">
      <c r="A1154" s="27">
        <v>2023</v>
      </c>
      <c r="B1154" t="s">
        <v>51</v>
      </c>
      <c r="C1154" t="s">
        <v>53</v>
      </c>
      <c r="D1154" t="s">
        <v>21</v>
      </c>
      <c r="E1154" s="61"/>
      <c r="F1154" s="61"/>
      <c r="G1154" s="61"/>
      <c r="H1154" s="61"/>
      <c r="I1154" s="61"/>
      <c r="J1154" s="61">
        <v>3878</v>
      </c>
      <c r="K1154" s="61"/>
      <c r="L1154" s="61"/>
      <c r="M1154" s="61"/>
      <c r="N1154" s="61"/>
      <c r="O1154" s="61"/>
      <c r="P1154" s="61"/>
      <c r="Q1154" s="61">
        <v>3878</v>
      </c>
      <c r="AK1154" s="27">
        <v>2022</v>
      </c>
      <c r="AL1154" t="s">
        <v>50</v>
      </c>
      <c r="AM1154" t="s">
        <v>36</v>
      </c>
      <c r="AN1154">
        <v>250007</v>
      </c>
      <c r="AO1154" s="29">
        <v>10</v>
      </c>
      <c r="AP1154" t="s">
        <v>13</v>
      </c>
      <c r="AQ1154" s="61">
        <v>922</v>
      </c>
      <c r="BK1154" s="27">
        <v>2022</v>
      </c>
      <c r="BL1154" t="s">
        <v>50</v>
      </c>
      <c r="BM1154" t="s">
        <v>70</v>
      </c>
      <c r="BN1154">
        <v>511115</v>
      </c>
      <c r="BO1154" s="29">
        <v>10</v>
      </c>
      <c r="BP1154" t="s">
        <v>16</v>
      </c>
      <c r="BQ1154" s="61">
        <v>302</v>
      </c>
    </row>
    <row r="1155" spans="1:69" x14ac:dyDescent="0.25">
      <c r="A1155" s="27">
        <v>2023</v>
      </c>
      <c r="B1155" t="s">
        <v>51</v>
      </c>
      <c r="C1155" t="s">
        <v>38</v>
      </c>
      <c r="D1155" t="s">
        <v>73</v>
      </c>
      <c r="E1155" s="61"/>
      <c r="F1155" s="61"/>
      <c r="G1155" s="61"/>
      <c r="H1155" s="61"/>
      <c r="I1155" s="61">
        <v>3403</v>
      </c>
      <c r="J1155" s="61"/>
      <c r="K1155" s="61"/>
      <c r="L1155" s="61"/>
      <c r="M1155" s="61"/>
      <c r="N1155" s="61"/>
      <c r="O1155" s="61"/>
      <c r="P1155" s="61"/>
      <c r="Q1155" s="61">
        <v>3403</v>
      </c>
      <c r="AK1155" s="27">
        <v>2022</v>
      </c>
      <c r="AL1155" t="s">
        <v>50</v>
      </c>
      <c r="AM1155" t="s">
        <v>36</v>
      </c>
      <c r="AN1155">
        <v>250007</v>
      </c>
      <c r="AO1155" s="29">
        <v>11</v>
      </c>
      <c r="AP1155" t="s">
        <v>75</v>
      </c>
      <c r="AQ1155" s="61">
        <v>4577</v>
      </c>
      <c r="BK1155" s="27">
        <v>2022</v>
      </c>
      <c r="BL1155" t="s">
        <v>50</v>
      </c>
      <c r="BM1155" t="s">
        <v>70</v>
      </c>
      <c r="BN1155">
        <v>511115</v>
      </c>
      <c r="BO1155" s="29">
        <v>10</v>
      </c>
      <c r="BP1155" t="s">
        <v>20</v>
      </c>
      <c r="BQ1155" s="61">
        <v>5955</v>
      </c>
    </row>
    <row r="1156" spans="1:69" x14ac:dyDescent="0.25">
      <c r="A1156" s="27">
        <v>2023</v>
      </c>
      <c r="B1156" t="s">
        <v>51</v>
      </c>
      <c r="C1156" t="s">
        <v>38</v>
      </c>
      <c r="D1156" t="s">
        <v>74</v>
      </c>
      <c r="E1156" s="61"/>
      <c r="F1156" s="61"/>
      <c r="G1156" s="61"/>
      <c r="H1156" s="61">
        <v>5459</v>
      </c>
      <c r="I1156" s="61"/>
      <c r="J1156" s="61"/>
      <c r="K1156" s="61">
        <v>1441</v>
      </c>
      <c r="L1156" s="61"/>
      <c r="M1156" s="61"/>
      <c r="N1156" s="61">
        <v>615</v>
      </c>
      <c r="O1156" s="61"/>
      <c r="P1156" s="61"/>
      <c r="Q1156" s="61">
        <v>7515</v>
      </c>
      <c r="AK1156" s="27">
        <v>2022</v>
      </c>
      <c r="AL1156" t="s">
        <v>50</v>
      </c>
      <c r="AM1156" t="s">
        <v>36</v>
      </c>
      <c r="AN1156">
        <v>250007</v>
      </c>
      <c r="AO1156" s="29">
        <v>11</v>
      </c>
      <c r="AP1156" t="s">
        <v>81</v>
      </c>
      <c r="AQ1156" s="61">
        <v>1381</v>
      </c>
      <c r="BK1156" s="27">
        <v>2022</v>
      </c>
      <c r="BL1156" t="s">
        <v>50</v>
      </c>
      <c r="BM1156" t="s">
        <v>70</v>
      </c>
      <c r="BN1156">
        <v>511115</v>
      </c>
      <c r="BO1156" s="29">
        <v>11</v>
      </c>
      <c r="BP1156" t="s">
        <v>16</v>
      </c>
      <c r="BQ1156" s="61">
        <v>1988</v>
      </c>
    </row>
    <row r="1157" spans="1:69" x14ac:dyDescent="0.25">
      <c r="A1157" s="27">
        <v>2023</v>
      </c>
      <c r="B1157" t="s">
        <v>51</v>
      </c>
      <c r="C1157" t="s">
        <v>38</v>
      </c>
      <c r="D1157" t="s">
        <v>75</v>
      </c>
      <c r="E1157" s="61"/>
      <c r="F1157" s="61"/>
      <c r="G1157" s="61"/>
      <c r="H1157" s="61">
        <v>3283</v>
      </c>
      <c r="I1157" s="61"/>
      <c r="J1157" s="61"/>
      <c r="K1157" s="61">
        <v>1201</v>
      </c>
      <c r="L1157" s="61"/>
      <c r="M1157" s="61"/>
      <c r="N1157" s="61"/>
      <c r="O1157" s="61">
        <v>2948</v>
      </c>
      <c r="P1157" s="61"/>
      <c r="Q1157" s="61">
        <v>7432</v>
      </c>
      <c r="AK1157" s="27">
        <v>2022</v>
      </c>
      <c r="AL1157" t="s">
        <v>50</v>
      </c>
      <c r="AM1157" t="s">
        <v>36</v>
      </c>
      <c r="AN1157">
        <v>250007</v>
      </c>
      <c r="AO1157" s="29">
        <v>11</v>
      </c>
      <c r="AP1157" t="s">
        <v>19</v>
      </c>
      <c r="AQ1157" s="61">
        <v>3894</v>
      </c>
      <c r="BK1157" s="27">
        <v>2022</v>
      </c>
      <c r="BL1157" t="s">
        <v>50</v>
      </c>
      <c r="BM1157" t="s">
        <v>70</v>
      </c>
      <c r="BN1157">
        <v>511115</v>
      </c>
      <c r="BO1157" s="29">
        <v>11</v>
      </c>
      <c r="BP1157" t="s">
        <v>21</v>
      </c>
      <c r="BQ1157" s="61">
        <v>5614</v>
      </c>
    </row>
    <row r="1158" spans="1:69" x14ac:dyDescent="0.25">
      <c r="A1158" s="27">
        <v>2023</v>
      </c>
      <c r="B1158" t="s">
        <v>51</v>
      </c>
      <c r="C1158" t="s">
        <v>38</v>
      </c>
      <c r="D1158" t="s">
        <v>76</v>
      </c>
      <c r="E1158" s="61"/>
      <c r="F1158" s="61">
        <v>347</v>
      </c>
      <c r="G1158" s="61"/>
      <c r="H1158" s="61"/>
      <c r="I1158" s="61"/>
      <c r="J1158" s="61"/>
      <c r="K1158" s="61"/>
      <c r="L1158" s="61"/>
      <c r="M1158" s="61"/>
      <c r="N1158" s="61">
        <v>2058</v>
      </c>
      <c r="O1158" s="61"/>
      <c r="P1158" s="61"/>
      <c r="Q1158" s="61">
        <v>2405</v>
      </c>
      <c r="AK1158" s="27">
        <v>2022</v>
      </c>
      <c r="AL1158" t="s">
        <v>50</v>
      </c>
      <c r="AM1158" t="s">
        <v>36</v>
      </c>
      <c r="AN1158">
        <v>250008</v>
      </c>
      <c r="AO1158" s="29">
        <v>1</v>
      </c>
      <c r="AP1158" t="s">
        <v>13</v>
      </c>
      <c r="AQ1158" s="61">
        <v>4232</v>
      </c>
      <c r="BK1158" s="27">
        <v>2022</v>
      </c>
      <c r="BL1158" t="s">
        <v>50</v>
      </c>
      <c r="BM1158" t="s">
        <v>70</v>
      </c>
      <c r="BN1158">
        <v>511115</v>
      </c>
      <c r="BO1158" s="29">
        <v>12</v>
      </c>
      <c r="BP1158" t="s">
        <v>78</v>
      </c>
      <c r="BQ1158" s="61">
        <v>220</v>
      </c>
    </row>
    <row r="1159" spans="1:69" x14ac:dyDescent="0.25">
      <c r="A1159" s="27">
        <v>2023</v>
      </c>
      <c r="B1159" t="s">
        <v>51</v>
      </c>
      <c r="C1159" t="s">
        <v>38</v>
      </c>
      <c r="D1159" t="s">
        <v>77</v>
      </c>
      <c r="E1159" s="61"/>
      <c r="F1159" s="61">
        <v>2151</v>
      </c>
      <c r="G1159" s="61"/>
      <c r="H1159" s="61"/>
      <c r="I1159" s="61"/>
      <c r="J1159" s="61"/>
      <c r="K1159" s="61"/>
      <c r="L1159" s="61"/>
      <c r="M1159" s="61"/>
      <c r="N1159" s="61"/>
      <c r="O1159" s="61"/>
      <c r="P1159" s="61"/>
      <c r="Q1159" s="61">
        <v>2151</v>
      </c>
      <c r="AK1159" s="27">
        <v>2022</v>
      </c>
      <c r="AL1159" t="s">
        <v>50</v>
      </c>
      <c r="AM1159" t="s">
        <v>36</v>
      </c>
      <c r="AN1159">
        <v>250008</v>
      </c>
      <c r="AO1159" s="29">
        <v>3</v>
      </c>
      <c r="AP1159" t="s">
        <v>19</v>
      </c>
      <c r="AQ1159" s="61">
        <v>201</v>
      </c>
      <c r="BK1159" s="27">
        <v>2022</v>
      </c>
      <c r="BL1159" t="s">
        <v>50</v>
      </c>
      <c r="BM1159" t="s">
        <v>70</v>
      </c>
      <c r="BN1159">
        <v>511115</v>
      </c>
      <c r="BO1159" s="29">
        <v>12</v>
      </c>
      <c r="BP1159" t="s">
        <v>80</v>
      </c>
      <c r="BQ1159" s="61">
        <v>5845</v>
      </c>
    </row>
    <row r="1160" spans="1:69" x14ac:dyDescent="0.25">
      <c r="A1160" s="27">
        <v>2023</v>
      </c>
      <c r="B1160" t="s">
        <v>51</v>
      </c>
      <c r="C1160" t="s">
        <v>38</v>
      </c>
      <c r="D1160" t="s">
        <v>78</v>
      </c>
      <c r="E1160" s="61">
        <v>5747</v>
      </c>
      <c r="F1160" s="61"/>
      <c r="G1160" s="61"/>
      <c r="H1160" s="61">
        <v>2113</v>
      </c>
      <c r="I1160" s="61">
        <v>1304</v>
      </c>
      <c r="J1160" s="61"/>
      <c r="K1160" s="61"/>
      <c r="L1160" s="61"/>
      <c r="M1160" s="61">
        <v>2784</v>
      </c>
      <c r="N1160" s="61"/>
      <c r="O1160" s="61"/>
      <c r="P1160" s="61"/>
      <c r="Q1160" s="61">
        <v>11948</v>
      </c>
      <c r="AK1160" s="27">
        <v>2022</v>
      </c>
      <c r="AL1160" t="s">
        <v>50</v>
      </c>
      <c r="AM1160" t="s">
        <v>36</v>
      </c>
      <c r="AN1160">
        <v>250008</v>
      </c>
      <c r="AO1160" s="29">
        <v>5</v>
      </c>
      <c r="AP1160" t="s">
        <v>77</v>
      </c>
      <c r="AQ1160" s="61">
        <v>2008</v>
      </c>
      <c r="BK1160" s="27">
        <v>2022</v>
      </c>
      <c r="BL1160" t="s">
        <v>50</v>
      </c>
      <c r="BM1160" t="s">
        <v>70</v>
      </c>
      <c r="BN1160">
        <v>511115</v>
      </c>
      <c r="BO1160" s="29">
        <v>12</v>
      </c>
      <c r="BP1160" t="s">
        <v>12</v>
      </c>
      <c r="BQ1160" s="61">
        <v>2597</v>
      </c>
    </row>
    <row r="1161" spans="1:69" x14ac:dyDescent="0.25">
      <c r="A1161" s="27">
        <v>2023</v>
      </c>
      <c r="B1161" t="s">
        <v>51</v>
      </c>
      <c r="C1161" t="s">
        <v>38</v>
      </c>
      <c r="D1161" t="s">
        <v>79</v>
      </c>
      <c r="E1161" s="61"/>
      <c r="F1161" s="61"/>
      <c r="G1161" s="61">
        <v>4009</v>
      </c>
      <c r="H1161" s="61"/>
      <c r="I1161" s="61">
        <v>944</v>
      </c>
      <c r="J1161" s="61"/>
      <c r="K1161" s="61"/>
      <c r="L1161" s="61"/>
      <c r="M1161" s="61"/>
      <c r="N1161" s="61"/>
      <c r="O1161" s="61">
        <v>4671</v>
      </c>
      <c r="P1161" s="61"/>
      <c r="Q1161" s="61">
        <v>9624</v>
      </c>
      <c r="AK1161" s="27">
        <v>2022</v>
      </c>
      <c r="AL1161" t="s">
        <v>50</v>
      </c>
      <c r="AM1161" t="s">
        <v>36</v>
      </c>
      <c r="AN1161">
        <v>250008</v>
      </c>
      <c r="AO1161" s="29">
        <v>7</v>
      </c>
      <c r="AP1161" t="s">
        <v>79</v>
      </c>
      <c r="AQ1161" s="61">
        <v>7220</v>
      </c>
      <c r="BK1161" s="27">
        <v>2022</v>
      </c>
      <c r="BL1161" t="s">
        <v>50</v>
      </c>
      <c r="BM1161" t="s">
        <v>70</v>
      </c>
      <c r="BN1161">
        <v>511115</v>
      </c>
      <c r="BO1161" s="29">
        <v>12</v>
      </c>
      <c r="BP1161" t="s">
        <v>13</v>
      </c>
      <c r="BQ1161" s="61">
        <v>1608</v>
      </c>
    </row>
    <row r="1162" spans="1:69" x14ac:dyDescent="0.25">
      <c r="A1162" s="27">
        <v>2023</v>
      </c>
      <c r="B1162" t="s">
        <v>51</v>
      </c>
      <c r="C1162" t="s">
        <v>38</v>
      </c>
      <c r="D1162" t="s">
        <v>80</v>
      </c>
      <c r="E1162" s="61"/>
      <c r="F1162" s="61"/>
      <c r="G1162" s="61"/>
      <c r="H1162" s="61"/>
      <c r="I1162" s="61"/>
      <c r="J1162" s="61"/>
      <c r="K1162" s="61">
        <v>4317</v>
      </c>
      <c r="L1162" s="61"/>
      <c r="M1162" s="61"/>
      <c r="N1162" s="61"/>
      <c r="O1162" s="61"/>
      <c r="P1162" s="61"/>
      <c r="Q1162" s="61">
        <v>4317</v>
      </c>
      <c r="AK1162" s="27">
        <v>2022</v>
      </c>
      <c r="AL1162" t="s">
        <v>50</v>
      </c>
      <c r="AM1162" t="s">
        <v>36</v>
      </c>
      <c r="AN1162">
        <v>250008</v>
      </c>
      <c r="AO1162" s="29">
        <v>8</v>
      </c>
      <c r="AP1162" t="s">
        <v>18</v>
      </c>
      <c r="AQ1162" s="61">
        <v>3164</v>
      </c>
      <c r="BK1162" s="27">
        <v>2022</v>
      </c>
      <c r="BL1162" t="s">
        <v>50</v>
      </c>
      <c r="BM1162" t="s">
        <v>70</v>
      </c>
      <c r="BN1162">
        <v>511115</v>
      </c>
      <c r="BO1162" s="29">
        <v>12</v>
      </c>
      <c r="BP1162" t="s">
        <v>19</v>
      </c>
      <c r="BQ1162" s="61">
        <v>4684</v>
      </c>
    </row>
    <row r="1163" spans="1:69" x14ac:dyDescent="0.25">
      <c r="A1163" s="27">
        <v>2023</v>
      </c>
      <c r="B1163" t="s">
        <v>51</v>
      </c>
      <c r="C1163" t="s">
        <v>38</v>
      </c>
      <c r="D1163" t="s">
        <v>81</v>
      </c>
      <c r="E1163" s="61"/>
      <c r="F1163" s="61">
        <v>3442</v>
      </c>
      <c r="G1163" s="61">
        <v>3198</v>
      </c>
      <c r="H1163" s="61"/>
      <c r="I1163" s="61"/>
      <c r="J1163" s="61"/>
      <c r="K1163" s="61">
        <v>1846</v>
      </c>
      <c r="L1163" s="61"/>
      <c r="M1163" s="61">
        <v>488</v>
      </c>
      <c r="N1163" s="61">
        <v>3886</v>
      </c>
      <c r="O1163" s="61"/>
      <c r="P1163" s="61"/>
      <c r="Q1163" s="61">
        <v>12860</v>
      </c>
      <c r="AK1163" s="27">
        <v>2022</v>
      </c>
      <c r="AL1163" t="s">
        <v>50</v>
      </c>
      <c r="AM1163" t="s">
        <v>36</v>
      </c>
      <c r="AN1163">
        <v>250008</v>
      </c>
      <c r="AO1163" s="29">
        <v>10</v>
      </c>
      <c r="AP1163" t="s">
        <v>17</v>
      </c>
      <c r="AQ1163" s="61">
        <v>5710</v>
      </c>
      <c r="BK1163" s="27">
        <v>2022</v>
      </c>
      <c r="BL1163" t="s">
        <v>50</v>
      </c>
      <c r="BM1163" t="s">
        <v>31</v>
      </c>
      <c r="BN1163">
        <v>511116</v>
      </c>
      <c r="BO1163" s="29">
        <v>1</v>
      </c>
      <c r="BP1163" t="s">
        <v>73</v>
      </c>
      <c r="BQ1163" s="61">
        <v>664</v>
      </c>
    </row>
    <row r="1164" spans="1:69" x14ac:dyDescent="0.25">
      <c r="A1164" s="27">
        <v>2023</v>
      </c>
      <c r="B1164" t="s">
        <v>51</v>
      </c>
      <c r="C1164" t="s">
        <v>38</v>
      </c>
      <c r="D1164" t="s">
        <v>11</v>
      </c>
      <c r="E1164" s="61"/>
      <c r="F1164" s="61"/>
      <c r="G1164" s="61"/>
      <c r="H1164" s="61"/>
      <c r="I1164" s="61"/>
      <c r="J1164" s="61">
        <v>3256</v>
      </c>
      <c r="K1164" s="61"/>
      <c r="L1164" s="61"/>
      <c r="M1164" s="61"/>
      <c r="N1164" s="61">
        <v>2216</v>
      </c>
      <c r="O1164" s="61"/>
      <c r="P1164" s="61"/>
      <c r="Q1164" s="61">
        <v>5472</v>
      </c>
      <c r="AK1164" s="27">
        <v>2022</v>
      </c>
      <c r="AL1164" t="s">
        <v>50</v>
      </c>
      <c r="AM1164" t="s">
        <v>36</v>
      </c>
      <c r="AN1164">
        <v>250008</v>
      </c>
      <c r="AO1164" s="29">
        <v>11</v>
      </c>
      <c r="AP1164" t="s">
        <v>14</v>
      </c>
      <c r="AQ1164" s="61">
        <v>338</v>
      </c>
      <c r="BK1164" s="27">
        <v>2022</v>
      </c>
      <c r="BL1164" t="s">
        <v>50</v>
      </c>
      <c r="BM1164" t="s">
        <v>31</v>
      </c>
      <c r="BN1164">
        <v>511116</v>
      </c>
      <c r="BO1164" s="29">
        <v>1</v>
      </c>
      <c r="BP1164" t="s">
        <v>78</v>
      </c>
      <c r="BQ1164" s="61">
        <v>1091</v>
      </c>
    </row>
    <row r="1165" spans="1:69" x14ac:dyDescent="0.25">
      <c r="A1165" s="27">
        <v>2023</v>
      </c>
      <c r="B1165" t="s">
        <v>51</v>
      </c>
      <c r="C1165" t="s">
        <v>38</v>
      </c>
      <c r="D1165" t="s">
        <v>12</v>
      </c>
      <c r="E1165" s="61"/>
      <c r="F1165" s="61"/>
      <c r="G1165" s="61"/>
      <c r="H1165" s="61"/>
      <c r="I1165" s="61"/>
      <c r="J1165" s="61"/>
      <c r="K1165" s="61"/>
      <c r="L1165" s="61"/>
      <c r="M1165" s="61">
        <v>6505</v>
      </c>
      <c r="N1165" s="61">
        <v>331</v>
      </c>
      <c r="O1165" s="61"/>
      <c r="P1165" s="61"/>
      <c r="Q1165" s="61">
        <v>6836</v>
      </c>
      <c r="AK1165" s="27">
        <v>2022</v>
      </c>
      <c r="AL1165" t="s">
        <v>50</v>
      </c>
      <c r="AM1165" t="s">
        <v>36</v>
      </c>
      <c r="AN1165">
        <v>250008</v>
      </c>
      <c r="AO1165" s="29">
        <v>12</v>
      </c>
      <c r="AP1165" t="s">
        <v>14</v>
      </c>
      <c r="AQ1165" s="61">
        <v>834</v>
      </c>
      <c r="BK1165" s="27">
        <v>2022</v>
      </c>
      <c r="BL1165" t="s">
        <v>50</v>
      </c>
      <c r="BM1165" t="s">
        <v>31</v>
      </c>
      <c r="BN1165">
        <v>511116</v>
      </c>
      <c r="BO1165" s="29">
        <v>1</v>
      </c>
      <c r="BP1165" t="s">
        <v>79</v>
      </c>
      <c r="BQ1165" s="61">
        <v>1582</v>
      </c>
    </row>
    <row r="1166" spans="1:69" x14ac:dyDescent="0.25">
      <c r="A1166" s="27">
        <v>2023</v>
      </c>
      <c r="B1166" t="s">
        <v>51</v>
      </c>
      <c r="C1166" t="s">
        <v>38</v>
      </c>
      <c r="D1166" t="s">
        <v>13</v>
      </c>
      <c r="E1166" s="61"/>
      <c r="F1166" s="61"/>
      <c r="G1166" s="61"/>
      <c r="H1166" s="61"/>
      <c r="I1166" s="61"/>
      <c r="J1166" s="61"/>
      <c r="K1166" s="61"/>
      <c r="L1166" s="61"/>
      <c r="M1166" s="61"/>
      <c r="N1166" s="61"/>
      <c r="O1166" s="61"/>
      <c r="P1166" s="61">
        <v>4425</v>
      </c>
      <c r="Q1166" s="61">
        <v>4425</v>
      </c>
      <c r="AK1166" s="27">
        <v>2022</v>
      </c>
      <c r="AL1166" t="s">
        <v>50</v>
      </c>
      <c r="AM1166" t="s">
        <v>36</v>
      </c>
      <c r="AN1166">
        <v>250009</v>
      </c>
      <c r="AO1166" s="29">
        <v>1</v>
      </c>
      <c r="AP1166" t="s">
        <v>15</v>
      </c>
      <c r="AQ1166" s="61">
        <v>5778</v>
      </c>
      <c r="BK1166" s="27">
        <v>2022</v>
      </c>
      <c r="BL1166" t="s">
        <v>50</v>
      </c>
      <c r="BM1166" t="s">
        <v>31</v>
      </c>
      <c r="BN1166">
        <v>511116</v>
      </c>
      <c r="BO1166" s="29">
        <v>1</v>
      </c>
      <c r="BP1166" t="s">
        <v>21</v>
      </c>
      <c r="BQ1166" s="61">
        <v>3764</v>
      </c>
    </row>
    <row r="1167" spans="1:69" x14ac:dyDescent="0.25">
      <c r="A1167" s="27">
        <v>2023</v>
      </c>
      <c r="B1167" t="s">
        <v>51</v>
      </c>
      <c r="C1167" t="s">
        <v>38</v>
      </c>
      <c r="D1167" t="s">
        <v>14</v>
      </c>
      <c r="E1167" s="61"/>
      <c r="F1167" s="61"/>
      <c r="G1167" s="61"/>
      <c r="H1167" s="61"/>
      <c r="I1167" s="61"/>
      <c r="J1167" s="61"/>
      <c r="K1167" s="61">
        <v>2951</v>
      </c>
      <c r="L1167" s="61"/>
      <c r="M1167" s="61"/>
      <c r="N1167" s="61"/>
      <c r="O1167" s="61"/>
      <c r="P1167" s="61">
        <v>869</v>
      </c>
      <c r="Q1167" s="61">
        <v>3820</v>
      </c>
      <c r="AK1167" s="27">
        <v>2022</v>
      </c>
      <c r="AL1167" t="s">
        <v>50</v>
      </c>
      <c r="AM1167" t="s">
        <v>36</v>
      </c>
      <c r="AN1167">
        <v>250009</v>
      </c>
      <c r="AO1167" s="29">
        <v>1</v>
      </c>
      <c r="AP1167" t="s">
        <v>18</v>
      </c>
      <c r="AQ1167" s="61">
        <v>4079</v>
      </c>
      <c r="BK1167" s="27">
        <v>2022</v>
      </c>
      <c r="BL1167" t="s">
        <v>50</v>
      </c>
      <c r="BM1167" t="s">
        <v>31</v>
      </c>
      <c r="BN1167">
        <v>511116</v>
      </c>
      <c r="BO1167" s="29">
        <v>2</v>
      </c>
      <c r="BP1167" t="s">
        <v>77</v>
      </c>
      <c r="BQ1167" s="61">
        <v>1639</v>
      </c>
    </row>
    <row r="1168" spans="1:69" x14ac:dyDescent="0.25">
      <c r="A1168" s="27">
        <v>2023</v>
      </c>
      <c r="B1168" t="s">
        <v>51</v>
      </c>
      <c r="C1168" t="s">
        <v>38</v>
      </c>
      <c r="D1168" t="s">
        <v>17</v>
      </c>
      <c r="E1168" s="61">
        <v>5408</v>
      </c>
      <c r="F1168" s="61"/>
      <c r="G1168" s="61"/>
      <c r="H1168" s="61">
        <v>3102</v>
      </c>
      <c r="I1168" s="61"/>
      <c r="J1168" s="61">
        <v>4634</v>
      </c>
      <c r="K1168" s="61"/>
      <c r="L1168" s="61"/>
      <c r="M1168" s="61"/>
      <c r="N1168" s="61"/>
      <c r="O1168" s="61"/>
      <c r="P1168" s="61"/>
      <c r="Q1168" s="61">
        <v>13144</v>
      </c>
      <c r="AK1168" s="27">
        <v>2022</v>
      </c>
      <c r="AL1168" t="s">
        <v>50</v>
      </c>
      <c r="AM1168" t="s">
        <v>36</v>
      </c>
      <c r="AN1168">
        <v>250009</v>
      </c>
      <c r="AO1168" s="29">
        <v>3</v>
      </c>
      <c r="AP1168" t="s">
        <v>16</v>
      </c>
      <c r="AQ1168" s="61">
        <v>4881</v>
      </c>
      <c r="BK1168" s="27">
        <v>2022</v>
      </c>
      <c r="BL1168" t="s">
        <v>50</v>
      </c>
      <c r="BM1168" t="s">
        <v>31</v>
      </c>
      <c r="BN1168">
        <v>511116</v>
      </c>
      <c r="BO1168" s="29">
        <v>2</v>
      </c>
      <c r="BP1168" t="s">
        <v>11</v>
      </c>
      <c r="BQ1168" s="61">
        <v>5334</v>
      </c>
    </row>
    <row r="1169" spans="1:69" x14ac:dyDescent="0.25">
      <c r="A1169" s="27">
        <v>2023</v>
      </c>
      <c r="B1169" t="s">
        <v>51</v>
      </c>
      <c r="C1169" t="s">
        <v>38</v>
      </c>
      <c r="D1169" t="s">
        <v>18</v>
      </c>
      <c r="E1169" s="61"/>
      <c r="F1169" s="61"/>
      <c r="G1169" s="61"/>
      <c r="H1169" s="61"/>
      <c r="I1169" s="61"/>
      <c r="J1169" s="61">
        <v>496</v>
      </c>
      <c r="K1169" s="61"/>
      <c r="L1169" s="61"/>
      <c r="M1169" s="61"/>
      <c r="N1169" s="61"/>
      <c r="O1169" s="61"/>
      <c r="P1169" s="61"/>
      <c r="Q1169" s="61">
        <v>496</v>
      </c>
      <c r="AK1169" s="27">
        <v>2022</v>
      </c>
      <c r="AL1169" t="s">
        <v>50</v>
      </c>
      <c r="AM1169" t="s">
        <v>36</v>
      </c>
      <c r="AN1169">
        <v>250009</v>
      </c>
      <c r="AO1169" s="29">
        <v>4</v>
      </c>
      <c r="AP1169" t="s">
        <v>11</v>
      </c>
      <c r="AQ1169" s="61">
        <v>896</v>
      </c>
      <c r="BK1169" s="27">
        <v>2022</v>
      </c>
      <c r="BL1169" t="s">
        <v>50</v>
      </c>
      <c r="BM1169" t="s">
        <v>31</v>
      </c>
      <c r="BN1169">
        <v>511116</v>
      </c>
      <c r="BO1169" s="29">
        <v>2</v>
      </c>
      <c r="BP1169" t="s">
        <v>17</v>
      </c>
      <c r="BQ1169" s="61">
        <v>1970</v>
      </c>
    </row>
    <row r="1170" spans="1:69" x14ac:dyDescent="0.25">
      <c r="A1170" s="27">
        <v>2023</v>
      </c>
      <c r="B1170" t="s">
        <v>51</v>
      </c>
      <c r="C1170" t="s">
        <v>38</v>
      </c>
      <c r="D1170" t="s">
        <v>20</v>
      </c>
      <c r="E1170" s="61"/>
      <c r="F1170" s="61">
        <v>304</v>
      </c>
      <c r="G1170" s="61"/>
      <c r="H1170" s="61"/>
      <c r="I1170" s="61"/>
      <c r="J1170" s="61"/>
      <c r="K1170" s="61"/>
      <c r="L1170" s="61"/>
      <c r="M1170" s="61"/>
      <c r="N1170" s="61"/>
      <c r="O1170" s="61">
        <v>3678</v>
      </c>
      <c r="P1170" s="61">
        <v>2084</v>
      </c>
      <c r="Q1170" s="61">
        <v>6066</v>
      </c>
      <c r="AK1170" s="27">
        <v>2022</v>
      </c>
      <c r="AL1170" t="s">
        <v>50</v>
      </c>
      <c r="AM1170" t="s">
        <v>36</v>
      </c>
      <c r="AN1170">
        <v>250009</v>
      </c>
      <c r="AO1170" s="29">
        <v>7</v>
      </c>
      <c r="AP1170" t="s">
        <v>79</v>
      </c>
      <c r="AQ1170" s="61">
        <v>5244</v>
      </c>
      <c r="BK1170" s="27">
        <v>2022</v>
      </c>
      <c r="BL1170" t="s">
        <v>50</v>
      </c>
      <c r="BM1170" t="s">
        <v>31</v>
      </c>
      <c r="BN1170">
        <v>511116</v>
      </c>
      <c r="BO1170" s="29">
        <v>3</v>
      </c>
      <c r="BP1170" t="s">
        <v>76</v>
      </c>
      <c r="BQ1170" s="61">
        <v>1504</v>
      </c>
    </row>
    <row r="1171" spans="1:69" x14ac:dyDescent="0.25">
      <c r="A1171" s="27">
        <v>2023</v>
      </c>
      <c r="B1171" t="s">
        <v>51</v>
      </c>
      <c r="C1171" t="s">
        <v>38</v>
      </c>
      <c r="D1171" t="s">
        <v>21</v>
      </c>
      <c r="E1171" s="61"/>
      <c r="F1171" s="61"/>
      <c r="G1171" s="61"/>
      <c r="H1171" s="61"/>
      <c r="I1171" s="61"/>
      <c r="J1171" s="61"/>
      <c r="K1171" s="61"/>
      <c r="L1171" s="61"/>
      <c r="M1171" s="61"/>
      <c r="N1171" s="61"/>
      <c r="O1171" s="61">
        <v>3966</v>
      </c>
      <c r="P1171" s="61">
        <v>4299</v>
      </c>
      <c r="Q1171" s="61">
        <v>8265</v>
      </c>
      <c r="AK1171" s="27">
        <v>2022</v>
      </c>
      <c r="AL1171" t="s">
        <v>50</v>
      </c>
      <c r="AM1171" t="s">
        <v>36</v>
      </c>
      <c r="AN1171">
        <v>250009</v>
      </c>
      <c r="AO1171" s="29">
        <v>9</v>
      </c>
      <c r="AP1171" t="s">
        <v>79</v>
      </c>
      <c r="AQ1171" s="61">
        <v>2620</v>
      </c>
      <c r="BK1171" s="27">
        <v>2022</v>
      </c>
      <c r="BL1171" t="s">
        <v>50</v>
      </c>
      <c r="BM1171" t="s">
        <v>31</v>
      </c>
      <c r="BN1171">
        <v>511116</v>
      </c>
      <c r="BO1171" s="29">
        <v>3</v>
      </c>
      <c r="BP1171" t="s">
        <v>13</v>
      </c>
      <c r="BQ1171" s="61">
        <v>8991</v>
      </c>
    </row>
    <row r="1172" spans="1:69" x14ac:dyDescent="0.25">
      <c r="A1172" s="27">
        <v>2023</v>
      </c>
      <c r="B1172" t="s">
        <v>51</v>
      </c>
      <c r="C1172" t="s">
        <v>54</v>
      </c>
      <c r="D1172" t="s">
        <v>73</v>
      </c>
      <c r="E1172" s="61"/>
      <c r="F1172" s="61"/>
      <c r="G1172" s="61"/>
      <c r="H1172" s="61"/>
      <c r="I1172" s="61"/>
      <c r="J1172" s="61"/>
      <c r="K1172" s="61">
        <v>5140</v>
      </c>
      <c r="L1172" s="61"/>
      <c r="M1172" s="61"/>
      <c r="N1172" s="61"/>
      <c r="O1172" s="61"/>
      <c r="P1172" s="61">
        <v>3616</v>
      </c>
      <c r="Q1172" s="61">
        <v>8756</v>
      </c>
      <c r="AK1172" s="27">
        <v>2022</v>
      </c>
      <c r="AL1172" t="s">
        <v>50</v>
      </c>
      <c r="AM1172" t="s">
        <v>36</v>
      </c>
      <c r="AN1172">
        <v>250009</v>
      </c>
      <c r="AO1172" s="29">
        <v>10</v>
      </c>
      <c r="AP1172" t="s">
        <v>80</v>
      </c>
      <c r="AQ1172" s="61">
        <v>4946</v>
      </c>
      <c r="BK1172" s="27">
        <v>2022</v>
      </c>
      <c r="BL1172" t="s">
        <v>50</v>
      </c>
      <c r="BM1172" t="s">
        <v>31</v>
      </c>
      <c r="BN1172">
        <v>511116</v>
      </c>
      <c r="BO1172" s="29">
        <v>3</v>
      </c>
      <c r="BP1172" t="s">
        <v>16</v>
      </c>
      <c r="BQ1172" s="61">
        <v>2209</v>
      </c>
    </row>
    <row r="1173" spans="1:69" x14ac:dyDescent="0.25">
      <c r="A1173" s="27">
        <v>2023</v>
      </c>
      <c r="B1173" t="s">
        <v>51</v>
      </c>
      <c r="C1173" t="s">
        <v>54</v>
      </c>
      <c r="D1173" t="s">
        <v>74</v>
      </c>
      <c r="E1173" s="61"/>
      <c r="F1173" s="61"/>
      <c r="G1173" s="61">
        <v>4440</v>
      </c>
      <c r="H1173" s="61"/>
      <c r="I1173" s="61"/>
      <c r="J1173" s="61"/>
      <c r="K1173" s="61"/>
      <c r="L1173" s="61"/>
      <c r="M1173" s="61"/>
      <c r="N1173" s="61"/>
      <c r="O1173" s="61"/>
      <c r="P1173" s="61"/>
      <c r="Q1173" s="61">
        <v>4440</v>
      </c>
      <c r="AK1173" s="27">
        <v>2022</v>
      </c>
      <c r="AL1173" t="s">
        <v>50</v>
      </c>
      <c r="AM1173" t="s">
        <v>36</v>
      </c>
      <c r="AN1173">
        <v>250009</v>
      </c>
      <c r="AO1173" s="29">
        <v>10</v>
      </c>
      <c r="AP1173" t="s">
        <v>17</v>
      </c>
      <c r="AQ1173" s="61">
        <v>4374</v>
      </c>
      <c r="BK1173" s="27">
        <v>2022</v>
      </c>
      <c r="BL1173" t="s">
        <v>50</v>
      </c>
      <c r="BM1173" t="s">
        <v>31</v>
      </c>
      <c r="BN1173">
        <v>511116</v>
      </c>
      <c r="BO1173" s="29">
        <v>3</v>
      </c>
      <c r="BP1173" t="s">
        <v>19</v>
      </c>
      <c r="BQ1173" s="61">
        <v>628</v>
      </c>
    </row>
    <row r="1174" spans="1:69" x14ac:dyDescent="0.25">
      <c r="A1174" s="27">
        <v>2023</v>
      </c>
      <c r="B1174" t="s">
        <v>51</v>
      </c>
      <c r="C1174" t="s">
        <v>54</v>
      </c>
      <c r="D1174" t="s">
        <v>75</v>
      </c>
      <c r="E1174" s="61">
        <v>3647</v>
      </c>
      <c r="F1174" s="61"/>
      <c r="G1174" s="61"/>
      <c r="H1174" s="61"/>
      <c r="I1174" s="61"/>
      <c r="J1174" s="61"/>
      <c r="K1174" s="61"/>
      <c r="L1174" s="61"/>
      <c r="M1174" s="61"/>
      <c r="N1174" s="61"/>
      <c r="O1174" s="61"/>
      <c r="P1174" s="61">
        <v>7988</v>
      </c>
      <c r="Q1174" s="61">
        <v>11635</v>
      </c>
      <c r="AK1174" s="27">
        <v>2022</v>
      </c>
      <c r="AL1174" t="s">
        <v>50</v>
      </c>
      <c r="AM1174" t="s">
        <v>36</v>
      </c>
      <c r="AN1174">
        <v>250009</v>
      </c>
      <c r="AO1174" s="29">
        <v>11</v>
      </c>
      <c r="AP1174" t="s">
        <v>15</v>
      </c>
      <c r="AQ1174" s="61">
        <v>2281</v>
      </c>
      <c r="BK1174" s="27">
        <v>2022</v>
      </c>
      <c r="BL1174" t="s">
        <v>50</v>
      </c>
      <c r="BM1174" t="s">
        <v>31</v>
      </c>
      <c r="BN1174">
        <v>511116</v>
      </c>
      <c r="BO1174" s="29">
        <v>4</v>
      </c>
      <c r="BP1174" t="s">
        <v>74</v>
      </c>
      <c r="BQ1174" s="61">
        <v>4411</v>
      </c>
    </row>
    <row r="1175" spans="1:69" x14ac:dyDescent="0.25">
      <c r="A1175" s="27">
        <v>2023</v>
      </c>
      <c r="B1175" t="s">
        <v>51</v>
      </c>
      <c r="C1175" t="s">
        <v>54</v>
      </c>
      <c r="D1175" t="s">
        <v>76</v>
      </c>
      <c r="E1175" s="61"/>
      <c r="F1175" s="61"/>
      <c r="G1175" s="61"/>
      <c r="H1175" s="61"/>
      <c r="I1175" s="61"/>
      <c r="J1175" s="61">
        <v>2972</v>
      </c>
      <c r="K1175" s="61"/>
      <c r="L1175" s="61"/>
      <c r="M1175" s="61"/>
      <c r="N1175" s="61"/>
      <c r="O1175" s="61"/>
      <c r="P1175" s="61"/>
      <c r="Q1175" s="61">
        <v>2972</v>
      </c>
      <c r="AK1175" s="27">
        <v>2022</v>
      </c>
      <c r="AL1175" t="s">
        <v>50</v>
      </c>
      <c r="AM1175" t="s">
        <v>36</v>
      </c>
      <c r="AN1175">
        <v>250009</v>
      </c>
      <c r="AO1175" s="29">
        <v>12</v>
      </c>
      <c r="AP1175" t="s">
        <v>80</v>
      </c>
      <c r="AQ1175" s="61">
        <v>4734</v>
      </c>
      <c r="BK1175" s="27">
        <v>2022</v>
      </c>
      <c r="BL1175" t="s">
        <v>50</v>
      </c>
      <c r="BM1175" t="s">
        <v>31</v>
      </c>
      <c r="BN1175">
        <v>511116</v>
      </c>
      <c r="BO1175" s="29">
        <v>5</v>
      </c>
      <c r="BP1175" t="s">
        <v>73</v>
      </c>
      <c r="BQ1175" s="61">
        <v>2485</v>
      </c>
    </row>
    <row r="1176" spans="1:69" x14ac:dyDescent="0.25">
      <c r="A1176" s="27">
        <v>2023</v>
      </c>
      <c r="B1176" t="s">
        <v>51</v>
      </c>
      <c r="C1176" t="s">
        <v>54</v>
      </c>
      <c r="D1176" t="s">
        <v>77</v>
      </c>
      <c r="E1176" s="61"/>
      <c r="F1176" s="61">
        <v>3750</v>
      </c>
      <c r="G1176" s="61"/>
      <c r="H1176" s="61"/>
      <c r="I1176" s="61"/>
      <c r="J1176" s="61">
        <v>4896</v>
      </c>
      <c r="K1176" s="61"/>
      <c r="L1176" s="61"/>
      <c r="M1176" s="61"/>
      <c r="N1176" s="61"/>
      <c r="O1176" s="61"/>
      <c r="P1176" s="61"/>
      <c r="Q1176" s="61">
        <v>8646</v>
      </c>
      <c r="AK1176" s="27">
        <v>2022</v>
      </c>
      <c r="AL1176" t="s">
        <v>50</v>
      </c>
      <c r="AM1176" t="s">
        <v>36</v>
      </c>
      <c r="AN1176">
        <v>250010</v>
      </c>
      <c r="AO1176" s="29">
        <v>1</v>
      </c>
      <c r="AP1176" t="s">
        <v>78</v>
      </c>
      <c r="AQ1176" s="61">
        <v>1091</v>
      </c>
      <c r="BK1176" s="27">
        <v>2022</v>
      </c>
      <c r="BL1176" t="s">
        <v>50</v>
      </c>
      <c r="BM1176" t="s">
        <v>31</v>
      </c>
      <c r="BN1176">
        <v>511116</v>
      </c>
      <c r="BO1176" s="29">
        <v>5</v>
      </c>
      <c r="BP1176" t="s">
        <v>81</v>
      </c>
      <c r="BQ1176" s="61">
        <v>3949</v>
      </c>
    </row>
    <row r="1177" spans="1:69" x14ac:dyDescent="0.25">
      <c r="A1177" s="27">
        <v>2023</v>
      </c>
      <c r="B1177" t="s">
        <v>51</v>
      </c>
      <c r="C1177" t="s">
        <v>54</v>
      </c>
      <c r="D1177" t="s">
        <v>78</v>
      </c>
      <c r="E1177" s="61"/>
      <c r="F1177" s="61"/>
      <c r="G1177" s="61"/>
      <c r="H1177" s="61">
        <v>1220</v>
      </c>
      <c r="I1177" s="61"/>
      <c r="J1177" s="61"/>
      <c r="K1177" s="61"/>
      <c r="L1177" s="61"/>
      <c r="M1177" s="61"/>
      <c r="N1177" s="61"/>
      <c r="O1177" s="61"/>
      <c r="P1177" s="61"/>
      <c r="Q1177" s="61">
        <v>1220</v>
      </c>
      <c r="AK1177" s="27">
        <v>2022</v>
      </c>
      <c r="AL1177" t="s">
        <v>50</v>
      </c>
      <c r="AM1177" t="s">
        <v>36</v>
      </c>
      <c r="AN1177">
        <v>250010</v>
      </c>
      <c r="AO1177" s="29">
        <v>2</v>
      </c>
      <c r="AP1177" t="s">
        <v>20</v>
      </c>
      <c r="AQ1177" s="61">
        <v>5962</v>
      </c>
      <c r="BK1177" s="27">
        <v>2022</v>
      </c>
      <c r="BL1177" t="s">
        <v>50</v>
      </c>
      <c r="BM1177" t="s">
        <v>31</v>
      </c>
      <c r="BN1177">
        <v>511116</v>
      </c>
      <c r="BO1177" s="29">
        <v>6</v>
      </c>
      <c r="BP1177" t="s">
        <v>78</v>
      </c>
      <c r="BQ1177" s="61">
        <v>536</v>
      </c>
    </row>
    <row r="1178" spans="1:69" x14ac:dyDescent="0.25">
      <c r="A1178" s="27">
        <v>2023</v>
      </c>
      <c r="B1178" t="s">
        <v>51</v>
      </c>
      <c r="C1178" t="s">
        <v>54</v>
      </c>
      <c r="D1178" t="s">
        <v>79</v>
      </c>
      <c r="E1178" s="61">
        <v>4819</v>
      </c>
      <c r="F1178" s="61"/>
      <c r="G1178" s="61"/>
      <c r="H1178" s="61"/>
      <c r="I1178" s="61"/>
      <c r="J1178" s="61"/>
      <c r="K1178" s="61"/>
      <c r="L1178" s="61"/>
      <c r="M1178" s="61"/>
      <c r="N1178" s="61">
        <v>3171</v>
      </c>
      <c r="O1178" s="61">
        <v>329</v>
      </c>
      <c r="P1178" s="61"/>
      <c r="Q1178" s="61">
        <v>8319</v>
      </c>
      <c r="AK1178" s="27">
        <v>2022</v>
      </c>
      <c r="AL1178" t="s">
        <v>50</v>
      </c>
      <c r="AM1178" t="s">
        <v>36</v>
      </c>
      <c r="AN1178">
        <v>250010</v>
      </c>
      <c r="AO1178" s="29">
        <v>4</v>
      </c>
      <c r="AP1178" t="s">
        <v>80</v>
      </c>
      <c r="AQ1178" s="61">
        <v>5402</v>
      </c>
      <c r="BK1178" s="27">
        <v>2022</v>
      </c>
      <c r="BL1178" t="s">
        <v>50</v>
      </c>
      <c r="BM1178" t="s">
        <v>31</v>
      </c>
      <c r="BN1178">
        <v>511116</v>
      </c>
      <c r="BO1178" s="29">
        <v>6</v>
      </c>
      <c r="BP1178" t="s">
        <v>11</v>
      </c>
      <c r="BQ1178" s="61">
        <v>4029</v>
      </c>
    </row>
    <row r="1179" spans="1:69" x14ac:dyDescent="0.25">
      <c r="A1179" s="27">
        <v>2023</v>
      </c>
      <c r="B1179" t="s">
        <v>51</v>
      </c>
      <c r="C1179" t="s">
        <v>54</v>
      </c>
      <c r="D1179" t="s">
        <v>81</v>
      </c>
      <c r="E1179" s="61"/>
      <c r="F1179" s="61"/>
      <c r="G1179" s="61"/>
      <c r="H1179" s="61"/>
      <c r="I1179" s="61">
        <v>5609</v>
      </c>
      <c r="J1179" s="61"/>
      <c r="K1179" s="61"/>
      <c r="L1179" s="61"/>
      <c r="M1179" s="61">
        <v>711</v>
      </c>
      <c r="N1179" s="61"/>
      <c r="O1179" s="61"/>
      <c r="P1179" s="61"/>
      <c r="Q1179" s="61">
        <v>6320</v>
      </c>
      <c r="AK1179" s="27">
        <v>2022</v>
      </c>
      <c r="AL1179" t="s">
        <v>50</v>
      </c>
      <c r="AM1179" t="s">
        <v>36</v>
      </c>
      <c r="AN1179">
        <v>250010</v>
      </c>
      <c r="AO1179" s="29">
        <v>4</v>
      </c>
      <c r="AP1179" t="s">
        <v>13</v>
      </c>
      <c r="AQ1179" s="61">
        <v>4532</v>
      </c>
      <c r="BK1179" s="27">
        <v>2022</v>
      </c>
      <c r="BL1179" t="s">
        <v>50</v>
      </c>
      <c r="BM1179" t="s">
        <v>31</v>
      </c>
      <c r="BN1179">
        <v>511116</v>
      </c>
      <c r="BO1179" s="29">
        <v>6</v>
      </c>
      <c r="BP1179" t="s">
        <v>13</v>
      </c>
      <c r="BQ1179" s="61">
        <v>3439</v>
      </c>
    </row>
    <row r="1180" spans="1:69" x14ac:dyDescent="0.25">
      <c r="A1180" s="27">
        <v>2023</v>
      </c>
      <c r="B1180" t="s">
        <v>51</v>
      </c>
      <c r="C1180" t="s">
        <v>54</v>
      </c>
      <c r="D1180" t="s">
        <v>11</v>
      </c>
      <c r="E1180" s="61"/>
      <c r="F1180" s="61"/>
      <c r="G1180" s="61"/>
      <c r="H1180" s="61"/>
      <c r="I1180" s="61"/>
      <c r="J1180" s="61">
        <v>3873</v>
      </c>
      <c r="K1180" s="61"/>
      <c r="L1180" s="61"/>
      <c r="M1180" s="61"/>
      <c r="N1180" s="61"/>
      <c r="O1180" s="61"/>
      <c r="P1180" s="61"/>
      <c r="Q1180" s="61">
        <v>3873</v>
      </c>
      <c r="AK1180" s="27">
        <v>2022</v>
      </c>
      <c r="AL1180" t="s">
        <v>50</v>
      </c>
      <c r="AM1180" t="s">
        <v>36</v>
      </c>
      <c r="AN1180">
        <v>250010</v>
      </c>
      <c r="AO1180" s="29">
        <v>5</v>
      </c>
      <c r="AP1180" t="s">
        <v>74</v>
      </c>
      <c r="AQ1180" s="61">
        <v>3895</v>
      </c>
      <c r="BK1180" s="27">
        <v>2022</v>
      </c>
      <c r="BL1180" t="s">
        <v>50</v>
      </c>
      <c r="BM1180" t="s">
        <v>31</v>
      </c>
      <c r="BN1180">
        <v>511116</v>
      </c>
      <c r="BO1180" s="29">
        <v>6</v>
      </c>
      <c r="BP1180" t="s">
        <v>15</v>
      </c>
      <c r="BQ1180" s="61">
        <v>4944</v>
      </c>
    </row>
    <row r="1181" spans="1:69" x14ac:dyDescent="0.25">
      <c r="A1181" s="27">
        <v>2023</v>
      </c>
      <c r="B1181" t="s">
        <v>51</v>
      </c>
      <c r="C1181" t="s">
        <v>54</v>
      </c>
      <c r="D1181" t="s">
        <v>13</v>
      </c>
      <c r="E1181" s="61">
        <v>4403</v>
      </c>
      <c r="F1181" s="61"/>
      <c r="G1181" s="61">
        <v>1258</v>
      </c>
      <c r="H1181" s="61"/>
      <c r="I1181" s="61"/>
      <c r="J1181" s="61"/>
      <c r="K1181" s="61"/>
      <c r="L1181" s="61">
        <v>6936</v>
      </c>
      <c r="M1181" s="61"/>
      <c r="N1181" s="61">
        <v>280</v>
      </c>
      <c r="O1181" s="61"/>
      <c r="P1181" s="61"/>
      <c r="Q1181" s="61">
        <v>12877</v>
      </c>
      <c r="AK1181" s="27">
        <v>2022</v>
      </c>
      <c r="AL1181" t="s">
        <v>50</v>
      </c>
      <c r="AM1181" t="s">
        <v>36</v>
      </c>
      <c r="AN1181">
        <v>250010</v>
      </c>
      <c r="AO1181" s="29">
        <v>6</v>
      </c>
      <c r="AP1181" t="s">
        <v>19</v>
      </c>
      <c r="AQ1181" s="61">
        <v>2436</v>
      </c>
      <c r="BK1181" s="27">
        <v>2022</v>
      </c>
      <c r="BL1181" t="s">
        <v>50</v>
      </c>
      <c r="BM1181" t="s">
        <v>31</v>
      </c>
      <c r="BN1181">
        <v>511116</v>
      </c>
      <c r="BO1181" s="29">
        <v>6</v>
      </c>
      <c r="BP1181" t="s">
        <v>16</v>
      </c>
      <c r="BQ1181" s="61">
        <v>2758</v>
      </c>
    </row>
    <row r="1182" spans="1:69" x14ac:dyDescent="0.25">
      <c r="A1182" s="27">
        <v>2023</v>
      </c>
      <c r="B1182" t="s">
        <v>51</v>
      </c>
      <c r="C1182" t="s">
        <v>54</v>
      </c>
      <c r="D1182" t="s">
        <v>14</v>
      </c>
      <c r="E1182" s="61"/>
      <c r="F1182" s="61">
        <v>4482</v>
      </c>
      <c r="G1182" s="61">
        <v>3146</v>
      </c>
      <c r="H1182" s="61"/>
      <c r="I1182" s="61"/>
      <c r="J1182" s="61"/>
      <c r="K1182" s="61"/>
      <c r="L1182" s="61"/>
      <c r="M1182" s="61"/>
      <c r="N1182" s="61"/>
      <c r="O1182" s="61">
        <v>582</v>
      </c>
      <c r="P1182" s="61"/>
      <c r="Q1182" s="61">
        <v>8210</v>
      </c>
      <c r="AK1182" s="27">
        <v>2022</v>
      </c>
      <c r="AL1182" t="s">
        <v>50</v>
      </c>
      <c r="AM1182" t="s">
        <v>36</v>
      </c>
      <c r="AN1182">
        <v>250010</v>
      </c>
      <c r="AO1182" s="29">
        <v>7</v>
      </c>
      <c r="AP1182" t="s">
        <v>78</v>
      </c>
      <c r="AQ1182" s="61">
        <v>4709</v>
      </c>
      <c r="BK1182" s="27">
        <v>2022</v>
      </c>
      <c r="BL1182" t="s">
        <v>50</v>
      </c>
      <c r="BM1182" t="s">
        <v>31</v>
      </c>
      <c r="BN1182">
        <v>511116</v>
      </c>
      <c r="BO1182" s="29">
        <v>6</v>
      </c>
      <c r="BP1182" t="s">
        <v>19</v>
      </c>
      <c r="BQ1182" s="61">
        <v>3276</v>
      </c>
    </row>
    <row r="1183" spans="1:69" x14ac:dyDescent="0.25">
      <c r="A1183" s="27">
        <v>2023</v>
      </c>
      <c r="B1183" t="s">
        <v>51</v>
      </c>
      <c r="C1183" t="s">
        <v>54</v>
      </c>
      <c r="D1183" t="s">
        <v>15</v>
      </c>
      <c r="E1183" s="61"/>
      <c r="F1183" s="61"/>
      <c r="G1183" s="61"/>
      <c r="H1183" s="61"/>
      <c r="I1183" s="61"/>
      <c r="J1183" s="61"/>
      <c r="K1183" s="61"/>
      <c r="L1183" s="61"/>
      <c r="M1183" s="61"/>
      <c r="N1183" s="61">
        <v>3633</v>
      </c>
      <c r="O1183" s="61"/>
      <c r="P1183" s="61"/>
      <c r="Q1183" s="61">
        <v>3633</v>
      </c>
      <c r="AK1183" s="27">
        <v>2022</v>
      </c>
      <c r="AL1183" t="s">
        <v>50</v>
      </c>
      <c r="AM1183" t="s">
        <v>36</v>
      </c>
      <c r="AN1183">
        <v>250010</v>
      </c>
      <c r="AO1183" s="29">
        <v>12</v>
      </c>
      <c r="AP1183" t="s">
        <v>81</v>
      </c>
      <c r="AQ1183" s="61">
        <v>5794</v>
      </c>
      <c r="BK1183" s="27">
        <v>2022</v>
      </c>
      <c r="BL1183" t="s">
        <v>50</v>
      </c>
      <c r="BM1183" t="s">
        <v>31</v>
      </c>
      <c r="BN1183">
        <v>511116</v>
      </c>
      <c r="BO1183" s="29">
        <v>7</v>
      </c>
      <c r="BP1183" t="s">
        <v>74</v>
      </c>
      <c r="BQ1183" s="61">
        <v>2021</v>
      </c>
    </row>
    <row r="1184" spans="1:69" x14ac:dyDescent="0.25">
      <c r="A1184" s="27">
        <v>2023</v>
      </c>
      <c r="B1184" t="s">
        <v>51</v>
      </c>
      <c r="C1184" t="s">
        <v>54</v>
      </c>
      <c r="D1184" t="s">
        <v>16</v>
      </c>
      <c r="E1184" s="61"/>
      <c r="F1184" s="61"/>
      <c r="G1184" s="61"/>
      <c r="H1184" s="61"/>
      <c r="I1184" s="61"/>
      <c r="J1184" s="61"/>
      <c r="K1184" s="61"/>
      <c r="L1184" s="61"/>
      <c r="M1184" s="61"/>
      <c r="N1184" s="61"/>
      <c r="O1184" s="61"/>
      <c r="P1184" s="61">
        <v>5712</v>
      </c>
      <c r="Q1184" s="61">
        <v>5712</v>
      </c>
      <c r="AK1184" s="27">
        <v>2022</v>
      </c>
      <c r="AL1184" t="s">
        <v>50</v>
      </c>
      <c r="AM1184" t="s">
        <v>36</v>
      </c>
      <c r="AN1184">
        <v>250010</v>
      </c>
      <c r="AO1184" s="29">
        <v>12</v>
      </c>
      <c r="AP1184" t="s">
        <v>12</v>
      </c>
      <c r="AQ1184" s="61">
        <v>2597</v>
      </c>
      <c r="BK1184" s="27">
        <v>2022</v>
      </c>
      <c r="BL1184" t="s">
        <v>50</v>
      </c>
      <c r="BM1184" t="s">
        <v>31</v>
      </c>
      <c r="BN1184">
        <v>511116</v>
      </c>
      <c r="BO1184" s="29">
        <v>7</v>
      </c>
      <c r="BP1184" t="s">
        <v>76</v>
      </c>
      <c r="BQ1184" s="61">
        <v>203</v>
      </c>
    </row>
    <row r="1185" spans="1:69" x14ac:dyDescent="0.25">
      <c r="A1185" s="27">
        <v>2023</v>
      </c>
      <c r="B1185" t="s">
        <v>51</v>
      </c>
      <c r="C1185" t="s">
        <v>54</v>
      </c>
      <c r="D1185" t="s">
        <v>18</v>
      </c>
      <c r="E1185" s="61"/>
      <c r="F1185" s="61"/>
      <c r="G1185" s="61"/>
      <c r="H1185" s="61"/>
      <c r="I1185" s="61"/>
      <c r="J1185" s="61"/>
      <c r="K1185" s="61"/>
      <c r="L1185" s="61">
        <v>5704</v>
      </c>
      <c r="M1185" s="61"/>
      <c r="N1185" s="61">
        <v>3133</v>
      </c>
      <c r="O1185" s="61">
        <v>4796</v>
      </c>
      <c r="P1185" s="61"/>
      <c r="Q1185" s="61">
        <v>13633</v>
      </c>
      <c r="AK1185" s="27">
        <v>2022</v>
      </c>
      <c r="AL1185" t="s">
        <v>50</v>
      </c>
      <c r="AM1185" t="s">
        <v>37</v>
      </c>
      <c r="AN1185">
        <v>250011</v>
      </c>
      <c r="AO1185" s="29">
        <v>1</v>
      </c>
      <c r="AP1185" t="s">
        <v>13</v>
      </c>
      <c r="AQ1185" s="61">
        <v>1613</v>
      </c>
      <c r="BK1185" s="27">
        <v>2022</v>
      </c>
      <c r="BL1185" t="s">
        <v>50</v>
      </c>
      <c r="BM1185" t="s">
        <v>31</v>
      </c>
      <c r="BN1185">
        <v>511116</v>
      </c>
      <c r="BO1185" s="29">
        <v>7</v>
      </c>
      <c r="BP1185" t="s">
        <v>11</v>
      </c>
      <c r="BQ1185" s="61">
        <v>4668</v>
      </c>
    </row>
    <row r="1186" spans="1:69" x14ac:dyDescent="0.25">
      <c r="A1186" s="27">
        <v>2023</v>
      </c>
      <c r="B1186" t="s">
        <v>51</v>
      </c>
      <c r="C1186" t="s">
        <v>54</v>
      </c>
      <c r="D1186" t="s">
        <v>19</v>
      </c>
      <c r="E1186" s="61"/>
      <c r="F1186" s="61"/>
      <c r="G1186" s="61"/>
      <c r="H1186" s="61"/>
      <c r="I1186" s="61"/>
      <c r="J1186" s="61"/>
      <c r="K1186" s="61"/>
      <c r="L1186" s="61"/>
      <c r="M1186" s="61"/>
      <c r="N1186" s="61">
        <v>513</v>
      </c>
      <c r="O1186" s="61"/>
      <c r="P1186" s="61"/>
      <c r="Q1186" s="61">
        <v>513</v>
      </c>
      <c r="AK1186" s="27">
        <v>2022</v>
      </c>
      <c r="AL1186" t="s">
        <v>50</v>
      </c>
      <c r="AM1186" t="s">
        <v>37</v>
      </c>
      <c r="AN1186">
        <v>250011</v>
      </c>
      <c r="AO1186" s="29">
        <v>1</v>
      </c>
      <c r="AP1186" t="s">
        <v>16</v>
      </c>
      <c r="AQ1186" s="61">
        <v>5116</v>
      </c>
      <c r="BK1186" s="27">
        <v>2022</v>
      </c>
      <c r="BL1186" t="s">
        <v>50</v>
      </c>
      <c r="BM1186" t="s">
        <v>31</v>
      </c>
      <c r="BN1186">
        <v>511116</v>
      </c>
      <c r="BO1186" s="29">
        <v>7</v>
      </c>
      <c r="BP1186" t="s">
        <v>14</v>
      </c>
      <c r="BQ1186" s="61">
        <v>1632</v>
      </c>
    </row>
    <row r="1187" spans="1:69" x14ac:dyDescent="0.25">
      <c r="A1187" s="27">
        <v>2023</v>
      </c>
      <c r="B1187" t="s">
        <v>51</v>
      </c>
      <c r="C1187" t="s">
        <v>54</v>
      </c>
      <c r="D1187" t="s">
        <v>20</v>
      </c>
      <c r="E1187" s="61">
        <v>5481</v>
      </c>
      <c r="F1187" s="61"/>
      <c r="G1187" s="61"/>
      <c r="H1187" s="61">
        <v>1220</v>
      </c>
      <c r="I1187" s="61"/>
      <c r="J1187" s="61"/>
      <c r="K1187" s="61"/>
      <c r="L1187" s="61"/>
      <c r="M1187" s="61"/>
      <c r="N1187" s="61"/>
      <c r="O1187" s="61"/>
      <c r="P1187" s="61"/>
      <c r="Q1187" s="61">
        <v>6701</v>
      </c>
      <c r="AK1187" s="27">
        <v>2022</v>
      </c>
      <c r="AL1187" t="s">
        <v>50</v>
      </c>
      <c r="AM1187" t="s">
        <v>37</v>
      </c>
      <c r="AN1187">
        <v>250011</v>
      </c>
      <c r="AO1187" s="29">
        <v>2</v>
      </c>
      <c r="AP1187" t="s">
        <v>73</v>
      </c>
      <c r="AQ1187" s="61">
        <v>1437</v>
      </c>
      <c r="BK1187" s="27">
        <v>2022</v>
      </c>
      <c r="BL1187" t="s">
        <v>50</v>
      </c>
      <c r="BM1187" t="s">
        <v>31</v>
      </c>
      <c r="BN1187">
        <v>511116</v>
      </c>
      <c r="BO1187" s="29">
        <v>8</v>
      </c>
      <c r="BP1187" t="s">
        <v>77</v>
      </c>
      <c r="BQ1187" s="61">
        <v>5422</v>
      </c>
    </row>
    <row r="1188" spans="1:69" x14ac:dyDescent="0.25">
      <c r="A1188" s="27">
        <v>2023</v>
      </c>
      <c r="B1188" t="s">
        <v>51</v>
      </c>
      <c r="C1188" t="s">
        <v>54</v>
      </c>
      <c r="D1188" t="s">
        <v>21</v>
      </c>
      <c r="E1188" s="61"/>
      <c r="F1188" s="61"/>
      <c r="G1188" s="61"/>
      <c r="H1188" s="61"/>
      <c r="I1188" s="61"/>
      <c r="J1188" s="61"/>
      <c r="K1188" s="61">
        <v>5267</v>
      </c>
      <c r="L1188" s="61"/>
      <c r="M1188" s="61"/>
      <c r="N1188" s="61"/>
      <c r="O1188" s="61"/>
      <c r="P1188" s="61"/>
      <c r="Q1188" s="61">
        <v>5267</v>
      </c>
      <c r="AK1188" s="27">
        <v>2022</v>
      </c>
      <c r="AL1188" t="s">
        <v>50</v>
      </c>
      <c r="AM1188" t="s">
        <v>37</v>
      </c>
      <c r="AN1188">
        <v>250011</v>
      </c>
      <c r="AO1188" s="29">
        <v>3</v>
      </c>
      <c r="AP1188" t="s">
        <v>11</v>
      </c>
      <c r="AQ1188" s="61">
        <v>2491</v>
      </c>
      <c r="BK1188" s="27">
        <v>2022</v>
      </c>
      <c r="BL1188" t="s">
        <v>50</v>
      </c>
      <c r="BM1188" t="s">
        <v>31</v>
      </c>
      <c r="BN1188">
        <v>511116</v>
      </c>
      <c r="BO1188" s="29">
        <v>8</v>
      </c>
      <c r="BP1188" t="s">
        <v>79</v>
      </c>
      <c r="BQ1188" s="61">
        <v>3211</v>
      </c>
    </row>
    <row r="1189" spans="1:69" x14ac:dyDescent="0.25">
      <c r="A1189" s="27">
        <v>2023</v>
      </c>
      <c r="B1189" t="s">
        <v>51</v>
      </c>
      <c r="C1189" t="s">
        <v>71</v>
      </c>
      <c r="D1189" t="s">
        <v>73</v>
      </c>
      <c r="E1189" s="61"/>
      <c r="F1189" s="61"/>
      <c r="G1189" s="61"/>
      <c r="H1189" s="61">
        <v>1140</v>
      </c>
      <c r="I1189" s="61"/>
      <c r="J1189" s="61">
        <v>4116</v>
      </c>
      <c r="K1189" s="61"/>
      <c r="L1189" s="61"/>
      <c r="M1189" s="61"/>
      <c r="N1189" s="61"/>
      <c r="O1189" s="61"/>
      <c r="P1189" s="61"/>
      <c r="Q1189" s="61">
        <v>5256</v>
      </c>
      <c r="AK1189" s="27">
        <v>2022</v>
      </c>
      <c r="AL1189" t="s">
        <v>50</v>
      </c>
      <c r="AM1189" t="s">
        <v>37</v>
      </c>
      <c r="AN1189">
        <v>250011</v>
      </c>
      <c r="AO1189" s="29">
        <v>7</v>
      </c>
      <c r="AP1189" t="s">
        <v>77</v>
      </c>
      <c r="AQ1189" s="61">
        <v>602</v>
      </c>
      <c r="BK1189" s="27">
        <v>2022</v>
      </c>
      <c r="BL1189" t="s">
        <v>50</v>
      </c>
      <c r="BM1189" t="s">
        <v>31</v>
      </c>
      <c r="BN1189">
        <v>511116</v>
      </c>
      <c r="BO1189" s="29">
        <v>8</v>
      </c>
      <c r="BP1189" t="s">
        <v>12</v>
      </c>
      <c r="BQ1189" s="61">
        <v>2892</v>
      </c>
    </row>
    <row r="1190" spans="1:69" x14ac:dyDescent="0.25">
      <c r="A1190" s="27">
        <v>2023</v>
      </c>
      <c r="B1190" t="s">
        <v>51</v>
      </c>
      <c r="C1190" t="s">
        <v>71</v>
      </c>
      <c r="D1190" t="s">
        <v>75</v>
      </c>
      <c r="E1190" s="61"/>
      <c r="F1190" s="61"/>
      <c r="G1190" s="61"/>
      <c r="H1190" s="61"/>
      <c r="I1190" s="61"/>
      <c r="J1190" s="61">
        <v>817</v>
      </c>
      <c r="K1190" s="61"/>
      <c r="L1190" s="61"/>
      <c r="M1190" s="61"/>
      <c r="N1190" s="61"/>
      <c r="O1190" s="61"/>
      <c r="P1190" s="61"/>
      <c r="Q1190" s="61">
        <v>817</v>
      </c>
      <c r="AK1190" s="27">
        <v>2022</v>
      </c>
      <c r="AL1190" t="s">
        <v>50</v>
      </c>
      <c r="AM1190" t="s">
        <v>37</v>
      </c>
      <c r="AN1190">
        <v>250011</v>
      </c>
      <c r="AO1190" s="29">
        <v>11</v>
      </c>
      <c r="AP1190" t="s">
        <v>73</v>
      </c>
      <c r="AQ1190" s="61">
        <v>2990</v>
      </c>
      <c r="BK1190" s="27">
        <v>2022</v>
      </c>
      <c r="BL1190" t="s">
        <v>50</v>
      </c>
      <c r="BM1190" t="s">
        <v>31</v>
      </c>
      <c r="BN1190">
        <v>511116</v>
      </c>
      <c r="BO1190" s="29">
        <v>8</v>
      </c>
      <c r="BP1190" t="s">
        <v>17</v>
      </c>
      <c r="BQ1190" s="61">
        <v>2195</v>
      </c>
    </row>
    <row r="1191" spans="1:69" x14ac:dyDescent="0.25">
      <c r="A1191" s="27">
        <v>2023</v>
      </c>
      <c r="B1191" t="s">
        <v>51</v>
      </c>
      <c r="C1191" t="s">
        <v>71</v>
      </c>
      <c r="D1191" t="s">
        <v>77</v>
      </c>
      <c r="E1191" s="61"/>
      <c r="F1191" s="61"/>
      <c r="G1191" s="61"/>
      <c r="H1191" s="61"/>
      <c r="I1191" s="61"/>
      <c r="J1191" s="61">
        <v>5146</v>
      </c>
      <c r="K1191" s="61"/>
      <c r="L1191" s="61"/>
      <c r="M1191" s="61"/>
      <c r="N1191" s="61"/>
      <c r="O1191" s="61"/>
      <c r="P1191" s="61"/>
      <c r="Q1191" s="61">
        <v>5146</v>
      </c>
      <c r="AK1191" s="27">
        <v>2022</v>
      </c>
      <c r="AL1191" t="s">
        <v>50</v>
      </c>
      <c r="AM1191" t="s">
        <v>37</v>
      </c>
      <c r="AN1191">
        <v>250011</v>
      </c>
      <c r="AO1191" s="29">
        <v>11</v>
      </c>
      <c r="AP1191" t="s">
        <v>12</v>
      </c>
      <c r="AQ1191" s="61">
        <v>4872</v>
      </c>
      <c r="BK1191" s="27">
        <v>2022</v>
      </c>
      <c r="BL1191" t="s">
        <v>50</v>
      </c>
      <c r="BM1191" t="s">
        <v>31</v>
      </c>
      <c r="BN1191">
        <v>511116</v>
      </c>
      <c r="BO1191" s="29">
        <v>8</v>
      </c>
      <c r="BP1191" t="s">
        <v>21</v>
      </c>
      <c r="BQ1191" s="61">
        <v>5543</v>
      </c>
    </row>
    <row r="1192" spans="1:69" x14ac:dyDescent="0.25">
      <c r="A1192" s="27">
        <v>2023</v>
      </c>
      <c r="B1192" t="s">
        <v>51</v>
      </c>
      <c r="C1192" t="s">
        <v>71</v>
      </c>
      <c r="D1192" t="s">
        <v>78</v>
      </c>
      <c r="E1192" s="61"/>
      <c r="F1192" s="61"/>
      <c r="G1192" s="61"/>
      <c r="H1192" s="61"/>
      <c r="I1192" s="61"/>
      <c r="J1192" s="61"/>
      <c r="K1192" s="61"/>
      <c r="L1192" s="61"/>
      <c r="M1192" s="61"/>
      <c r="N1192" s="61"/>
      <c r="O1192" s="61"/>
      <c r="P1192" s="61">
        <v>377</v>
      </c>
      <c r="Q1192" s="61">
        <v>377</v>
      </c>
      <c r="AK1192" s="27">
        <v>2022</v>
      </c>
      <c r="AL1192" t="s">
        <v>50</v>
      </c>
      <c r="AM1192" t="s">
        <v>37</v>
      </c>
      <c r="AN1192">
        <v>250011</v>
      </c>
      <c r="AO1192" s="29">
        <v>12</v>
      </c>
      <c r="AP1192" t="s">
        <v>81</v>
      </c>
      <c r="AQ1192" s="61">
        <v>5638</v>
      </c>
      <c r="BK1192" s="27">
        <v>2022</v>
      </c>
      <c r="BL1192" t="s">
        <v>50</v>
      </c>
      <c r="BM1192" t="s">
        <v>31</v>
      </c>
      <c r="BN1192">
        <v>511116</v>
      </c>
      <c r="BO1192" s="29">
        <v>9</v>
      </c>
      <c r="BP1192" t="s">
        <v>73</v>
      </c>
      <c r="BQ1192" s="61">
        <v>3574</v>
      </c>
    </row>
    <row r="1193" spans="1:69" x14ac:dyDescent="0.25">
      <c r="A1193" s="27">
        <v>2023</v>
      </c>
      <c r="B1193" t="s">
        <v>51</v>
      </c>
      <c r="C1193" t="s">
        <v>71</v>
      </c>
      <c r="D1193" t="s">
        <v>79</v>
      </c>
      <c r="E1193" s="61"/>
      <c r="F1193" s="61"/>
      <c r="G1193" s="61"/>
      <c r="H1193" s="61"/>
      <c r="I1193" s="61"/>
      <c r="J1193" s="61"/>
      <c r="K1193" s="61"/>
      <c r="L1193" s="61"/>
      <c r="M1193" s="61"/>
      <c r="N1193" s="61"/>
      <c r="O1193" s="61"/>
      <c r="P1193" s="61">
        <v>932</v>
      </c>
      <c r="Q1193" s="61">
        <v>932</v>
      </c>
      <c r="AK1193" s="27">
        <v>2022</v>
      </c>
      <c r="AL1193" t="s">
        <v>50</v>
      </c>
      <c r="AM1193" t="s">
        <v>37</v>
      </c>
      <c r="AN1193">
        <v>250012</v>
      </c>
      <c r="AO1193" s="29">
        <v>4</v>
      </c>
      <c r="AP1193" t="s">
        <v>74</v>
      </c>
      <c r="AQ1193" s="61">
        <v>4411</v>
      </c>
      <c r="BK1193" s="27">
        <v>2022</v>
      </c>
      <c r="BL1193" t="s">
        <v>50</v>
      </c>
      <c r="BM1193" t="s">
        <v>31</v>
      </c>
      <c r="BN1193">
        <v>511116</v>
      </c>
      <c r="BO1193" s="29">
        <v>9</v>
      </c>
      <c r="BP1193" t="s">
        <v>14</v>
      </c>
      <c r="BQ1193" s="61">
        <v>4354</v>
      </c>
    </row>
    <row r="1194" spans="1:69" x14ac:dyDescent="0.25">
      <c r="A1194" s="27">
        <v>2023</v>
      </c>
      <c r="B1194" t="s">
        <v>51</v>
      </c>
      <c r="C1194" t="s">
        <v>71</v>
      </c>
      <c r="D1194" t="s">
        <v>80</v>
      </c>
      <c r="E1194" s="61"/>
      <c r="F1194" s="61"/>
      <c r="G1194" s="61"/>
      <c r="H1194" s="61"/>
      <c r="I1194" s="61"/>
      <c r="J1194" s="61">
        <v>3323</v>
      </c>
      <c r="K1194" s="61"/>
      <c r="L1194" s="61"/>
      <c r="M1194" s="61"/>
      <c r="N1194" s="61">
        <v>8952</v>
      </c>
      <c r="O1194" s="61"/>
      <c r="P1194" s="61"/>
      <c r="Q1194" s="61">
        <v>12275</v>
      </c>
      <c r="AK1194" s="27">
        <v>2022</v>
      </c>
      <c r="AL1194" t="s">
        <v>50</v>
      </c>
      <c r="AM1194" t="s">
        <v>37</v>
      </c>
      <c r="AN1194">
        <v>250012</v>
      </c>
      <c r="AO1194" s="29">
        <v>6</v>
      </c>
      <c r="AP1194" t="s">
        <v>11</v>
      </c>
      <c r="AQ1194" s="61">
        <v>622</v>
      </c>
      <c r="BK1194" s="27">
        <v>2022</v>
      </c>
      <c r="BL1194" t="s">
        <v>50</v>
      </c>
      <c r="BM1194" t="s">
        <v>31</v>
      </c>
      <c r="BN1194">
        <v>511116</v>
      </c>
      <c r="BO1194" s="29">
        <v>10</v>
      </c>
      <c r="BP1194" t="s">
        <v>11</v>
      </c>
      <c r="BQ1194" s="61">
        <v>5192</v>
      </c>
    </row>
    <row r="1195" spans="1:69" x14ac:dyDescent="0.25">
      <c r="A1195" s="27">
        <v>2023</v>
      </c>
      <c r="B1195" t="s">
        <v>51</v>
      </c>
      <c r="C1195" t="s">
        <v>71</v>
      </c>
      <c r="D1195" t="s">
        <v>81</v>
      </c>
      <c r="E1195" s="61">
        <v>876</v>
      </c>
      <c r="F1195" s="61"/>
      <c r="G1195" s="61"/>
      <c r="H1195" s="61"/>
      <c r="I1195" s="61"/>
      <c r="J1195" s="61"/>
      <c r="K1195" s="61"/>
      <c r="L1195" s="61"/>
      <c r="M1195" s="61"/>
      <c r="N1195" s="61"/>
      <c r="O1195" s="61"/>
      <c r="P1195" s="61"/>
      <c r="Q1195" s="61">
        <v>876</v>
      </c>
      <c r="AK1195" s="27">
        <v>2022</v>
      </c>
      <c r="AL1195" t="s">
        <v>50</v>
      </c>
      <c r="AM1195" t="s">
        <v>37</v>
      </c>
      <c r="AN1195">
        <v>250012</v>
      </c>
      <c r="AO1195" s="29">
        <v>7</v>
      </c>
      <c r="AP1195" t="s">
        <v>74</v>
      </c>
      <c r="AQ1195" s="61">
        <v>2021</v>
      </c>
      <c r="BK1195" s="27">
        <v>2022</v>
      </c>
      <c r="BL1195" t="s">
        <v>50</v>
      </c>
      <c r="BM1195" t="s">
        <v>31</v>
      </c>
      <c r="BN1195">
        <v>511116</v>
      </c>
      <c r="BO1195" s="29">
        <v>11</v>
      </c>
      <c r="BP1195" t="s">
        <v>78</v>
      </c>
      <c r="BQ1195" s="61">
        <v>4358</v>
      </c>
    </row>
    <row r="1196" spans="1:69" x14ac:dyDescent="0.25">
      <c r="A1196" s="27">
        <v>2023</v>
      </c>
      <c r="B1196" t="s">
        <v>51</v>
      </c>
      <c r="C1196" t="s">
        <v>71</v>
      </c>
      <c r="D1196" t="s">
        <v>11</v>
      </c>
      <c r="E1196" s="61"/>
      <c r="F1196" s="61"/>
      <c r="G1196" s="61"/>
      <c r="H1196" s="61"/>
      <c r="I1196" s="61"/>
      <c r="J1196" s="61"/>
      <c r="K1196" s="61"/>
      <c r="L1196" s="61"/>
      <c r="M1196" s="61">
        <v>1787</v>
      </c>
      <c r="N1196" s="61"/>
      <c r="O1196" s="61"/>
      <c r="P1196" s="61"/>
      <c r="Q1196" s="61">
        <v>1787</v>
      </c>
      <c r="AK1196" s="27">
        <v>2022</v>
      </c>
      <c r="AL1196" t="s">
        <v>50</v>
      </c>
      <c r="AM1196" t="s">
        <v>37</v>
      </c>
      <c r="AN1196">
        <v>250012</v>
      </c>
      <c r="AO1196" s="29">
        <v>10</v>
      </c>
      <c r="AP1196" t="s">
        <v>11</v>
      </c>
      <c r="AQ1196" s="61">
        <v>5192</v>
      </c>
      <c r="BK1196" s="27">
        <v>2022</v>
      </c>
      <c r="BL1196" t="s">
        <v>50</v>
      </c>
      <c r="BM1196" t="s">
        <v>31</v>
      </c>
      <c r="BN1196">
        <v>511116</v>
      </c>
      <c r="BO1196" s="29">
        <v>11</v>
      </c>
      <c r="BP1196" t="s">
        <v>16</v>
      </c>
      <c r="BQ1196" s="61">
        <v>6736</v>
      </c>
    </row>
    <row r="1197" spans="1:69" x14ac:dyDescent="0.25">
      <c r="A1197" s="27">
        <v>2023</v>
      </c>
      <c r="B1197" t="s">
        <v>51</v>
      </c>
      <c r="C1197" t="s">
        <v>71</v>
      </c>
      <c r="D1197" t="s">
        <v>12</v>
      </c>
      <c r="E1197" s="61">
        <v>3288</v>
      </c>
      <c r="F1197" s="61"/>
      <c r="G1197" s="61"/>
      <c r="H1197" s="61"/>
      <c r="I1197" s="61"/>
      <c r="J1197" s="61"/>
      <c r="K1197" s="61"/>
      <c r="L1197" s="61"/>
      <c r="M1197" s="61"/>
      <c r="N1197" s="61"/>
      <c r="O1197" s="61"/>
      <c r="P1197" s="61"/>
      <c r="Q1197" s="61">
        <v>3288</v>
      </c>
      <c r="AK1197" s="27">
        <v>2022</v>
      </c>
      <c r="AL1197" t="s">
        <v>50</v>
      </c>
      <c r="AM1197" t="s">
        <v>37</v>
      </c>
      <c r="AN1197">
        <v>250012</v>
      </c>
      <c r="AO1197" s="29">
        <v>11</v>
      </c>
      <c r="AP1197" t="s">
        <v>16</v>
      </c>
      <c r="AQ1197" s="61">
        <v>1988</v>
      </c>
      <c r="BK1197" s="27">
        <v>2022</v>
      </c>
      <c r="BL1197" t="s">
        <v>50</v>
      </c>
      <c r="BM1197" t="s">
        <v>31</v>
      </c>
      <c r="BN1197">
        <v>511116</v>
      </c>
      <c r="BO1197" s="29">
        <v>12</v>
      </c>
      <c r="BP1197" t="s">
        <v>81</v>
      </c>
      <c r="BQ1197" s="61">
        <v>5638</v>
      </c>
    </row>
    <row r="1198" spans="1:69" x14ac:dyDescent="0.25">
      <c r="A1198" s="27">
        <v>2023</v>
      </c>
      <c r="B1198" t="s">
        <v>51</v>
      </c>
      <c r="C1198" t="s">
        <v>71</v>
      </c>
      <c r="D1198" t="s">
        <v>13</v>
      </c>
      <c r="E1198" s="61"/>
      <c r="F1198" s="61"/>
      <c r="G1198" s="61"/>
      <c r="H1198" s="61"/>
      <c r="I1198" s="61"/>
      <c r="J1198" s="61"/>
      <c r="K1198" s="61">
        <v>633</v>
      </c>
      <c r="L1198" s="61"/>
      <c r="M1198" s="61"/>
      <c r="N1198" s="61"/>
      <c r="O1198" s="61"/>
      <c r="P1198" s="61"/>
      <c r="Q1198" s="61">
        <v>633</v>
      </c>
      <c r="AK1198" s="27">
        <v>2022</v>
      </c>
      <c r="AL1198" t="s">
        <v>50</v>
      </c>
      <c r="AM1198" t="s">
        <v>37</v>
      </c>
      <c r="AN1198">
        <v>250012</v>
      </c>
      <c r="AO1198" s="29">
        <v>12</v>
      </c>
      <c r="AP1198" t="s">
        <v>78</v>
      </c>
      <c r="AQ1198" s="61">
        <v>220</v>
      </c>
      <c r="BK1198" s="27">
        <v>2022</v>
      </c>
      <c r="BL1198" t="s">
        <v>50</v>
      </c>
      <c r="BM1198" t="s">
        <v>31</v>
      </c>
      <c r="BN1198">
        <v>511116</v>
      </c>
      <c r="BO1198" s="29">
        <v>12</v>
      </c>
      <c r="BP1198" t="s">
        <v>17</v>
      </c>
      <c r="BQ1198" s="61">
        <v>1593</v>
      </c>
    </row>
    <row r="1199" spans="1:69" x14ac:dyDescent="0.25">
      <c r="A1199" s="27">
        <v>2023</v>
      </c>
      <c r="B1199" t="s">
        <v>51</v>
      </c>
      <c r="C1199" t="s">
        <v>71</v>
      </c>
      <c r="D1199" t="s">
        <v>16</v>
      </c>
      <c r="E1199" s="61"/>
      <c r="F1199" s="61">
        <v>9330</v>
      </c>
      <c r="G1199" s="61"/>
      <c r="H1199" s="61">
        <v>6855</v>
      </c>
      <c r="I1199" s="61">
        <v>4244</v>
      </c>
      <c r="J1199" s="61"/>
      <c r="K1199" s="61"/>
      <c r="L1199" s="61"/>
      <c r="M1199" s="61"/>
      <c r="N1199" s="61"/>
      <c r="O1199" s="61"/>
      <c r="P1199" s="61"/>
      <c r="Q1199" s="61">
        <v>20429</v>
      </c>
      <c r="AK1199" s="27">
        <v>2022</v>
      </c>
      <c r="AL1199" t="s">
        <v>50</v>
      </c>
      <c r="AM1199" t="s">
        <v>37</v>
      </c>
      <c r="AN1199">
        <v>250013</v>
      </c>
      <c r="AO1199" s="29">
        <v>2</v>
      </c>
      <c r="AP1199" t="s">
        <v>13</v>
      </c>
      <c r="AQ1199" s="61">
        <v>3437</v>
      </c>
      <c r="BK1199" s="27">
        <v>2022</v>
      </c>
      <c r="BL1199" t="s">
        <v>50</v>
      </c>
      <c r="BM1199" t="s">
        <v>31</v>
      </c>
      <c r="BN1199">
        <v>511117</v>
      </c>
      <c r="BO1199" s="29">
        <v>1</v>
      </c>
      <c r="BP1199" t="s">
        <v>75</v>
      </c>
      <c r="BQ1199" s="61">
        <v>5789</v>
      </c>
    </row>
    <row r="1200" spans="1:69" x14ac:dyDescent="0.25">
      <c r="A1200" s="27">
        <v>2023</v>
      </c>
      <c r="B1200" t="s">
        <v>51</v>
      </c>
      <c r="C1200" t="s">
        <v>71</v>
      </c>
      <c r="D1200" t="s">
        <v>17</v>
      </c>
      <c r="E1200" s="61">
        <v>1490</v>
      </c>
      <c r="F1200" s="61"/>
      <c r="G1200" s="61">
        <v>244</v>
      </c>
      <c r="H1200" s="61"/>
      <c r="I1200" s="61"/>
      <c r="J1200" s="61">
        <v>4811</v>
      </c>
      <c r="K1200" s="61"/>
      <c r="L1200" s="61">
        <v>449</v>
      </c>
      <c r="M1200" s="61"/>
      <c r="N1200" s="61"/>
      <c r="O1200" s="61">
        <v>656</v>
      </c>
      <c r="P1200" s="61"/>
      <c r="Q1200" s="61">
        <v>7650</v>
      </c>
      <c r="AK1200" s="27">
        <v>2022</v>
      </c>
      <c r="AL1200" t="s">
        <v>50</v>
      </c>
      <c r="AM1200" t="s">
        <v>37</v>
      </c>
      <c r="AN1200">
        <v>250013</v>
      </c>
      <c r="AO1200" s="29">
        <v>3</v>
      </c>
      <c r="AP1200" t="s">
        <v>80</v>
      </c>
      <c r="AQ1200" s="61">
        <v>497</v>
      </c>
      <c r="BK1200" s="27">
        <v>2022</v>
      </c>
      <c r="BL1200" t="s">
        <v>50</v>
      </c>
      <c r="BM1200" t="s">
        <v>31</v>
      </c>
      <c r="BN1200">
        <v>511117</v>
      </c>
      <c r="BO1200" s="29">
        <v>1</v>
      </c>
      <c r="BP1200" t="s">
        <v>11</v>
      </c>
      <c r="BQ1200" s="61">
        <v>2984</v>
      </c>
    </row>
    <row r="1201" spans="1:69" x14ac:dyDescent="0.25">
      <c r="A1201" s="27">
        <v>2023</v>
      </c>
      <c r="B1201" t="s">
        <v>51</v>
      </c>
      <c r="C1201" t="s">
        <v>71</v>
      </c>
      <c r="D1201" t="s">
        <v>18</v>
      </c>
      <c r="E1201" s="61"/>
      <c r="F1201" s="61"/>
      <c r="G1201" s="61"/>
      <c r="H1201" s="61"/>
      <c r="I1201" s="61"/>
      <c r="J1201" s="61"/>
      <c r="K1201" s="61"/>
      <c r="L1201" s="61"/>
      <c r="M1201" s="61"/>
      <c r="N1201" s="61">
        <v>1078</v>
      </c>
      <c r="O1201" s="61"/>
      <c r="P1201" s="61"/>
      <c r="Q1201" s="61">
        <v>1078</v>
      </c>
      <c r="AK1201" s="27">
        <v>2022</v>
      </c>
      <c r="AL1201" t="s">
        <v>50</v>
      </c>
      <c r="AM1201" t="s">
        <v>37</v>
      </c>
      <c r="AN1201">
        <v>250013</v>
      </c>
      <c r="AO1201" s="29">
        <v>3</v>
      </c>
      <c r="AP1201" t="s">
        <v>12</v>
      </c>
      <c r="AQ1201" s="61">
        <v>5124</v>
      </c>
      <c r="BK1201" s="27">
        <v>2022</v>
      </c>
      <c r="BL1201" t="s">
        <v>50</v>
      </c>
      <c r="BM1201" t="s">
        <v>31</v>
      </c>
      <c r="BN1201">
        <v>511117</v>
      </c>
      <c r="BO1201" s="29">
        <v>1</v>
      </c>
      <c r="BP1201" t="s">
        <v>12</v>
      </c>
      <c r="BQ1201" s="61">
        <v>5405</v>
      </c>
    </row>
    <row r="1202" spans="1:69" x14ac:dyDescent="0.25">
      <c r="A1202" s="27">
        <v>2023</v>
      </c>
      <c r="B1202" t="s">
        <v>51</v>
      </c>
      <c r="C1202" t="s">
        <v>71</v>
      </c>
      <c r="D1202" t="s">
        <v>21</v>
      </c>
      <c r="E1202" s="61"/>
      <c r="F1202" s="61"/>
      <c r="G1202" s="61"/>
      <c r="H1202" s="61"/>
      <c r="I1202" s="61"/>
      <c r="J1202" s="61"/>
      <c r="K1202" s="61"/>
      <c r="L1202" s="61"/>
      <c r="M1202" s="61">
        <v>3376</v>
      </c>
      <c r="N1202" s="61"/>
      <c r="O1202" s="61"/>
      <c r="P1202" s="61"/>
      <c r="Q1202" s="61">
        <v>3376</v>
      </c>
      <c r="AK1202" s="27">
        <v>2022</v>
      </c>
      <c r="AL1202" t="s">
        <v>50</v>
      </c>
      <c r="AM1202" t="s">
        <v>37</v>
      </c>
      <c r="AN1202">
        <v>250013</v>
      </c>
      <c r="AO1202" s="29">
        <v>3</v>
      </c>
      <c r="AP1202" t="s">
        <v>15</v>
      </c>
      <c r="AQ1202" s="61">
        <v>229</v>
      </c>
      <c r="BK1202" s="27">
        <v>2022</v>
      </c>
      <c r="BL1202" t="s">
        <v>50</v>
      </c>
      <c r="BM1202" t="s">
        <v>31</v>
      </c>
      <c r="BN1202">
        <v>511117</v>
      </c>
      <c r="BO1202" s="29">
        <v>1</v>
      </c>
      <c r="BP1202" t="s">
        <v>16</v>
      </c>
      <c r="BQ1202" s="61">
        <v>5116</v>
      </c>
    </row>
    <row r="1203" spans="1:69" x14ac:dyDescent="0.25">
      <c r="A1203" s="27">
        <v>2023</v>
      </c>
      <c r="B1203" t="s">
        <v>51</v>
      </c>
      <c r="C1203" t="s">
        <v>39</v>
      </c>
      <c r="D1203" t="s">
        <v>73</v>
      </c>
      <c r="E1203" s="61">
        <v>6477</v>
      </c>
      <c r="F1203" s="61"/>
      <c r="G1203" s="61"/>
      <c r="H1203" s="61"/>
      <c r="I1203" s="61"/>
      <c r="J1203" s="61"/>
      <c r="K1203" s="61"/>
      <c r="L1203" s="61">
        <v>214</v>
      </c>
      <c r="M1203" s="61">
        <v>5716</v>
      </c>
      <c r="N1203" s="61">
        <v>5561</v>
      </c>
      <c r="O1203" s="61"/>
      <c r="P1203" s="61">
        <v>376</v>
      </c>
      <c r="Q1203" s="61">
        <v>18344</v>
      </c>
      <c r="AK1203" s="27">
        <v>2022</v>
      </c>
      <c r="AL1203" t="s">
        <v>50</v>
      </c>
      <c r="AM1203" t="s">
        <v>37</v>
      </c>
      <c r="AN1203">
        <v>250013</v>
      </c>
      <c r="AO1203" s="29">
        <v>4</v>
      </c>
      <c r="AP1203" t="s">
        <v>74</v>
      </c>
      <c r="AQ1203" s="61">
        <v>1740</v>
      </c>
      <c r="BK1203" s="27">
        <v>2022</v>
      </c>
      <c r="BL1203" t="s">
        <v>50</v>
      </c>
      <c r="BM1203" t="s">
        <v>31</v>
      </c>
      <c r="BN1203">
        <v>511117</v>
      </c>
      <c r="BO1203" s="29">
        <v>2</v>
      </c>
      <c r="BP1203" t="s">
        <v>76</v>
      </c>
      <c r="BQ1203" s="61">
        <v>2518</v>
      </c>
    </row>
    <row r="1204" spans="1:69" x14ac:dyDescent="0.25">
      <c r="A1204" s="27">
        <v>2023</v>
      </c>
      <c r="B1204" t="s">
        <v>51</v>
      </c>
      <c r="C1204" t="s">
        <v>39</v>
      </c>
      <c r="D1204" t="s">
        <v>74</v>
      </c>
      <c r="E1204" s="61"/>
      <c r="F1204" s="61">
        <v>3648</v>
      </c>
      <c r="G1204" s="61">
        <v>1125</v>
      </c>
      <c r="H1204" s="61"/>
      <c r="I1204" s="61"/>
      <c r="J1204" s="61"/>
      <c r="K1204" s="61"/>
      <c r="L1204" s="61"/>
      <c r="M1204" s="61"/>
      <c r="N1204" s="61"/>
      <c r="O1204" s="61"/>
      <c r="P1204" s="61">
        <v>4269</v>
      </c>
      <c r="Q1204" s="61">
        <v>9042</v>
      </c>
      <c r="AK1204" s="27">
        <v>2022</v>
      </c>
      <c r="AL1204" t="s">
        <v>50</v>
      </c>
      <c r="AM1204" t="s">
        <v>37</v>
      </c>
      <c r="AN1204">
        <v>250013</v>
      </c>
      <c r="AO1204" s="29">
        <v>4</v>
      </c>
      <c r="AP1204" t="s">
        <v>17</v>
      </c>
      <c r="AQ1204" s="61">
        <v>5488</v>
      </c>
      <c r="BK1204" s="27">
        <v>2022</v>
      </c>
      <c r="BL1204" t="s">
        <v>50</v>
      </c>
      <c r="BM1204" t="s">
        <v>31</v>
      </c>
      <c r="BN1204">
        <v>511117</v>
      </c>
      <c r="BO1204" s="29">
        <v>2</v>
      </c>
      <c r="BP1204" t="s">
        <v>17</v>
      </c>
      <c r="BQ1204" s="61">
        <v>3350</v>
      </c>
    </row>
    <row r="1205" spans="1:69" x14ac:dyDescent="0.25">
      <c r="A1205" s="27">
        <v>2023</v>
      </c>
      <c r="B1205" t="s">
        <v>51</v>
      </c>
      <c r="C1205" t="s">
        <v>39</v>
      </c>
      <c r="D1205" t="s">
        <v>75</v>
      </c>
      <c r="E1205" s="61"/>
      <c r="F1205" s="61"/>
      <c r="G1205" s="61"/>
      <c r="H1205" s="61"/>
      <c r="I1205" s="61">
        <v>5582</v>
      </c>
      <c r="J1205" s="61"/>
      <c r="K1205" s="61"/>
      <c r="L1205" s="61"/>
      <c r="M1205" s="61"/>
      <c r="N1205" s="61"/>
      <c r="O1205" s="61"/>
      <c r="P1205" s="61"/>
      <c r="Q1205" s="61">
        <v>5582</v>
      </c>
      <c r="AK1205" s="27">
        <v>2022</v>
      </c>
      <c r="AL1205" t="s">
        <v>50</v>
      </c>
      <c r="AM1205" t="s">
        <v>37</v>
      </c>
      <c r="AN1205">
        <v>250013</v>
      </c>
      <c r="AO1205" s="29">
        <v>5</v>
      </c>
      <c r="AP1205" t="s">
        <v>81</v>
      </c>
      <c r="AQ1205" s="61">
        <v>1901</v>
      </c>
      <c r="BK1205" s="27">
        <v>2022</v>
      </c>
      <c r="BL1205" t="s">
        <v>50</v>
      </c>
      <c r="BM1205" t="s">
        <v>31</v>
      </c>
      <c r="BN1205">
        <v>511117</v>
      </c>
      <c r="BO1205" s="29">
        <v>3</v>
      </c>
      <c r="BP1205" t="s">
        <v>76</v>
      </c>
      <c r="BQ1205" s="61">
        <v>3123</v>
      </c>
    </row>
    <row r="1206" spans="1:69" x14ac:dyDescent="0.25">
      <c r="A1206" s="27">
        <v>2023</v>
      </c>
      <c r="B1206" t="s">
        <v>51</v>
      </c>
      <c r="C1206" t="s">
        <v>39</v>
      </c>
      <c r="D1206" t="s">
        <v>76</v>
      </c>
      <c r="E1206" s="61"/>
      <c r="F1206" s="61"/>
      <c r="G1206" s="61">
        <v>1158</v>
      </c>
      <c r="H1206" s="61"/>
      <c r="I1206" s="61"/>
      <c r="J1206" s="61">
        <v>5059</v>
      </c>
      <c r="K1206" s="61"/>
      <c r="L1206" s="61"/>
      <c r="M1206" s="61">
        <v>1580</v>
      </c>
      <c r="N1206" s="61"/>
      <c r="O1206" s="61"/>
      <c r="P1206" s="61"/>
      <c r="Q1206" s="61">
        <v>7797</v>
      </c>
      <c r="AK1206" s="27">
        <v>2022</v>
      </c>
      <c r="AL1206" t="s">
        <v>50</v>
      </c>
      <c r="AM1206" t="s">
        <v>37</v>
      </c>
      <c r="AN1206">
        <v>250013</v>
      </c>
      <c r="AO1206" s="29">
        <v>6</v>
      </c>
      <c r="AP1206" t="s">
        <v>73</v>
      </c>
      <c r="AQ1206" s="61">
        <v>5275</v>
      </c>
      <c r="BK1206" s="27">
        <v>2022</v>
      </c>
      <c r="BL1206" t="s">
        <v>50</v>
      </c>
      <c r="BM1206" t="s">
        <v>31</v>
      </c>
      <c r="BN1206">
        <v>511117</v>
      </c>
      <c r="BO1206" s="29">
        <v>3</v>
      </c>
      <c r="BP1206" t="s">
        <v>15</v>
      </c>
      <c r="BQ1206" s="61">
        <v>229</v>
      </c>
    </row>
    <row r="1207" spans="1:69" x14ac:dyDescent="0.25">
      <c r="A1207" s="27">
        <v>2023</v>
      </c>
      <c r="B1207" t="s">
        <v>51</v>
      </c>
      <c r="C1207" t="s">
        <v>39</v>
      </c>
      <c r="D1207" t="s">
        <v>77</v>
      </c>
      <c r="E1207" s="61"/>
      <c r="F1207" s="61"/>
      <c r="G1207" s="61">
        <v>2652</v>
      </c>
      <c r="H1207" s="61"/>
      <c r="I1207" s="61">
        <v>2178</v>
      </c>
      <c r="J1207" s="61"/>
      <c r="K1207" s="61">
        <v>4597</v>
      </c>
      <c r="L1207" s="61"/>
      <c r="M1207" s="61"/>
      <c r="N1207" s="61"/>
      <c r="O1207" s="61">
        <v>8004</v>
      </c>
      <c r="P1207" s="61"/>
      <c r="Q1207" s="61">
        <v>17431</v>
      </c>
      <c r="AK1207" s="27">
        <v>2022</v>
      </c>
      <c r="AL1207" t="s">
        <v>50</v>
      </c>
      <c r="AM1207" t="s">
        <v>37</v>
      </c>
      <c r="AN1207">
        <v>250013</v>
      </c>
      <c r="AO1207" s="29">
        <v>7</v>
      </c>
      <c r="AP1207" t="s">
        <v>11</v>
      </c>
      <c r="AQ1207" s="61">
        <v>1753</v>
      </c>
      <c r="BK1207" s="27">
        <v>2022</v>
      </c>
      <c r="BL1207" t="s">
        <v>50</v>
      </c>
      <c r="BM1207" t="s">
        <v>31</v>
      </c>
      <c r="BN1207">
        <v>511117</v>
      </c>
      <c r="BO1207" s="29">
        <v>3</v>
      </c>
      <c r="BP1207" t="s">
        <v>19</v>
      </c>
      <c r="BQ1207" s="61">
        <v>11152</v>
      </c>
    </row>
    <row r="1208" spans="1:69" x14ac:dyDescent="0.25">
      <c r="A1208" s="27">
        <v>2023</v>
      </c>
      <c r="B1208" t="s">
        <v>51</v>
      </c>
      <c r="C1208" t="s">
        <v>39</v>
      </c>
      <c r="D1208" t="s">
        <v>78</v>
      </c>
      <c r="E1208" s="61"/>
      <c r="F1208" s="61"/>
      <c r="G1208" s="61">
        <v>1033</v>
      </c>
      <c r="H1208" s="61"/>
      <c r="I1208" s="61"/>
      <c r="J1208" s="61"/>
      <c r="K1208" s="61"/>
      <c r="L1208" s="61">
        <v>4958</v>
      </c>
      <c r="M1208" s="61"/>
      <c r="N1208" s="61"/>
      <c r="O1208" s="61">
        <v>400</v>
      </c>
      <c r="P1208" s="61">
        <v>12736</v>
      </c>
      <c r="Q1208" s="61">
        <v>19127</v>
      </c>
      <c r="AK1208" s="27">
        <v>2022</v>
      </c>
      <c r="AL1208" t="s">
        <v>50</v>
      </c>
      <c r="AM1208" t="s">
        <v>37</v>
      </c>
      <c r="AN1208">
        <v>250013</v>
      </c>
      <c r="AO1208" s="29">
        <v>8</v>
      </c>
      <c r="AP1208" t="s">
        <v>18</v>
      </c>
      <c r="AQ1208" s="61">
        <v>5039</v>
      </c>
      <c r="BK1208" s="27">
        <v>2022</v>
      </c>
      <c r="BL1208" t="s">
        <v>50</v>
      </c>
      <c r="BM1208" t="s">
        <v>31</v>
      </c>
      <c r="BN1208">
        <v>511117</v>
      </c>
      <c r="BO1208" s="29">
        <v>4</v>
      </c>
      <c r="BP1208" t="s">
        <v>74</v>
      </c>
      <c r="BQ1208" s="61">
        <v>6952</v>
      </c>
    </row>
    <row r="1209" spans="1:69" x14ac:dyDescent="0.25">
      <c r="A1209" s="27">
        <v>2023</v>
      </c>
      <c r="B1209" t="s">
        <v>51</v>
      </c>
      <c r="C1209" t="s">
        <v>39</v>
      </c>
      <c r="D1209" t="s">
        <v>79</v>
      </c>
      <c r="E1209" s="61"/>
      <c r="F1209" s="61">
        <v>4961</v>
      </c>
      <c r="G1209" s="61"/>
      <c r="H1209" s="61"/>
      <c r="I1209" s="61"/>
      <c r="J1209" s="61"/>
      <c r="K1209" s="61"/>
      <c r="L1209" s="61">
        <v>4664</v>
      </c>
      <c r="M1209" s="61"/>
      <c r="N1209" s="61"/>
      <c r="O1209" s="61"/>
      <c r="P1209" s="61"/>
      <c r="Q1209" s="61">
        <v>9625</v>
      </c>
      <c r="AK1209" s="27">
        <v>2022</v>
      </c>
      <c r="AL1209" t="s">
        <v>50</v>
      </c>
      <c r="AM1209" t="s">
        <v>37</v>
      </c>
      <c r="AN1209">
        <v>250013</v>
      </c>
      <c r="AO1209" s="29">
        <v>10</v>
      </c>
      <c r="AP1209" t="s">
        <v>73</v>
      </c>
      <c r="AQ1209" s="61">
        <v>2918</v>
      </c>
      <c r="BK1209" s="27">
        <v>2022</v>
      </c>
      <c r="BL1209" t="s">
        <v>50</v>
      </c>
      <c r="BM1209" t="s">
        <v>31</v>
      </c>
      <c r="BN1209">
        <v>511117</v>
      </c>
      <c r="BO1209" s="29">
        <v>4</v>
      </c>
      <c r="BP1209" t="s">
        <v>78</v>
      </c>
      <c r="BQ1209" s="61">
        <v>5075</v>
      </c>
    </row>
    <row r="1210" spans="1:69" x14ac:dyDescent="0.25">
      <c r="A1210" s="27">
        <v>2023</v>
      </c>
      <c r="B1210" t="s">
        <v>51</v>
      </c>
      <c r="C1210" t="s">
        <v>39</v>
      </c>
      <c r="D1210" t="s">
        <v>80</v>
      </c>
      <c r="E1210" s="61"/>
      <c r="F1210" s="61"/>
      <c r="G1210" s="61"/>
      <c r="H1210" s="61"/>
      <c r="I1210" s="61">
        <v>2954</v>
      </c>
      <c r="J1210" s="61"/>
      <c r="K1210" s="61"/>
      <c r="L1210" s="61"/>
      <c r="M1210" s="61"/>
      <c r="N1210" s="61"/>
      <c r="O1210" s="61"/>
      <c r="P1210" s="61"/>
      <c r="Q1210" s="61">
        <v>2954</v>
      </c>
      <c r="AK1210" s="27">
        <v>2022</v>
      </c>
      <c r="AL1210" t="s">
        <v>50</v>
      </c>
      <c r="AM1210" t="s">
        <v>37</v>
      </c>
      <c r="AN1210">
        <v>250014</v>
      </c>
      <c r="AO1210" s="29">
        <v>3</v>
      </c>
      <c r="AP1210" t="s">
        <v>79</v>
      </c>
      <c r="AQ1210" s="61">
        <v>1884</v>
      </c>
      <c r="BK1210" s="27">
        <v>2022</v>
      </c>
      <c r="BL1210" t="s">
        <v>50</v>
      </c>
      <c r="BM1210" t="s">
        <v>31</v>
      </c>
      <c r="BN1210">
        <v>511117</v>
      </c>
      <c r="BO1210" s="29">
        <v>4</v>
      </c>
      <c r="BP1210" t="s">
        <v>80</v>
      </c>
      <c r="BQ1210" s="61">
        <v>5402</v>
      </c>
    </row>
    <row r="1211" spans="1:69" x14ac:dyDescent="0.25">
      <c r="A1211" s="27">
        <v>2023</v>
      </c>
      <c r="B1211" t="s">
        <v>51</v>
      </c>
      <c r="C1211" t="s">
        <v>39</v>
      </c>
      <c r="D1211" t="s">
        <v>81</v>
      </c>
      <c r="E1211" s="61"/>
      <c r="F1211" s="61"/>
      <c r="G1211" s="61"/>
      <c r="H1211" s="61"/>
      <c r="I1211" s="61"/>
      <c r="J1211" s="61">
        <v>8037</v>
      </c>
      <c r="K1211" s="61"/>
      <c r="L1211" s="61"/>
      <c r="M1211" s="61">
        <v>1428</v>
      </c>
      <c r="N1211" s="61">
        <v>4498</v>
      </c>
      <c r="O1211" s="61"/>
      <c r="P1211" s="61"/>
      <c r="Q1211" s="61">
        <v>13963</v>
      </c>
      <c r="AK1211" s="27">
        <v>2022</v>
      </c>
      <c r="AL1211" t="s">
        <v>50</v>
      </c>
      <c r="AM1211" t="s">
        <v>37</v>
      </c>
      <c r="AN1211">
        <v>250014</v>
      </c>
      <c r="AO1211" s="29">
        <v>4</v>
      </c>
      <c r="AP1211" t="s">
        <v>21</v>
      </c>
      <c r="AQ1211" s="61">
        <v>1015</v>
      </c>
      <c r="BK1211" s="27">
        <v>2022</v>
      </c>
      <c r="BL1211" t="s">
        <v>50</v>
      </c>
      <c r="BM1211" t="s">
        <v>31</v>
      </c>
      <c r="BN1211">
        <v>511117</v>
      </c>
      <c r="BO1211" s="29">
        <v>4</v>
      </c>
      <c r="BP1211" t="s">
        <v>11</v>
      </c>
      <c r="BQ1211" s="61">
        <v>896</v>
      </c>
    </row>
    <row r="1212" spans="1:69" x14ac:dyDescent="0.25">
      <c r="A1212" s="27">
        <v>2023</v>
      </c>
      <c r="B1212" t="s">
        <v>51</v>
      </c>
      <c r="C1212" t="s">
        <v>39</v>
      </c>
      <c r="D1212" t="s">
        <v>11</v>
      </c>
      <c r="E1212" s="61"/>
      <c r="F1212" s="61"/>
      <c r="G1212" s="61"/>
      <c r="H1212" s="61"/>
      <c r="I1212" s="61">
        <v>4082</v>
      </c>
      <c r="J1212" s="61"/>
      <c r="K1212" s="61"/>
      <c r="L1212" s="61"/>
      <c r="M1212" s="61"/>
      <c r="N1212" s="61"/>
      <c r="O1212" s="61"/>
      <c r="P1212" s="61"/>
      <c r="Q1212" s="61">
        <v>4082</v>
      </c>
      <c r="AK1212" s="27">
        <v>2022</v>
      </c>
      <c r="AL1212" t="s">
        <v>50</v>
      </c>
      <c r="AM1212" t="s">
        <v>37</v>
      </c>
      <c r="AN1212">
        <v>250014</v>
      </c>
      <c r="AO1212" s="29">
        <v>6</v>
      </c>
      <c r="AP1212" t="s">
        <v>77</v>
      </c>
      <c r="AQ1212" s="61">
        <v>5814</v>
      </c>
      <c r="BK1212" s="27">
        <v>2022</v>
      </c>
      <c r="BL1212" t="s">
        <v>50</v>
      </c>
      <c r="BM1212" t="s">
        <v>31</v>
      </c>
      <c r="BN1212">
        <v>511117</v>
      </c>
      <c r="BO1212" s="29">
        <v>4</v>
      </c>
      <c r="BP1212" t="s">
        <v>13</v>
      </c>
      <c r="BQ1212" s="61">
        <v>4532</v>
      </c>
    </row>
    <row r="1213" spans="1:69" x14ac:dyDescent="0.25">
      <c r="A1213" s="27">
        <v>2023</v>
      </c>
      <c r="B1213" t="s">
        <v>51</v>
      </c>
      <c r="C1213" t="s">
        <v>39</v>
      </c>
      <c r="D1213" t="s">
        <v>12</v>
      </c>
      <c r="E1213" s="61"/>
      <c r="F1213" s="61"/>
      <c r="G1213" s="61"/>
      <c r="H1213" s="61">
        <v>241</v>
      </c>
      <c r="I1213" s="61"/>
      <c r="J1213" s="61"/>
      <c r="K1213" s="61"/>
      <c r="L1213" s="61"/>
      <c r="M1213" s="61"/>
      <c r="N1213" s="61"/>
      <c r="O1213" s="61"/>
      <c r="P1213" s="61"/>
      <c r="Q1213" s="61">
        <v>241</v>
      </c>
      <c r="AK1213" s="27">
        <v>2022</v>
      </c>
      <c r="AL1213" t="s">
        <v>50</v>
      </c>
      <c r="AM1213" t="s">
        <v>37</v>
      </c>
      <c r="AN1213">
        <v>250014</v>
      </c>
      <c r="AO1213" s="29">
        <v>8</v>
      </c>
      <c r="AP1213" t="s">
        <v>79</v>
      </c>
      <c r="AQ1213" s="61">
        <v>3211</v>
      </c>
      <c r="BK1213" s="27">
        <v>2022</v>
      </c>
      <c r="BL1213" t="s">
        <v>50</v>
      </c>
      <c r="BM1213" t="s">
        <v>31</v>
      </c>
      <c r="BN1213">
        <v>511117</v>
      </c>
      <c r="BO1213" s="29">
        <v>4</v>
      </c>
      <c r="BP1213" t="s">
        <v>15</v>
      </c>
      <c r="BQ1213" s="61">
        <v>4267</v>
      </c>
    </row>
    <row r="1214" spans="1:69" x14ac:dyDescent="0.25">
      <c r="A1214" s="27">
        <v>2023</v>
      </c>
      <c r="B1214" t="s">
        <v>51</v>
      </c>
      <c r="C1214" t="s">
        <v>39</v>
      </c>
      <c r="D1214" t="s">
        <v>13</v>
      </c>
      <c r="E1214" s="61"/>
      <c r="F1214" s="61"/>
      <c r="G1214" s="61"/>
      <c r="H1214" s="61"/>
      <c r="I1214" s="61"/>
      <c r="J1214" s="61"/>
      <c r="K1214" s="61"/>
      <c r="L1214" s="61"/>
      <c r="M1214" s="61"/>
      <c r="N1214" s="61">
        <v>10564</v>
      </c>
      <c r="O1214" s="61"/>
      <c r="P1214" s="61"/>
      <c r="Q1214" s="61">
        <v>10564</v>
      </c>
      <c r="AK1214" s="27">
        <v>2022</v>
      </c>
      <c r="AL1214" t="s">
        <v>50</v>
      </c>
      <c r="AM1214" t="s">
        <v>37</v>
      </c>
      <c r="AN1214">
        <v>250014</v>
      </c>
      <c r="AO1214" s="29">
        <v>9</v>
      </c>
      <c r="AP1214" t="s">
        <v>79</v>
      </c>
      <c r="AQ1214" s="61">
        <v>5098</v>
      </c>
      <c r="BK1214" s="27">
        <v>2022</v>
      </c>
      <c r="BL1214" t="s">
        <v>50</v>
      </c>
      <c r="BM1214" t="s">
        <v>31</v>
      </c>
      <c r="BN1214">
        <v>511117</v>
      </c>
      <c r="BO1214" s="29">
        <v>5</v>
      </c>
      <c r="BP1214" t="s">
        <v>74</v>
      </c>
      <c r="BQ1214" s="61">
        <v>2254</v>
      </c>
    </row>
    <row r="1215" spans="1:69" x14ac:dyDescent="0.25">
      <c r="A1215" s="27">
        <v>2023</v>
      </c>
      <c r="B1215" t="s">
        <v>51</v>
      </c>
      <c r="C1215" t="s">
        <v>39</v>
      </c>
      <c r="D1215" t="s">
        <v>14</v>
      </c>
      <c r="E1215" s="61"/>
      <c r="F1215" s="61"/>
      <c r="G1215" s="61"/>
      <c r="H1215" s="61">
        <v>2338</v>
      </c>
      <c r="I1215" s="61"/>
      <c r="J1215" s="61"/>
      <c r="K1215" s="61"/>
      <c r="L1215" s="61"/>
      <c r="M1215" s="61"/>
      <c r="N1215" s="61"/>
      <c r="O1215" s="61"/>
      <c r="P1215" s="61"/>
      <c r="Q1215" s="61">
        <v>2338</v>
      </c>
      <c r="AK1215" s="27">
        <v>2022</v>
      </c>
      <c r="AL1215" t="s">
        <v>50</v>
      </c>
      <c r="AM1215" t="s">
        <v>37</v>
      </c>
      <c r="AN1215">
        <v>250015</v>
      </c>
      <c r="AO1215" s="29">
        <v>2</v>
      </c>
      <c r="AP1215" t="s">
        <v>75</v>
      </c>
      <c r="AQ1215" s="61">
        <v>4492</v>
      </c>
      <c r="BK1215" s="27">
        <v>2022</v>
      </c>
      <c r="BL1215" t="s">
        <v>50</v>
      </c>
      <c r="BM1215" t="s">
        <v>31</v>
      </c>
      <c r="BN1215">
        <v>511117</v>
      </c>
      <c r="BO1215" s="29">
        <v>5</v>
      </c>
      <c r="BP1215" t="s">
        <v>20</v>
      </c>
      <c r="BQ1215" s="61">
        <v>4932</v>
      </c>
    </row>
    <row r="1216" spans="1:69" x14ac:dyDescent="0.25">
      <c r="A1216" s="27">
        <v>2023</v>
      </c>
      <c r="B1216" t="s">
        <v>51</v>
      </c>
      <c r="C1216" t="s">
        <v>39</v>
      </c>
      <c r="D1216" t="s">
        <v>15</v>
      </c>
      <c r="E1216" s="61"/>
      <c r="F1216" s="61">
        <v>4054</v>
      </c>
      <c r="G1216" s="61"/>
      <c r="H1216" s="61">
        <v>7630</v>
      </c>
      <c r="I1216" s="61"/>
      <c r="J1216" s="61"/>
      <c r="K1216" s="61"/>
      <c r="L1216" s="61"/>
      <c r="M1216" s="61"/>
      <c r="N1216" s="61"/>
      <c r="O1216" s="61"/>
      <c r="P1216" s="61"/>
      <c r="Q1216" s="61">
        <v>11684</v>
      </c>
      <c r="AK1216" s="27">
        <v>2022</v>
      </c>
      <c r="AL1216" t="s">
        <v>50</v>
      </c>
      <c r="AM1216" t="s">
        <v>37</v>
      </c>
      <c r="AN1216">
        <v>250015</v>
      </c>
      <c r="AO1216" s="29">
        <v>5</v>
      </c>
      <c r="AP1216" t="s">
        <v>11</v>
      </c>
      <c r="AQ1216" s="61">
        <v>1952</v>
      </c>
      <c r="BK1216" s="27">
        <v>2022</v>
      </c>
      <c r="BL1216" t="s">
        <v>50</v>
      </c>
      <c r="BM1216" t="s">
        <v>31</v>
      </c>
      <c r="BN1216">
        <v>511117</v>
      </c>
      <c r="BO1216" s="29">
        <v>6</v>
      </c>
      <c r="BP1216" t="s">
        <v>75</v>
      </c>
      <c r="BQ1216" s="61">
        <v>5544</v>
      </c>
    </row>
    <row r="1217" spans="1:69" x14ac:dyDescent="0.25">
      <c r="A1217" s="27">
        <v>2023</v>
      </c>
      <c r="B1217" t="s">
        <v>51</v>
      </c>
      <c r="C1217" t="s">
        <v>39</v>
      </c>
      <c r="D1217" t="s">
        <v>16</v>
      </c>
      <c r="E1217" s="61"/>
      <c r="F1217" s="61"/>
      <c r="G1217" s="61"/>
      <c r="H1217" s="61">
        <v>5150</v>
      </c>
      <c r="I1217" s="61">
        <v>1328</v>
      </c>
      <c r="J1217" s="61">
        <v>1001</v>
      </c>
      <c r="K1217" s="61">
        <v>672</v>
      </c>
      <c r="L1217" s="61">
        <v>5199</v>
      </c>
      <c r="M1217" s="61"/>
      <c r="N1217" s="61"/>
      <c r="O1217" s="61"/>
      <c r="P1217" s="61">
        <v>1553</v>
      </c>
      <c r="Q1217" s="61">
        <v>14903</v>
      </c>
      <c r="AK1217" s="27">
        <v>2022</v>
      </c>
      <c r="AL1217" t="s">
        <v>50</v>
      </c>
      <c r="AM1217" t="s">
        <v>37</v>
      </c>
      <c r="AN1217">
        <v>250015</v>
      </c>
      <c r="AO1217" s="29">
        <v>6</v>
      </c>
      <c r="AP1217" t="s">
        <v>20</v>
      </c>
      <c r="AQ1217" s="61">
        <v>294</v>
      </c>
      <c r="BK1217" s="27">
        <v>2022</v>
      </c>
      <c r="BL1217" t="s">
        <v>50</v>
      </c>
      <c r="BM1217" t="s">
        <v>31</v>
      </c>
      <c r="BN1217">
        <v>511117</v>
      </c>
      <c r="BO1217" s="29">
        <v>6</v>
      </c>
      <c r="BP1217" t="s">
        <v>80</v>
      </c>
      <c r="BQ1217" s="61">
        <v>3631</v>
      </c>
    </row>
    <row r="1218" spans="1:69" x14ac:dyDescent="0.25">
      <c r="A1218" s="27">
        <v>2023</v>
      </c>
      <c r="B1218" t="s">
        <v>51</v>
      </c>
      <c r="C1218" t="s">
        <v>39</v>
      </c>
      <c r="D1218" t="s">
        <v>17</v>
      </c>
      <c r="E1218" s="61"/>
      <c r="F1218" s="61">
        <v>5655</v>
      </c>
      <c r="G1218" s="61"/>
      <c r="H1218" s="61"/>
      <c r="I1218" s="61"/>
      <c r="J1218" s="61"/>
      <c r="K1218" s="61"/>
      <c r="L1218" s="61"/>
      <c r="M1218" s="61">
        <v>7604</v>
      </c>
      <c r="N1218" s="61">
        <v>5127</v>
      </c>
      <c r="O1218" s="61"/>
      <c r="P1218" s="61"/>
      <c r="Q1218" s="61">
        <v>18386</v>
      </c>
      <c r="AK1218" s="27">
        <v>2022</v>
      </c>
      <c r="AL1218" t="s">
        <v>50</v>
      </c>
      <c r="AM1218" t="s">
        <v>37</v>
      </c>
      <c r="AN1218">
        <v>250015</v>
      </c>
      <c r="AO1218" s="29">
        <v>8</v>
      </c>
      <c r="AP1218" t="s">
        <v>74</v>
      </c>
      <c r="AQ1218" s="61">
        <v>896</v>
      </c>
      <c r="BK1218" s="27">
        <v>2022</v>
      </c>
      <c r="BL1218" t="s">
        <v>50</v>
      </c>
      <c r="BM1218" t="s">
        <v>31</v>
      </c>
      <c r="BN1218">
        <v>511117</v>
      </c>
      <c r="BO1218" s="29">
        <v>6</v>
      </c>
      <c r="BP1218" t="s">
        <v>12</v>
      </c>
      <c r="BQ1218" s="61">
        <v>211</v>
      </c>
    </row>
    <row r="1219" spans="1:69" x14ac:dyDescent="0.25">
      <c r="A1219" s="27">
        <v>2023</v>
      </c>
      <c r="B1219" t="s">
        <v>51</v>
      </c>
      <c r="C1219" t="s">
        <v>39</v>
      </c>
      <c r="D1219" t="s">
        <v>18</v>
      </c>
      <c r="E1219" s="61"/>
      <c r="F1219" s="61"/>
      <c r="G1219" s="61"/>
      <c r="H1219" s="61"/>
      <c r="I1219" s="61"/>
      <c r="J1219" s="61"/>
      <c r="K1219" s="61"/>
      <c r="L1219" s="61">
        <v>7145</v>
      </c>
      <c r="M1219" s="61"/>
      <c r="N1219" s="61"/>
      <c r="O1219" s="61"/>
      <c r="P1219" s="61"/>
      <c r="Q1219" s="61">
        <v>7145</v>
      </c>
      <c r="AK1219" s="27">
        <v>2022</v>
      </c>
      <c r="AL1219" t="s">
        <v>50</v>
      </c>
      <c r="AM1219" t="s">
        <v>37</v>
      </c>
      <c r="AN1219">
        <v>250015</v>
      </c>
      <c r="AO1219" s="29">
        <v>9</v>
      </c>
      <c r="AP1219" t="s">
        <v>75</v>
      </c>
      <c r="AQ1219" s="61">
        <v>4344</v>
      </c>
      <c r="BK1219" s="27">
        <v>2022</v>
      </c>
      <c r="BL1219" t="s">
        <v>50</v>
      </c>
      <c r="BM1219" t="s">
        <v>31</v>
      </c>
      <c r="BN1219">
        <v>511117</v>
      </c>
      <c r="BO1219" s="29">
        <v>6</v>
      </c>
      <c r="BP1219" t="s">
        <v>17</v>
      </c>
      <c r="BQ1219" s="61">
        <v>5431</v>
      </c>
    </row>
    <row r="1220" spans="1:69" x14ac:dyDescent="0.25">
      <c r="A1220" s="27">
        <v>2023</v>
      </c>
      <c r="B1220" t="s">
        <v>51</v>
      </c>
      <c r="C1220" t="s">
        <v>39</v>
      </c>
      <c r="D1220" t="s">
        <v>19</v>
      </c>
      <c r="E1220" s="61"/>
      <c r="F1220" s="61"/>
      <c r="G1220" s="61"/>
      <c r="H1220" s="61">
        <v>3936</v>
      </c>
      <c r="I1220" s="61"/>
      <c r="J1220" s="61"/>
      <c r="K1220" s="61"/>
      <c r="L1220" s="61"/>
      <c r="M1220" s="61"/>
      <c r="N1220" s="61"/>
      <c r="O1220" s="61"/>
      <c r="P1220" s="61"/>
      <c r="Q1220" s="61">
        <v>3936</v>
      </c>
      <c r="AK1220" s="27">
        <v>2022</v>
      </c>
      <c r="AL1220" t="s">
        <v>50</v>
      </c>
      <c r="AM1220" t="s">
        <v>37</v>
      </c>
      <c r="AN1220">
        <v>250015</v>
      </c>
      <c r="AO1220" s="29">
        <v>9</v>
      </c>
      <c r="AP1220" t="s">
        <v>15</v>
      </c>
      <c r="AQ1220" s="61">
        <v>2848</v>
      </c>
      <c r="BK1220" s="27">
        <v>2022</v>
      </c>
      <c r="BL1220" t="s">
        <v>50</v>
      </c>
      <c r="BM1220" t="s">
        <v>31</v>
      </c>
      <c r="BN1220">
        <v>511117</v>
      </c>
      <c r="BO1220" s="29">
        <v>6</v>
      </c>
      <c r="BP1220" t="s">
        <v>18</v>
      </c>
      <c r="BQ1220" s="61">
        <v>3561</v>
      </c>
    </row>
    <row r="1221" spans="1:69" x14ac:dyDescent="0.25">
      <c r="A1221" s="27">
        <v>2023</v>
      </c>
      <c r="B1221" t="s">
        <v>51</v>
      </c>
      <c r="C1221" t="s">
        <v>39</v>
      </c>
      <c r="D1221" t="s">
        <v>20</v>
      </c>
      <c r="E1221" s="61"/>
      <c r="F1221" s="61"/>
      <c r="G1221" s="61"/>
      <c r="H1221" s="61">
        <v>3986</v>
      </c>
      <c r="I1221" s="61"/>
      <c r="J1221" s="61">
        <v>3626</v>
      </c>
      <c r="K1221" s="61"/>
      <c r="L1221" s="61"/>
      <c r="M1221" s="61"/>
      <c r="N1221" s="61"/>
      <c r="O1221" s="61"/>
      <c r="P1221" s="61"/>
      <c r="Q1221" s="61">
        <v>7612</v>
      </c>
      <c r="AK1221" s="27">
        <v>2022</v>
      </c>
      <c r="AL1221" t="s">
        <v>50</v>
      </c>
      <c r="AM1221" t="s">
        <v>37</v>
      </c>
      <c r="AN1221">
        <v>250015</v>
      </c>
      <c r="AO1221" s="29">
        <v>10</v>
      </c>
      <c r="AP1221" t="s">
        <v>79</v>
      </c>
      <c r="AQ1221" s="61">
        <v>4119</v>
      </c>
      <c r="BK1221" s="27">
        <v>2022</v>
      </c>
      <c r="BL1221" t="s">
        <v>50</v>
      </c>
      <c r="BM1221" t="s">
        <v>31</v>
      </c>
      <c r="BN1221">
        <v>511117</v>
      </c>
      <c r="BO1221" s="29">
        <v>6</v>
      </c>
      <c r="BP1221" t="s">
        <v>20</v>
      </c>
      <c r="BQ1221" s="61">
        <v>4378</v>
      </c>
    </row>
    <row r="1222" spans="1:69" x14ac:dyDescent="0.25">
      <c r="A1222" s="27">
        <v>2023</v>
      </c>
      <c r="B1222" t="s">
        <v>51</v>
      </c>
      <c r="C1222" t="s">
        <v>39</v>
      </c>
      <c r="D1222" t="s">
        <v>21</v>
      </c>
      <c r="E1222" s="61"/>
      <c r="F1222" s="61"/>
      <c r="G1222" s="61"/>
      <c r="H1222" s="61">
        <v>5320</v>
      </c>
      <c r="I1222" s="61"/>
      <c r="J1222" s="61"/>
      <c r="K1222" s="61"/>
      <c r="L1222" s="61"/>
      <c r="M1222" s="61"/>
      <c r="N1222" s="61"/>
      <c r="O1222" s="61">
        <v>5823</v>
      </c>
      <c r="P1222" s="61"/>
      <c r="Q1222" s="61">
        <v>11143</v>
      </c>
      <c r="AK1222" s="27">
        <v>2022</v>
      </c>
      <c r="AL1222" t="s">
        <v>50</v>
      </c>
      <c r="AM1222" t="s">
        <v>37</v>
      </c>
      <c r="AN1222">
        <v>250015</v>
      </c>
      <c r="AO1222" s="29">
        <v>12</v>
      </c>
      <c r="AP1222" t="s">
        <v>17</v>
      </c>
      <c r="AQ1222" s="61">
        <v>3744</v>
      </c>
      <c r="BK1222" s="27">
        <v>2022</v>
      </c>
      <c r="BL1222" t="s">
        <v>50</v>
      </c>
      <c r="BM1222" t="s">
        <v>31</v>
      </c>
      <c r="BN1222">
        <v>511117</v>
      </c>
      <c r="BO1222" s="29">
        <v>6</v>
      </c>
      <c r="BP1222" t="s">
        <v>21</v>
      </c>
      <c r="BQ1222" s="61">
        <v>4954</v>
      </c>
    </row>
    <row r="1223" spans="1:69" x14ac:dyDescent="0.25">
      <c r="A1223" s="27">
        <v>2023</v>
      </c>
      <c r="B1223" t="s">
        <v>51</v>
      </c>
      <c r="C1223" t="s">
        <v>40</v>
      </c>
      <c r="D1223" t="s">
        <v>73</v>
      </c>
      <c r="E1223" s="61"/>
      <c r="F1223" s="61"/>
      <c r="G1223" s="61">
        <v>11302</v>
      </c>
      <c r="H1223" s="61"/>
      <c r="I1223" s="61"/>
      <c r="J1223" s="61"/>
      <c r="K1223" s="61"/>
      <c r="L1223" s="61"/>
      <c r="M1223" s="61"/>
      <c r="N1223" s="61">
        <v>7452</v>
      </c>
      <c r="O1223" s="61"/>
      <c r="P1223" s="61"/>
      <c r="Q1223" s="61">
        <v>18754</v>
      </c>
      <c r="AK1223" s="27">
        <v>2022</v>
      </c>
      <c r="AL1223" t="s">
        <v>50</v>
      </c>
      <c r="AM1223" t="s">
        <v>37</v>
      </c>
      <c r="AN1223">
        <v>250015</v>
      </c>
      <c r="AO1223" s="29">
        <v>12</v>
      </c>
      <c r="AP1223" t="s">
        <v>20</v>
      </c>
      <c r="AQ1223" s="61">
        <v>418</v>
      </c>
      <c r="BK1223" s="27">
        <v>2022</v>
      </c>
      <c r="BL1223" t="s">
        <v>50</v>
      </c>
      <c r="BM1223" t="s">
        <v>31</v>
      </c>
      <c r="BN1223">
        <v>511117</v>
      </c>
      <c r="BO1223" s="29">
        <v>7</v>
      </c>
      <c r="BP1223" t="s">
        <v>75</v>
      </c>
      <c r="BQ1223" s="61">
        <v>2636</v>
      </c>
    </row>
    <row r="1224" spans="1:69" x14ac:dyDescent="0.25">
      <c r="A1224" s="27">
        <v>2023</v>
      </c>
      <c r="B1224" t="s">
        <v>51</v>
      </c>
      <c r="C1224" t="s">
        <v>40</v>
      </c>
      <c r="D1224" t="s">
        <v>74</v>
      </c>
      <c r="E1224" s="61"/>
      <c r="F1224" s="61"/>
      <c r="G1224" s="61"/>
      <c r="H1224" s="61"/>
      <c r="I1224" s="61"/>
      <c r="J1224" s="61"/>
      <c r="K1224" s="61"/>
      <c r="L1224" s="61">
        <v>3733</v>
      </c>
      <c r="M1224" s="61"/>
      <c r="N1224" s="61">
        <v>1681</v>
      </c>
      <c r="O1224" s="61"/>
      <c r="P1224" s="61"/>
      <c r="Q1224" s="61">
        <v>5414</v>
      </c>
      <c r="AK1224" s="27">
        <v>2022</v>
      </c>
      <c r="AL1224" t="s">
        <v>50</v>
      </c>
      <c r="AM1224" t="s">
        <v>37</v>
      </c>
      <c r="AN1224">
        <v>250016</v>
      </c>
      <c r="AO1224" s="29">
        <v>6</v>
      </c>
      <c r="AP1224" t="s">
        <v>73</v>
      </c>
      <c r="AQ1224" s="61">
        <v>214</v>
      </c>
      <c r="BK1224" s="27">
        <v>2022</v>
      </c>
      <c r="BL1224" t="s">
        <v>50</v>
      </c>
      <c r="BM1224" t="s">
        <v>31</v>
      </c>
      <c r="BN1224">
        <v>511117</v>
      </c>
      <c r="BO1224" s="29">
        <v>7</v>
      </c>
      <c r="BP1224" t="s">
        <v>78</v>
      </c>
      <c r="BQ1224" s="61">
        <v>1554</v>
      </c>
    </row>
    <row r="1225" spans="1:69" x14ac:dyDescent="0.25">
      <c r="A1225" s="27">
        <v>2023</v>
      </c>
      <c r="B1225" t="s">
        <v>51</v>
      </c>
      <c r="C1225" t="s">
        <v>40</v>
      </c>
      <c r="D1225" t="s">
        <v>75</v>
      </c>
      <c r="E1225" s="61"/>
      <c r="F1225" s="61"/>
      <c r="G1225" s="61"/>
      <c r="H1225" s="61">
        <v>5829</v>
      </c>
      <c r="I1225" s="61"/>
      <c r="J1225" s="61">
        <v>2322</v>
      </c>
      <c r="K1225" s="61"/>
      <c r="L1225" s="61"/>
      <c r="M1225" s="61">
        <v>1631</v>
      </c>
      <c r="N1225" s="61">
        <v>4414</v>
      </c>
      <c r="O1225" s="61"/>
      <c r="P1225" s="61"/>
      <c r="Q1225" s="61">
        <v>14196</v>
      </c>
      <c r="AK1225" s="27">
        <v>2022</v>
      </c>
      <c r="AL1225" t="s">
        <v>50</v>
      </c>
      <c r="AM1225" t="s">
        <v>37</v>
      </c>
      <c r="AN1225">
        <v>250016</v>
      </c>
      <c r="AO1225" s="29">
        <v>6</v>
      </c>
      <c r="AP1225" t="s">
        <v>80</v>
      </c>
      <c r="AQ1225" s="61">
        <v>2674</v>
      </c>
      <c r="BK1225" s="27">
        <v>2022</v>
      </c>
      <c r="BL1225" t="s">
        <v>50</v>
      </c>
      <c r="BM1225" t="s">
        <v>31</v>
      </c>
      <c r="BN1225">
        <v>511117</v>
      </c>
      <c r="BO1225" s="29">
        <v>7</v>
      </c>
      <c r="BP1225" t="s">
        <v>79</v>
      </c>
      <c r="BQ1225" s="61">
        <v>4696</v>
      </c>
    </row>
    <row r="1226" spans="1:69" x14ac:dyDescent="0.25">
      <c r="A1226" s="27">
        <v>2023</v>
      </c>
      <c r="B1226" t="s">
        <v>51</v>
      </c>
      <c r="C1226" t="s">
        <v>40</v>
      </c>
      <c r="D1226" t="s">
        <v>76</v>
      </c>
      <c r="E1226" s="61"/>
      <c r="F1226" s="61"/>
      <c r="G1226" s="61"/>
      <c r="H1226" s="61"/>
      <c r="I1226" s="61"/>
      <c r="J1226" s="61">
        <v>529</v>
      </c>
      <c r="K1226" s="61">
        <v>5098</v>
      </c>
      <c r="L1226" s="61"/>
      <c r="M1226" s="61">
        <v>3010</v>
      </c>
      <c r="N1226" s="61">
        <v>795</v>
      </c>
      <c r="O1226" s="61"/>
      <c r="P1226" s="61"/>
      <c r="Q1226" s="61">
        <v>9432</v>
      </c>
      <c r="AK1226" s="27">
        <v>2022</v>
      </c>
      <c r="AL1226" t="s">
        <v>50</v>
      </c>
      <c r="AM1226" t="s">
        <v>37</v>
      </c>
      <c r="AN1226">
        <v>250016</v>
      </c>
      <c r="AO1226" s="29">
        <v>8</v>
      </c>
      <c r="AP1226" t="s">
        <v>77</v>
      </c>
      <c r="AQ1226" s="61">
        <v>5422</v>
      </c>
      <c r="BK1226" s="27">
        <v>2022</v>
      </c>
      <c r="BL1226" t="s">
        <v>50</v>
      </c>
      <c r="BM1226" t="s">
        <v>31</v>
      </c>
      <c r="BN1226">
        <v>511117</v>
      </c>
      <c r="BO1226" s="29">
        <v>7</v>
      </c>
      <c r="BP1226" t="s">
        <v>11</v>
      </c>
      <c r="BQ1226" s="61">
        <v>1753</v>
      </c>
    </row>
    <row r="1227" spans="1:69" x14ac:dyDescent="0.25">
      <c r="A1227" s="27">
        <v>2023</v>
      </c>
      <c r="B1227" t="s">
        <v>51</v>
      </c>
      <c r="C1227" t="s">
        <v>40</v>
      </c>
      <c r="D1227" t="s">
        <v>77</v>
      </c>
      <c r="E1227" s="61"/>
      <c r="F1227" s="61">
        <v>1437</v>
      </c>
      <c r="G1227" s="61"/>
      <c r="H1227" s="61"/>
      <c r="I1227" s="61">
        <v>987</v>
      </c>
      <c r="J1227" s="61">
        <v>615</v>
      </c>
      <c r="K1227" s="61"/>
      <c r="L1227" s="61"/>
      <c r="M1227" s="61"/>
      <c r="N1227" s="61">
        <v>5981</v>
      </c>
      <c r="O1227" s="61"/>
      <c r="P1227" s="61"/>
      <c r="Q1227" s="61">
        <v>9020</v>
      </c>
      <c r="AK1227" s="27">
        <v>2022</v>
      </c>
      <c r="AL1227" t="s">
        <v>50</v>
      </c>
      <c r="AM1227" t="s">
        <v>37</v>
      </c>
      <c r="AN1227">
        <v>250016</v>
      </c>
      <c r="AO1227" s="29">
        <v>8</v>
      </c>
      <c r="AP1227" t="s">
        <v>16</v>
      </c>
      <c r="AQ1227" s="61">
        <v>3360</v>
      </c>
      <c r="BK1227" s="27">
        <v>2022</v>
      </c>
      <c r="BL1227" t="s">
        <v>50</v>
      </c>
      <c r="BM1227" t="s">
        <v>31</v>
      </c>
      <c r="BN1227">
        <v>511117</v>
      </c>
      <c r="BO1227" s="29">
        <v>7</v>
      </c>
      <c r="BP1227" t="s">
        <v>13</v>
      </c>
      <c r="BQ1227" s="61">
        <v>1326</v>
      </c>
    </row>
    <row r="1228" spans="1:69" x14ac:dyDescent="0.25">
      <c r="A1228" s="27">
        <v>2023</v>
      </c>
      <c r="B1228" t="s">
        <v>51</v>
      </c>
      <c r="C1228" t="s">
        <v>40</v>
      </c>
      <c r="D1228" t="s">
        <v>78</v>
      </c>
      <c r="E1228" s="61"/>
      <c r="F1228" s="61"/>
      <c r="G1228" s="61"/>
      <c r="H1228" s="61">
        <v>1927</v>
      </c>
      <c r="I1228" s="61"/>
      <c r="J1228" s="61">
        <v>1049</v>
      </c>
      <c r="K1228" s="61"/>
      <c r="L1228" s="61"/>
      <c r="M1228" s="61"/>
      <c r="N1228" s="61">
        <v>5706</v>
      </c>
      <c r="O1228" s="61"/>
      <c r="P1228" s="61"/>
      <c r="Q1228" s="61">
        <v>8682</v>
      </c>
      <c r="AK1228" s="27">
        <v>2022</v>
      </c>
      <c r="AL1228" t="s">
        <v>50</v>
      </c>
      <c r="AM1228" t="s">
        <v>37</v>
      </c>
      <c r="AN1228">
        <v>250016</v>
      </c>
      <c r="AO1228" s="29">
        <v>8</v>
      </c>
      <c r="AP1228" t="s">
        <v>17</v>
      </c>
      <c r="AQ1228" s="61">
        <v>4838</v>
      </c>
      <c r="BK1228" s="27">
        <v>2022</v>
      </c>
      <c r="BL1228" t="s">
        <v>50</v>
      </c>
      <c r="BM1228" t="s">
        <v>31</v>
      </c>
      <c r="BN1228">
        <v>511117</v>
      </c>
      <c r="BO1228" s="29">
        <v>7</v>
      </c>
      <c r="BP1228" t="s">
        <v>15</v>
      </c>
      <c r="BQ1228" s="61">
        <v>1486</v>
      </c>
    </row>
    <row r="1229" spans="1:69" x14ac:dyDescent="0.25">
      <c r="A1229" s="27">
        <v>2023</v>
      </c>
      <c r="B1229" t="s">
        <v>51</v>
      </c>
      <c r="C1229" t="s">
        <v>40</v>
      </c>
      <c r="D1229" t="s">
        <v>79</v>
      </c>
      <c r="E1229" s="61"/>
      <c r="F1229" s="61"/>
      <c r="G1229" s="61"/>
      <c r="H1229" s="61"/>
      <c r="I1229" s="61"/>
      <c r="J1229" s="61"/>
      <c r="K1229" s="61"/>
      <c r="L1229" s="61"/>
      <c r="M1229" s="61">
        <v>5870</v>
      </c>
      <c r="N1229" s="61"/>
      <c r="O1229" s="61"/>
      <c r="P1229" s="61"/>
      <c r="Q1229" s="61">
        <v>5870</v>
      </c>
      <c r="AK1229" s="27">
        <v>2022</v>
      </c>
      <c r="AL1229" t="s">
        <v>50</v>
      </c>
      <c r="AM1229" t="s">
        <v>37</v>
      </c>
      <c r="AN1229">
        <v>250016</v>
      </c>
      <c r="AO1229" s="29">
        <v>9</v>
      </c>
      <c r="AP1229" t="s">
        <v>81</v>
      </c>
      <c r="AQ1229" s="61">
        <v>1899</v>
      </c>
      <c r="BK1229" s="27">
        <v>2022</v>
      </c>
      <c r="BL1229" t="s">
        <v>50</v>
      </c>
      <c r="BM1229" t="s">
        <v>31</v>
      </c>
      <c r="BN1229">
        <v>511117</v>
      </c>
      <c r="BO1229" s="29">
        <v>8</v>
      </c>
      <c r="BP1229" t="s">
        <v>77</v>
      </c>
      <c r="BQ1229" s="61">
        <v>3726</v>
      </c>
    </row>
    <row r="1230" spans="1:69" x14ac:dyDescent="0.25">
      <c r="A1230" s="27">
        <v>2023</v>
      </c>
      <c r="B1230" t="s">
        <v>51</v>
      </c>
      <c r="C1230" t="s">
        <v>40</v>
      </c>
      <c r="D1230" t="s">
        <v>81</v>
      </c>
      <c r="E1230" s="61"/>
      <c r="F1230" s="61"/>
      <c r="G1230" s="61"/>
      <c r="H1230" s="61"/>
      <c r="I1230" s="61">
        <v>3664</v>
      </c>
      <c r="J1230" s="61"/>
      <c r="K1230" s="61"/>
      <c r="L1230" s="61"/>
      <c r="M1230" s="61"/>
      <c r="N1230" s="61"/>
      <c r="O1230" s="61"/>
      <c r="P1230" s="61"/>
      <c r="Q1230" s="61">
        <v>3664</v>
      </c>
      <c r="AK1230" s="27">
        <v>2022</v>
      </c>
      <c r="AL1230" t="s">
        <v>50</v>
      </c>
      <c r="AM1230" t="s">
        <v>37</v>
      </c>
      <c r="AN1230">
        <v>250016</v>
      </c>
      <c r="AO1230" s="29">
        <v>10</v>
      </c>
      <c r="AP1230" t="s">
        <v>76</v>
      </c>
      <c r="AQ1230" s="61">
        <v>3243</v>
      </c>
      <c r="BK1230" s="27">
        <v>2022</v>
      </c>
      <c r="BL1230" t="s">
        <v>50</v>
      </c>
      <c r="BM1230" t="s">
        <v>31</v>
      </c>
      <c r="BN1230">
        <v>511117</v>
      </c>
      <c r="BO1230" s="29">
        <v>9</v>
      </c>
      <c r="BP1230" t="s">
        <v>81</v>
      </c>
      <c r="BQ1230" s="61">
        <v>3344</v>
      </c>
    </row>
    <row r="1231" spans="1:69" x14ac:dyDescent="0.25">
      <c r="A1231" s="27">
        <v>2023</v>
      </c>
      <c r="B1231" t="s">
        <v>51</v>
      </c>
      <c r="C1231" t="s">
        <v>40</v>
      </c>
      <c r="D1231" t="s">
        <v>11</v>
      </c>
      <c r="E1231" s="61"/>
      <c r="F1231" s="61"/>
      <c r="G1231" s="61"/>
      <c r="H1231" s="61">
        <v>7456</v>
      </c>
      <c r="I1231" s="61"/>
      <c r="J1231" s="61"/>
      <c r="K1231" s="61"/>
      <c r="L1231" s="61"/>
      <c r="M1231" s="61"/>
      <c r="N1231" s="61"/>
      <c r="O1231" s="61"/>
      <c r="P1231" s="61">
        <v>6045</v>
      </c>
      <c r="Q1231" s="61">
        <v>13501</v>
      </c>
      <c r="AK1231" s="27">
        <v>2022</v>
      </c>
      <c r="AL1231" t="s">
        <v>50</v>
      </c>
      <c r="AM1231" t="s">
        <v>37</v>
      </c>
      <c r="AN1231">
        <v>250016</v>
      </c>
      <c r="AO1231" s="29">
        <v>11</v>
      </c>
      <c r="AP1231" t="s">
        <v>16</v>
      </c>
      <c r="AQ1231" s="61">
        <v>960</v>
      </c>
      <c r="BK1231" s="27">
        <v>2022</v>
      </c>
      <c r="BL1231" t="s">
        <v>50</v>
      </c>
      <c r="BM1231" t="s">
        <v>31</v>
      </c>
      <c r="BN1231">
        <v>511117</v>
      </c>
      <c r="BO1231" s="29">
        <v>10</v>
      </c>
      <c r="BP1231" t="s">
        <v>75</v>
      </c>
      <c r="BQ1231" s="61">
        <v>4523</v>
      </c>
    </row>
    <row r="1232" spans="1:69" x14ac:dyDescent="0.25">
      <c r="A1232" s="27">
        <v>2023</v>
      </c>
      <c r="B1232" t="s">
        <v>51</v>
      </c>
      <c r="C1232" t="s">
        <v>40</v>
      </c>
      <c r="D1232" t="s">
        <v>12</v>
      </c>
      <c r="E1232" s="61">
        <v>812</v>
      </c>
      <c r="F1232" s="61"/>
      <c r="G1232" s="61"/>
      <c r="H1232" s="61"/>
      <c r="I1232" s="61">
        <v>4222</v>
      </c>
      <c r="J1232" s="61"/>
      <c r="K1232" s="61"/>
      <c r="L1232" s="61">
        <v>5372</v>
      </c>
      <c r="M1232" s="61"/>
      <c r="N1232" s="61"/>
      <c r="O1232" s="61"/>
      <c r="P1232" s="61"/>
      <c r="Q1232" s="61">
        <v>10406</v>
      </c>
      <c r="AK1232" s="27">
        <v>2022</v>
      </c>
      <c r="AL1232" t="s">
        <v>50</v>
      </c>
      <c r="AM1232" t="s">
        <v>37</v>
      </c>
      <c r="AN1232">
        <v>250016</v>
      </c>
      <c r="AO1232" s="29">
        <v>12</v>
      </c>
      <c r="AP1232" t="s">
        <v>16</v>
      </c>
      <c r="AQ1232" s="61">
        <v>3348</v>
      </c>
      <c r="BK1232" s="27">
        <v>2022</v>
      </c>
      <c r="BL1232" t="s">
        <v>50</v>
      </c>
      <c r="BM1232" t="s">
        <v>31</v>
      </c>
      <c r="BN1232">
        <v>511117</v>
      </c>
      <c r="BO1232" s="29">
        <v>10</v>
      </c>
      <c r="BP1232" t="s">
        <v>80</v>
      </c>
      <c r="BQ1232" s="61">
        <v>4946</v>
      </c>
    </row>
    <row r="1233" spans="1:69" x14ac:dyDescent="0.25">
      <c r="A1233" s="27">
        <v>2023</v>
      </c>
      <c r="B1233" t="s">
        <v>51</v>
      </c>
      <c r="C1233" t="s">
        <v>40</v>
      </c>
      <c r="D1233" t="s">
        <v>13</v>
      </c>
      <c r="E1233" s="61"/>
      <c r="F1233" s="61"/>
      <c r="G1233" s="61"/>
      <c r="H1233" s="61"/>
      <c r="I1233" s="61">
        <v>244</v>
      </c>
      <c r="J1233" s="61"/>
      <c r="K1233" s="61"/>
      <c r="L1233" s="61"/>
      <c r="M1233" s="61"/>
      <c r="N1233" s="61"/>
      <c r="O1233" s="61"/>
      <c r="P1233" s="61"/>
      <c r="Q1233" s="61">
        <v>244</v>
      </c>
      <c r="AK1233" s="27">
        <v>2022</v>
      </c>
      <c r="AL1233" t="s">
        <v>50</v>
      </c>
      <c r="AM1233" t="s">
        <v>37</v>
      </c>
      <c r="AN1233">
        <v>250017</v>
      </c>
      <c r="AO1233" s="29">
        <v>1</v>
      </c>
      <c r="AP1233" t="s">
        <v>79</v>
      </c>
      <c r="AQ1233" s="61">
        <v>2002</v>
      </c>
      <c r="BK1233" s="27">
        <v>2022</v>
      </c>
      <c r="BL1233" t="s">
        <v>50</v>
      </c>
      <c r="BM1233" t="s">
        <v>31</v>
      </c>
      <c r="BN1233">
        <v>511117</v>
      </c>
      <c r="BO1233" s="29">
        <v>10</v>
      </c>
      <c r="BP1233" t="s">
        <v>12</v>
      </c>
      <c r="BQ1233" s="61">
        <v>3312</v>
      </c>
    </row>
    <row r="1234" spans="1:69" x14ac:dyDescent="0.25">
      <c r="A1234" s="27">
        <v>2023</v>
      </c>
      <c r="B1234" t="s">
        <v>51</v>
      </c>
      <c r="C1234" t="s">
        <v>40</v>
      </c>
      <c r="D1234" t="s">
        <v>14</v>
      </c>
      <c r="E1234" s="61"/>
      <c r="F1234" s="61"/>
      <c r="G1234" s="61"/>
      <c r="H1234" s="61">
        <v>1130</v>
      </c>
      <c r="I1234" s="61"/>
      <c r="J1234" s="61"/>
      <c r="K1234" s="61">
        <v>8284</v>
      </c>
      <c r="L1234" s="61"/>
      <c r="M1234" s="61">
        <v>1413</v>
      </c>
      <c r="N1234" s="61">
        <v>1236</v>
      </c>
      <c r="O1234" s="61"/>
      <c r="P1234" s="61"/>
      <c r="Q1234" s="61">
        <v>12063</v>
      </c>
      <c r="AK1234" s="27">
        <v>2022</v>
      </c>
      <c r="AL1234" t="s">
        <v>50</v>
      </c>
      <c r="AM1234" t="s">
        <v>37</v>
      </c>
      <c r="AN1234">
        <v>250017</v>
      </c>
      <c r="AO1234" s="29">
        <v>2</v>
      </c>
      <c r="AP1234" t="s">
        <v>76</v>
      </c>
      <c r="AQ1234" s="61">
        <v>2518</v>
      </c>
      <c r="BK1234" s="27">
        <v>2022</v>
      </c>
      <c r="BL1234" t="s">
        <v>50</v>
      </c>
      <c r="BM1234" t="s">
        <v>31</v>
      </c>
      <c r="BN1234">
        <v>511117</v>
      </c>
      <c r="BO1234" s="29">
        <v>10</v>
      </c>
      <c r="BP1234" t="s">
        <v>15</v>
      </c>
      <c r="BQ1234" s="61">
        <v>4443</v>
      </c>
    </row>
    <row r="1235" spans="1:69" x14ac:dyDescent="0.25">
      <c r="A1235" s="27">
        <v>2023</v>
      </c>
      <c r="B1235" t="s">
        <v>51</v>
      </c>
      <c r="C1235" t="s">
        <v>40</v>
      </c>
      <c r="D1235" t="s">
        <v>16</v>
      </c>
      <c r="E1235" s="61"/>
      <c r="F1235" s="61"/>
      <c r="G1235" s="61"/>
      <c r="H1235" s="61"/>
      <c r="I1235" s="61"/>
      <c r="J1235" s="61">
        <v>3834</v>
      </c>
      <c r="K1235" s="61">
        <v>5724</v>
      </c>
      <c r="L1235" s="61"/>
      <c r="M1235" s="61"/>
      <c r="N1235" s="61"/>
      <c r="O1235" s="61"/>
      <c r="P1235" s="61"/>
      <c r="Q1235" s="61">
        <v>9558</v>
      </c>
      <c r="AK1235" s="27">
        <v>2022</v>
      </c>
      <c r="AL1235" t="s">
        <v>50</v>
      </c>
      <c r="AM1235" t="s">
        <v>37</v>
      </c>
      <c r="AN1235">
        <v>250017</v>
      </c>
      <c r="AO1235" s="29">
        <v>2</v>
      </c>
      <c r="AP1235" t="s">
        <v>17</v>
      </c>
      <c r="AQ1235" s="61">
        <v>5616</v>
      </c>
      <c r="BK1235" s="27">
        <v>2022</v>
      </c>
      <c r="BL1235" t="s">
        <v>50</v>
      </c>
      <c r="BM1235" t="s">
        <v>31</v>
      </c>
      <c r="BN1235">
        <v>511117</v>
      </c>
      <c r="BO1235" s="29">
        <v>10</v>
      </c>
      <c r="BP1235" t="s">
        <v>17</v>
      </c>
      <c r="BQ1235" s="61">
        <v>4374</v>
      </c>
    </row>
    <row r="1236" spans="1:69" x14ac:dyDescent="0.25">
      <c r="A1236" s="27">
        <v>2023</v>
      </c>
      <c r="B1236" t="s">
        <v>51</v>
      </c>
      <c r="C1236" t="s">
        <v>40</v>
      </c>
      <c r="D1236" t="s">
        <v>17</v>
      </c>
      <c r="E1236" s="61"/>
      <c r="F1236" s="61"/>
      <c r="G1236" s="61"/>
      <c r="H1236" s="61"/>
      <c r="I1236" s="61">
        <v>4812</v>
      </c>
      <c r="J1236" s="61"/>
      <c r="K1236" s="61"/>
      <c r="L1236" s="61"/>
      <c r="M1236" s="61"/>
      <c r="N1236" s="61"/>
      <c r="O1236" s="61">
        <v>3659</v>
      </c>
      <c r="P1236" s="61"/>
      <c r="Q1236" s="61">
        <v>8471</v>
      </c>
      <c r="AK1236" s="27">
        <v>2022</v>
      </c>
      <c r="AL1236" t="s">
        <v>50</v>
      </c>
      <c r="AM1236" t="s">
        <v>37</v>
      </c>
      <c r="AN1236">
        <v>250017</v>
      </c>
      <c r="AO1236" s="29">
        <v>4</v>
      </c>
      <c r="AP1236" t="s">
        <v>78</v>
      </c>
      <c r="AQ1236" s="61">
        <v>2361</v>
      </c>
      <c r="BK1236" s="27">
        <v>2022</v>
      </c>
      <c r="BL1236" t="s">
        <v>50</v>
      </c>
      <c r="BM1236" t="s">
        <v>31</v>
      </c>
      <c r="BN1236">
        <v>511117</v>
      </c>
      <c r="BO1236" s="29">
        <v>11</v>
      </c>
      <c r="BP1236" t="s">
        <v>73</v>
      </c>
      <c r="BQ1236" s="61">
        <v>2990</v>
      </c>
    </row>
    <row r="1237" spans="1:69" x14ac:dyDescent="0.25">
      <c r="A1237" s="27">
        <v>2023</v>
      </c>
      <c r="B1237" t="s">
        <v>51</v>
      </c>
      <c r="C1237" t="s">
        <v>40</v>
      </c>
      <c r="D1237" t="s">
        <v>18</v>
      </c>
      <c r="E1237" s="61"/>
      <c r="F1237" s="61"/>
      <c r="G1237" s="61"/>
      <c r="H1237" s="61"/>
      <c r="I1237" s="61">
        <v>4317</v>
      </c>
      <c r="J1237" s="61">
        <v>2321</v>
      </c>
      <c r="K1237" s="61"/>
      <c r="L1237" s="61"/>
      <c r="M1237" s="61"/>
      <c r="N1237" s="61">
        <v>4841</v>
      </c>
      <c r="O1237" s="61"/>
      <c r="P1237" s="61"/>
      <c r="Q1237" s="61">
        <v>11479</v>
      </c>
      <c r="AK1237" s="27">
        <v>2022</v>
      </c>
      <c r="AL1237" t="s">
        <v>50</v>
      </c>
      <c r="AM1237" t="s">
        <v>37</v>
      </c>
      <c r="AN1237">
        <v>250017</v>
      </c>
      <c r="AO1237" s="29">
        <v>4</v>
      </c>
      <c r="AP1237" t="s">
        <v>15</v>
      </c>
      <c r="AQ1237" s="61">
        <v>4267</v>
      </c>
      <c r="BK1237" s="27">
        <v>2022</v>
      </c>
      <c r="BL1237" t="s">
        <v>50</v>
      </c>
      <c r="BM1237" t="s">
        <v>31</v>
      </c>
      <c r="BN1237">
        <v>511117</v>
      </c>
      <c r="BO1237" s="29">
        <v>11</v>
      </c>
      <c r="BP1237" t="s">
        <v>15</v>
      </c>
      <c r="BQ1237" s="61">
        <v>2281</v>
      </c>
    </row>
    <row r="1238" spans="1:69" x14ac:dyDescent="0.25">
      <c r="A1238" s="27">
        <v>2023</v>
      </c>
      <c r="B1238" t="s">
        <v>51</v>
      </c>
      <c r="C1238" t="s">
        <v>40</v>
      </c>
      <c r="D1238" t="s">
        <v>19</v>
      </c>
      <c r="E1238" s="61"/>
      <c r="F1238" s="61">
        <v>4466</v>
      </c>
      <c r="G1238" s="61"/>
      <c r="H1238" s="61"/>
      <c r="I1238" s="61"/>
      <c r="J1238" s="61"/>
      <c r="K1238" s="61"/>
      <c r="L1238" s="61"/>
      <c r="M1238" s="61"/>
      <c r="N1238" s="61">
        <v>4527</v>
      </c>
      <c r="O1238" s="61"/>
      <c r="P1238" s="61"/>
      <c r="Q1238" s="61">
        <v>8993</v>
      </c>
      <c r="AK1238" s="27">
        <v>2022</v>
      </c>
      <c r="AL1238" t="s">
        <v>50</v>
      </c>
      <c r="AM1238" t="s">
        <v>37</v>
      </c>
      <c r="AN1238">
        <v>250017</v>
      </c>
      <c r="AO1238" s="29">
        <v>6</v>
      </c>
      <c r="AP1238" t="s">
        <v>15</v>
      </c>
      <c r="AQ1238" s="61">
        <v>1313</v>
      </c>
      <c r="BK1238" s="27">
        <v>2022</v>
      </c>
      <c r="BL1238" t="s">
        <v>50</v>
      </c>
      <c r="BM1238" t="s">
        <v>31</v>
      </c>
      <c r="BN1238">
        <v>511117</v>
      </c>
      <c r="BO1238" s="29">
        <v>11</v>
      </c>
      <c r="BP1238" t="s">
        <v>18</v>
      </c>
      <c r="BQ1238" s="61">
        <v>5005</v>
      </c>
    </row>
    <row r="1239" spans="1:69" x14ac:dyDescent="0.25">
      <c r="A1239" s="27">
        <v>2023</v>
      </c>
      <c r="B1239" t="s">
        <v>51</v>
      </c>
      <c r="C1239" t="s">
        <v>40</v>
      </c>
      <c r="D1239" t="s">
        <v>20</v>
      </c>
      <c r="E1239" s="61">
        <v>3706</v>
      </c>
      <c r="F1239" s="61"/>
      <c r="G1239" s="61"/>
      <c r="H1239" s="61"/>
      <c r="I1239" s="61"/>
      <c r="J1239" s="61"/>
      <c r="K1239" s="61">
        <v>3813</v>
      </c>
      <c r="L1239" s="61">
        <v>1089</v>
      </c>
      <c r="M1239" s="61"/>
      <c r="N1239" s="61"/>
      <c r="O1239" s="61"/>
      <c r="P1239" s="61">
        <v>427</v>
      </c>
      <c r="Q1239" s="61">
        <v>9035</v>
      </c>
      <c r="AK1239" s="27">
        <v>2022</v>
      </c>
      <c r="AL1239" t="s">
        <v>50</v>
      </c>
      <c r="AM1239" t="s">
        <v>37</v>
      </c>
      <c r="AN1239">
        <v>250017</v>
      </c>
      <c r="AO1239" s="29">
        <v>6</v>
      </c>
      <c r="AP1239" t="s">
        <v>18</v>
      </c>
      <c r="AQ1239" s="61">
        <v>3561</v>
      </c>
      <c r="BK1239" s="27">
        <v>2022</v>
      </c>
      <c r="BL1239" t="s">
        <v>50</v>
      </c>
      <c r="BM1239" t="s">
        <v>31</v>
      </c>
      <c r="BN1239">
        <v>511117</v>
      </c>
      <c r="BO1239" s="29">
        <v>11</v>
      </c>
      <c r="BP1239" t="s">
        <v>19</v>
      </c>
      <c r="BQ1239" s="61">
        <v>3894</v>
      </c>
    </row>
    <row r="1240" spans="1:69" x14ac:dyDescent="0.25">
      <c r="A1240" s="27">
        <v>2023</v>
      </c>
      <c r="B1240" t="s">
        <v>51</v>
      </c>
      <c r="C1240" t="s">
        <v>40</v>
      </c>
      <c r="D1240" t="s">
        <v>21</v>
      </c>
      <c r="E1240" s="61"/>
      <c r="F1240" s="61"/>
      <c r="G1240" s="61">
        <v>3094</v>
      </c>
      <c r="H1240" s="61"/>
      <c r="I1240" s="61"/>
      <c r="J1240" s="61"/>
      <c r="K1240" s="61"/>
      <c r="L1240" s="61"/>
      <c r="M1240" s="61"/>
      <c r="N1240" s="61"/>
      <c r="O1240" s="61"/>
      <c r="P1240" s="61">
        <v>4799</v>
      </c>
      <c r="Q1240" s="61">
        <v>7893</v>
      </c>
      <c r="AK1240" s="27">
        <v>2022</v>
      </c>
      <c r="AL1240" t="s">
        <v>50</v>
      </c>
      <c r="AM1240" t="s">
        <v>37</v>
      </c>
      <c r="AN1240">
        <v>250017</v>
      </c>
      <c r="AO1240" s="29">
        <v>7</v>
      </c>
      <c r="AP1240" t="s">
        <v>81</v>
      </c>
      <c r="AQ1240" s="61">
        <v>2178</v>
      </c>
      <c r="BK1240" s="27">
        <v>2022</v>
      </c>
      <c r="BL1240" t="s">
        <v>50</v>
      </c>
      <c r="BM1240" t="s">
        <v>31</v>
      </c>
      <c r="BN1240">
        <v>511117</v>
      </c>
      <c r="BO1240" s="29">
        <v>11</v>
      </c>
      <c r="BP1240" t="s">
        <v>21</v>
      </c>
      <c r="BQ1240" s="61">
        <v>5217</v>
      </c>
    </row>
    <row r="1241" spans="1:69" x14ac:dyDescent="0.25">
      <c r="A1241" s="27">
        <v>2023</v>
      </c>
      <c r="B1241" t="s">
        <v>51</v>
      </c>
      <c r="C1241" t="s">
        <v>55</v>
      </c>
      <c r="D1241" t="s">
        <v>75</v>
      </c>
      <c r="E1241" s="61"/>
      <c r="F1241" s="61"/>
      <c r="G1241" s="61"/>
      <c r="H1241" s="61"/>
      <c r="I1241" s="61"/>
      <c r="J1241" s="61"/>
      <c r="K1241" s="61"/>
      <c r="L1241" s="61"/>
      <c r="M1241" s="61">
        <v>2113</v>
      </c>
      <c r="N1241" s="61"/>
      <c r="O1241" s="61">
        <v>1615</v>
      </c>
      <c r="P1241" s="61"/>
      <c r="Q1241" s="61">
        <v>3728</v>
      </c>
      <c r="AK1241" s="27">
        <v>2022</v>
      </c>
      <c r="AL1241" t="s">
        <v>50</v>
      </c>
      <c r="AM1241" t="s">
        <v>37</v>
      </c>
      <c r="AN1241">
        <v>250017</v>
      </c>
      <c r="AO1241" s="29">
        <v>7</v>
      </c>
      <c r="AP1241" t="s">
        <v>13</v>
      </c>
      <c r="AQ1241" s="61">
        <v>1326</v>
      </c>
      <c r="BK1241" s="27">
        <v>2022</v>
      </c>
      <c r="BL1241" t="s">
        <v>50</v>
      </c>
      <c r="BM1241" t="s">
        <v>31</v>
      </c>
      <c r="BN1241">
        <v>511117</v>
      </c>
      <c r="BO1241" s="29">
        <v>12</v>
      </c>
      <c r="BP1241" t="s">
        <v>77</v>
      </c>
      <c r="BQ1241" s="61">
        <v>3656</v>
      </c>
    </row>
    <row r="1242" spans="1:69" x14ac:dyDescent="0.25">
      <c r="A1242" s="27">
        <v>2023</v>
      </c>
      <c r="B1242" t="s">
        <v>51</v>
      </c>
      <c r="C1242" t="s">
        <v>55</v>
      </c>
      <c r="D1242" t="s">
        <v>76</v>
      </c>
      <c r="E1242" s="61"/>
      <c r="F1242" s="61"/>
      <c r="G1242" s="61">
        <v>2798</v>
      </c>
      <c r="H1242" s="61"/>
      <c r="I1242" s="61"/>
      <c r="J1242" s="61"/>
      <c r="K1242" s="61"/>
      <c r="L1242" s="61"/>
      <c r="M1242" s="61"/>
      <c r="N1242" s="61"/>
      <c r="O1242" s="61"/>
      <c r="P1242" s="61"/>
      <c r="Q1242" s="61">
        <v>2798</v>
      </c>
      <c r="AK1242" s="27">
        <v>2022</v>
      </c>
      <c r="AL1242" t="s">
        <v>50</v>
      </c>
      <c r="AM1242" t="s">
        <v>37</v>
      </c>
      <c r="AN1242">
        <v>250017</v>
      </c>
      <c r="AO1242" s="29">
        <v>10</v>
      </c>
      <c r="AP1242" t="s">
        <v>79</v>
      </c>
      <c r="AQ1242" s="61">
        <v>4536</v>
      </c>
      <c r="BK1242" s="27">
        <v>2022</v>
      </c>
      <c r="BL1242" t="s">
        <v>50</v>
      </c>
      <c r="BM1242" t="s">
        <v>31</v>
      </c>
      <c r="BN1242">
        <v>511117</v>
      </c>
      <c r="BO1242" s="29">
        <v>12</v>
      </c>
      <c r="BP1242" t="s">
        <v>12</v>
      </c>
      <c r="BQ1242" s="61">
        <v>2866</v>
      </c>
    </row>
    <row r="1243" spans="1:69" x14ac:dyDescent="0.25">
      <c r="A1243" s="27">
        <v>2023</v>
      </c>
      <c r="B1243" t="s">
        <v>51</v>
      </c>
      <c r="C1243" t="s">
        <v>55</v>
      </c>
      <c r="D1243" t="s">
        <v>77</v>
      </c>
      <c r="E1243" s="61"/>
      <c r="F1243" s="61"/>
      <c r="G1243" s="61">
        <v>5223</v>
      </c>
      <c r="H1243" s="61"/>
      <c r="I1243" s="61"/>
      <c r="J1243" s="61">
        <v>5619</v>
      </c>
      <c r="K1243" s="61"/>
      <c r="L1243" s="61">
        <v>5565</v>
      </c>
      <c r="M1243" s="61"/>
      <c r="N1243" s="61"/>
      <c r="O1243" s="61"/>
      <c r="P1243" s="61"/>
      <c r="Q1243" s="61">
        <v>16407</v>
      </c>
      <c r="AK1243" s="27">
        <v>2022</v>
      </c>
      <c r="AL1243" t="s">
        <v>50</v>
      </c>
      <c r="AM1243" t="s">
        <v>37</v>
      </c>
      <c r="AN1243">
        <v>250017</v>
      </c>
      <c r="AO1243" s="29">
        <v>10</v>
      </c>
      <c r="AP1243" t="s">
        <v>14</v>
      </c>
      <c r="AQ1243" s="61">
        <v>4507</v>
      </c>
      <c r="BK1243" s="27">
        <v>2022</v>
      </c>
      <c r="BL1243" t="s">
        <v>65</v>
      </c>
      <c r="BM1243" t="s">
        <v>29</v>
      </c>
      <c r="BN1243">
        <v>511111</v>
      </c>
      <c r="BO1243" s="29">
        <v>1</v>
      </c>
      <c r="BP1243" t="s">
        <v>77</v>
      </c>
      <c r="BQ1243" s="61">
        <v>2989</v>
      </c>
    </row>
    <row r="1244" spans="1:69" x14ac:dyDescent="0.25">
      <c r="A1244" s="27">
        <v>2023</v>
      </c>
      <c r="B1244" t="s">
        <v>51</v>
      </c>
      <c r="C1244" t="s">
        <v>55</v>
      </c>
      <c r="D1244" t="s">
        <v>81</v>
      </c>
      <c r="E1244" s="61"/>
      <c r="F1244" s="61"/>
      <c r="G1244" s="61">
        <v>2065</v>
      </c>
      <c r="H1244" s="61"/>
      <c r="I1244" s="61"/>
      <c r="J1244" s="61"/>
      <c r="K1244" s="61"/>
      <c r="L1244" s="61"/>
      <c r="M1244" s="61"/>
      <c r="N1244" s="61">
        <v>3938</v>
      </c>
      <c r="O1244" s="61"/>
      <c r="P1244" s="61"/>
      <c r="Q1244" s="61">
        <v>6003</v>
      </c>
      <c r="AK1244" s="27">
        <v>2022</v>
      </c>
      <c r="AL1244" t="s">
        <v>50</v>
      </c>
      <c r="AM1244" t="s">
        <v>37</v>
      </c>
      <c r="AN1244">
        <v>250018</v>
      </c>
      <c r="AO1244" s="29">
        <v>1</v>
      </c>
      <c r="AP1244" t="s">
        <v>75</v>
      </c>
      <c r="AQ1244" s="61">
        <v>1080</v>
      </c>
      <c r="BK1244" s="27">
        <v>2022</v>
      </c>
      <c r="BL1244" t="s">
        <v>65</v>
      </c>
      <c r="BM1244" t="s">
        <v>29</v>
      </c>
      <c r="BN1244">
        <v>511111</v>
      </c>
      <c r="BO1244" s="29">
        <v>1</v>
      </c>
      <c r="BP1244" t="s">
        <v>21</v>
      </c>
      <c r="BQ1244" s="61">
        <v>4560</v>
      </c>
    </row>
    <row r="1245" spans="1:69" x14ac:dyDescent="0.25">
      <c r="A1245" s="27">
        <v>2023</v>
      </c>
      <c r="B1245" t="s">
        <v>51</v>
      </c>
      <c r="C1245" t="s">
        <v>55</v>
      </c>
      <c r="D1245" t="s">
        <v>12</v>
      </c>
      <c r="E1245" s="61"/>
      <c r="F1245" s="61"/>
      <c r="G1245" s="61"/>
      <c r="H1245" s="61"/>
      <c r="I1245" s="61">
        <v>3769</v>
      </c>
      <c r="J1245" s="61"/>
      <c r="K1245" s="61"/>
      <c r="L1245" s="61"/>
      <c r="M1245" s="61"/>
      <c r="N1245" s="61">
        <v>604</v>
      </c>
      <c r="O1245" s="61"/>
      <c r="P1245" s="61"/>
      <c r="Q1245" s="61">
        <v>4373</v>
      </c>
      <c r="AK1245" s="27">
        <v>2022</v>
      </c>
      <c r="AL1245" t="s">
        <v>50</v>
      </c>
      <c r="AM1245" t="s">
        <v>37</v>
      </c>
      <c r="AN1245">
        <v>250018</v>
      </c>
      <c r="AO1245" s="29">
        <v>3</v>
      </c>
      <c r="AP1245" t="s">
        <v>76</v>
      </c>
      <c r="AQ1245" s="61">
        <v>3123</v>
      </c>
      <c r="BK1245" s="27">
        <v>2022</v>
      </c>
      <c r="BL1245" t="s">
        <v>65</v>
      </c>
      <c r="BM1245" t="s">
        <v>29</v>
      </c>
      <c r="BN1245">
        <v>511111</v>
      </c>
      <c r="BO1245" s="29">
        <v>2</v>
      </c>
      <c r="BP1245" t="s">
        <v>78</v>
      </c>
      <c r="BQ1245" s="61">
        <v>5411</v>
      </c>
    </row>
    <row r="1246" spans="1:69" x14ac:dyDescent="0.25">
      <c r="A1246" s="27">
        <v>2023</v>
      </c>
      <c r="B1246" t="s">
        <v>51</v>
      </c>
      <c r="C1246" t="s">
        <v>55</v>
      </c>
      <c r="D1246" t="s">
        <v>13</v>
      </c>
      <c r="E1246" s="61"/>
      <c r="F1246" s="61"/>
      <c r="G1246" s="61"/>
      <c r="H1246" s="61"/>
      <c r="I1246" s="61"/>
      <c r="J1246" s="61">
        <v>3229</v>
      </c>
      <c r="K1246" s="61"/>
      <c r="L1246" s="61"/>
      <c r="M1246" s="61"/>
      <c r="N1246" s="61"/>
      <c r="O1246" s="61"/>
      <c r="P1246" s="61"/>
      <c r="Q1246" s="61">
        <v>3229</v>
      </c>
      <c r="AK1246" s="27">
        <v>2022</v>
      </c>
      <c r="AL1246" t="s">
        <v>50</v>
      </c>
      <c r="AM1246" t="s">
        <v>37</v>
      </c>
      <c r="AN1246">
        <v>250018</v>
      </c>
      <c r="AO1246" s="29">
        <v>3</v>
      </c>
      <c r="AP1246" t="s">
        <v>13</v>
      </c>
      <c r="AQ1246" s="61">
        <v>5633</v>
      </c>
      <c r="BK1246" s="27">
        <v>2022</v>
      </c>
      <c r="BL1246" t="s">
        <v>65</v>
      </c>
      <c r="BM1246" t="s">
        <v>29</v>
      </c>
      <c r="BN1246">
        <v>511111</v>
      </c>
      <c r="BO1246" s="29">
        <v>2</v>
      </c>
      <c r="BP1246" t="s">
        <v>81</v>
      </c>
      <c r="BQ1246" s="61">
        <v>5963</v>
      </c>
    </row>
    <row r="1247" spans="1:69" x14ac:dyDescent="0.25">
      <c r="A1247" s="27">
        <v>2023</v>
      </c>
      <c r="B1247" t="s">
        <v>51</v>
      </c>
      <c r="C1247" t="s">
        <v>55</v>
      </c>
      <c r="D1247" t="s">
        <v>14</v>
      </c>
      <c r="E1247" s="61"/>
      <c r="F1247" s="61"/>
      <c r="G1247" s="61"/>
      <c r="H1247" s="61">
        <v>4808</v>
      </c>
      <c r="I1247" s="61"/>
      <c r="J1247" s="61"/>
      <c r="K1247" s="61"/>
      <c r="L1247" s="61"/>
      <c r="M1247" s="61"/>
      <c r="N1247" s="61">
        <v>5476</v>
      </c>
      <c r="O1247" s="61"/>
      <c r="P1247" s="61"/>
      <c r="Q1247" s="61">
        <v>10284</v>
      </c>
      <c r="AK1247" s="27">
        <v>2022</v>
      </c>
      <c r="AL1247" t="s">
        <v>50</v>
      </c>
      <c r="AM1247" t="s">
        <v>37</v>
      </c>
      <c r="AN1247">
        <v>250018</v>
      </c>
      <c r="AO1247" s="29">
        <v>6</v>
      </c>
      <c r="AP1247" t="s">
        <v>20</v>
      </c>
      <c r="AQ1247" s="61">
        <v>4378</v>
      </c>
      <c r="BK1247" s="27">
        <v>2022</v>
      </c>
      <c r="BL1247" t="s">
        <v>65</v>
      </c>
      <c r="BM1247" t="s">
        <v>29</v>
      </c>
      <c r="BN1247">
        <v>511111</v>
      </c>
      <c r="BO1247" s="29">
        <v>2</v>
      </c>
      <c r="BP1247" t="s">
        <v>17</v>
      </c>
      <c r="BQ1247" s="61">
        <v>5434</v>
      </c>
    </row>
    <row r="1248" spans="1:69" x14ac:dyDescent="0.25">
      <c r="A1248" s="27">
        <v>2023</v>
      </c>
      <c r="B1248" t="s">
        <v>51</v>
      </c>
      <c r="C1248" t="s">
        <v>55</v>
      </c>
      <c r="D1248" t="s">
        <v>17</v>
      </c>
      <c r="E1248" s="61"/>
      <c r="F1248" s="61"/>
      <c r="G1248" s="61"/>
      <c r="H1248" s="61"/>
      <c r="I1248" s="61"/>
      <c r="J1248" s="61"/>
      <c r="K1248" s="61"/>
      <c r="L1248" s="61"/>
      <c r="M1248" s="61"/>
      <c r="N1248" s="61">
        <v>3687</v>
      </c>
      <c r="O1248" s="61"/>
      <c r="P1248" s="61"/>
      <c r="Q1248" s="61">
        <v>3687</v>
      </c>
      <c r="AK1248" s="27">
        <v>2022</v>
      </c>
      <c r="AL1248" t="s">
        <v>50</v>
      </c>
      <c r="AM1248" t="s">
        <v>37</v>
      </c>
      <c r="AN1248">
        <v>250018</v>
      </c>
      <c r="AO1248" s="29">
        <v>8</v>
      </c>
      <c r="AP1248" t="s">
        <v>77</v>
      </c>
      <c r="AQ1248" s="61">
        <v>5382</v>
      </c>
      <c r="BK1248" s="27">
        <v>2022</v>
      </c>
      <c r="BL1248" t="s">
        <v>65</v>
      </c>
      <c r="BM1248" t="s">
        <v>29</v>
      </c>
      <c r="BN1248">
        <v>511111</v>
      </c>
      <c r="BO1248" s="29">
        <v>3</v>
      </c>
      <c r="BP1248" t="s">
        <v>77</v>
      </c>
      <c r="BQ1248" s="61">
        <v>5016</v>
      </c>
    </row>
    <row r="1249" spans="1:69" x14ac:dyDescent="0.25">
      <c r="A1249" s="27">
        <v>2023</v>
      </c>
      <c r="B1249" t="s">
        <v>51</v>
      </c>
      <c r="C1249" t="s">
        <v>55</v>
      </c>
      <c r="D1249" t="s">
        <v>20</v>
      </c>
      <c r="E1249" s="61"/>
      <c r="F1249" s="61"/>
      <c r="G1249" s="61"/>
      <c r="H1249" s="61"/>
      <c r="I1249" s="61"/>
      <c r="J1249" s="61"/>
      <c r="K1249" s="61"/>
      <c r="L1249" s="61">
        <v>4308</v>
      </c>
      <c r="M1249" s="61"/>
      <c r="N1249" s="61"/>
      <c r="O1249" s="61"/>
      <c r="P1249" s="61"/>
      <c r="Q1249" s="61">
        <v>4308</v>
      </c>
      <c r="AK1249" s="27">
        <v>2022</v>
      </c>
      <c r="AL1249" t="s">
        <v>50</v>
      </c>
      <c r="AM1249" t="s">
        <v>37</v>
      </c>
      <c r="AN1249">
        <v>250018</v>
      </c>
      <c r="AO1249" s="29">
        <v>8</v>
      </c>
      <c r="AP1249" t="s">
        <v>81</v>
      </c>
      <c r="AQ1249" s="61">
        <v>1371</v>
      </c>
      <c r="BK1249" s="27">
        <v>2022</v>
      </c>
      <c r="BL1249" t="s">
        <v>65</v>
      </c>
      <c r="BM1249" t="s">
        <v>29</v>
      </c>
      <c r="BN1249">
        <v>511111</v>
      </c>
      <c r="BO1249" s="29">
        <v>3</v>
      </c>
      <c r="BP1249" t="s">
        <v>11</v>
      </c>
      <c r="BQ1249" s="61">
        <v>2287</v>
      </c>
    </row>
    <row r="1250" spans="1:69" x14ac:dyDescent="0.25">
      <c r="A1250" s="27">
        <v>2023</v>
      </c>
      <c r="B1250" t="s">
        <v>51</v>
      </c>
      <c r="C1250" t="s">
        <v>55</v>
      </c>
      <c r="D1250" t="s">
        <v>21</v>
      </c>
      <c r="E1250" s="61"/>
      <c r="F1250" s="61"/>
      <c r="G1250" s="61">
        <v>4288</v>
      </c>
      <c r="H1250" s="61"/>
      <c r="I1250" s="61"/>
      <c r="J1250" s="61"/>
      <c r="K1250" s="61"/>
      <c r="L1250" s="61"/>
      <c r="M1250" s="61"/>
      <c r="N1250" s="61"/>
      <c r="O1250" s="61">
        <v>771</v>
      </c>
      <c r="P1250" s="61"/>
      <c r="Q1250" s="61">
        <v>5059</v>
      </c>
      <c r="AK1250" s="27">
        <v>2022</v>
      </c>
      <c r="AL1250" t="s">
        <v>50</v>
      </c>
      <c r="AM1250" t="s">
        <v>37</v>
      </c>
      <c r="AN1250">
        <v>250018</v>
      </c>
      <c r="AO1250" s="29">
        <v>10</v>
      </c>
      <c r="AP1250" t="s">
        <v>77</v>
      </c>
      <c r="AQ1250" s="61">
        <v>3105</v>
      </c>
      <c r="BK1250" s="27">
        <v>2022</v>
      </c>
      <c r="BL1250" t="s">
        <v>65</v>
      </c>
      <c r="BM1250" t="s">
        <v>29</v>
      </c>
      <c r="BN1250">
        <v>511111</v>
      </c>
      <c r="BO1250" s="29">
        <v>3</v>
      </c>
      <c r="BP1250" t="s">
        <v>20</v>
      </c>
      <c r="BQ1250" s="61">
        <v>1094</v>
      </c>
    </row>
    <row r="1251" spans="1:69" x14ac:dyDescent="0.25">
      <c r="A1251" s="27">
        <v>2023</v>
      </c>
      <c r="B1251" t="s">
        <v>64</v>
      </c>
      <c r="C1251" t="s">
        <v>53</v>
      </c>
      <c r="D1251" t="s">
        <v>74</v>
      </c>
      <c r="E1251" s="61"/>
      <c r="F1251" s="61"/>
      <c r="G1251" s="61"/>
      <c r="H1251" s="61"/>
      <c r="I1251" s="61">
        <v>5024</v>
      </c>
      <c r="J1251" s="61"/>
      <c r="K1251" s="61"/>
      <c r="L1251" s="61">
        <v>3341</v>
      </c>
      <c r="M1251" s="61"/>
      <c r="N1251" s="61"/>
      <c r="O1251" s="61"/>
      <c r="P1251" s="61">
        <v>4894</v>
      </c>
      <c r="Q1251" s="61">
        <v>13259</v>
      </c>
      <c r="AK1251" s="27">
        <v>2022</v>
      </c>
      <c r="AL1251" t="s">
        <v>50</v>
      </c>
      <c r="AM1251" t="s">
        <v>37</v>
      </c>
      <c r="AN1251">
        <v>250018</v>
      </c>
      <c r="AO1251" s="29">
        <v>11</v>
      </c>
      <c r="AP1251" t="s">
        <v>74</v>
      </c>
      <c r="AQ1251" s="61">
        <v>4308</v>
      </c>
      <c r="BK1251" s="27">
        <v>2022</v>
      </c>
      <c r="BL1251" t="s">
        <v>65</v>
      </c>
      <c r="BM1251" t="s">
        <v>29</v>
      </c>
      <c r="BN1251">
        <v>511111</v>
      </c>
      <c r="BO1251" s="29">
        <v>4</v>
      </c>
      <c r="BP1251" t="s">
        <v>78</v>
      </c>
      <c r="BQ1251" s="61">
        <v>3415</v>
      </c>
    </row>
    <row r="1252" spans="1:69" x14ac:dyDescent="0.25">
      <c r="A1252" s="27">
        <v>2023</v>
      </c>
      <c r="B1252" t="s">
        <v>64</v>
      </c>
      <c r="C1252" t="s">
        <v>53</v>
      </c>
      <c r="D1252" t="s">
        <v>75</v>
      </c>
      <c r="E1252" s="61"/>
      <c r="F1252" s="61">
        <v>2132</v>
      </c>
      <c r="G1252" s="61"/>
      <c r="H1252" s="61"/>
      <c r="I1252" s="61"/>
      <c r="J1252" s="61"/>
      <c r="K1252" s="61"/>
      <c r="L1252" s="61"/>
      <c r="M1252" s="61"/>
      <c r="N1252" s="61"/>
      <c r="O1252" s="61"/>
      <c r="P1252" s="61"/>
      <c r="Q1252" s="61">
        <v>2132</v>
      </c>
      <c r="AK1252" s="27">
        <v>2022</v>
      </c>
      <c r="AL1252" t="s">
        <v>50</v>
      </c>
      <c r="AM1252" t="s">
        <v>37</v>
      </c>
      <c r="AN1252">
        <v>250018</v>
      </c>
      <c r="AO1252" s="29">
        <v>11</v>
      </c>
      <c r="AP1252" t="s">
        <v>14</v>
      </c>
      <c r="AQ1252" s="61">
        <v>5625</v>
      </c>
      <c r="BK1252" s="27">
        <v>2022</v>
      </c>
      <c r="BL1252" t="s">
        <v>65</v>
      </c>
      <c r="BM1252" t="s">
        <v>29</v>
      </c>
      <c r="BN1252">
        <v>511111</v>
      </c>
      <c r="BO1252" s="29">
        <v>4</v>
      </c>
      <c r="BP1252" t="s">
        <v>79</v>
      </c>
      <c r="BQ1252" s="61">
        <v>1290</v>
      </c>
    </row>
    <row r="1253" spans="1:69" x14ac:dyDescent="0.25">
      <c r="A1253" s="27">
        <v>2023</v>
      </c>
      <c r="B1253" t="s">
        <v>64</v>
      </c>
      <c r="C1253" t="s">
        <v>53</v>
      </c>
      <c r="D1253" t="s">
        <v>76</v>
      </c>
      <c r="E1253" s="61"/>
      <c r="F1253" s="61"/>
      <c r="G1253" s="61"/>
      <c r="H1253" s="61"/>
      <c r="I1253" s="61">
        <v>1558</v>
      </c>
      <c r="J1253" s="61"/>
      <c r="K1253" s="61"/>
      <c r="L1253" s="61"/>
      <c r="M1253" s="61"/>
      <c r="N1253" s="61">
        <v>1338</v>
      </c>
      <c r="O1253" s="61"/>
      <c r="P1253" s="61">
        <v>5179</v>
      </c>
      <c r="Q1253" s="61">
        <v>8075</v>
      </c>
      <c r="AK1253" s="27">
        <v>2022</v>
      </c>
      <c r="AL1253" t="s">
        <v>50</v>
      </c>
      <c r="AM1253" t="s">
        <v>37</v>
      </c>
      <c r="AN1253">
        <v>250018</v>
      </c>
      <c r="AO1253" s="29">
        <v>12</v>
      </c>
      <c r="AP1253" t="s">
        <v>78</v>
      </c>
      <c r="AQ1253" s="61">
        <v>4649</v>
      </c>
      <c r="BK1253" s="27">
        <v>2022</v>
      </c>
      <c r="BL1253" t="s">
        <v>65</v>
      </c>
      <c r="BM1253" t="s">
        <v>29</v>
      </c>
      <c r="BN1253">
        <v>511111</v>
      </c>
      <c r="BO1253" s="29">
        <v>4</v>
      </c>
      <c r="BP1253" t="s">
        <v>80</v>
      </c>
      <c r="BQ1253" s="61">
        <v>1330</v>
      </c>
    </row>
    <row r="1254" spans="1:69" x14ac:dyDescent="0.25">
      <c r="A1254" s="27">
        <v>2023</v>
      </c>
      <c r="B1254" t="s">
        <v>64</v>
      </c>
      <c r="C1254" t="s">
        <v>53</v>
      </c>
      <c r="D1254" t="s">
        <v>77</v>
      </c>
      <c r="E1254" s="61"/>
      <c r="F1254" s="61">
        <v>4030</v>
      </c>
      <c r="G1254" s="61"/>
      <c r="H1254" s="61"/>
      <c r="I1254" s="61">
        <v>2333</v>
      </c>
      <c r="J1254" s="61"/>
      <c r="K1254" s="61"/>
      <c r="L1254" s="61"/>
      <c r="M1254" s="61"/>
      <c r="N1254" s="61"/>
      <c r="O1254" s="61"/>
      <c r="P1254" s="61"/>
      <c r="Q1254" s="61">
        <v>6363</v>
      </c>
      <c r="AK1254" s="27">
        <v>2022</v>
      </c>
      <c r="AL1254" t="s">
        <v>50</v>
      </c>
      <c r="AM1254" t="s">
        <v>37</v>
      </c>
      <c r="AN1254">
        <v>250018</v>
      </c>
      <c r="AO1254" s="29">
        <v>12</v>
      </c>
      <c r="AP1254" t="s">
        <v>80</v>
      </c>
      <c r="AQ1254" s="61">
        <v>5845</v>
      </c>
      <c r="BK1254" s="27">
        <v>2022</v>
      </c>
      <c r="BL1254" t="s">
        <v>65</v>
      </c>
      <c r="BM1254" t="s">
        <v>29</v>
      </c>
      <c r="BN1254">
        <v>511111</v>
      </c>
      <c r="BO1254" s="29">
        <v>4</v>
      </c>
      <c r="BP1254" t="s">
        <v>16</v>
      </c>
      <c r="BQ1254" s="61">
        <v>5895</v>
      </c>
    </row>
    <row r="1255" spans="1:69" x14ac:dyDescent="0.25">
      <c r="A1255" s="27">
        <v>2023</v>
      </c>
      <c r="B1255" t="s">
        <v>64</v>
      </c>
      <c r="C1255" t="s">
        <v>53</v>
      </c>
      <c r="D1255" t="s">
        <v>78</v>
      </c>
      <c r="E1255" s="61"/>
      <c r="F1255" s="61"/>
      <c r="G1255" s="61"/>
      <c r="H1255" s="61"/>
      <c r="I1255" s="61"/>
      <c r="J1255" s="61">
        <v>5446</v>
      </c>
      <c r="K1255" s="61"/>
      <c r="L1255" s="61"/>
      <c r="M1255" s="61"/>
      <c r="N1255" s="61">
        <v>1660</v>
      </c>
      <c r="O1255" s="61"/>
      <c r="P1255" s="61"/>
      <c r="Q1255" s="61">
        <v>7106</v>
      </c>
      <c r="AK1255" s="27">
        <v>2022</v>
      </c>
      <c r="AL1255" t="s">
        <v>50</v>
      </c>
      <c r="AM1255" t="s">
        <v>37</v>
      </c>
      <c r="AN1255">
        <v>250018</v>
      </c>
      <c r="AO1255" s="29">
        <v>12</v>
      </c>
      <c r="AP1255" t="s">
        <v>12</v>
      </c>
      <c r="AQ1255" s="61">
        <v>2866</v>
      </c>
      <c r="BK1255" s="27">
        <v>2022</v>
      </c>
      <c r="BL1255" t="s">
        <v>65</v>
      </c>
      <c r="BM1255" t="s">
        <v>29</v>
      </c>
      <c r="BN1255">
        <v>511111</v>
      </c>
      <c r="BO1255" s="29">
        <v>5</v>
      </c>
      <c r="BP1255" t="s">
        <v>81</v>
      </c>
      <c r="BQ1255" s="61">
        <v>2293</v>
      </c>
    </row>
    <row r="1256" spans="1:69" x14ac:dyDescent="0.25">
      <c r="A1256" s="27">
        <v>2023</v>
      </c>
      <c r="B1256" t="s">
        <v>64</v>
      </c>
      <c r="C1256" t="s">
        <v>53</v>
      </c>
      <c r="D1256" t="s">
        <v>79</v>
      </c>
      <c r="E1256" s="61">
        <v>960</v>
      </c>
      <c r="F1256" s="61"/>
      <c r="G1256" s="61"/>
      <c r="H1256" s="61"/>
      <c r="I1256" s="61"/>
      <c r="J1256" s="61"/>
      <c r="K1256" s="61">
        <v>3856</v>
      </c>
      <c r="L1256" s="61"/>
      <c r="M1256" s="61"/>
      <c r="N1256" s="61"/>
      <c r="O1256" s="61"/>
      <c r="P1256" s="61"/>
      <c r="Q1256" s="61">
        <v>4816</v>
      </c>
      <c r="AK1256" s="27">
        <v>2022</v>
      </c>
      <c r="AL1256" t="s">
        <v>50</v>
      </c>
      <c r="AM1256" t="s">
        <v>37</v>
      </c>
      <c r="AN1256">
        <v>250018</v>
      </c>
      <c r="AO1256" s="29">
        <v>12</v>
      </c>
      <c r="AP1256" t="s">
        <v>14</v>
      </c>
      <c r="AQ1256" s="61">
        <v>4424</v>
      </c>
      <c r="BK1256" s="27">
        <v>2022</v>
      </c>
      <c r="BL1256" t="s">
        <v>65</v>
      </c>
      <c r="BM1256" t="s">
        <v>29</v>
      </c>
      <c r="BN1256">
        <v>511111</v>
      </c>
      <c r="BO1256" s="29">
        <v>6</v>
      </c>
      <c r="BP1256" t="s">
        <v>74</v>
      </c>
      <c r="BQ1256" s="61">
        <v>2462</v>
      </c>
    </row>
    <row r="1257" spans="1:69" x14ac:dyDescent="0.25">
      <c r="A1257" s="27">
        <v>2023</v>
      </c>
      <c r="B1257" t="s">
        <v>64</v>
      </c>
      <c r="C1257" t="s">
        <v>53</v>
      </c>
      <c r="D1257" t="s">
        <v>80</v>
      </c>
      <c r="E1257" s="61"/>
      <c r="F1257" s="61"/>
      <c r="G1257" s="61"/>
      <c r="H1257" s="61"/>
      <c r="I1257" s="61"/>
      <c r="J1257" s="61"/>
      <c r="K1257" s="61"/>
      <c r="L1257" s="61">
        <v>4715</v>
      </c>
      <c r="M1257" s="61"/>
      <c r="N1257" s="61"/>
      <c r="O1257" s="61"/>
      <c r="P1257" s="61"/>
      <c r="Q1257" s="61">
        <v>4715</v>
      </c>
      <c r="AK1257" s="27">
        <v>2022</v>
      </c>
      <c r="AL1257" t="s">
        <v>50</v>
      </c>
      <c r="AM1257" t="s">
        <v>37</v>
      </c>
      <c r="AN1257">
        <v>250019</v>
      </c>
      <c r="AO1257" s="29">
        <v>2</v>
      </c>
      <c r="AP1257" t="s">
        <v>17</v>
      </c>
      <c r="AQ1257" s="61">
        <v>3350</v>
      </c>
      <c r="BK1257" s="27">
        <v>2022</v>
      </c>
      <c r="BL1257" t="s">
        <v>65</v>
      </c>
      <c r="BM1257" t="s">
        <v>29</v>
      </c>
      <c r="BN1257">
        <v>511111</v>
      </c>
      <c r="BO1257" s="29">
        <v>6</v>
      </c>
      <c r="BP1257" t="s">
        <v>81</v>
      </c>
      <c r="BQ1257" s="61">
        <v>4371</v>
      </c>
    </row>
    <row r="1258" spans="1:69" x14ac:dyDescent="0.25">
      <c r="A1258" s="27">
        <v>2023</v>
      </c>
      <c r="B1258" t="s">
        <v>64</v>
      </c>
      <c r="C1258" t="s">
        <v>53</v>
      </c>
      <c r="D1258" t="s">
        <v>81</v>
      </c>
      <c r="E1258" s="61"/>
      <c r="F1258" s="61"/>
      <c r="G1258" s="61"/>
      <c r="H1258" s="61"/>
      <c r="I1258" s="61"/>
      <c r="J1258" s="61"/>
      <c r="K1258" s="61"/>
      <c r="L1258" s="61">
        <v>1190</v>
      </c>
      <c r="M1258" s="61"/>
      <c r="N1258" s="61"/>
      <c r="O1258" s="61"/>
      <c r="P1258" s="61">
        <v>4096</v>
      </c>
      <c r="Q1258" s="61">
        <v>5286</v>
      </c>
      <c r="AK1258" s="27">
        <v>2022</v>
      </c>
      <c r="AL1258" t="s">
        <v>50</v>
      </c>
      <c r="AM1258" t="s">
        <v>37</v>
      </c>
      <c r="AN1258">
        <v>250019</v>
      </c>
      <c r="AO1258" s="29">
        <v>3</v>
      </c>
      <c r="AP1258" t="s">
        <v>76</v>
      </c>
      <c r="AQ1258" s="61">
        <v>5900</v>
      </c>
      <c r="BK1258" s="27">
        <v>2022</v>
      </c>
      <c r="BL1258" t="s">
        <v>65</v>
      </c>
      <c r="BM1258" t="s">
        <v>29</v>
      </c>
      <c r="BN1258">
        <v>511111</v>
      </c>
      <c r="BO1258" s="29">
        <v>6</v>
      </c>
      <c r="BP1258" t="s">
        <v>12</v>
      </c>
      <c r="BQ1258" s="61">
        <v>1388</v>
      </c>
    </row>
    <row r="1259" spans="1:69" x14ac:dyDescent="0.25">
      <c r="A1259" s="27">
        <v>2023</v>
      </c>
      <c r="B1259" t="s">
        <v>64</v>
      </c>
      <c r="C1259" t="s">
        <v>53</v>
      </c>
      <c r="D1259" t="s">
        <v>11</v>
      </c>
      <c r="E1259" s="61"/>
      <c r="F1259" s="61"/>
      <c r="G1259" s="61"/>
      <c r="H1259" s="61"/>
      <c r="I1259" s="61"/>
      <c r="J1259" s="61"/>
      <c r="K1259" s="61"/>
      <c r="L1259" s="61"/>
      <c r="M1259" s="61">
        <v>6095</v>
      </c>
      <c r="N1259" s="61"/>
      <c r="O1259" s="61"/>
      <c r="P1259" s="61"/>
      <c r="Q1259" s="61">
        <v>6095</v>
      </c>
      <c r="AK1259" s="27">
        <v>2022</v>
      </c>
      <c r="AL1259" t="s">
        <v>50</v>
      </c>
      <c r="AM1259" t="s">
        <v>37</v>
      </c>
      <c r="AN1259">
        <v>250019</v>
      </c>
      <c r="AO1259" s="29">
        <v>3</v>
      </c>
      <c r="AP1259" t="s">
        <v>79</v>
      </c>
      <c r="AQ1259" s="61">
        <v>3409</v>
      </c>
      <c r="BK1259" s="27">
        <v>2022</v>
      </c>
      <c r="BL1259" t="s">
        <v>65</v>
      </c>
      <c r="BM1259" t="s">
        <v>29</v>
      </c>
      <c r="BN1259">
        <v>511111</v>
      </c>
      <c r="BO1259" s="29">
        <v>7</v>
      </c>
      <c r="BP1259" t="s">
        <v>78</v>
      </c>
      <c r="BQ1259" s="61">
        <v>5598</v>
      </c>
    </row>
    <row r="1260" spans="1:69" x14ac:dyDescent="0.25">
      <c r="A1260" s="27">
        <v>2023</v>
      </c>
      <c r="B1260" t="s">
        <v>64</v>
      </c>
      <c r="C1260" t="s">
        <v>53</v>
      </c>
      <c r="D1260" t="s">
        <v>12</v>
      </c>
      <c r="E1260" s="61"/>
      <c r="F1260" s="61"/>
      <c r="G1260" s="61"/>
      <c r="H1260" s="61"/>
      <c r="I1260" s="61">
        <v>4053</v>
      </c>
      <c r="J1260" s="61"/>
      <c r="K1260" s="61"/>
      <c r="L1260" s="61"/>
      <c r="M1260" s="61"/>
      <c r="N1260" s="61"/>
      <c r="O1260" s="61"/>
      <c r="P1260" s="61">
        <v>934</v>
      </c>
      <c r="Q1260" s="61">
        <v>4987</v>
      </c>
      <c r="AK1260" s="27">
        <v>2022</v>
      </c>
      <c r="AL1260" t="s">
        <v>50</v>
      </c>
      <c r="AM1260" t="s">
        <v>37</v>
      </c>
      <c r="AN1260">
        <v>250019</v>
      </c>
      <c r="AO1260" s="29">
        <v>5</v>
      </c>
      <c r="AP1260" t="s">
        <v>76</v>
      </c>
      <c r="AQ1260" s="61">
        <v>2357</v>
      </c>
      <c r="BK1260" s="27">
        <v>2022</v>
      </c>
      <c r="BL1260" t="s">
        <v>65</v>
      </c>
      <c r="BM1260" t="s">
        <v>29</v>
      </c>
      <c r="BN1260">
        <v>511111</v>
      </c>
      <c r="BO1260" s="29">
        <v>7</v>
      </c>
      <c r="BP1260" t="s">
        <v>79</v>
      </c>
      <c r="BQ1260" s="61">
        <v>3180</v>
      </c>
    </row>
    <row r="1261" spans="1:69" x14ac:dyDescent="0.25">
      <c r="A1261" s="27">
        <v>2023</v>
      </c>
      <c r="B1261" t="s">
        <v>64</v>
      </c>
      <c r="C1261" t="s">
        <v>53</v>
      </c>
      <c r="D1261" t="s">
        <v>13</v>
      </c>
      <c r="E1261" s="61"/>
      <c r="F1261" s="61"/>
      <c r="G1261" s="61"/>
      <c r="H1261" s="61"/>
      <c r="I1261" s="61"/>
      <c r="J1261" s="61"/>
      <c r="K1261" s="61">
        <v>3117</v>
      </c>
      <c r="L1261" s="61"/>
      <c r="M1261" s="61"/>
      <c r="N1261" s="61"/>
      <c r="O1261" s="61"/>
      <c r="P1261" s="61"/>
      <c r="Q1261" s="61">
        <v>3117</v>
      </c>
      <c r="AK1261" s="27">
        <v>2022</v>
      </c>
      <c r="AL1261" t="s">
        <v>50</v>
      </c>
      <c r="AM1261" t="s">
        <v>37</v>
      </c>
      <c r="AN1261">
        <v>250019</v>
      </c>
      <c r="AO1261" s="29">
        <v>6</v>
      </c>
      <c r="AP1261" t="s">
        <v>80</v>
      </c>
      <c r="AQ1261" s="61">
        <v>3631</v>
      </c>
      <c r="BK1261" s="27">
        <v>2022</v>
      </c>
      <c r="BL1261" t="s">
        <v>65</v>
      </c>
      <c r="BM1261" t="s">
        <v>29</v>
      </c>
      <c r="BN1261">
        <v>511111</v>
      </c>
      <c r="BO1261" s="29">
        <v>7</v>
      </c>
      <c r="BP1261" t="s">
        <v>20</v>
      </c>
      <c r="BQ1261" s="61">
        <v>4795</v>
      </c>
    </row>
    <row r="1262" spans="1:69" x14ac:dyDescent="0.25">
      <c r="A1262" s="27">
        <v>2023</v>
      </c>
      <c r="B1262" t="s">
        <v>64</v>
      </c>
      <c r="C1262" t="s">
        <v>53</v>
      </c>
      <c r="D1262" t="s">
        <v>14</v>
      </c>
      <c r="E1262" s="61"/>
      <c r="F1262" s="61"/>
      <c r="G1262" s="61"/>
      <c r="H1262" s="61"/>
      <c r="I1262" s="61"/>
      <c r="J1262" s="61"/>
      <c r="K1262" s="61"/>
      <c r="L1262" s="61">
        <v>3413</v>
      </c>
      <c r="M1262" s="61"/>
      <c r="N1262" s="61"/>
      <c r="O1262" s="61"/>
      <c r="P1262" s="61"/>
      <c r="Q1262" s="61">
        <v>3413</v>
      </c>
      <c r="AK1262" s="27">
        <v>2022</v>
      </c>
      <c r="AL1262" t="s">
        <v>50</v>
      </c>
      <c r="AM1262" t="s">
        <v>37</v>
      </c>
      <c r="AN1262">
        <v>250019</v>
      </c>
      <c r="AO1262" s="29">
        <v>6</v>
      </c>
      <c r="AP1262" t="s">
        <v>16</v>
      </c>
      <c r="AQ1262" s="61">
        <v>2758</v>
      </c>
      <c r="BK1262" s="27">
        <v>2022</v>
      </c>
      <c r="BL1262" t="s">
        <v>65</v>
      </c>
      <c r="BM1262" t="s">
        <v>29</v>
      </c>
      <c r="BN1262">
        <v>511111</v>
      </c>
      <c r="BO1262" s="29">
        <v>8</v>
      </c>
      <c r="BP1262" t="s">
        <v>19</v>
      </c>
      <c r="BQ1262" s="61">
        <v>7075</v>
      </c>
    </row>
    <row r="1263" spans="1:69" x14ac:dyDescent="0.25">
      <c r="A1263" s="27">
        <v>2023</v>
      </c>
      <c r="B1263" t="s">
        <v>64</v>
      </c>
      <c r="C1263" t="s">
        <v>53</v>
      </c>
      <c r="D1263" t="s">
        <v>15</v>
      </c>
      <c r="E1263" s="61">
        <v>2982</v>
      </c>
      <c r="F1263" s="61"/>
      <c r="G1263" s="61"/>
      <c r="H1263" s="61"/>
      <c r="I1263" s="61"/>
      <c r="J1263" s="61">
        <v>5403</v>
      </c>
      <c r="K1263" s="61">
        <v>5497</v>
      </c>
      <c r="L1263" s="61"/>
      <c r="M1263" s="61">
        <v>5255</v>
      </c>
      <c r="N1263" s="61"/>
      <c r="O1263" s="61">
        <v>4614</v>
      </c>
      <c r="P1263" s="61"/>
      <c r="Q1263" s="61">
        <v>23751</v>
      </c>
      <c r="AK1263" s="27">
        <v>2022</v>
      </c>
      <c r="AL1263" t="s">
        <v>50</v>
      </c>
      <c r="AM1263" t="s">
        <v>37</v>
      </c>
      <c r="AN1263">
        <v>250019</v>
      </c>
      <c r="AO1263" s="29">
        <v>9</v>
      </c>
      <c r="AP1263" t="s">
        <v>17</v>
      </c>
      <c r="AQ1263" s="61">
        <v>4987</v>
      </c>
      <c r="BK1263" s="27">
        <v>2022</v>
      </c>
      <c r="BL1263" t="s">
        <v>65</v>
      </c>
      <c r="BM1263" t="s">
        <v>29</v>
      </c>
      <c r="BN1263">
        <v>511111</v>
      </c>
      <c r="BO1263" s="29">
        <v>9</v>
      </c>
      <c r="BP1263" t="s">
        <v>76</v>
      </c>
      <c r="BQ1263" s="61">
        <v>3126</v>
      </c>
    </row>
    <row r="1264" spans="1:69" x14ac:dyDescent="0.25">
      <c r="A1264" s="27">
        <v>2023</v>
      </c>
      <c r="B1264" t="s">
        <v>64</v>
      </c>
      <c r="C1264" t="s">
        <v>53</v>
      </c>
      <c r="D1264" t="s">
        <v>16</v>
      </c>
      <c r="E1264" s="61"/>
      <c r="F1264" s="61"/>
      <c r="G1264" s="61"/>
      <c r="H1264" s="61"/>
      <c r="I1264" s="61">
        <v>5423</v>
      </c>
      <c r="J1264" s="61"/>
      <c r="K1264" s="61"/>
      <c r="L1264" s="61"/>
      <c r="M1264" s="61"/>
      <c r="N1264" s="61">
        <v>568</v>
      </c>
      <c r="O1264" s="61">
        <v>3690</v>
      </c>
      <c r="P1264" s="61"/>
      <c r="Q1264" s="61">
        <v>9681</v>
      </c>
      <c r="AK1264" s="27">
        <v>2022</v>
      </c>
      <c r="AL1264" t="s">
        <v>50</v>
      </c>
      <c r="AM1264" t="s">
        <v>37</v>
      </c>
      <c r="AN1264">
        <v>250019</v>
      </c>
      <c r="AO1264" s="29">
        <v>10</v>
      </c>
      <c r="AP1264" t="s">
        <v>11</v>
      </c>
      <c r="AQ1264" s="61">
        <v>4731</v>
      </c>
      <c r="BK1264" s="27">
        <v>2022</v>
      </c>
      <c r="BL1264" t="s">
        <v>65</v>
      </c>
      <c r="BM1264" t="s">
        <v>29</v>
      </c>
      <c r="BN1264">
        <v>511111</v>
      </c>
      <c r="BO1264" s="29">
        <v>9</v>
      </c>
      <c r="BP1264" t="s">
        <v>79</v>
      </c>
      <c r="BQ1264" s="61">
        <v>3493</v>
      </c>
    </row>
    <row r="1265" spans="1:69" x14ac:dyDescent="0.25">
      <c r="A1265" s="27">
        <v>2023</v>
      </c>
      <c r="B1265" t="s">
        <v>64</v>
      </c>
      <c r="C1265" t="s">
        <v>53</v>
      </c>
      <c r="D1265" t="s">
        <v>17</v>
      </c>
      <c r="E1265" s="61"/>
      <c r="F1265" s="61"/>
      <c r="G1265" s="61"/>
      <c r="H1265" s="61"/>
      <c r="I1265" s="61"/>
      <c r="J1265" s="61">
        <v>3683</v>
      </c>
      <c r="K1265" s="61"/>
      <c r="L1265" s="61"/>
      <c r="M1265" s="61"/>
      <c r="N1265" s="61"/>
      <c r="O1265" s="61"/>
      <c r="P1265" s="61"/>
      <c r="Q1265" s="61">
        <v>3683</v>
      </c>
      <c r="AK1265" s="27">
        <v>2022</v>
      </c>
      <c r="AL1265" t="s">
        <v>50</v>
      </c>
      <c r="AM1265" t="s">
        <v>37</v>
      </c>
      <c r="AN1265">
        <v>250019</v>
      </c>
      <c r="AO1265" s="29">
        <v>11</v>
      </c>
      <c r="AP1265" t="s">
        <v>18</v>
      </c>
      <c r="AQ1265" s="61">
        <v>483</v>
      </c>
      <c r="BK1265" s="27">
        <v>2022</v>
      </c>
      <c r="BL1265" t="s">
        <v>65</v>
      </c>
      <c r="BM1265" t="s">
        <v>29</v>
      </c>
      <c r="BN1265">
        <v>511111</v>
      </c>
      <c r="BO1265" s="29">
        <v>10</v>
      </c>
      <c r="BP1265" t="s">
        <v>81</v>
      </c>
      <c r="BQ1265" s="61">
        <v>713</v>
      </c>
    </row>
    <row r="1266" spans="1:69" x14ac:dyDescent="0.25">
      <c r="A1266" s="27">
        <v>2023</v>
      </c>
      <c r="B1266" t="s">
        <v>64</v>
      </c>
      <c r="C1266" t="s">
        <v>53</v>
      </c>
      <c r="D1266" t="s">
        <v>18</v>
      </c>
      <c r="E1266" s="61"/>
      <c r="F1266" s="61"/>
      <c r="G1266" s="61">
        <v>5612</v>
      </c>
      <c r="H1266" s="61"/>
      <c r="I1266" s="61"/>
      <c r="J1266" s="61"/>
      <c r="K1266" s="61"/>
      <c r="L1266" s="61"/>
      <c r="M1266" s="61"/>
      <c r="N1266" s="61"/>
      <c r="O1266" s="61"/>
      <c r="P1266" s="61"/>
      <c r="Q1266" s="61">
        <v>5612</v>
      </c>
      <c r="AK1266" s="27">
        <v>2022</v>
      </c>
      <c r="AL1266" t="s">
        <v>50</v>
      </c>
      <c r="AM1266" t="s">
        <v>37</v>
      </c>
      <c r="AN1266">
        <v>250020</v>
      </c>
      <c r="AO1266" s="29">
        <v>6</v>
      </c>
      <c r="AP1266" t="s">
        <v>76</v>
      </c>
      <c r="AQ1266" s="61">
        <v>2635</v>
      </c>
      <c r="BK1266" s="27">
        <v>2022</v>
      </c>
      <c r="BL1266" t="s">
        <v>65</v>
      </c>
      <c r="BM1266" t="s">
        <v>29</v>
      </c>
      <c r="BN1266">
        <v>511111</v>
      </c>
      <c r="BO1266" s="29">
        <v>10</v>
      </c>
      <c r="BP1266" t="s">
        <v>12</v>
      </c>
      <c r="BQ1266" s="61">
        <v>1607</v>
      </c>
    </row>
    <row r="1267" spans="1:69" x14ac:dyDescent="0.25">
      <c r="A1267" s="27">
        <v>2023</v>
      </c>
      <c r="B1267" t="s">
        <v>64</v>
      </c>
      <c r="C1267" t="s">
        <v>53</v>
      </c>
      <c r="D1267" t="s">
        <v>19</v>
      </c>
      <c r="E1267" s="61"/>
      <c r="F1267" s="61"/>
      <c r="G1267" s="61"/>
      <c r="H1267" s="61"/>
      <c r="I1267" s="61"/>
      <c r="J1267" s="61">
        <v>4746</v>
      </c>
      <c r="K1267" s="61"/>
      <c r="L1267" s="61"/>
      <c r="M1267" s="61">
        <v>3619</v>
      </c>
      <c r="N1267" s="61"/>
      <c r="O1267" s="61"/>
      <c r="P1267" s="61"/>
      <c r="Q1267" s="61">
        <v>8365</v>
      </c>
      <c r="AK1267" s="27">
        <v>2022</v>
      </c>
      <c r="AL1267" t="s">
        <v>50</v>
      </c>
      <c r="AM1267" t="s">
        <v>37</v>
      </c>
      <c r="AN1267">
        <v>250020</v>
      </c>
      <c r="AO1267" s="29">
        <v>6</v>
      </c>
      <c r="AP1267" t="s">
        <v>13</v>
      </c>
      <c r="AQ1267" s="61">
        <v>3439</v>
      </c>
      <c r="BK1267" s="27">
        <v>2022</v>
      </c>
      <c r="BL1267" t="s">
        <v>65</v>
      </c>
      <c r="BM1267" t="s">
        <v>29</v>
      </c>
      <c r="BN1267">
        <v>511111</v>
      </c>
      <c r="BO1267" s="29">
        <v>10</v>
      </c>
      <c r="BP1267" t="s">
        <v>15</v>
      </c>
      <c r="BQ1267" s="61">
        <v>3422</v>
      </c>
    </row>
    <row r="1268" spans="1:69" x14ac:dyDescent="0.25">
      <c r="A1268" s="27">
        <v>2023</v>
      </c>
      <c r="B1268" t="s">
        <v>64</v>
      </c>
      <c r="C1268" t="s">
        <v>53</v>
      </c>
      <c r="D1268" t="s">
        <v>20</v>
      </c>
      <c r="E1268" s="61"/>
      <c r="F1268" s="61"/>
      <c r="G1268" s="61">
        <v>5758</v>
      </c>
      <c r="H1268" s="61"/>
      <c r="I1268" s="61"/>
      <c r="J1268" s="61"/>
      <c r="K1268" s="61"/>
      <c r="L1268" s="61"/>
      <c r="M1268" s="61"/>
      <c r="N1268" s="61">
        <v>4206</v>
      </c>
      <c r="O1268" s="61"/>
      <c r="P1268" s="61"/>
      <c r="Q1268" s="61">
        <v>9964</v>
      </c>
      <c r="AK1268" s="27">
        <v>2022</v>
      </c>
      <c r="AL1268" t="s">
        <v>50</v>
      </c>
      <c r="AM1268" t="s">
        <v>37</v>
      </c>
      <c r="AN1268">
        <v>250020</v>
      </c>
      <c r="AO1268" s="29">
        <v>7</v>
      </c>
      <c r="AP1268" t="s">
        <v>81</v>
      </c>
      <c r="AQ1268" s="61">
        <v>3063</v>
      </c>
      <c r="BK1268" s="27">
        <v>2022</v>
      </c>
      <c r="BL1268" t="s">
        <v>65</v>
      </c>
      <c r="BM1268" t="s">
        <v>29</v>
      </c>
      <c r="BN1268">
        <v>511111</v>
      </c>
      <c r="BO1268" s="29">
        <v>10</v>
      </c>
      <c r="BP1268" t="s">
        <v>16</v>
      </c>
      <c r="BQ1268" s="61">
        <v>2255</v>
      </c>
    </row>
    <row r="1269" spans="1:69" x14ac:dyDescent="0.25">
      <c r="A1269" s="27">
        <v>2023</v>
      </c>
      <c r="B1269" t="s">
        <v>64</v>
      </c>
      <c r="C1269" t="s">
        <v>53</v>
      </c>
      <c r="D1269" t="s">
        <v>21</v>
      </c>
      <c r="E1269" s="61"/>
      <c r="F1269" s="61"/>
      <c r="G1269" s="61">
        <v>2078</v>
      </c>
      <c r="H1269" s="61">
        <v>5377</v>
      </c>
      <c r="I1269" s="61"/>
      <c r="J1269" s="61"/>
      <c r="K1269" s="61"/>
      <c r="L1269" s="61"/>
      <c r="M1269" s="61"/>
      <c r="N1269" s="61"/>
      <c r="O1269" s="61">
        <v>5379</v>
      </c>
      <c r="P1269" s="61"/>
      <c r="Q1269" s="61">
        <v>12834</v>
      </c>
      <c r="AK1269" s="27">
        <v>2022</v>
      </c>
      <c r="AL1269" t="s">
        <v>50</v>
      </c>
      <c r="AM1269" t="s">
        <v>37</v>
      </c>
      <c r="AN1269">
        <v>250020</v>
      </c>
      <c r="AO1269" s="29">
        <v>11</v>
      </c>
      <c r="AP1269" t="s">
        <v>74</v>
      </c>
      <c r="AQ1269" s="61">
        <v>4006</v>
      </c>
      <c r="BK1269" s="27">
        <v>2022</v>
      </c>
      <c r="BL1269" t="s">
        <v>65</v>
      </c>
      <c r="BM1269" t="s">
        <v>29</v>
      </c>
      <c r="BN1269">
        <v>511111</v>
      </c>
      <c r="BO1269" s="29">
        <v>11</v>
      </c>
      <c r="BP1269" t="s">
        <v>73</v>
      </c>
      <c r="BQ1269" s="61">
        <v>5922</v>
      </c>
    </row>
    <row r="1270" spans="1:69" x14ac:dyDescent="0.25">
      <c r="A1270" s="27">
        <v>2023</v>
      </c>
      <c r="B1270" t="s">
        <v>64</v>
      </c>
      <c r="C1270" t="s">
        <v>38</v>
      </c>
      <c r="D1270" t="s">
        <v>73</v>
      </c>
      <c r="E1270" s="61"/>
      <c r="F1270" s="61"/>
      <c r="G1270" s="61"/>
      <c r="H1270" s="61"/>
      <c r="I1270" s="61">
        <v>5868</v>
      </c>
      <c r="J1270" s="61"/>
      <c r="K1270" s="61"/>
      <c r="L1270" s="61">
        <v>1226</v>
      </c>
      <c r="M1270" s="61"/>
      <c r="N1270" s="61"/>
      <c r="O1270" s="61"/>
      <c r="P1270" s="61"/>
      <c r="Q1270" s="61">
        <v>7094</v>
      </c>
      <c r="AK1270" s="27">
        <v>2022</v>
      </c>
      <c r="AL1270" t="s">
        <v>50</v>
      </c>
      <c r="AM1270" t="s">
        <v>35</v>
      </c>
      <c r="AN1270">
        <v>250026</v>
      </c>
      <c r="AO1270" s="29">
        <v>1</v>
      </c>
      <c r="AP1270" t="s">
        <v>79</v>
      </c>
      <c r="AQ1270" s="61">
        <v>1582</v>
      </c>
      <c r="BK1270" s="27">
        <v>2022</v>
      </c>
      <c r="BL1270" t="s">
        <v>65</v>
      </c>
      <c r="BM1270" t="s">
        <v>29</v>
      </c>
      <c r="BN1270">
        <v>511111</v>
      </c>
      <c r="BO1270" s="29">
        <v>11</v>
      </c>
      <c r="BP1270" t="s">
        <v>77</v>
      </c>
      <c r="BQ1270" s="61">
        <v>2303</v>
      </c>
    </row>
    <row r="1271" spans="1:69" x14ac:dyDescent="0.25">
      <c r="A1271" s="27">
        <v>2023</v>
      </c>
      <c r="B1271" t="s">
        <v>64</v>
      </c>
      <c r="C1271" t="s">
        <v>38</v>
      </c>
      <c r="D1271" t="s">
        <v>74</v>
      </c>
      <c r="E1271" s="61"/>
      <c r="F1271" s="61"/>
      <c r="G1271" s="61">
        <v>3203</v>
      </c>
      <c r="H1271" s="61"/>
      <c r="I1271" s="61"/>
      <c r="J1271" s="61"/>
      <c r="K1271" s="61"/>
      <c r="L1271" s="61"/>
      <c r="M1271" s="61"/>
      <c r="N1271" s="61"/>
      <c r="O1271" s="61">
        <v>1087</v>
      </c>
      <c r="P1271" s="61"/>
      <c r="Q1271" s="61">
        <v>4290</v>
      </c>
      <c r="AK1271" s="27">
        <v>2022</v>
      </c>
      <c r="AL1271" t="s">
        <v>50</v>
      </c>
      <c r="AM1271" t="s">
        <v>35</v>
      </c>
      <c r="AN1271">
        <v>250026</v>
      </c>
      <c r="AO1271" s="29">
        <v>1</v>
      </c>
      <c r="AP1271" t="s">
        <v>21</v>
      </c>
      <c r="AQ1271" s="61">
        <v>3764</v>
      </c>
      <c r="BK1271" s="27">
        <v>2022</v>
      </c>
      <c r="BL1271" t="s">
        <v>65</v>
      </c>
      <c r="BM1271" t="s">
        <v>29</v>
      </c>
      <c r="BN1271">
        <v>511111</v>
      </c>
      <c r="BO1271" s="29">
        <v>11</v>
      </c>
      <c r="BP1271" t="s">
        <v>79</v>
      </c>
      <c r="BQ1271" s="61">
        <v>2574</v>
      </c>
    </row>
    <row r="1272" spans="1:69" x14ac:dyDescent="0.25">
      <c r="A1272" s="27">
        <v>2023</v>
      </c>
      <c r="B1272" t="s">
        <v>64</v>
      </c>
      <c r="C1272" t="s">
        <v>38</v>
      </c>
      <c r="D1272" t="s">
        <v>75</v>
      </c>
      <c r="E1272" s="61"/>
      <c r="F1272" s="61">
        <v>574</v>
      </c>
      <c r="G1272" s="61"/>
      <c r="H1272" s="61"/>
      <c r="I1272" s="61">
        <v>5858</v>
      </c>
      <c r="J1272" s="61"/>
      <c r="K1272" s="61"/>
      <c r="L1272" s="61"/>
      <c r="M1272" s="61"/>
      <c r="N1272" s="61">
        <v>3435</v>
      </c>
      <c r="O1272" s="61"/>
      <c r="P1272" s="61"/>
      <c r="Q1272" s="61">
        <v>9867</v>
      </c>
      <c r="AK1272" s="27">
        <v>2022</v>
      </c>
      <c r="AL1272" t="s">
        <v>50</v>
      </c>
      <c r="AM1272" t="s">
        <v>35</v>
      </c>
      <c r="AN1272">
        <v>250026</v>
      </c>
      <c r="AO1272" s="29">
        <v>2</v>
      </c>
      <c r="AP1272" t="s">
        <v>74</v>
      </c>
      <c r="AQ1272" s="61">
        <v>5586</v>
      </c>
      <c r="BK1272" s="27">
        <v>2022</v>
      </c>
      <c r="BL1272" t="s">
        <v>65</v>
      </c>
      <c r="BM1272" t="s">
        <v>29</v>
      </c>
      <c r="BN1272">
        <v>511111</v>
      </c>
      <c r="BO1272" s="29">
        <v>11</v>
      </c>
      <c r="BP1272" t="s">
        <v>21</v>
      </c>
      <c r="BQ1272" s="61">
        <v>1604</v>
      </c>
    </row>
    <row r="1273" spans="1:69" x14ac:dyDescent="0.25">
      <c r="A1273" s="27">
        <v>2023</v>
      </c>
      <c r="B1273" t="s">
        <v>64</v>
      </c>
      <c r="C1273" t="s">
        <v>38</v>
      </c>
      <c r="D1273" t="s">
        <v>76</v>
      </c>
      <c r="E1273" s="61"/>
      <c r="F1273" s="61"/>
      <c r="G1273" s="61"/>
      <c r="H1273" s="61"/>
      <c r="I1273" s="61"/>
      <c r="J1273" s="61"/>
      <c r="K1273" s="61"/>
      <c r="L1273" s="61">
        <v>1348</v>
      </c>
      <c r="M1273" s="61"/>
      <c r="N1273" s="61"/>
      <c r="O1273" s="61"/>
      <c r="P1273" s="61"/>
      <c r="Q1273" s="61">
        <v>1348</v>
      </c>
      <c r="AK1273" s="27">
        <v>2022</v>
      </c>
      <c r="AL1273" t="s">
        <v>50</v>
      </c>
      <c r="AM1273" t="s">
        <v>35</v>
      </c>
      <c r="AN1273">
        <v>250026</v>
      </c>
      <c r="AO1273" s="29">
        <v>3</v>
      </c>
      <c r="AP1273" t="s">
        <v>19</v>
      </c>
      <c r="AQ1273" s="61">
        <v>5640</v>
      </c>
      <c r="BK1273" s="27">
        <v>2022</v>
      </c>
      <c r="BL1273" t="s">
        <v>65</v>
      </c>
      <c r="BM1273" t="s">
        <v>29</v>
      </c>
      <c r="BN1273">
        <v>511111</v>
      </c>
      <c r="BO1273" s="29">
        <v>12</v>
      </c>
      <c r="BP1273" t="s">
        <v>78</v>
      </c>
      <c r="BQ1273" s="61">
        <v>1617</v>
      </c>
    </row>
    <row r="1274" spans="1:69" x14ac:dyDescent="0.25">
      <c r="A1274" s="27">
        <v>2023</v>
      </c>
      <c r="B1274" t="s">
        <v>64</v>
      </c>
      <c r="C1274" t="s">
        <v>38</v>
      </c>
      <c r="D1274" t="s">
        <v>78</v>
      </c>
      <c r="E1274" s="61">
        <v>3103</v>
      </c>
      <c r="F1274" s="61"/>
      <c r="G1274" s="61"/>
      <c r="H1274" s="61">
        <v>1298</v>
      </c>
      <c r="I1274" s="61"/>
      <c r="J1274" s="61"/>
      <c r="K1274" s="61"/>
      <c r="L1274" s="61"/>
      <c r="M1274" s="61"/>
      <c r="N1274" s="61"/>
      <c r="O1274" s="61"/>
      <c r="P1274" s="61">
        <v>1566</v>
      </c>
      <c r="Q1274" s="61">
        <v>5967</v>
      </c>
      <c r="AK1274" s="27">
        <v>2022</v>
      </c>
      <c r="AL1274" t="s">
        <v>50</v>
      </c>
      <c r="AM1274" t="s">
        <v>35</v>
      </c>
      <c r="AN1274">
        <v>250026</v>
      </c>
      <c r="AO1274" s="29">
        <v>6</v>
      </c>
      <c r="AP1274" t="s">
        <v>19</v>
      </c>
      <c r="AQ1274" s="61">
        <v>3276</v>
      </c>
      <c r="BK1274" s="27">
        <v>2022</v>
      </c>
      <c r="BL1274" t="s">
        <v>65</v>
      </c>
      <c r="BM1274" t="s">
        <v>29</v>
      </c>
      <c r="BN1274">
        <v>511111</v>
      </c>
      <c r="BO1274" s="29">
        <v>12</v>
      </c>
      <c r="BP1274" t="s">
        <v>11</v>
      </c>
      <c r="BQ1274" s="61">
        <v>4845</v>
      </c>
    </row>
    <row r="1275" spans="1:69" x14ac:dyDescent="0.25">
      <c r="A1275" s="27">
        <v>2023</v>
      </c>
      <c r="B1275" t="s">
        <v>64</v>
      </c>
      <c r="C1275" t="s">
        <v>38</v>
      </c>
      <c r="D1275" t="s">
        <v>79</v>
      </c>
      <c r="E1275" s="61"/>
      <c r="F1275" s="61"/>
      <c r="G1275" s="61"/>
      <c r="H1275" s="61"/>
      <c r="I1275" s="61"/>
      <c r="J1275" s="61"/>
      <c r="K1275" s="61"/>
      <c r="L1275" s="61"/>
      <c r="M1275" s="61">
        <v>5409</v>
      </c>
      <c r="N1275" s="61">
        <v>3782</v>
      </c>
      <c r="O1275" s="61"/>
      <c r="P1275" s="61"/>
      <c r="Q1275" s="61">
        <v>9191</v>
      </c>
      <c r="AK1275" s="27">
        <v>2022</v>
      </c>
      <c r="AL1275" t="s">
        <v>50</v>
      </c>
      <c r="AM1275" t="s">
        <v>35</v>
      </c>
      <c r="AN1275">
        <v>250026</v>
      </c>
      <c r="AO1275" s="29">
        <v>6</v>
      </c>
      <c r="AP1275" t="s">
        <v>20</v>
      </c>
      <c r="AQ1275" s="61">
        <v>2606</v>
      </c>
      <c r="BK1275" s="27">
        <v>2022</v>
      </c>
      <c r="BL1275" t="s">
        <v>65</v>
      </c>
      <c r="BM1275" t="s">
        <v>29</v>
      </c>
      <c r="BN1275">
        <v>511111</v>
      </c>
      <c r="BO1275" s="29">
        <v>12</v>
      </c>
      <c r="BP1275" t="s">
        <v>21</v>
      </c>
      <c r="BQ1275" s="61">
        <v>2417</v>
      </c>
    </row>
    <row r="1276" spans="1:69" x14ac:dyDescent="0.25">
      <c r="A1276" s="27">
        <v>2023</v>
      </c>
      <c r="B1276" t="s">
        <v>64</v>
      </c>
      <c r="C1276" t="s">
        <v>38</v>
      </c>
      <c r="D1276" t="s">
        <v>80</v>
      </c>
      <c r="E1276" s="61"/>
      <c r="F1276" s="61"/>
      <c r="G1276" s="61"/>
      <c r="H1276" s="61"/>
      <c r="I1276" s="61">
        <v>1429</v>
      </c>
      <c r="J1276" s="61"/>
      <c r="K1276" s="61"/>
      <c r="L1276" s="61"/>
      <c r="M1276" s="61"/>
      <c r="N1276" s="61"/>
      <c r="O1276" s="61"/>
      <c r="P1276" s="61">
        <v>5782</v>
      </c>
      <c r="Q1276" s="61">
        <v>7211</v>
      </c>
      <c r="AK1276" s="27">
        <v>2022</v>
      </c>
      <c r="AL1276" t="s">
        <v>50</v>
      </c>
      <c r="AM1276" t="s">
        <v>35</v>
      </c>
      <c r="AN1276">
        <v>250026</v>
      </c>
      <c r="AO1276" s="29">
        <v>7</v>
      </c>
      <c r="AP1276" t="s">
        <v>78</v>
      </c>
      <c r="AQ1276" s="61">
        <v>1554</v>
      </c>
      <c r="BK1276" s="27">
        <v>2022</v>
      </c>
      <c r="BL1276" t="s">
        <v>65</v>
      </c>
      <c r="BM1276" t="s">
        <v>29</v>
      </c>
      <c r="BN1276">
        <v>511112</v>
      </c>
      <c r="BO1276" s="29">
        <v>1</v>
      </c>
      <c r="BP1276" t="s">
        <v>78</v>
      </c>
      <c r="BQ1276" s="61">
        <v>5787</v>
      </c>
    </row>
    <row r="1277" spans="1:69" x14ac:dyDescent="0.25">
      <c r="A1277" s="27">
        <v>2023</v>
      </c>
      <c r="B1277" t="s">
        <v>64</v>
      </c>
      <c r="C1277" t="s">
        <v>38</v>
      </c>
      <c r="D1277" t="s">
        <v>81</v>
      </c>
      <c r="E1277" s="61"/>
      <c r="F1277" s="61"/>
      <c r="G1277" s="61"/>
      <c r="H1277" s="61"/>
      <c r="I1277" s="61">
        <v>5865</v>
      </c>
      <c r="J1277" s="61"/>
      <c r="K1277" s="61"/>
      <c r="L1277" s="61"/>
      <c r="M1277" s="61"/>
      <c r="N1277" s="61">
        <v>1901</v>
      </c>
      <c r="O1277" s="61"/>
      <c r="P1277" s="61"/>
      <c r="Q1277" s="61">
        <v>7766</v>
      </c>
      <c r="AK1277" s="27">
        <v>2022</v>
      </c>
      <c r="AL1277" t="s">
        <v>50</v>
      </c>
      <c r="AM1277" t="s">
        <v>35</v>
      </c>
      <c r="AN1277">
        <v>250026</v>
      </c>
      <c r="AO1277" s="29">
        <v>7</v>
      </c>
      <c r="AP1277" t="s">
        <v>15</v>
      </c>
      <c r="AQ1277" s="61">
        <v>4618</v>
      </c>
      <c r="BK1277" s="27">
        <v>2022</v>
      </c>
      <c r="BL1277" t="s">
        <v>65</v>
      </c>
      <c r="BM1277" t="s">
        <v>29</v>
      </c>
      <c r="BN1277">
        <v>511112</v>
      </c>
      <c r="BO1277" s="29">
        <v>1</v>
      </c>
      <c r="BP1277" t="s">
        <v>81</v>
      </c>
      <c r="BQ1277" s="61">
        <v>2375</v>
      </c>
    </row>
    <row r="1278" spans="1:69" x14ac:dyDescent="0.25">
      <c r="A1278" s="27">
        <v>2023</v>
      </c>
      <c r="B1278" t="s">
        <v>64</v>
      </c>
      <c r="C1278" t="s">
        <v>38</v>
      </c>
      <c r="D1278" t="s">
        <v>11</v>
      </c>
      <c r="E1278" s="61">
        <v>3053</v>
      </c>
      <c r="F1278" s="61"/>
      <c r="G1278" s="61"/>
      <c r="H1278" s="61"/>
      <c r="I1278" s="61"/>
      <c r="J1278" s="61"/>
      <c r="K1278" s="61"/>
      <c r="L1278" s="61"/>
      <c r="M1278" s="61">
        <v>4534</v>
      </c>
      <c r="N1278" s="61"/>
      <c r="O1278" s="61"/>
      <c r="P1278" s="61"/>
      <c r="Q1278" s="61">
        <v>7587</v>
      </c>
      <c r="AK1278" s="27">
        <v>2022</v>
      </c>
      <c r="AL1278" t="s">
        <v>50</v>
      </c>
      <c r="AM1278" t="s">
        <v>35</v>
      </c>
      <c r="AN1278">
        <v>250026</v>
      </c>
      <c r="AO1278" s="29">
        <v>10</v>
      </c>
      <c r="AP1278" t="s">
        <v>75</v>
      </c>
      <c r="AQ1278" s="61">
        <v>2019</v>
      </c>
      <c r="BK1278" s="27">
        <v>2022</v>
      </c>
      <c r="BL1278" t="s">
        <v>65</v>
      </c>
      <c r="BM1278" t="s">
        <v>29</v>
      </c>
      <c r="BN1278">
        <v>511112</v>
      </c>
      <c r="BO1278" s="29">
        <v>2</v>
      </c>
      <c r="BP1278" t="s">
        <v>74</v>
      </c>
      <c r="BQ1278" s="61">
        <v>1739</v>
      </c>
    </row>
    <row r="1279" spans="1:69" x14ac:dyDescent="0.25">
      <c r="A1279" s="27">
        <v>2023</v>
      </c>
      <c r="B1279" t="s">
        <v>64</v>
      </c>
      <c r="C1279" t="s">
        <v>38</v>
      </c>
      <c r="D1279" t="s">
        <v>12</v>
      </c>
      <c r="E1279" s="61">
        <v>5121</v>
      </c>
      <c r="F1279" s="61"/>
      <c r="G1279" s="61"/>
      <c r="H1279" s="61"/>
      <c r="I1279" s="61"/>
      <c r="J1279" s="61"/>
      <c r="K1279" s="61"/>
      <c r="L1279" s="61"/>
      <c r="M1279" s="61">
        <v>5509</v>
      </c>
      <c r="N1279" s="61"/>
      <c r="O1279" s="61"/>
      <c r="P1279" s="61"/>
      <c r="Q1279" s="61">
        <v>10630</v>
      </c>
      <c r="AK1279" s="27">
        <v>2022</v>
      </c>
      <c r="AL1279" t="s">
        <v>50</v>
      </c>
      <c r="AM1279" t="s">
        <v>35</v>
      </c>
      <c r="AN1279">
        <v>250026</v>
      </c>
      <c r="AO1279" s="29">
        <v>11</v>
      </c>
      <c r="AP1279" t="s">
        <v>12</v>
      </c>
      <c r="AQ1279" s="61">
        <v>902</v>
      </c>
      <c r="BK1279" s="27">
        <v>2022</v>
      </c>
      <c r="BL1279" t="s">
        <v>65</v>
      </c>
      <c r="BM1279" t="s">
        <v>29</v>
      </c>
      <c r="BN1279">
        <v>511112</v>
      </c>
      <c r="BO1279" s="29">
        <v>3</v>
      </c>
      <c r="BP1279" t="s">
        <v>73</v>
      </c>
      <c r="BQ1279" s="61">
        <v>2923</v>
      </c>
    </row>
    <row r="1280" spans="1:69" x14ac:dyDescent="0.25">
      <c r="A1280" s="27">
        <v>2023</v>
      </c>
      <c r="B1280" t="s">
        <v>64</v>
      </c>
      <c r="C1280" t="s">
        <v>38</v>
      </c>
      <c r="D1280" t="s">
        <v>14</v>
      </c>
      <c r="E1280" s="61"/>
      <c r="F1280" s="61"/>
      <c r="G1280" s="61"/>
      <c r="H1280" s="61"/>
      <c r="I1280" s="61"/>
      <c r="J1280" s="61"/>
      <c r="K1280" s="61"/>
      <c r="L1280" s="61"/>
      <c r="M1280" s="61"/>
      <c r="N1280" s="61">
        <v>1309</v>
      </c>
      <c r="O1280" s="61"/>
      <c r="P1280" s="61"/>
      <c r="Q1280" s="61">
        <v>1309</v>
      </c>
      <c r="AK1280" s="27">
        <v>2022</v>
      </c>
      <c r="AL1280" t="s">
        <v>50</v>
      </c>
      <c r="AM1280" t="s">
        <v>35</v>
      </c>
      <c r="AN1280">
        <v>250026</v>
      </c>
      <c r="AO1280" s="29">
        <v>12</v>
      </c>
      <c r="AP1280" t="s">
        <v>16</v>
      </c>
      <c r="AQ1280" s="61">
        <v>519</v>
      </c>
      <c r="BK1280" s="27">
        <v>2022</v>
      </c>
      <c r="BL1280" t="s">
        <v>65</v>
      </c>
      <c r="BM1280" t="s">
        <v>29</v>
      </c>
      <c r="BN1280">
        <v>511112</v>
      </c>
      <c r="BO1280" s="29">
        <v>3</v>
      </c>
      <c r="BP1280" t="s">
        <v>20</v>
      </c>
      <c r="BQ1280" s="61">
        <v>6986</v>
      </c>
    </row>
    <row r="1281" spans="1:69" x14ac:dyDescent="0.25">
      <c r="A1281" s="27">
        <v>2023</v>
      </c>
      <c r="B1281" t="s">
        <v>64</v>
      </c>
      <c r="C1281" t="s">
        <v>38</v>
      </c>
      <c r="D1281" t="s">
        <v>15</v>
      </c>
      <c r="E1281" s="61">
        <v>2733</v>
      </c>
      <c r="F1281" s="61"/>
      <c r="G1281" s="61"/>
      <c r="H1281" s="61"/>
      <c r="I1281" s="61">
        <v>1836</v>
      </c>
      <c r="J1281" s="61"/>
      <c r="K1281" s="61">
        <v>4061</v>
      </c>
      <c r="L1281" s="61">
        <v>3268</v>
      </c>
      <c r="M1281" s="61"/>
      <c r="N1281" s="61"/>
      <c r="O1281" s="61"/>
      <c r="P1281" s="61"/>
      <c r="Q1281" s="61">
        <v>11898</v>
      </c>
      <c r="AK1281" s="27">
        <v>2022</v>
      </c>
      <c r="AL1281" t="s">
        <v>50</v>
      </c>
      <c r="AM1281" t="s">
        <v>35</v>
      </c>
      <c r="AN1281">
        <v>250027</v>
      </c>
      <c r="AO1281" s="29">
        <v>3</v>
      </c>
      <c r="AP1281" t="s">
        <v>75</v>
      </c>
      <c r="AQ1281" s="61">
        <v>2009</v>
      </c>
      <c r="BK1281" s="27">
        <v>2022</v>
      </c>
      <c r="BL1281" t="s">
        <v>65</v>
      </c>
      <c r="BM1281" t="s">
        <v>29</v>
      </c>
      <c r="BN1281">
        <v>511112</v>
      </c>
      <c r="BO1281" s="29">
        <v>4</v>
      </c>
      <c r="BP1281" t="s">
        <v>12</v>
      </c>
      <c r="BQ1281" s="61">
        <v>1025</v>
      </c>
    </row>
    <row r="1282" spans="1:69" x14ac:dyDescent="0.25">
      <c r="A1282" s="27">
        <v>2023</v>
      </c>
      <c r="B1282" t="s">
        <v>64</v>
      </c>
      <c r="C1282" t="s">
        <v>38</v>
      </c>
      <c r="D1282" t="s">
        <v>16</v>
      </c>
      <c r="E1282" s="61"/>
      <c r="F1282" s="61"/>
      <c r="G1282" s="61"/>
      <c r="H1282" s="61"/>
      <c r="I1282" s="61"/>
      <c r="J1282" s="61"/>
      <c r="K1282" s="61"/>
      <c r="L1282" s="61"/>
      <c r="M1282" s="61"/>
      <c r="N1282" s="61">
        <v>2583</v>
      </c>
      <c r="O1282" s="61">
        <v>732</v>
      </c>
      <c r="P1282" s="61"/>
      <c r="Q1282" s="61">
        <v>3315</v>
      </c>
      <c r="AK1282" s="27">
        <v>2022</v>
      </c>
      <c r="AL1282" t="s">
        <v>50</v>
      </c>
      <c r="AM1282" t="s">
        <v>35</v>
      </c>
      <c r="AN1282">
        <v>250027</v>
      </c>
      <c r="AO1282" s="29">
        <v>3</v>
      </c>
      <c r="AP1282" t="s">
        <v>15</v>
      </c>
      <c r="AQ1282" s="61">
        <v>4587</v>
      </c>
      <c r="BK1282" s="27">
        <v>2022</v>
      </c>
      <c r="BL1282" t="s">
        <v>65</v>
      </c>
      <c r="BM1282" t="s">
        <v>29</v>
      </c>
      <c r="BN1282">
        <v>511112</v>
      </c>
      <c r="BO1282" s="29">
        <v>4</v>
      </c>
      <c r="BP1282" t="s">
        <v>15</v>
      </c>
      <c r="BQ1282" s="61">
        <v>3855</v>
      </c>
    </row>
    <row r="1283" spans="1:69" x14ac:dyDescent="0.25">
      <c r="A1283" s="27">
        <v>2023</v>
      </c>
      <c r="B1283" t="s">
        <v>64</v>
      </c>
      <c r="C1283" t="s">
        <v>38</v>
      </c>
      <c r="D1283" t="s">
        <v>17</v>
      </c>
      <c r="E1283" s="61"/>
      <c r="F1283" s="61"/>
      <c r="G1283" s="61">
        <v>776</v>
      </c>
      <c r="H1283" s="61"/>
      <c r="I1283" s="61"/>
      <c r="J1283" s="61"/>
      <c r="K1283" s="61"/>
      <c r="L1283" s="61"/>
      <c r="M1283" s="61"/>
      <c r="N1283" s="61"/>
      <c r="O1283" s="61"/>
      <c r="P1283" s="61">
        <v>744</v>
      </c>
      <c r="Q1283" s="61">
        <v>1520</v>
      </c>
      <c r="AK1283" s="27">
        <v>2022</v>
      </c>
      <c r="AL1283" t="s">
        <v>50</v>
      </c>
      <c r="AM1283" t="s">
        <v>35</v>
      </c>
      <c r="AN1283">
        <v>250027</v>
      </c>
      <c r="AO1283" s="29">
        <v>3</v>
      </c>
      <c r="AP1283" t="s">
        <v>19</v>
      </c>
      <c r="AQ1283" s="61">
        <v>5512</v>
      </c>
      <c r="BK1283" s="27">
        <v>2022</v>
      </c>
      <c r="BL1283" t="s">
        <v>65</v>
      </c>
      <c r="BM1283" t="s">
        <v>29</v>
      </c>
      <c r="BN1283">
        <v>511112</v>
      </c>
      <c r="BO1283" s="29">
        <v>5</v>
      </c>
      <c r="BP1283" t="s">
        <v>79</v>
      </c>
      <c r="BQ1283" s="61">
        <v>2422</v>
      </c>
    </row>
    <row r="1284" spans="1:69" x14ac:dyDescent="0.25">
      <c r="A1284" s="27">
        <v>2023</v>
      </c>
      <c r="B1284" t="s">
        <v>64</v>
      </c>
      <c r="C1284" t="s">
        <v>38</v>
      </c>
      <c r="D1284" t="s">
        <v>18</v>
      </c>
      <c r="E1284" s="61"/>
      <c r="F1284" s="61"/>
      <c r="G1284" s="61"/>
      <c r="H1284" s="61">
        <v>1390</v>
      </c>
      <c r="I1284" s="61">
        <v>4831</v>
      </c>
      <c r="J1284" s="61"/>
      <c r="K1284" s="61"/>
      <c r="L1284" s="61"/>
      <c r="M1284" s="61"/>
      <c r="N1284" s="61">
        <v>5217</v>
      </c>
      <c r="O1284" s="61"/>
      <c r="P1284" s="61"/>
      <c r="Q1284" s="61">
        <v>11438</v>
      </c>
      <c r="AK1284" s="27">
        <v>2022</v>
      </c>
      <c r="AL1284" t="s">
        <v>50</v>
      </c>
      <c r="AM1284" t="s">
        <v>35</v>
      </c>
      <c r="AN1284">
        <v>250027</v>
      </c>
      <c r="AO1284" s="29">
        <v>6</v>
      </c>
      <c r="AP1284" t="s">
        <v>78</v>
      </c>
      <c r="AQ1284" s="61">
        <v>536</v>
      </c>
      <c r="BK1284" s="27">
        <v>2022</v>
      </c>
      <c r="BL1284" t="s">
        <v>65</v>
      </c>
      <c r="BM1284" t="s">
        <v>29</v>
      </c>
      <c r="BN1284">
        <v>511112</v>
      </c>
      <c r="BO1284" s="29">
        <v>5</v>
      </c>
      <c r="BP1284" t="s">
        <v>12</v>
      </c>
      <c r="BQ1284" s="61">
        <v>3513</v>
      </c>
    </row>
    <row r="1285" spans="1:69" x14ac:dyDescent="0.25">
      <c r="A1285" s="27">
        <v>2023</v>
      </c>
      <c r="B1285" t="s">
        <v>64</v>
      </c>
      <c r="C1285" t="s">
        <v>38</v>
      </c>
      <c r="D1285" t="s">
        <v>19</v>
      </c>
      <c r="E1285" s="61"/>
      <c r="F1285" s="61">
        <v>339</v>
      </c>
      <c r="G1285" s="61"/>
      <c r="H1285" s="61"/>
      <c r="I1285" s="61"/>
      <c r="J1285" s="61"/>
      <c r="K1285" s="61"/>
      <c r="L1285" s="61">
        <v>1741</v>
      </c>
      <c r="M1285" s="61"/>
      <c r="N1285" s="61"/>
      <c r="O1285" s="61"/>
      <c r="P1285" s="61"/>
      <c r="Q1285" s="61">
        <v>2080</v>
      </c>
      <c r="AK1285" s="27">
        <v>2022</v>
      </c>
      <c r="AL1285" t="s">
        <v>50</v>
      </c>
      <c r="AM1285" t="s">
        <v>35</v>
      </c>
      <c r="AN1285">
        <v>250027</v>
      </c>
      <c r="AO1285" s="29">
        <v>10</v>
      </c>
      <c r="AP1285" t="s">
        <v>15</v>
      </c>
      <c r="AQ1285" s="61">
        <v>4443</v>
      </c>
      <c r="BK1285" s="27">
        <v>2022</v>
      </c>
      <c r="BL1285" t="s">
        <v>65</v>
      </c>
      <c r="BM1285" t="s">
        <v>29</v>
      </c>
      <c r="BN1285">
        <v>511112</v>
      </c>
      <c r="BO1285" s="29">
        <v>6</v>
      </c>
      <c r="BP1285" t="s">
        <v>75</v>
      </c>
      <c r="BQ1285" s="61">
        <v>4328</v>
      </c>
    </row>
    <row r="1286" spans="1:69" x14ac:dyDescent="0.25">
      <c r="A1286" s="27">
        <v>2023</v>
      </c>
      <c r="B1286" t="s">
        <v>64</v>
      </c>
      <c r="C1286" t="s">
        <v>38</v>
      </c>
      <c r="D1286" t="s">
        <v>20</v>
      </c>
      <c r="E1286" s="61"/>
      <c r="F1286" s="61"/>
      <c r="G1286" s="61"/>
      <c r="H1286" s="61">
        <v>3899</v>
      </c>
      <c r="I1286" s="61"/>
      <c r="J1286" s="61"/>
      <c r="K1286" s="61">
        <v>1431</v>
      </c>
      <c r="L1286" s="61"/>
      <c r="M1286" s="61"/>
      <c r="N1286" s="61"/>
      <c r="O1286" s="61"/>
      <c r="P1286" s="61"/>
      <c r="Q1286" s="61">
        <v>5330</v>
      </c>
      <c r="AK1286" s="27">
        <v>2022</v>
      </c>
      <c r="AL1286" t="s">
        <v>50</v>
      </c>
      <c r="AM1286" t="s">
        <v>35</v>
      </c>
      <c r="AN1286">
        <v>250028</v>
      </c>
      <c r="AO1286" s="29">
        <v>1</v>
      </c>
      <c r="AP1286" t="s">
        <v>75</v>
      </c>
      <c r="AQ1286" s="61">
        <v>5789</v>
      </c>
      <c r="BK1286" s="27">
        <v>2022</v>
      </c>
      <c r="BL1286" t="s">
        <v>65</v>
      </c>
      <c r="BM1286" t="s">
        <v>29</v>
      </c>
      <c r="BN1286">
        <v>511112</v>
      </c>
      <c r="BO1286" s="29">
        <v>6</v>
      </c>
      <c r="BP1286" t="s">
        <v>81</v>
      </c>
      <c r="BQ1286" s="61">
        <v>7002</v>
      </c>
    </row>
    <row r="1287" spans="1:69" x14ac:dyDescent="0.25">
      <c r="A1287" s="27">
        <v>2023</v>
      </c>
      <c r="B1287" t="s">
        <v>64</v>
      </c>
      <c r="C1287" t="s">
        <v>38</v>
      </c>
      <c r="D1287" t="s">
        <v>21</v>
      </c>
      <c r="E1287" s="61"/>
      <c r="F1287" s="61"/>
      <c r="G1287" s="61"/>
      <c r="H1287" s="61"/>
      <c r="I1287" s="61"/>
      <c r="J1287" s="61"/>
      <c r="K1287" s="61">
        <v>2064</v>
      </c>
      <c r="L1287" s="61"/>
      <c r="M1287" s="61">
        <v>1834</v>
      </c>
      <c r="N1287" s="61">
        <v>3499</v>
      </c>
      <c r="O1287" s="61"/>
      <c r="P1287" s="61"/>
      <c r="Q1287" s="61">
        <v>7397</v>
      </c>
      <c r="AK1287" s="27">
        <v>2022</v>
      </c>
      <c r="AL1287" t="s">
        <v>50</v>
      </c>
      <c r="AM1287" t="s">
        <v>35</v>
      </c>
      <c r="AN1287">
        <v>250028</v>
      </c>
      <c r="AO1287" s="29">
        <v>1</v>
      </c>
      <c r="AP1287" t="s">
        <v>12</v>
      </c>
      <c r="AQ1287" s="61">
        <v>5807</v>
      </c>
      <c r="BK1287" s="27">
        <v>2022</v>
      </c>
      <c r="BL1287" t="s">
        <v>65</v>
      </c>
      <c r="BM1287" t="s">
        <v>29</v>
      </c>
      <c r="BN1287">
        <v>511112</v>
      </c>
      <c r="BO1287" s="29">
        <v>6</v>
      </c>
      <c r="BP1287" t="s">
        <v>11</v>
      </c>
      <c r="BQ1287" s="61">
        <v>5885</v>
      </c>
    </row>
    <row r="1288" spans="1:69" x14ac:dyDescent="0.25">
      <c r="A1288" s="27">
        <v>2023</v>
      </c>
      <c r="B1288" t="s">
        <v>64</v>
      </c>
      <c r="C1288" t="s">
        <v>54</v>
      </c>
      <c r="D1288" t="s">
        <v>73</v>
      </c>
      <c r="E1288" s="61"/>
      <c r="F1288" s="61"/>
      <c r="G1288" s="61"/>
      <c r="H1288" s="61"/>
      <c r="I1288" s="61">
        <v>2702</v>
      </c>
      <c r="J1288" s="61"/>
      <c r="K1288" s="61"/>
      <c r="L1288" s="61"/>
      <c r="M1288" s="61"/>
      <c r="N1288" s="61"/>
      <c r="O1288" s="61"/>
      <c r="P1288" s="61"/>
      <c r="Q1288" s="61">
        <v>2702</v>
      </c>
      <c r="AK1288" s="27">
        <v>2022</v>
      </c>
      <c r="AL1288" t="s">
        <v>50</v>
      </c>
      <c r="AM1288" t="s">
        <v>35</v>
      </c>
      <c r="AN1288">
        <v>250028</v>
      </c>
      <c r="AO1288" s="29">
        <v>2</v>
      </c>
      <c r="AP1288" t="s">
        <v>14</v>
      </c>
      <c r="AQ1288" s="61">
        <v>5317</v>
      </c>
      <c r="BK1288" s="27">
        <v>2022</v>
      </c>
      <c r="BL1288" t="s">
        <v>65</v>
      </c>
      <c r="BM1288" t="s">
        <v>29</v>
      </c>
      <c r="BN1288">
        <v>511112</v>
      </c>
      <c r="BO1288" s="29">
        <v>6</v>
      </c>
      <c r="BP1288" t="s">
        <v>19</v>
      </c>
      <c r="BQ1288" s="61">
        <v>2724</v>
      </c>
    </row>
    <row r="1289" spans="1:69" x14ac:dyDescent="0.25">
      <c r="A1289" s="27">
        <v>2023</v>
      </c>
      <c r="B1289" t="s">
        <v>64</v>
      </c>
      <c r="C1289" t="s">
        <v>54</v>
      </c>
      <c r="D1289" t="s">
        <v>74</v>
      </c>
      <c r="E1289" s="61"/>
      <c r="F1289" s="61"/>
      <c r="G1289" s="61">
        <v>707</v>
      </c>
      <c r="H1289" s="61"/>
      <c r="I1289" s="61"/>
      <c r="J1289" s="61"/>
      <c r="K1289" s="61"/>
      <c r="L1289" s="61"/>
      <c r="M1289" s="61"/>
      <c r="N1289" s="61"/>
      <c r="O1289" s="61">
        <v>1476</v>
      </c>
      <c r="P1289" s="61"/>
      <c r="Q1289" s="61">
        <v>2183</v>
      </c>
      <c r="AK1289" s="27">
        <v>2022</v>
      </c>
      <c r="AL1289" t="s">
        <v>50</v>
      </c>
      <c r="AM1289" t="s">
        <v>35</v>
      </c>
      <c r="AN1289">
        <v>250028</v>
      </c>
      <c r="AO1289" s="29">
        <v>2</v>
      </c>
      <c r="AP1289" t="s">
        <v>15</v>
      </c>
      <c r="AQ1289" s="61">
        <v>2275</v>
      </c>
      <c r="BK1289" s="27">
        <v>2022</v>
      </c>
      <c r="BL1289" t="s">
        <v>65</v>
      </c>
      <c r="BM1289" t="s">
        <v>29</v>
      </c>
      <c r="BN1289">
        <v>511112</v>
      </c>
      <c r="BO1289" s="29">
        <v>7</v>
      </c>
      <c r="BP1289" t="s">
        <v>80</v>
      </c>
      <c r="BQ1289" s="61">
        <v>938</v>
      </c>
    </row>
    <row r="1290" spans="1:69" x14ac:dyDescent="0.25">
      <c r="A1290" s="27">
        <v>2023</v>
      </c>
      <c r="B1290" t="s">
        <v>64</v>
      </c>
      <c r="C1290" t="s">
        <v>54</v>
      </c>
      <c r="D1290" t="s">
        <v>75</v>
      </c>
      <c r="E1290" s="61"/>
      <c r="F1290" s="61"/>
      <c r="G1290" s="61"/>
      <c r="H1290" s="61"/>
      <c r="I1290" s="61"/>
      <c r="J1290" s="61"/>
      <c r="K1290" s="61"/>
      <c r="L1290" s="61"/>
      <c r="M1290" s="61"/>
      <c r="N1290" s="61"/>
      <c r="O1290" s="61">
        <v>5260</v>
      </c>
      <c r="P1290" s="61"/>
      <c r="Q1290" s="61">
        <v>5260</v>
      </c>
      <c r="AK1290" s="27">
        <v>2022</v>
      </c>
      <c r="AL1290" t="s">
        <v>50</v>
      </c>
      <c r="AM1290" t="s">
        <v>35</v>
      </c>
      <c r="AN1290">
        <v>250028</v>
      </c>
      <c r="AO1290" s="29">
        <v>5</v>
      </c>
      <c r="AP1290" t="s">
        <v>73</v>
      </c>
      <c r="AQ1290" s="61">
        <v>2485</v>
      </c>
      <c r="BK1290" s="27">
        <v>2022</v>
      </c>
      <c r="BL1290" t="s">
        <v>65</v>
      </c>
      <c r="BM1290" t="s">
        <v>29</v>
      </c>
      <c r="BN1290">
        <v>511112</v>
      </c>
      <c r="BO1290" s="29">
        <v>8</v>
      </c>
      <c r="BP1290" t="s">
        <v>74</v>
      </c>
      <c r="BQ1290" s="61">
        <v>5157</v>
      </c>
    </row>
    <row r="1291" spans="1:69" x14ac:dyDescent="0.25">
      <c r="A1291" s="27">
        <v>2023</v>
      </c>
      <c r="B1291" t="s">
        <v>64</v>
      </c>
      <c r="C1291" t="s">
        <v>54</v>
      </c>
      <c r="D1291" t="s">
        <v>76</v>
      </c>
      <c r="E1291" s="61"/>
      <c r="F1291" s="61"/>
      <c r="G1291" s="61"/>
      <c r="H1291" s="61"/>
      <c r="I1291" s="61"/>
      <c r="J1291" s="61"/>
      <c r="K1291" s="61"/>
      <c r="L1291" s="61"/>
      <c r="M1291" s="61"/>
      <c r="N1291" s="61"/>
      <c r="O1291" s="61"/>
      <c r="P1291" s="61">
        <v>439</v>
      </c>
      <c r="Q1291" s="61">
        <v>439</v>
      </c>
      <c r="AK1291" s="27">
        <v>2022</v>
      </c>
      <c r="AL1291" t="s">
        <v>50</v>
      </c>
      <c r="AM1291" t="s">
        <v>35</v>
      </c>
      <c r="AN1291">
        <v>250028</v>
      </c>
      <c r="AO1291" s="29">
        <v>6</v>
      </c>
      <c r="AP1291" t="s">
        <v>76</v>
      </c>
      <c r="AQ1291" s="61">
        <v>5634</v>
      </c>
      <c r="BK1291" s="27">
        <v>2022</v>
      </c>
      <c r="BL1291" t="s">
        <v>65</v>
      </c>
      <c r="BM1291" t="s">
        <v>29</v>
      </c>
      <c r="BN1291">
        <v>511112</v>
      </c>
      <c r="BO1291" s="29">
        <v>9</v>
      </c>
      <c r="BP1291" t="s">
        <v>81</v>
      </c>
      <c r="BQ1291" s="61">
        <v>4659</v>
      </c>
    </row>
    <row r="1292" spans="1:69" x14ac:dyDescent="0.25">
      <c r="A1292" s="27">
        <v>2023</v>
      </c>
      <c r="B1292" t="s">
        <v>64</v>
      </c>
      <c r="C1292" t="s">
        <v>54</v>
      </c>
      <c r="D1292" t="s">
        <v>77</v>
      </c>
      <c r="E1292" s="61"/>
      <c r="F1292" s="61"/>
      <c r="G1292" s="61">
        <v>3787</v>
      </c>
      <c r="H1292" s="61"/>
      <c r="I1292" s="61"/>
      <c r="J1292" s="61"/>
      <c r="K1292" s="61"/>
      <c r="L1292" s="61"/>
      <c r="M1292" s="61"/>
      <c r="N1292" s="61"/>
      <c r="O1292" s="61"/>
      <c r="P1292" s="61"/>
      <c r="Q1292" s="61">
        <v>3787</v>
      </c>
      <c r="AK1292" s="27">
        <v>2022</v>
      </c>
      <c r="AL1292" t="s">
        <v>50</v>
      </c>
      <c r="AM1292" t="s">
        <v>35</v>
      </c>
      <c r="AN1292">
        <v>250028</v>
      </c>
      <c r="AO1292" s="29">
        <v>7</v>
      </c>
      <c r="AP1292" t="s">
        <v>74</v>
      </c>
      <c r="AQ1292" s="61">
        <v>5825</v>
      </c>
      <c r="BK1292" s="27">
        <v>2022</v>
      </c>
      <c r="BL1292" t="s">
        <v>65</v>
      </c>
      <c r="BM1292" t="s">
        <v>29</v>
      </c>
      <c r="BN1292">
        <v>511112</v>
      </c>
      <c r="BO1292" s="29">
        <v>9</v>
      </c>
      <c r="BP1292" t="s">
        <v>17</v>
      </c>
      <c r="BQ1292" s="61">
        <v>1263</v>
      </c>
    </row>
    <row r="1293" spans="1:69" x14ac:dyDescent="0.25">
      <c r="A1293" s="27">
        <v>2023</v>
      </c>
      <c r="B1293" t="s">
        <v>64</v>
      </c>
      <c r="C1293" t="s">
        <v>54</v>
      </c>
      <c r="D1293" t="s">
        <v>79</v>
      </c>
      <c r="E1293" s="61"/>
      <c r="F1293" s="61"/>
      <c r="G1293" s="61"/>
      <c r="H1293" s="61">
        <v>200</v>
      </c>
      <c r="I1293" s="61"/>
      <c r="J1293" s="61"/>
      <c r="K1293" s="61">
        <v>4529</v>
      </c>
      <c r="L1293" s="61"/>
      <c r="M1293" s="61"/>
      <c r="N1293" s="61"/>
      <c r="O1293" s="61"/>
      <c r="P1293" s="61"/>
      <c r="Q1293" s="61">
        <v>4729</v>
      </c>
      <c r="AK1293" s="27">
        <v>2022</v>
      </c>
      <c r="AL1293" t="s">
        <v>50</v>
      </c>
      <c r="AM1293" t="s">
        <v>35</v>
      </c>
      <c r="AN1293">
        <v>250028</v>
      </c>
      <c r="AO1293" s="29">
        <v>7</v>
      </c>
      <c r="AP1293" t="s">
        <v>12</v>
      </c>
      <c r="AQ1293" s="61">
        <v>2191</v>
      </c>
      <c r="BK1293" s="27">
        <v>2022</v>
      </c>
      <c r="BL1293" t="s">
        <v>65</v>
      </c>
      <c r="BM1293" t="s">
        <v>29</v>
      </c>
      <c r="BN1293">
        <v>511112</v>
      </c>
      <c r="BO1293" s="29">
        <v>10</v>
      </c>
      <c r="BP1293" t="s">
        <v>76</v>
      </c>
      <c r="BQ1293" s="61">
        <v>6135</v>
      </c>
    </row>
    <row r="1294" spans="1:69" x14ac:dyDescent="0.25">
      <c r="A1294" s="27">
        <v>2023</v>
      </c>
      <c r="B1294" t="s">
        <v>64</v>
      </c>
      <c r="C1294" t="s">
        <v>54</v>
      </c>
      <c r="D1294" t="s">
        <v>80</v>
      </c>
      <c r="E1294" s="61"/>
      <c r="F1294" s="61"/>
      <c r="G1294" s="61">
        <v>5806</v>
      </c>
      <c r="H1294" s="61"/>
      <c r="I1294" s="61"/>
      <c r="J1294" s="61"/>
      <c r="K1294" s="61"/>
      <c r="L1294" s="61"/>
      <c r="M1294" s="61"/>
      <c r="N1294" s="61"/>
      <c r="O1294" s="61"/>
      <c r="P1294" s="61"/>
      <c r="Q1294" s="61">
        <v>5806</v>
      </c>
      <c r="AK1294" s="27">
        <v>2022</v>
      </c>
      <c r="AL1294" t="s">
        <v>50</v>
      </c>
      <c r="AM1294" t="s">
        <v>35</v>
      </c>
      <c r="AN1294">
        <v>250028</v>
      </c>
      <c r="AO1294" s="29">
        <v>9</v>
      </c>
      <c r="AP1294" t="s">
        <v>75</v>
      </c>
      <c r="AQ1294" s="61">
        <v>5137</v>
      </c>
      <c r="BK1294" s="27">
        <v>2022</v>
      </c>
      <c r="BL1294" t="s">
        <v>65</v>
      </c>
      <c r="BM1294" t="s">
        <v>29</v>
      </c>
      <c r="BN1294">
        <v>511112</v>
      </c>
      <c r="BO1294" s="29">
        <v>10</v>
      </c>
      <c r="BP1294" t="s">
        <v>15</v>
      </c>
      <c r="BQ1294" s="61">
        <v>4981</v>
      </c>
    </row>
    <row r="1295" spans="1:69" x14ac:dyDescent="0.25">
      <c r="A1295" s="27">
        <v>2023</v>
      </c>
      <c r="B1295" t="s">
        <v>64</v>
      </c>
      <c r="C1295" t="s">
        <v>54</v>
      </c>
      <c r="D1295" t="s">
        <v>81</v>
      </c>
      <c r="E1295" s="61"/>
      <c r="F1295" s="61"/>
      <c r="G1295" s="61"/>
      <c r="H1295" s="61"/>
      <c r="I1295" s="61"/>
      <c r="J1295" s="61"/>
      <c r="K1295" s="61"/>
      <c r="L1295" s="61">
        <v>5667</v>
      </c>
      <c r="M1295" s="61"/>
      <c r="N1295" s="61"/>
      <c r="O1295" s="61"/>
      <c r="P1295" s="61"/>
      <c r="Q1295" s="61">
        <v>5667</v>
      </c>
      <c r="AK1295" s="27">
        <v>2022</v>
      </c>
      <c r="AL1295" t="s">
        <v>50</v>
      </c>
      <c r="AM1295" t="s">
        <v>35</v>
      </c>
      <c r="AN1295">
        <v>250028</v>
      </c>
      <c r="AO1295" s="29">
        <v>10</v>
      </c>
      <c r="AP1295" t="s">
        <v>75</v>
      </c>
      <c r="AQ1295" s="61">
        <v>2504</v>
      </c>
      <c r="BK1295" s="27">
        <v>2022</v>
      </c>
      <c r="BL1295" t="s">
        <v>65</v>
      </c>
      <c r="BM1295" t="s">
        <v>29</v>
      </c>
      <c r="BN1295">
        <v>511112</v>
      </c>
      <c r="BO1295" s="29">
        <v>12</v>
      </c>
      <c r="BP1295" t="s">
        <v>80</v>
      </c>
      <c r="BQ1295" s="61">
        <v>1596</v>
      </c>
    </row>
    <row r="1296" spans="1:69" x14ac:dyDescent="0.25">
      <c r="A1296" s="27">
        <v>2023</v>
      </c>
      <c r="B1296" t="s">
        <v>64</v>
      </c>
      <c r="C1296" t="s">
        <v>54</v>
      </c>
      <c r="D1296" t="s">
        <v>11</v>
      </c>
      <c r="E1296" s="61"/>
      <c r="F1296" s="61"/>
      <c r="G1296" s="61"/>
      <c r="H1296" s="61"/>
      <c r="I1296" s="61"/>
      <c r="J1296" s="61"/>
      <c r="K1296" s="61"/>
      <c r="L1296" s="61"/>
      <c r="M1296" s="61"/>
      <c r="N1296" s="61">
        <v>753</v>
      </c>
      <c r="O1296" s="61"/>
      <c r="P1296" s="61"/>
      <c r="Q1296" s="61">
        <v>753</v>
      </c>
      <c r="AK1296" s="27">
        <v>2022</v>
      </c>
      <c r="AL1296" t="s">
        <v>50</v>
      </c>
      <c r="AM1296" t="s">
        <v>35</v>
      </c>
      <c r="AN1296">
        <v>250028</v>
      </c>
      <c r="AO1296" s="29">
        <v>10</v>
      </c>
      <c r="AP1296" t="s">
        <v>12</v>
      </c>
      <c r="AQ1296" s="61">
        <v>3988</v>
      </c>
      <c r="BK1296" s="27">
        <v>2022</v>
      </c>
      <c r="BL1296" t="s">
        <v>65</v>
      </c>
      <c r="BM1296" t="s">
        <v>29</v>
      </c>
      <c r="BN1296">
        <v>511112</v>
      </c>
      <c r="BO1296" s="29">
        <v>12</v>
      </c>
      <c r="BP1296" t="s">
        <v>20</v>
      </c>
      <c r="BQ1296" s="61">
        <v>7294</v>
      </c>
    </row>
    <row r="1297" spans="1:69" x14ac:dyDescent="0.25">
      <c r="A1297" s="27">
        <v>2023</v>
      </c>
      <c r="B1297" t="s">
        <v>64</v>
      </c>
      <c r="C1297" t="s">
        <v>54</v>
      </c>
      <c r="D1297" t="s">
        <v>13</v>
      </c>
      <c r="E1297" s="61"/>
      <c r="F1297" s="61"/>
      <c r="G1297" s="61"/>
      <c r="H1297" s="61"/>
      <c r="I1297" s="61">
        <v>5548</v>
      </c>
      <c r="J1297" s="61"/>
      <c r="K1297" s="61"/>
      <c r="L1297" s="61"/>
      <c r="M1297" s="61"/>
      <c r="N1297" s="61"/>
      <c r="O1297" s="61"/>
      <c r="P1297" s="61"/>
      <c r="Q1297" s="61">
        <v>5548</v>
      </c>
      <c r="AK1297" s="27">
        <v>2022</v>
      </c>
      <c r="AL1297" t="s">
        <v>50</v>
      </c>
      <c r="AM1297" t="s">
        <v>35</v>
      </c>
      <c r="AN1297">
        <v>250028</v>
      </c>
      <c r="AO1297" s="29">
        <v>10</v>
      </c>
      <c r="AP1297" t="s">
        <v>16</v>
      </c>
      <c r="AQ1297" s="61">
        <v>302</v>
      </c>
      <c r="BK1297" s="27">
        <v>2022</v>
      </c>
      <c r="BL1297" t="s">
        <v>65</v>
      </c>
      <c r="BM1297" t="s">
        <v>30</v>
      </c>
      <c r="BN1297">
        <v>511113</v>
      </c>
      <c r="BO1297" s="29">
        <v>1</v>
      </c>
      <c r="BP1297" t="s">
        <v>73</v>
      </c>
      <c r="BQ1297" s="61">
        <v>4409</v>
      </c>
    </row>
    <row r="1298" spans="1:69" x14ac:dyDescent="0.25">
      <c r="A1298" s="27">
        <v>2023</v>
      </c>
      <c r="B1298" t="s">
        <v>64</v>
      </c>
      <c r="C1298" t="s">
        <v>54</v>
      </c>
      <c r="D1298" t="s">
        <v>14</v>
      </c>
      <c r="E1298" s="61"/>
      <c r="F1298" s="61">
        <v>4601</v>
      </c>
      <c r="G1298" s="61"/>
      <c r="H1298" s="61"/>
      <c r="I1298" s="61"/>
      <c r="J1298" s="61"/>
      <c r="K1298" s="61"/>
      <c r="L1298" s="61"/>
      <c r="M1298" s="61"/>
      <c r="N1298" s="61"/>
      <c r="O1298" s="61"/>
      <c r="P1298" s="61"/>
      <c r="Q1298" s="61">
        <v>4601</v>
      </c>
      <c r="AK1298" s="27">
        <v>2022</v>
      </c>
      <c r="AL1298" t="s">
        <v>50</v>
      </c>
      <c r="AM1298" t="s">
        <v>35</v>
      </c>
      <c r="AN1298">
        <v>250028</v>
      </c>
      <c r="AO1298" s="29">
        <v>11</v>
      </c>
      <c r="AP1298" t="s">
        <v>21</v>
      </c>
      <c r="AQ1298" s="61">
        <v>4733</v>
      </c>
      <c r="BK1298" s="27">
        <v>2022</v>
      </c>
      <c r="BL1298" t="s">
        <v>65</v>
      </c>
      <c r="BM1298" t="s">
        <v>30</v>
      </c>
      <c r="BN1298">
        <v>511113</v>
      </c>
      <c r="BO1298" s="29">
        <v>1</v>
      </c>
      <c r="BP1298" t="s">
        <v>76</v>
      </c>
      <c r="BQ1298" s="61">
        <v>1986</v>
      </c>
    </row>
    <row r="1299" spans="1:69" x14ac:dyDescent="0.25">
      <c r="A1299" s="27">
        <v>2023</v>
      </c>
      <c r="B1299" t="s">
        <v>64</v>
      </c>
      <c r="C1299" t="s">
        <v>54</v>
      </c>
      <c r="D1299" t="s">
        <v>15</v>
      </c>
      <c r="E1299" s="61">
        <v>2150</v>
      </c>
      <c r="F1299" s="61"/>
      <c r="G1299" s="61"/>
      <c r="H1299" s="61"/>
      <c r="I1299" s="61"/>
      <c r="J1299" s="61"/>
      <c r="K1299" s="61"/>
      <c r="L1299" s="61"/>
      <c r="M1299" s="61"/>
      <c r="N1299" s="61"/>
      <c r="O1299" s="61"/>
      <c r="P1299" s="61"/>
      <c r="Q1299" s="61">
        <v>2150</v>
      </c>
      <c r="AK1299" s="27">
        <v>2022</v>
      </c>
      <c r="AL1299" t="s">
        <v>50</v>
      </c>
      <c r="AM1299" t="s">
        <v>35</v>
      </c>
      <c r="AN1299">
        <v>250029</v>
      </c>
      <c r="AO1299" s="29">
        <v>2</v>
      </c>
      <c r="AP1299" t="s">
        <v>81</v>
      </c>
      <c r="AQ1299" s="61">
        <v>2759</v>
      </c>
      <c r="BK1299" s="27">
        <v>2022</v>
      </c>
      <c r="BL1299" t="s">
        <v>65</v>
      </c>
      <c r="BM1299" t="s">
        <v>30</v>
      </c>
      <c r="BN1299">
        <v>511113</v>
      </c>
      <c r="BO1299" s="29">
        <v>1</v>
      </c>
      <c r="BP1299" t="s">
        <v>81</v>
      </c>
      <c r="BQ1299" s="61">
        <v>1365</v>
      </c>
    </row>
    <row r="1300" spans="1:69" x14ac:dyDescent="0.25">
      <c r="A1300" s="27">
        <v>2023</v>
      </c>
      <c r="B1300" t="s">
        <v>64</v>
      </c>
      <c r="C1300" t="s">
        <v>54</v>
      </c>
      <c r="D1300" t="s">
        <v>18</v>
      </c>
      <c r="E1300" s="61"/>
      <c r="F1300" s="61"/>
      <c r="G1300" s="61"/>
      <c r="H1300" s="61"/>
      <c r="I1300" s="61"/>
      <c r="J1300" s="61"/>
      <c r="K1300" s="61"/>
      <c r="L1300" s="61">
        <v>1608</v>
      </c>
      <c r="M1300" s="61"/>
      <c r="N1300" s="61"/>
      <c r="O1300" s="61"/>
      <c r="P1300" s="61"/>
      <c r="Q1300" s="61">
        <v>1608</v>
      </c>
      <c r="AK1300" s="27">
        <v>2022</v>
      </c>
      <c r="AL1300" t="s">
        <v>50</v>
      </c>
      <c r="AM1300" t="s">
        <v>35</v>
      </c>
      <c r="AN1300">
        <v>250029</v>
      </c>
      <c r="AO1300" s="29">
        <v>3</v>
      </c>
      <c r="AP1300" t="s">
        <v>20</v>
      </c>
      <c r="AQ1300" s="61">
        <v>5795</v>
      </c>
      <c r="BK1300" s="27">
        <v>2022</v>
      </c>
      <c r="BL1300" t="s">
        <v>65</v>
      </c>
      <c r="BM1300" t="s">
        <v>30</v>
      </c>
      <c r="BN1300">
        <v>511113</v>
      </c>
      <c r="BO1300" s="29">
        <v>2</v>
      </c>
      <c r="BP1300" t="s">
        <v>80</v>
      </c>
      <c r="BQ1300" s="61">
        <v>4253</v>
      </c>
    </row>
    <row r="1301" spans="1:69" x14ac:dyDescent="0.25">
      <c r="A1301" s="27">
        <v>2023</v>
      </c>
      <c r="B1301" t="s">
        <v>64</v>
      </c>
      <c r="C1301" t="s">
        <v>54</v>
      </c>
      <c r="D1301" t="s">
        <v>20</v>
      </c>
      <c r="E1301" s="61"/>
      <c r="F1301" s="61">
        <v>5278</v>
      </c>
      <c r="G1301" s="61"/>
      <c r="H1301" s="61"/>
      <c r="I1301" s="61"/>
      <c r="J1301" s="61"/>
      <c r="K1301" s="61"/>
      <c r="L1301" s="61"/>
      <c r="M1301" s="61"/>
      <c r="N1301" s="61"/>
      <c r="O1301" s="61"/>
      <c r="P1301" s="61"/>
      <c r="Q1301" s="61">
        <v>5278</v>
      </c>
      <c r="AK1301" s="27">
        <v>2022</v>
      </c>
      <c r="AL1301" t="s">
        <v>50</v>
      </c>
      <c r="AM1301" t="s">
        <v>35</v>
      </c>
      <c r="AN1301">
        <v>250029</v>
      </c>
      <c r="AO1301" s="29">
        <v>4</v>
      </c>
      <c r="AP1301" t="s">
        <v>78</v>
      </c>
      <c r="AQ1301" s="61">
        <v>5075</v>
      </c>
      <c r="BK1301" s="27">
        <v>2022</v>
      </c>
      <c r="BL1301" t="s">
        <v>65</v>
      </c>
      <c r="BM1301" t="s">
        <v>30</v>
      </c>
      <c r="BN1301">
        <v>511113</v>
      </c>
      <c r="BO1301" s="29">
        <v>2</v>
      </c>
      <c r="BP1301" t="s">
        <v>81</v>
      </c>
      <c r="BQ1301" s="61">
        <v>4843</v>
      </c>
    </row>
    <row r="1302" spans="1:69" x14ac:dyDescent="0.25">
      <c r="A1302" s="27">
        <v>2023</v>
      </c>
      <c r="B1302" t="s">
        <v>64</v>
      </c>
      <c r="C1302" t="s">
        <v>54</v>
      </c>
      <c r="D1302" t="s">
        <v>21</v>
      </c>
      <c r="E1302" s="61"/>
      <c r="F1302" s="61">
        <v>3164</v>
      </c>
      <c r="G1302" s="61"/>
      <c r="H1302" s="61"/>
      <c r="I1302" s="61"/>
      <c r="J1302" s="61"/>
      <c r="K1302" s="61"/>
      <c r="L1302" s="61"/>
      <c r="M1302" s="61"/>
      <c r="N1302" s="61"/>
      <c r="O1302" s="61">
        <v>308</v>
      </c>
      <c r="P1302" s="61"/>
      <c r="Q1302" s="61">
        <v>3472</v>
      </c>
      <c r="AK1302" s="27">
        <v>2022</v>
      </c>
      <c r="AL1302" t="s">
        <v>50</v>
      </c>
      <c r="AM1302" t="s">
        <v>35</v>
      </c>
      <c r="AN1302">
        <v>250029</v>
      </c>
      <c r="AO1302" s="29">
        <v>5</v>
      </c>
      <c r="AP1302" t="s">
        <v>81</v>
      </c>
      <c r="AQ1302" s="61">
        <v>3949</v>
      </c>
      <c r="BK1302" s="27">
        <v>2022</v>
      </c>
      <c r="BL1302" t="s">
        <v>65</v>
      </c>
      <c r="BM1302" t="s">
        <v>30</v>
      </c>
      <c r="BN1302">
        <v>511113</v>
      </c>
      <c r="BO1302" s="29">
        <v>2</v>
      </c>
      <c r="BP1302" t="s">
        <v>14</v>
      </c>
      <c r="BQ1302" s="61">
        <v>3682</v>
      </c>
    </row>
    <row r="1303" spans="1:69" x14ac:dyDescent="0.25">
      <c r="A1303" s="27">
        <v>2023</v>
      </c>
      <c r="B1303" t="s">
        <v>64</v>
      </c>
      <c r="C1303" t="s">
        <v>71</v>
      </c>
      <c r="D1303" t="s">
        <v>73</v>
      </c>
      <c r="E1303" s="61"/>
      <c r="F1303" s="61"/>
      <c r="G1303" s="61"/>
      <c r="H1303" s="61"/>
      <c r="I1303" s="61"/>
      <c r="J1303" s="61"/>
      <c r="K1303" s="61">
        <v>3572</v>
      </c>
      <c r="L1303" s="61"/>
      <c r="M1303" s="61"/>
      <c r="N1303" s="61"/>
      <c r="O1303" s="61"/>
      <c r="P1303" s="61"/>
      <c r="Q1303" s="61">
        <v>3572</v>
      </c>
      <c r="AK1303" s="27">
        <v>2022</v>
      </c>
      <c r="AL1303" t="s">
        <v>50</v>
      </c>
      <c r="AM1303" t="s">
        <v>35</v>
      </c>
      <c r="AN1303">
        <v>250029</v>
      </c>
      <c r="AO1303" s="29">
        <v>7</v>
      </c>
      <c r="AP1303" t="s">
        <v>76</v>
      </c>
      <c r="AQ1303" s="61">
        <v>5545</v>
      </c>
      <c r="BK1303" s="27">
        <v>2022</v>
      </c>
      <c r="BL1303" t="s">
        <v>65</v>
      </c>
      <c r="BM1303" t="s">
        <v>30</v>
      </c>
      <c r="BN1303">
        <v>511113</v>
      </c>
      <c r="BO1303" s="29">
        <v>2</v>
      </c>
      <c r="BP1303" t="s">
        <v>19</v>
      </c>
      <c r="BQ1303" s="61">
        <v>4614</v>
      </c>
    </row>
    <row r="1304" spans="1:69" x14ac:dyDescent="0.25">
      <c r="A1304" s="27">
        <v>2023</v>
      </c>
      <c r="B1304" t="s">
        <v>64</v>
      </c>
      <c r="C1304" t="s">
        <v>71</v>
      </c>
      <c r="D1304" t="s">
        <v>74</v>
      </c>
      <c r="E1304" s="61">
        <v>3594</v>
      </c>
      <c r="F1304" s="61"/>
      <c r="G1304" s="61"/>
      <c r="H1304" s="61"/>
      <c r="I1304" s="61"/>
      <c r="J1304" s="61"/>
      <c r="K1304" s="61"/>
      <c r="L1304" s="61"/>
      <c r="M1304" s="61"/>
      <c r="N1304" s="61">
        <v>1370</v>
      </c>
      <c r="O1304" s="61"/>
      <c r="P1304" s="61"/>
      <c r="Q1304" s="61">
        <v>4964</v>
      </c>
      <c r="AK1304" s="27">
        <v>2022</v>
      </c>
      <c r="AL1304" t="s">
        <v>50</v>
      </c>
      <c r="AM1304" t="s">
        <v>35</v>
      </c>
      <c r="AN1304">
        <v>250029</v>
      </c>
      <c r="AO1304" s="29">
        <v>7</v>
      </c>
      <c r="AP1304" t="s">
        <v>11</v>
      </c>
      <c r="AQ1304" s="61">
        <v>4668</v>
      </c>
      <c r="BK1304" s="27">
        <v>2022</v>
      </c>
      <c r="BL1304" t="s">
        <v>65</v>
      </c>
      <c r="BM1304" t="s">
        <v>30</v>
      </c>
      <c r="BN1304">
        <v>511113</v>
      </c>
      <c r="BO1304" s="29">
        <v>3</v>
      </c>
      <c r="BP1304" t="s">
        <v>75</v>
      </c>
      <c r="BQ1304" s="61">
        <v>3238</v>
      </c>
    </row>
    <row r="1305" spans="1:69" x14ac:dyDescent="0.25">
      <c r="A1305" s="27">
        <v>2023</v>
      </c>
      <c r="B1305" t="s">
        <v>64</v>
      </c>
      <c r="C1305" t="s">
        <v>71</v>
      </c>
      <c r="D1305" t="s">
        <v>75</v>
      </c>
      <c r="E1305" s="61">
        <v>2968</v>
      </c>
      <c r="F1305" s="61"/>
      <c r="G1305" s="61"/>
      <c r="H1305" s="61"/>
      <c r="I1305" s="61"/>
      <c r="J1305" s="61"/>
      <c r="K1305" s="61">
        <v>559</v>
      </c>
      <c r="L1305" s="61"/>
      <c r="M1305" s="61"/>
      <c r="N1305" s="61"/>
      <c r="O1305" s="61"/>
      <c r="P1305" s="61"/>
      <c r="Q1305" s="61">
        <v>3527</v>
      </c>
      <c r="AK1305" s="27">
        <v>2022</v>
      </c>
      <c r="AL1305" t="s">
        <v>50</v>
      </c>
      <c r="AM1305" t="s">
        <v>35</v>
      </c>
      <c r="AN1305">
        <v>250029</v>
      </c>
      <c r="AO1305" s="29">
        <v>7</v>
      </c>
      <c r="AP1305" t="s">
        <v>14</v>
      </c>
      <c r="AQ1305" s="61">
        <v>1632</v>
      </c>
      <c r="BK1305" s="27">
        <v>2022</v>
      </c>
      <c r="BL1305" t="s">
        <v>65</v>
      </c>
      <c r="BM1305" t="s">
        <v>30</v>
      </c>
      <c r="BN1305">
        <v>511113</v>
      </c>
      <c r="BO1305" s="29">
        <v>3</v>
      </c>
      <c r="BP1305" t="s">
        <v>81</v>
      </c>
      <c r="BQ1305" s="61">
        <v>5200</v>
      </c>
    </row>
    <row r="1306" spans="1:69" x14ac:dyDescent="0.25">
      <c r="A1306" s="27">
        <v>2023</v>
      </c>
      <c r="B1306" t="s">
        <v>64</v>
      </c>
      <c r="C1306" t="s">
        <v>71</v>
      </c>
      <c r="D1306" t="s">
        <v>76</v>
      </c>
      <c r="E1306" s="61"/>
      <c r="F1306" s="61"/>
      <c r="G1306" s="61"/>
      <c r="H1306" s="61"/>
      <c r="I1306" s="61">
        <v>1225</v>
      </c>
      <c r="J1306" s="61"/>
      <c r="K1306" s="61"/>
      <c r="L1306" s="61"/>
      <c r="M1306" s="61"/>
      <c r="N1306" s="61"/>
      <c r="O1306" s="61"/>
      <c r="P1306" s="61"/>
      <c r="Q1306" s="61">
        <v>1225</v>
      </c>
      <c r="AK1306" s="27">
        <v>2022</v>
      </c>
      <c r="AL1306" t="s">
        <v>50</v>
      </c>
      <c r="AM1306" t="s">
        <v>35</v>
      </c>
      <c r="AN1306">
        <v>250029</v>
      </c>
      <c r="AO1306" s="29">
        <v>8</v>
      </c>
      <c r="AP1306" t="s">
        <v>78</v>
      </c>
      <c r="AQ1306" s="61">
        <v>5316</v>
      </c>
      <c r="BK1306" s="27">
        <v>2022</v>
      </c>
      <c r="BL1306" t="s">
        <v>65</v>
      </c>
      <c r="BM1306" t="s">
        <v>30</v>
      </c>
      <c r="BN1306">
        <v>511113</v>
      </c>
      <c r="BO1306" s="29">
        <v>3</v>
      </c>
      <c r="BP1306" t="s">
        <v>11</v>
      </c>
      <c r="BQ1306" s="61">
        <v>3388</v>
      </c>
    </row>
    <row r="1307" spans="1:69" x14ac:dyDescent="0.25">
      <c r="A1307" s="27">
        <v>2023</v>
      </c>
      <c r="B1307" t="s">
        <v>64</v>
      </c>
      <c r="C1307" t="s">
        <v>71</v>
      </c>
      <c r="D1307" t="s">
        <v>77</v>
      </c>
      <c r="E1307" s="61"/>
      <c r="F1307" s="61"/>
      <c r="G1307" s="61"/>
      <c r="H1307" s="61"/>
      <c r="I1307" s="61"/>
      <c r="J1307" s="61">
        <v>5165</v>
      </c>
      <c r="K1307" s="61"/>
      <c r="L1307" s="61"/>
      <c r="M1307" s="61"/>
      <c r="N1307" s="61"/>
      <c r="O1307" s="61"/>
      <c r="P1307" s="61">
        <v>4631</v>
      </c>
      <c r="Q1307" s="61">
        <v>9796</v>
      </c>
      <c r="AK1307" s="27">
        <v>2022</v>
      </c>
      <c r="AL1307" t="s">
        <v>50</v>
      </c>
      <c r="AM1307" t="s">
        <v>35</v>
      </c>
      <c r="AN1307">
        <v>250029</v>
      </c>
      <c r="AO1307" s="29">
        <v>8</v>
      </c>
      <c r="AP1307" t="s">
        <v>18</v>
      </c>
      <c r="AQ1307" s="61">
        <v>4364</v>
      </c>
      <c r="BK1307" s="27">
        <v>2022</v>
      </c>
      <c r="BL1307" t="s">
        <v>65</v>
      </c>
      <c r="BM1307" t="s">
        <v>30</v>
      </c>
      <c r="BN1307">
        <v>511113</v>
      </c>
      <c r="BO1307" s="29">
        <v>3</v>
      </c>
      <c r="BP1307" t="s">
        <v>12</v>
      </c>
      <c r="BQ1307" s="61">
        <v>4946</v>
      </c>
    </row>
    <row r="1308" spans="1:69" x14ac:dyDescent="0.25">
      <c r="A1308" s="27">
        <v>2023</v>
      </c>
      <c r="B1308" t="s">
        <v>64</v>
      </c>
      <c r="C1308" t="s">
        <v>71</v>
      </c>
      <c r="D1308" t="s">
        <v>78</v>
      </c>
      <c r="E1308" s="61"/>
      <c r="F1308" s="61"/>
      <c r="G1308" s="61"/>
      <c r="H1308" s="61"/>
      <c r="I1308" s="61"/>
      <c r="J1308" s="61"/>
      <c r="K1308" s="61"/>
      <c r="L1308" s="61"/>
      <c r="M1308" s="61">
        <v>2156</v>
      </c>
      <c r="N1308" s="61"/>
      <c r="O1308" s="61"/>
      <c r="P1308" s="61"/>
      <c r="Q1308" s="61">
        <v>2156</v>
      </c>
      <c r="AK1308" s="27">
        <v>2022</v>
      </c>
      <c r="AL1308" t="s">
        <v>50</v>
      </c>
      <c r="AM1308" t="s">
        <v>35</v>
      </c>
      <c r="AN1308">
        <v>250030</v>
      </c>
      <c r="AO1308" s="29">
        <v>1</v>
      </c>
      <c r="AP1308" t="s">
        <v>14</v>
      </c>
      <c r="AQ1308" s="61">
        <v>1374</v>
      </c>
      <c r="BK1308" s="27">
        <v>2022</v>
      </c>
      <c r="BL1308" t="s">
        <v>65</v>
      </c>
      <c r="BM1308" t="s">
        <v>30</v>
      </c>
      <c r="BN1308">
        <v>511113</v>
      </c>
      <c r="BO1308" s="29">
        <v>3</v>
      </c>
      <c r="BP1308" t="s">
        <v>16</v>
      </c>
      <c r="BQ1308" s="61">
        <v>3889</v>
      </c>
    </row>
    <row r="1309" spans="1:69" x14ac:dyDescent="0.25">
      <c r="A1309" s="27">
        <v>2023</v>
      </c>
      <c r="B1309" t="s">
        <v>64</v>
      </c>
      <c r="C1309" t="s">
        <v>71</v>
      </c>
      <c r="D1309" t="s">
        <v>79</v>
      </c>
      <c r="E1309" s="61"/>
      <c r="F1309" s="61"/>
      <c r="G1309" s="61"/>
      <c r="H1309" s="61"/>
      <c r="I1309" s="61"/>
      <c r="J1309" s="61"/>
      <c r="K1309" s="61">
        <v>1140</v>
      </c>
      <c r="L1309" s="61"/>
      <c r="M1309" s="61"/>
      <c r="N1309" s="61"/>
      <c r="O1309" s="61"/>
      <c r="P1309" s="61"/>
      <c r="Q1309" s="61">
        <v>1140</v>
      </c>
      <c r="AK1309" s="27">
        <v>2022</v>
      </c>
      <c r="AL1309" t="s">
        <v>50</v>
      </c>
      <c r="AM1309" t="s">
        <v>35</v>
      </c>
      <c r="AN1309">
        <v>250030</v>
      </c>
      <c r="AO1309" s="29">
        <v>1</v>
      </c>
      <c r="AP1309" t="s">
        <v>17</v>
      </c>
      <c r="AQ1309" s="61">
        <v>731</v>
      </c>
      <c r="BK1309" s="27">
        <v>2022</v>
      </c>
      <c r="BL1309" t="s">
        <v>65</v>
      </c>
      <c r="BM1309" t="s">
        <v>30</v>
      </c>
      <c r="BN1309">
        <v>511113</v>
      </c>
      <c r="BO1309" s="29">
        <v>4</v>
      </c>
      <c r="BP1309" t="s">
        <v>13</v>
      </c>
      <c r="BQ1309" s="61">
        <v>3580</v>
      </c>
    </row>
    <row r="1310" spans="1:69" x14ac:dyDescent="0.25">
      <c r="A1310" s="27">
        <v>2023</v>
      </c>
      <c r="B1310" t="s">
        <v>64</v>
      </c>
      <c r="C1310" t="s">
        <v>71</v>
      </c>
      <c r="D1310" t="s">
        <v>80</v>
      </c>
      <c r="E1310" s="61"/>
      <c r="F1310" s="61"/>
      <c r="G1310" s="61"/>
      <c r="H1310" s="61"/>
      <c r="I1310" s="61"/>
      <c r="J1310" s="61"/>
      <c r="K1310" s="61"/>
      <c r="L1310" s="61"/>
      <c r="M1310" s="61"/>
      <c r="N1310" s="61">
        <v>5226</v>
      </c>
      <c r="O1310" s="61"/>
      <c r="P1310" s="61"/>
      <c r="Q1310" s="61">
        <v>5226</v>
      </c>
      <c r="AK1310" s="27">
        <v>2022</v>
      </c>
      <c r="AL1310" t="s">
        <v>50</v>
      </c>
      <c r="AM1310" t="s">
        <v>35</v>
      </c>
      <c r="AN1310">
        <v>250030</v>
      </c>
      <c r="AO1310" s="29">
        <v>5</v>
      </c>
      <c r="AP1310" t="s">
        <v>20</v>
      </c>
      <c r="AQ1310" s="61">
        <v>5318</v>
      </c>
      <c r="BK1310" s="27">
        <v>2022</v>
      </c>
      <c r="BL1310" t="s">
        <v>65</v>
      </c>
      <c r="BM1310" t="s">
        <v>30</v>
      </c>
      <c r="BN1310">
        <v>511113</v>
      </c>
      <c r="BO1310" s="29">
        <v>4</v>
      </c>
      <c r="BP1310" t="s">
        <v>14</v>
      </c>
      <c r="BQ1310" s="61">
        <v>2247</v>
      </c>
    </row>
    <row r="1311" spans="1:69" x14ac:dyDescent="0.25">
      <c r="A1311" s="27">
        <v>2023</v>
      </c>
      <c r="B1311" t="s">
        <v>64</v>
      </c>
      <c r="C1311" t="s">
        <v>71</v>
      </c>
      <c r="D1311" t="s">
        <v>81</v>
      </c>
      <c r="E1311" s="61">
        <v>3432</v>
      </c>
      <c r="F1311" s="61"/>
      <c r="G1311" s="61"/>
      <c r="H1311" s="61">
        <v>999</v>
      </c>
      <c r="I1311" s="61">
        <v>423</v>
      </c>
      <c r="J1311" s="61"/>
      <c r="K1311" s="61"/>
      <c r="L1311" s="61"/>
      <c r="M1311" s="61"/>
      <c r="N1311" s="61"/>
      <c r="O1311" s="61"/>
      <c r="P1311" s="61"/>
      <c r="Q1311" s="61">
        <v>4854</v>
      </c>
      <c r="AK1311" s="27">
        <v>2022</v>
      </c>
      <c r="AL1311" t="s">
        <v>50</v>
      </c>
      <c r="AM1311" t="s">
        <v>35</v>
      </c>
      <c r="AN1311">
        <v>250030</v>
      </c>
      <c r="AO1311" s="29">
        <v>7</v>
      </c>
      <c r="AP1311" t="s">
        <v>78</v>
      </c>
      <c r="AQ1311" s="61">
        <v>1668</v>
      </c>
      <c r="BK1311" s="27">
        <v>2022</v>
      </c>
      <c r="BL1311" t="s">
        <v>65</v>
      </c>
      <c r="BM1311" t="s">
        <v>30</v>
      </c>
      <c r="BN1311">
        <v>511113</v>
      </c>
      <c r="BO1311" s="29">
        <v>4</v>
      </c>
      <c r="BP1311" t="s">
        <v>15</v>
      </c>
      <c r="BQ1311" s="61">
        <v>5644</v>
      </c>
    </row>
    <row r="1312" spans="1:69" x14ac:dyDescent="0.25">
      <c r="A1312" s="27">
        <v>2023</v>
      </c>
      <c r="B1312" t="s">
        <v>64</v>
      </c>
      <c r="C1312" t="s">
        <v>71</v>
      </c>
      <c r="D1312" t="s">
        <v>11</v>
      </c>
      <c r="E1312" s="61"/>
      <c r="F1312" s="61"/>
      <c r="G1312" s="61"/>
      <c r="H1312" s="61"/>
      <c r="I1312" s="61">
        <v>3586</v>
      </c>
      <c r="J1312" s="61"/>
      <c r="K1312" s="61"/>
      <c r="L1312" s="61"/>
      <c r="M1312" s="61"/>
      <c r="N1312" s="61"/>
      <c r="O1312" s="61"/>
      <c r="P1312" s="61">
        <v>4483</v>
      </c>
      <c r="Q1312" s="61">
        <v>8069</v>
      </c>
      <c r="AK1312" s="27">
        <v>2022</v>
      </c>
      <c r="AL1312" t="s">
        <v>50</v>
      </c>
      <c r="AM1312" t="s">
        <v>35</v>
      </c>
      <c r="AN1312">
        <v>250030</v>
      </c>
      <c r="AO1312" s="29">
        <v>7</v>
      </c>
      <c r="AP1312" t="s">
        <v>14</v>
      </c>
      <c r="AQ1312" s="61">
        <v>5632</v>
      </c>
      <c r="BK1312" s="27">
        <v>2022</v>
      </c>
      <c r="BL1312" t="s">
        <v>65</v>
      </c>
      <c r="BM1312" t="s">
        <v>30</v>
      </c>
      <c r="BN1312">
        <v>511113</v>
      </c>
      <c r="BO1312" s="29">
        <v>4</v>
      </c>
      <c r="BP1312" t="s">
        <v>18</v>
      </c>
      <c r="BQ1312" s="61">
        <v>2356</v>
      </c>
    </row>
    <row r="1313" spans="1:69" x14ac:dyDescent="0.25">
      <c r="A1313" s="27">
        <v>2023</v>
      </c>
      <c r="B1313" t="s">
        <v>64</v>
      </c>
      <c r="C1313" t="s">
        <v>71</v>
      </c>
      <c r="D1313" t="s">
        <v>14</v>
      </c>
      <c r="E1313" s="61"/>
      <c r="F1313" s="61"/>
      <c r="G1313" s="61">
        <v>5230</v>
      </c>
      <c r="H1313" s="61"/>
      <c r="I1313" s="61"/>
      <c r="J1313" s="61">
        <v>3846</v>
      </c>
      <c r="K1313" s="61"/>
      <c r="L1313" s="61"/>
      <c r="M1313" s="61"/>
      <c r="N1313" s="61"/>
      <c r="O1313" s="61"/>
      <c r="P1313" s="61"/>
      <c r="Q1313" s="61">
        <v>9076</v>
      </c>
      <c r="AK1313" s="27">
        <v>2022</v>
      </c>
      <c r="AL1313" t="s">
        <v>50</v>
      </c>
      <c r="AM1313" t="s">
        <v>35</v>
      </c>
      <c r="AN1313">
        <v>250030</v>
      </c>
      <c r="AO1313" s="29">
        <v>8</v>
      </c>
      <c r="AP1313" t="s">
        <v>81</v>
      </c>
      <c r="AQ1313" s="61">
        <v>4039</v>
      </c>
      <c r="BK1313" s="27">
        <v>2022</v>
      </c>
      <c r="BL1313" t="s">
        <v>65</v>
      </c>
      <c r="BM1313" t="s">
        <v>30</v>
      </c>
      <c r="BN1313">
        <v>511113</v>
      </c>
      <c r="BO1313" s="29">
        <v>4</v>
      </c>
      <c r="BP1313" t="s">
        <v>21</v>
      </c>
      <c r="BQ1313" s="61">
        <v>2390</v>
      </c>
    </row>
    <row r="1314" spans="1:69" x14ac:dyDescent="0.25">
      <c r="A1314" s="27">
        <v>2023</v>
      </c>
      <c r="B1314" t="s">
        <v>64</v>
      </c>
      <c r="C1314" t="s">
        <v>71</v>
      </c>
      <c r="D1314" t="s">
        <v>15</v>
      </c>
      <c r="E1314" s="61"/>
      <c r="F1314" s="61"/>
      <c r="G1314" s="61"/>
      <c r="H1314" s="61"/>
      <c r="I1314" s="61">
        <v>5420</v>
      </c>
      <c r="J1314" s="61"/>
      <c r="K1314" s="61">
        <v>2906</v>
      </c>
      <c r="L1314" s="61"/>
      <c r="M1314" s="61"/>
      <c r="N1314" s="61"/>
      <c r="O1314" s="61"/>
      <c r="P1314" s="61"/>
      <c r="Q1314" s="61">
        <v>8326</v>
      </c>
      <c r="AK1314" s="27">
        <v>2022</v>
      </c>
      <c r="AL1314" t="s">
        <v>50</v>
      </c>
      <c r="AM1314" t="s">
        <v>35</v>
      </c>
      <c r="AN1314">
        <v>250030</v>
      </c>
      <c r="AO1314" s="29">
        <v>10</v>
      </c>
      <c r="AP1314" t="s">
        <v>74</v>
      </c>
      <c r="AQ1314" s="61">
        <v>4930</v>
      </c>
      <c r="BK1314" s="27">
        <v>2022</v>
      </c>
      <c r="BL1314" t="s">
        <v>65</v>
      </c>
      <c r="BM1314" t="s">
        <v>30</v>
      </c>
      <c r="BN1314">
        <v>511113</v>
      </c>
      <c r="BO1314" s="29">
        <v>5</v>
      </c>
      <c r="BP1314" t="s">
        <v>76</v>
      </c>
      <c r="BQ1314" s="61">
        <v>2516</v>
      </c>
    </row>
    <row r="1315" spans="1:69" x14ac:dyDescent="0.25">
      <c r="A1315" s="27">
        <v>2023</v>
      </c>
      <c r="B1315" t="s">
        <v>64</v>
      </c>
      <c r="C1315" t="s">
        <v>71</v>
      </c>
      <c r="D1315" t="s">
        <v>16</v>
      </c>
      <c r="E1315" s="61"/>
      <c r="F1315" s="61">
        <v>1785</v>
      </c>
      <c r="G1315" s="61"/>
      <c r="H1315" s="61"/>
      <c r="I1315" s="61"/>
      <c r="J1315" s="61"/>
      <c r="K1315" s="61"/>
      <c r="L1315" s="61"/>
      <c r="M1315" s="61"/>
      <c r="N1315" s="61"/>
      <c r="O1315" s="61"/>
      <c r="P1315" s="61"/>
      <c r="Q1315" s="61">
        <v>1785</v>
      </c>
      <c r="AK1315" s="27">
        <v>2022</v>
      </c>
      <c r="AL1315" t="s">
        <v>50</v>
      </c>
      <c r="AM1315" t="s">
        <v>35</v>
      </c>
      <c r="AN1315">
        <v>250030</v>
      </c>
      <c r="AO1315" s="29">
        <v>12</v>
      </c>
      <c r="AP1315" t="s">
        <v>19</v>
      </c>
      <c r="AQ1315" s="61">
        <v>4684</v>
      </c>
      <c r="BK1315" s="27">
        <v>2022</v>
      </c>
      <c r="BL1315" t="s">
        <v>65</v>
      </c>
      <c r="BM1315" t="s">
        <v>30</v>
      </c>
      <c r="BN1315">
        <v>511113</v>
      </c>
      <c r="BO1315" s="29">
        <v>5</v>
      </c>
      <c r="BP1315" t="s">
        <v>18</v>
      </c>
      <c r="BQ1315" s="61">
        <v>4992</v>
      </c>
    </row>
    <row r="1316" spans="1:69" x14ac:dyDescent="0.25">
      <c r="A1316" s="27">
        <v>2023</v>
      </c>
      <c r="B1316" t="s">
        <v>64</v>
      </c>
      <c r="C1316" t="s">
        <v>71</v>
      </c>
      <c r="D1316" t="s">
        <v>18</v>
      </c>
      <c r="E1316" s="61"/>
      <c r="F1316" s="61"/>
      <c r="G1316" s="61"/>
      <c r="H1316" s="61"/>
      <c r="I1316" s="61"/>
      <c r="J1316" s="61"/>
      <c r="K1316" s="61"/>
      <c r="L1316" s="61"/>
      <c r="M1316" s="61"/>
      <c r="N1316" s="61"/>
      <c r="O1316" s="61"/>
      <c r="P1316" s="61">
        <v>434</v>
      </c>
      <c r="Q1316" s="61">
        <v>434</v>
      </c>
      <c r="AK1316" s="27">
        <v>2022</v>
      </c>
      <c r="AL1316" t="s">
        <v>65</v>
      </c>
      <c r="AM1316" t="s">
        <v>34</v>
      </c>
      <c r="AN1316">
        <v>250021</v>
      </c>
      <c r="AO1316" s="29">
        <v>1</v>
      </c>
      <c r="AP1316" t="s">
        <v>14</v>
      </c>
      <c r="AQ1316" s="61">
        <v>2174</v>
      </c>
      <c r="BK1316" s="27">
        <v>2022</v>
      </c>
      <c r="BL1316" t="s">
        <v>65</v>
      </c>
      <c r="BM1316" t="s">
        <v>30</v>
      </c>
      <c r="BN1316">
        <v>511113</v>
      </c>
      <c r="BO1316" s="29">
        <v>5</v>
      </c>
      <c r="BP1316" t="s">
        <v>21</v>
      </c>
      <c r="BQ1316" s="61">
        <v>3089</v>
      </c>
    </row>
    <row r="1317" spans="1:69" x14ac:dyDescent="0.25">
      <c r="A1317" s="27">
        <v>2023</v>
      </c>
      <c r="B1317" t="s">
        <v>64</v>
      </c>
      <c r="C1317" t="s">
        <v>71</v>
      </c>
      <c r="D1317" t="s">
        <v>21</v>
      </c>
      <c r="E1317" s="61">
        <v>4578</v>
      </c>
      <c r="F1317" s="61"/>
      <c r="G1317" s="61"/>
      <c r="H1317" s="61">
        <v>4207</v>
      </c>
      <c r="I1317" s="61"/>
      <c r="J1317" s="61"/>
      <c r="K1317" s="61"/>
      <c r="L1317" s="61">
        <v>3480</v>
      </c>
      <c r="M1317" s="61"/>
      <c r="N1317" s="61"/>
      <c r="O1317" s="61"/>
      <c r="P1317" s="61"/>
      <c r="Q1317" s="61">
        <v>12265</v>
      </c>
      <c r="AK1317" s="27">
        <v>2022</v>
      </c>
      <c r="AL1317" t="s">
        <v>65</v>
      </c>
      <c r="AM1317" t="s">
        <v>34</v>
      </c>
      <c r="AN1317">
        <v>250021</v>
      </c>
      <c r="AO1317" s="29">
        <v>2</v>
      </c>
      <c r="AP1317" t="s">
        <v>81</v>
      </c>
      <c r="AQ1317" s="61">
        <v>4843</v>
      </c>
      <c r="BK1317" s="27">
        <v>2022</v>
      </c>
      <c r="BL1317" t="s">
        <v>65</v>
      </c>
      <c r="BM1317" t="s">
        <v>30</v>
      </c>
      <c r="BN1317">
        <v>511113</v>
      </c>
      <c r="BO1317" s="29">
        <v>6</v>
      </c>
      <c r="BP1317" t="s">
        <v>77</v>
      </c>
      <c r="BQ1317" s="61">
        <v>4653</v>
      </c>
    </row>
    <row r="1318" spans="1:69" x14ac:dyDescent="0.25">
      <c r="A1318" s="27">
        <v>2023</v>
      </c>
      <c r="B1318" t="s">
        <v>64</v>
      </c>
      <c r="C1318" t="s">
        <v>39</v>
      </c>
      <c r="D1318" t="s">
        <v>73</v>
      </c>
      <c r="E1318" s="61"/>
      <c r="F1318" s="61"/>
      <c r="G1318" s="61"/>
      <c r="H1318" s="61"/>
      <c r="I1318" s="61"/>
      <c r="J1318" s="61"/>
      <c r="K1318" s="61"/>
      <c r="L1318" s="61">
        <v>3982</v>
      </c>
      <c r="M1318" s="61">
        <v>5390</v>
      </c>
      <c r="N1318" s="61">
        <v>626</v>
      </c>
      <c r="O1318" s="61"/>
      <c r="P1318" s="61"/>
      <c r="Q1318" s="61">
        <v>9998</v>
      </c>
      <c r="AK1318" s="27">
        <v>2022</v>
      </c>
      <c r="AL1318" t="s">
        <v>65</v>
      </c>
      <c r="AM1318" t="s">
        <v>34</v>
      </c>
      <c r="AN1318">
        <v>250021</v>
      </c>
      <c r="AO1318" s="29">
        <v>4</v>
      </c>
      <c r="AP1318" t="s">
        <v>12</v>
      </c>
      <c r="AQ1318" s="61">
        <v>3971</v>
      </c>
      <c r="BK1318" s="27">
        <v>2022</v>
      </c>
      <c r="BL1318" t="s">
        <v>65</v>
      </c>
      <c r="BM1318" t="s">
        <v>30</v>
      </c>
      <c r="BN1318">
        <v>511113</v>
      </c>
      <c r="BO1318" s="29">
        <v>7</v>
      </c>
      <c r="BP1318" t="s">
        <v>18</v>
      </c>
      <c r="BQ1318" s="61">
        <v>8373</v>
      </c>
    </row>
    <row r="1319" spans="1:69" x14ac:dyDescent="0.25">
      <c r="A1319" s="27">
        <v>2023</v>
      </c>
      <c r="B1319" t="s">
        <v>64</v>
      </c>
      <c r="C1319" t="s">
        <v>39</v>
      </c>
      <c r="D1319" t="s">
        <v>74</v>
      </c>
      <c r="E1319" s="61"/>
      <c r="F1319" s="61"/>
      <c r="G1319" s="61"/>
      <c r="H1319" s="61"/>
      <c r="I1319" s="61"/>
      <c r="J1319" s="61"/>
      <c r="K1319" s="61">
        <v>4122</v>
      </c>
      <c r="L1319" s="61"/>
      <c r="M1319" s="61"/>
      <c r="N1319" s="61"/>
      <c r="O1319" s="61">
        <v>5318</v>
      </c>
      <c r="P1319" s="61"/>
      <c r="Q1319" s="61">
        <v>9440</v>
      </c>
      <c r="AK1319" s="27">
        <v>2022</v>
      </c>
      <c r="AL1319" t="s">
        <v>65</v>
      </c>
      <c r="AM1319" t="s">
        <v>34</v>
      </c>
      <c r="AN1319">
        <v>250021</v>
      </c>
      <c r="AO1319" s="29">
        <v>5</v>
      </c>
      <c r="AP1319" t="s">
        <v>75</v>
      </c>
      <c r="AQ1319" s="61">
        <v>920</v>
      </c>
      <c r="BK1319" s="27">
        <v>2022</v>
      </c>
      <c r="BL1319" t="s">
        <v>65</v>
      </c>
      <c r="BM1319" t="s">
        <v>30</v>
      </c>
      <c r="BN1319">
        <v>511113</v>
      </c>
      <c r="BO1319" s="29">
        <v>8</v>
      </c>
      <c r="BP1319" t="s">
        <v>74</v>
      </c>
      <c r="BQ1319" s="61">
        <v>3477</v>
      </c>
    </row>
    <row r="1320" spans="1:69" x14ac:dyDescent="0.25">
      <c r="A1320" s="27">
        <v>2023</v>
      </c>
      <c r="B1320" t="s">
        <v>64</v>
      </c>
      <c r="C1320" t="s">
        <v>39</v>
      </c>
      <c r="D1320" t="s">
        <v>75</v>
      </c>
      <c r="E1320" s="61"/>
      <c r="F1320" s="61"/>
      <c r="G1320" s="61"/>
      <c r="H1320" s="61">
        <v>2146</v>
      </c>
      <c r="I1320" s="61"/>
      <c r="J1320" s="61"/>
      <c r="K1320" s="61"/>
      <c r="L1320" s="61">
        <v>1501</v>
      </c>
      <c r="M1320" s="61">
        <v>4660</v>
      </c>
      <c r="N1320" s="61"/>
      <c r="O1320" s="61"/>
      <c r="P1320" s="61"/>
      <c r="Q1320" s="61">
        <v>8307</v>
      </c>
      <c r="AK1320" s="27">
        <v>2022</v>
      </c>
      <c r="AL1320" t="s">
        <v>65</v>
      </c>
      <c r="AM1320" t="s">
        <v>34</v>
      </c>
      <c r="AN1320">
        <v>250021</v>
      </c>
      <c r="AO1320" s="29">
        <v>5</v>
      </c>
      <c r="AP1320" t="s">
        <v>81</v>
      </c>
      <c r="AQ1320" s="61">
        <v>2293</v>
      </c>
      <c r="BK1320" s="27">
        <v>2022</v>
      </c>
      <c r="BL1320" t="s">
        <v>65</v>
      </c>
      <c r="BM1320" t="s">
        <v>30</v>
      </c>
      <c r="BN1320">
        <v>511113</v>
      </c>
      <c r="BO1320" s="29">
        <v>8</v>
      </c>
      <c r="BP1320" t="s">
        <v>75</v>
      </c>
      <c r="BQ1320" s="61">
        <v>1226</v>
      </c>
    </row>
    <row r="1321" spans="1:69" x14ac:dyDescent="0.25">
      <c r="A1321" s="27">
        <v>2023</v>
      </c>
      <c r="B1321" t="s">
        <v>64</v>
      </c>
      <c r="C1321" t="s">
        <v>39</v>
      </c>
      <c r="D1321" t="s">
        <v>76</v>
      </c>
      <c r="E1321" s="61"/>
      <c r="F1321" s="61"/>
      <c r="G1321" s="61"/>
      <c r="H1321" s="61">
        <v>2504</v>
      </c>
      <c r="I1321" s="61">
        <v>1592</v>
      </c>
      <c r="J1321" s="61"/>
      <c r="K1321" s="61"/>
      <c r="L1321" s="61">
        <v>2859</v>
      </c>
      <c r="M1321" s="61"/>
      <c r="N1321" s="61"/>
      <c r="O1321" s="61"/>
      <c r="P1321" s="61"/>
      <c r="Q1321" s="61">
        <v>6955</v>
      </c>
      <c r="AK1321" s="27">
        <v>2022</v>
      </c>
      <c r="AL1321" t="s">
        <v>65</v>
      </c>
      <c r="AM1321" t="s">
        <v>34</v>
      </c>
      <c r="AN1321">
        <v>250021</v>
      </c>
      <c r="AO1321" s="29">
        <v>6</v>
      </c>
      <c r="AP1321" t="s">
        <v>74</v>
      </c>
      <c r="AQ1321" s="61">
        <v>2462</v>
      </c>
      <c r="BK1321" s="27">
        <v>2022</v>
      </c>
      <c r="BL1321" t="s">
        <v>65</v>
      </c>
      <c r="BM1321" t="s">
        <v>30</v>
      </c>
      <c r="BN1321">
        <v>511113</v>
      </c>
      <c r="BO1321" s="29">
        <v>8</v>
      </c>
      <c r="BP1321" t="s">
        <v>16</v>
      </c>
      <c r="BQ1321" s="61">
        <v>3561</v>
      </c>
    </row>
    <row r="1322" spans="1:69" x14ac:dyDescent="0.25">
      <c r="A1322" s="27">
        <v>2023</v>
      </c>
      <c r="B1322" t="s">
        <v>64</v>
      </c>
      <c r="C1322" t="s">
        <v>39</v>
      </c>
      <c r="D1322" t="s">
        <v>77</v>
      </c>
      <c r="E1322" s="61">
        <v>1171</v>
      </c>
      <c r="F1322" s="61"/>
      <c r="G1322" s="61"/>
      <c r="H1322" s="61"/>
      <c r="I1322" s="61">
        <v>2922</v>
      </c>
      <c r="J1322" s="61"/>
      <c r="K1322" s="61">
        <v>1631</v>
      </c>
      <c r="L1322" s="61"/>
      <c r="M1322" s="61">
        <v>371</v>
      </c>
      <c r="N1322" s="61"/>
      <c r="O1322" s="61"/>
      <c r="P1322" s="61">
        <v>3341</v>
      </c>
      <c r="Q1322" s="61">
        <v>9436</v>
      </c>
      <c r="AK1322" s="27">
        <v>2022</v>
      </c>
      <c r="AL1322" t="s">
        <v>65</v>
      </c>
      <c r="AM1322" t="s">
        <v>34</v>
      </c>
      <c r="AN1322">
        <v>250021</v>
      </c>
      <c r="AO1322" s="29">
        <v>7</v>
      </c>
      <c r="AP1322" t="s">
        <v>79</v>
      </c>
      <c r="AQ1322" s="61">
        <v>3180</v>
      </c>
      <c r="BK1322" s="27">
        <v>2022</v>
      </c>
      <c r="BL1322" t="s">
        <v>65</v>
      </c>
      <c r="BM1322" t="s">
        <v>30</v>
      </c>
      <c r="BN1322">
        <v>511113</v>
      </c>
      <c r="BO1322" s="29">
        <v>9</v>
      </c>
      <c r="BP1322" t="s">
        <v>81</v>
      </c>
      <c r="BQ1322" s="61">
        <v>3625</v>
      </c>
    </row>
    <row r="1323" spans="1:69" x14ac:dyDescent="0.25">
      <c r="A1323" s="27">
        <v>2023</v>
      </c>
      <c r="B1323" t="s">
        <v>64</v>
      </c>
      <c r="C1323" t="s">
        <v>39</v>
      </c>
      <c r="D1323" t="s">
        <v>78</v>
      </c>
      <c r="E1323" s="61"/>
      <c r="F1323" s="61"/>
      <c r="G1323" s="61"/>
      <c r="H1323" s="61"/>
      <c r="I1323" s="61"/>
      <c r="J1323" s="61"/>
      <c r="K1323" s="61"/>
      <c r="L1323" s="61">
        <v>5866</v>
      </c>
      <c r="M1323" s="61"/>
      <c r="N1323" s="61"/>
      <c r="O1323" s="61"/>
      <c r="P1323" s="61"/>
      <c r="Q1323" s="61">
        <v>5866</v>
      </c>
      <c r="AK1323" s="27">
        <v>2022</v>
      </c>
      <c r="AL1323" t="s">
        <v>65</v>
      </c>
      <c r="AM1323" t="s">
        <v>34</v>
      </c>
      <c r="AN1323">
        <v>250021</v>
      </c>
      <c r="AO1323" s="29">
        <v>7</v>
      </c>
      <c r="AP1323" t="s">
        <v>80</v>
      </c>
      <c r="AQ1323" s="61">
        <v>938</v>
      </c>
      <c r="BK1323" s="27">
        <v>2022</v>
      </c>
      <c r="BL1323" t="s">
        <v>65</v>
      </c>
      <c r="BM1323" t="s">
        <v>30</v>
      </c>
      <c r="BN1323">
        <v>511113</v>
      </c>
      <c r="BO1323" s="29">
        <v>9</v>
      </c>
      <c r="BP1323" t="s">
        <v>20</v>
      </c>
      <c r="BQ1323" s="61">
        <v>4578</v>
      </c>
    </row>
    <row r="1324" spans="1:69" x14ac:dyDescent="0.25">
      <c r="A1324" s="27">
        <v>2023</v>
      </c>
      <c r="B1324" t="s">
        <v>64</v>
      </c>
      <c r="C1324" t="s">
        <v>39</v>
      </c>
      <c r="D1324" t="s">
        <v>79</v>
      </c>
      <c r="E1324" s="61"/>
      <c r="F1324" s="61"/>
      <c r="G1324" s="61"/>
      <c r="H1324" s="61"/>
      <c r="I1324" s="61"/>
      <c r="J1324" s="61">
        <v>1227</v>
      </c>
      <c r="K1324" s="61"/>
      <c r="L1324" s="61"/>
      <c r="M1324" s="61"/>
      <c r="N1324" s="61"/>
      <c r="O1324" s="61"/>
      <c r="P1324" s="61"/>
      <c r="Q1324" s="61">
        <v>1227</v>
      </c>
      <c r="AK1324" s="27">
        <v>2022</v>
      </c>
      <c r="AL1324" t="s">
        <v>65</v>
      </c>
      <c r="AM1324" t="s">
        <v>34</v>
      </c>
      <c r="AN1324">
        <v>250021</v>
      </c>
      <c r="AO1324" s="29">
        <v>7</v>
      </c>
      <c r="AP1324" t="s">
        <v>12</v>
      </c>
      <c r="AQ1324" s="61">
        <v>3171</v>
      </c>
      <c r="BK1324" s="27">
        <v>2022</v>
      </c>
      <c r="BL1324" t="s">
        <v>65</v>
      </c>
      <c r="BM1324" t="s">
        <v>30</v>
      </c>
      <c r="BN1324">
        <v>511113</v>
      </c>
      <c r="BO1324" s="29">
        <v>10</v>
      </c>
      <c r="BP1324" t="s">
        <v>80</v>
      </c>
      <c r="BQ1324" s="61">
        <v>775</v>
      </c>
    </row>
    <row r="1325" spans="1:69" x14ac:dyDescent="0.25">
      <c r="A1325" s="27">
        <v>2023</v>
      </c>
      <c r="B1325" t="s">
        <v>64</v>
      </c>
      <c r="C1325" t="s">
        <v>39</v>
      </c>
      <c r="D1325" t="s">
        <v>80</v>
      </c>
      <c r="E1325" s="61"/>
      <c r="F1325" s="61"/>
      <c r="G1325" s="61"/>
      <c r="H1325" s="61"/>
      <c r="I1325" s="61">
        <v>3288</v>
      </c>
      <c r="J1325" s="61">
        <v>3895</v>
      </c>
      <c r="K1325" s="61"/>
      <c r="L1325" s="61"/>
      <c r="M1325" s="61"/>
      <c r="N1325" s="61"/>
      <c r="O1325" s="61"/>
      <c r="P1325" s="61"/>
      <c r="Q1325" s="61">
        <v>7183</v>
      </c>
      <c r="AK1325" s="27">
        <v>2022</v>
      </c>
      <c r="AL1325" t="s">
        <v>65</v>
      </c>
      <c r="AM1325" t="s">
        <v>34</v>
      </c>
      <c r="AN1325">
        <v>250021</v>
      </c>
      <c r="AO1325" s="29">
        <v>9</v>
      </c>
      <c r="AP1325" t="s">
        <v>75</v>
      </c>
      <c r="AQ1325" s="61">
        <v>5035</v>
      </c>
      <c r="BK1325" s="27">
        <v>2022</v>
      </c>
      <c r="BL1325" t="s">
        <v>65</v>
      </c>
      <c r="BM1325" t="s">
        <v>30</v>
      </c>
      <c r="BN1325">
        <v>511113</v>
      </c>
      <c r="BO1325" s="29">
        <v>10</v>
      </c>
      <c r="BP1325" t="s">
        <v>14</v>
      </c>
      <c r="BQ1325" s="61">
        <v>801</v>
      </c>
    </row>
    <row r="1326" spans="1:69" x14ac:dyDescent="0.25">
      <c r="A1326" s="27">
        <v>2023</v>
      </c>
      <c r="B1326" t="s">
        <v>64</v>
      </c>
      <c r="C1326" t="s">
        <v>39</v>
      </c>
      <c r="D1326" t="s">
        <v>81</v>
      </c>
      <c r="E1326" s="61"/>
      <c r="F1326" s="61"/>
      <c r="G1326" s="61"/>
      <c r="H1326" s="61">
        <v>927</v>
      </c>
      <c r="I1326" s="61">
        <v>2837</v>
      </c>
      <c r="J1326" s="61"/>
      <c r="K1326" s="61"/>
      <c r="L1326" s="61"/>
      <c r="M1326" s="61"/>
      <c r="N1326" s="61"/>
      <c r="O1326" s="61"/>
      <c r="P1326" s="61"/>
      <c r="Q1326" s="61">
        <v>3764</v>
      </c>
      <c r="AK1326" s="27">
        <v>2022</v>
      </c>
      <c r="AL1326" t="s">
        <v>65</v>
      </c>
      <c r="AM1326" t="s">
        <v>34</v>
      </c>
      <c r="AN1326">
        <v>250021</v>
      </c>
      <c r="AO1326" s="29">
        <v>12</v>
      </c>
      <c r="AP1326" t="s">
        <v>73</v>
      </c>
      <c r="AQ1326" s="61">
        <v>5378</v>
      </c>
      <c r="BK1326" s="27">
        <v>2022</v>
      </c>
      <c r="BL1326" t="s">
        <v>65</v>
      </c>
      <c r="BM1326" t="s">
        <v>30</v>
      </c>
      <c r="BN1326">
        <v>511113</v>
      </c>
      <c r="BO1326" s="29">
        <v>10</v>
      </c>
      <c r="BP1326" t="s">
        <v>21</v>
      </c>
      <c r="BQ1326" s="61">
        <v>786</v>
      </c>
    </row>
    <row r="1327" spans="1:69" x14ac:dyDescent="0.25">
      <c r="A1327" s="27">
        <v>2023</v>
      </c>
      <c r="B1327" t="s">
        <v>64</v>
      </c>
      <c r="C1327" t="s">
        <v>39</v>
      </c>
      <c r="D1327" t="s">
        <v>11</v>
      </c>
      <c r="E1327" s="61"/>
      <c r="F1327" s="61"/>
      <c r="G1327" s="61">
        <v>2085</v>
      </c>
      <c r="H1327" s="61"/>
      <c r="I1327" s="61">
        <v>1626</v>
      </c>
      <c r="J1327" s="61"/>
      <c r="K1327" s="61"/>
      <c r="L1327" s="61"/>
      <c r="M1327" s="61"/>
      <c r="N1327" s="61"/>
      <c r="O1327" s="61"/>
      <c r="P1327" s="61">
        <v>4541</v>
      </c>
      <c r="Q1327" s="61">
        <v>8252</v>
      </c>
      <c r="AK1327" s="27">
        <v>2022</v>
      </c>
      <c r="AL1327" t="s">
        <v>65</v>
      </c>
      <c r="AM1327" t="s">
        <v>34</v>
      </c>
      <c r="AN1327">
        <v>250021</v>
      </c>
      <c r="AO1327" s="29">
        <v>12</v>
      </c>
      <c r="AP1327" t="s">
        <v>75</v>
      </c>
      <c r="AQ1327" s="61">
        <v>4444</v>
      </c>
      <c r="BK1327" s="27">
        <v>2022</v>
      </c>
      <c r="BL1327" t="s">
        <v>65</v>
      </c>
      <c r="BM1327" t="s">
        <v>30</v>
      </c>
      <c r="BN1327">
        <v>511113</v>
      </c>
      <c r="BO1327" s="29">
        <v>12</v>
      </c>
      <c r="BP1327" t="s">
        <v>77</v>
      </c>
      <c r="BQ1327" s="61">
        <v>4812</v>
      </c>
    </row>
    <row r="1328" spans="1:69" x14ac:dyDescent="0.25">
      <c r="A1328" s="27">
        <v>2023</v>
      </c>
      <c r="B1328" t="s">
        <v>64</v>
      </c>
      <c r="C1328" t="s">
        <v>39</v>
      </c>
      <c r="D1328" t="s">
        <v>12</v>
      </c>
      <c r="E1328" s="61"/>
      <c r="F1328" s="61"/>
      <c r="G1328" s="61"/>
      <c r="H1328" s="61"/>
      <c r="I1328" s="61"/>
      <c r="J1328" s="61">
        <v>4900</v>
      </c>
      <c r="K1328" s="61"/>
      <c r="L1328" s="61"/>
      <c r="M1328" s="61"/>
      <c r="N1328" s="61"/>
      <c r="O1328" s="61">
        <v>962</v>
      </c>
      <c r="P1328" s="61"/>
      <c r="Q1328" s="61">
        <v>5862</v>
      </c>
      <c r="AK1328" s="27">
        <v>2022</v>
      </c>
      <c r="AL1328" t="s">
        <v>65</v>
      </c>
      <c r="AM1328" t="s">
        <v>34</v>
      </c>
      <c r="AN1328">
        <v>250021</v>
      </c>
      <c r="AO1328" s="29">
        <v>12</v>
      </c>
      <c r="AP1328" t="s">
        <v>11</v>
      </c>
      <c r="AQ1328" s="61">
        <v>1225</v>
      </c>
      <c r="BK1328" s="27">
        <v>2022</v>
      </c>
      <c r="BL1328" t="s">
        <v>65</v>
      </c>
      <c r="BM1328" t="s">
        <v>30</v>
      </c>
      <c r="BN1328">
        <v>511113</v>
      </c>
      <c r="BO1328" s="29">
        <v>12</v>
      </c>
      <c r="BP1328" t="s">
        <v>15</v>
      </c>
      <c r="BQ1328" s="61">
        <v>3332</v>
      </c>
    </row>
    <row r="1329" spans="1:69" x14ac:dyDescent="0.25">
      <c r="A1329" s="27">
        <v>2023</v>
      </c>
      <c r="B1329" t="s">
        <v>64</v>
      </c>
      <c r="C1329" t="s">
        <v>39</v>
      </c>
      <c r="D1329" t="s">
        <v>13</v>
      </c>
      <c r="E1329" s="61"/>
      <c r="F1329" s="61">
        <v>6652</v>
      </c>
      <c r="G1329" s="61"/>
      <c r="H1329" s="61"/>
      <c r="I1329" s="61"/>
      <c r="J1329" s="61"/>
      <c r="K1329" s="61">
        <v>547</v>
      </c>
      <c r="L1329" s="61"/>
      <c r="M1329" s="61"/>
      <c r="N1329" s="61"/>
      <c r="O1329" s="61"/>
      <c r="P1329" s="61">
        <v>5372</v>
      </c>
      <c r="Q1329" s="61">
        <v>12571</v>
      </c>
      <c r="AK1329" s="27">
        <v>2022</v>
      </c>
      <c r="AL1329" t="s">
        <v>65</v>
      </c>
      <c r="AM1329" t="s">
        <v>34</v>
      </c>
      <c r="AN1329">
        <v>250021</v>
      </c>
      <c r="AO1329" s="29">
        <v>12</v>
      </c>
      <c r="AP1329" t="s">
        <v>18</v>
      </c>
      <c r="AQ1329" s="61">
        <v>3514</v>
      </c>
      <c r="BK1329" s="27">
        <v>2022</v>
      </c>
      <c r="BL1329" t="s">
        <v>65</v>
      </c>
      <c r="BM1329" t="s">
        <v>30</v>
      </c>
      <c r="BN1329">
        <v>511114</v>
      </c>
      <c r="BO1329" s="29">
        <v>1</v>
      </c>
      <c r="BP1329" t="s">
        <v>78</v>
      </c>
      <c r="BQ1329" s="61">
        <v>465</v>
      </c>
    </row>
    <row r="1330" spans="1:69" x14ac:dyDescent="0.25">
      <c r="A1330" s="27">
        <v>2023</v>
      </c>
      <c r="B1330" t="s">
        <v>64</v>
      </c>
      <c r="C1330" t="s">
        <v>39</v>
      </c>
      <c r="D1330" t="s">
        <v>14</v>
      </c>
      <c r="E1330" s="61"/>
      <c r="F1330" s="61">
        <v>5569</v>
      </c>
      <c r="G1330" s="61"/>
      <c r="H1330" s="61"/>
      <c r="I1330" s="61"/>
      <c r="J1330" s="61">
        <v>3543</v>
      </c>
      <c r="K1330" s="61"/>
      <c r="L1330" s="61"/>
      <c r="M1330" s="61"/>
      <c r="N1330" s="61">
        <v>5864</v>
      </c>
      <c r="O1330" s="61"/>
      <c r="P1330" s="61"/>
      <c r="Q1330" s="61">
        <v>14976</v>
      </c>
      <c r="AK1330" s="27">
        <v>2022</v>
      </c>
      <c r="AL1330" t="s">
        <v>65</v>
      </c>
      <c r="AM1330" t="s">
        <v>34</v>
      </c>
      <c r="AN1330">
        <v>250021</v>
      </c>
      <c r="AO1330" s="29">
        <v>12</v>
      </c>
      <c r="AP1330" t="s">
        <v>19</v>
      </c>
      <c r="AQ1330" s="61">
        <v>861</v>
      </c>
      <c r="BK1330" s="27">
        <v>2022</v>
      </c>
      <c r="BL1330" t="s">
        <v>65</v>
      </c>
      <c r="BM1330" t="s">
        <v>30</v>
      </c>
      <c r="BN1330">
        <v>511114</v>
      </c>
      <c r="BO1330" s="29">
        <v>1</v>
      </c>
      <c r="BP1330" t="s">
        <v>80</v>
      </c>
      <c r="BQ1330" s="61">
        <v>4403</v>
      </c>
    </row>
    <row r="1331" spans="1:69" x14ac:dyDescent="0.25">
      <c r="A1331" s="27">
        <v>2023</v>
      </c>
      <c r="B1331" t="s">
        <v>64</v>
      </c>
      <c r="C1331" t="s">
        <v>39</v>
      </c>
      <c r="D1331" t="s">
        <v>15</v>
      </c>
      <c r="E1331" s="61"/>
      <c r="F1331" s="61">
        <v>5007</v>
      </c>
      <c r="G1331" s="61"/>
      <c r="H1331" s="61"/>
      <c r="I1331" s="61"/>
      <c r="J1331" s="61">
        <v>4139</v>
      </c>
      <c r="K1331" s="61"/>
      <c r="L1331" s="61"/>
      <c r="M1331" s="61"/>
      <c r="N1331" s="61"/>
      <c r="O1331" s="61"/>
      <c r="P1331" s="61"/>
      <c r="Q1331" s="61">
        <v>9146</v>
      </c>
      <c r="AK1331" s="27">
        <v>2022</v>
      </c>
      <c r="AL1331" t="s">
        <v>65</v>
      </c>
      <c r="AM1331" t="s">
        <v>34</v>
      </c>
      <c r="AN1331">
        <v>250021</v>
      </c>
      <c r="AO1331" s="29">
        <v>12</v>
      </c>
      <c r="AP1331" t="s">
        <v>20</v>
      </c>
      <c r="AQ1331" s="61">
        <v>2623</v>
      </c>
      <c r="BK1331" s="27">
        <v>2022</v>
      </c>
      <c r="BL1331" t="s">
        <v>65</v>
      </c>
      <c r="BM1331" t="s">
        <v>30</v>
      </c>
      <c r="BN1331">
        <v>511114</v>
      </c>
      <c r="BO1331" s="29">
        <v>1</v>
      </c>
      <c r="BP1331" t="s">
        <v>14</v>
      </c>
      <c r="BQ1331" s="61">
        <v>2174</v>
      </c>
    </row>
    <row r="1332" spans="1:69" x14ac:dyDescent="0.25">
      <c r="A1332" s="27">
        <v>2023</v>
      </c>
      <c r="B1332" t="s">
        <v>64</v>
      </c>
      <c r="C1332" t="s">
        <v>39</v>
      </c>
      <c r="D1332" t="s">
        <v>16</v>
      </c>
      <c r="E1332" s="61"/>
      <c r="F1332" s="61"/>
      <c r="G1332" s="61"/>
      <c r="H1332" s="61"/>
      <c r="I1332" s="61"/>
      <c r="J1332" s="61"/>
      <c r="K1332" s="61"/>
      <c r="L1332" s="61">
        <v>4955</v>
      </c>
      <c r="M1332" s="61"/>
      <c r="N1332" s="61"/>
      <c r="O1332" s="61"/>
      <c r="P1332" s="61"/>
      <c r="Q1332" s="61">
        <v>4955</v>
      </c>
      <c r="AK1332" s="27">
        <v>2022</v>
      </c>
      <c r="AL1332" t="s">
        <v>65</v>
      </c>
      <c r="AM1332" t="s">
        <v>34</v>
      </c>
      <c r="AN1332">
        <v>250022</v>
      </c>
      <c r="AO1332" s="29">
        <v>2</v>
      </c>
      <c r="AP1332" t="s">
        <v>16</v>
      </c>
      <c r="AQ1332" s="61">
        <v>1834</v>
      </c>
      <c r="BK1332" s="27">
        <v>2022</v>
      </c>
      <c r="BL1332" t="s">
        <v>65</v>
      </c>
      <c r="BM1332" t="s">
        <v>30</v>
      </c>
      <c r="BN1332">
        <v>511114</v>
      </c>
      <c r="BO1332" s="29">
        <v>2</v>
      </c>
      <c r="BP1332" t="s">
        <v>20</v>
      </c>
      <c r="BQ1332" s="61">
        <v>2780</v>
      </c>
    </row>
    <row r="1333" spans="1:69" x14ac:dyDescent="0.25">
      <c r="A1333" s="27">
        <v>2023</v>
      </c>
      <c r="B1333" t="s">
        <v>64</v>
      </c>
      <c r="C1333" t="s">
        <v>39</v>
      </c>
      <c r="D1333" t="s">
        <v>17</v>
      </c>
      <c r="E1333" s="61"/>
      <c r="F1333" s="61"/>
      <c r="G1333" s="61"/>
      <c r="H1333" s="61"/>
      <c r="I1333" s="61"/>
      <c r="J1333" s="61"/>
      <c r="K1333" s="61"/>
      <c r="L1333" s="61"/>
      <c r="M1333" s="61"/>
      <c r="N1333" s="61">
        <v>2600</v>
      </c>
      <c r="O1333" s="61"/>
      <c r="P1333" s="61"/>
      <c r="Q1333" s="61">
        <v>2600</v>
      </c>
      <c r="AK1333" s="27">
        <v>2022</v>
      </c>
      <c r="AL1333" t="s">
        <v>65</v>
      </c>
      <c r="AM1333" t="s">
        <v>34</v>
      </c>
      <c r="AN1333">
        <v>250022</v>
      </c>
      <c r="AO1333" s="29">
        <v>3</v>
      </c>
      <c r="AP1333" t="s">
        <v>81</v>
      </c>
      <c r="AQ1333" s="61">
        <v>3564</v>
      </c>
      <c r="BK1333" s="27">
        <v>2022</v>
      </c>
      <c r="BL1333" t="s">
        <v>65</v>
      </c>
      <c r="BM1333" t="s">
        <v>30</v>
      </c>
      <c r="BN1333">
        <v>511114</v>
      </c>
      <c r="BO1333" s="29">
        <v>3</v>
      </c>
      <c r="BP1333" t="s">
        <v>73</v>
      </c>
      <c r="BQ1333" s="61">
        <v>5232</v>
      </c>
    </row>
    <row r="1334" spans="1:69" x14ac:dyDescent="0.25">
      <c r="A1334" s="27">
        <v>2023</v>
      </c>
      <c r="B1334" t="s">
        <v>64</v>
      </c>
      <c r="C1334" t="s">
        <v>39</v>
      </c>
      <c r="D1334" t="s">
        <v>18</v>
      </c>
      <c r="E1334" s="61"/>
      <c r="F1334" s="61"/>
      <c r="G1334" s="61"/>
      <c r="H1334" s="61"/>
      <c r="I1334" s="61"/>
      <c r="J1334" s="61"/>
      <c r="K1334" s="61">
        <v>1232</v>
      </c>
      <c r="L1334" s="61">
        <v>4772</v>
      </c>
      <c r="M1334" s="61"/>
      <c r="N1334" s="61"/>
      <c r="O1334" s="61"/>
      <c r="P1334" s="61"/>
      <c r="Q1334" s="61">
        <v>6004</v>
      </c>
      <c r="AK1334" s="27">
        <v>2022</v>
      </c>
      <c r="AL1334" t="s">
        <v>65</v>
      </c>
      <c r="AM1334" t="s">
        <v>34</v>
      </c>
      <c r="AN1334">
        <v>250022</v>
      </c>
      <c r="AO1334" s="29">
        <v>3</v>
      </c>
      <c r="AP1334" t="s">
        <v>11</v>
      </c>
      <c r="AQ1334" s="61">
        <v>4198</v>
      </c>
      <c r="BK1334" s="27">
        <v>2022</v>
      </c>
      <c r="BL1334" t="s">
        <v>65</v>
      </c>
      <c r="BM1334" t="s">
        <v>30</v>
      </c>
      <c r="BN1334">
        <v>511114</v>
      </c>
      <c r="BO1334" s="29">
        <v>3</v>
      </c>
      <c r="BP1334" t="s">
        <v>78</v>
      </c>
      <c r="BQ1334" s="61">
        <v>3607</v>
      </c>
    </row>
    <row r="1335" spans="1:69" x14ac:dyDescent="0.25">
      <c r="A1335" s="27">
        <v>2023</v>
      </c>
      <c r="B1335" t="s">
        <v>64</v>
      </c>
      <c r="C1335" t="s">
        <v>39</v>
      </c>
      <c r="D1335" t="s">
        <v>19</v>
      </c>
      <c r="E1335" s="61">
        <v>5927</v>
      </c>
      <c r="F1335" s="61"/>
      <c r="G1335" s="61"/>
      <c r="H1335" s="61"/>
      <c r="I1335" s="61"/>
      <c r="J1335" s="61"/>
      <c r="K1335" s="61"/>
      <c r="L1335" s="61"/>
      <c r="M1335" s="61"/>
      <c r="N1335" s="61"/>
      <c r="O1335" s="61">
        <v>5030</v>
      </c>
      <c r="P1335" s="61"/>
      <c r="Q1335" s="61">
        <v>10957</v>
      </c>
      <c r="AK1335" s="27">
        <v>2022</v>
      </c>
      <c r="AL1335" t="s">
        <v>65</v>
      </c>
      <c r="AM1335" t="s">
        <v>34</v>
      </c>
      <c r="AN1335">
        <v>250022</v>
      </c>
      <c r="AO1335" s="29">
        <v>5</v>
      </c>
      <c r="AP1335" t="s">
        <v>12</v>
      </c>
      <c r="AQ1335" s="61">
        <v>3513</v>
      </c>
      <c r="BK1335" s="27">
        <v>2022</v>
      </c>
      <c r="BL1335" t="s">
        <v>65</v>
      </c>
      <c r="BM1335" t="s">
        <v>30</v>
      </c>
      <c r="BN1335">
        <v>511114</v>
      </c>
      <c r="BO1335" s="29">
        <v>3</v>
      </c>
      <c r="BP1335" t="s">
        <v>17</v>
      </c>
      <c r="BQ1335" s="61">
        <v>1874</v>
      </c>
    </row>
    <row r="1336" spans="1:69" x14ac:dyDescent="0.25">
      <c r="A1336" s="27">
        <v>2023</v>
      </c>
      <c r="B1336" t="s">
        <v>64</v>
      </c>
      <c r="C1336" t="s">
        <v>39</v>
      </c>
      <c r="D1336" t="s">
        <v>20</v>
      </c>
      <c r="E1336" s="61"/>
      <c r="F1336" s="61"/>
      <c r="G1336" s="61"/>
      <c r="H1336" s="61">
        <v>415</v>
      </c>
      <c r="I1336" s="61"/>
      <c r="J1336" s="61"/>
      <c r="K1336" s="61"/>
      <c r="L1336" s="61"/>
      <c r="M1336" s="61"/>
      <c r="N1336" s="61"/>
      <c r="O1336" s="61"/>
      <c r="P1336" s="61">
        <v>4734</v>
      </c>
      <c r="Q1336" s="61">
        <v>5149</v>
      </c>
      <c r="AK1336" s="27">
        <v>2022</v>
      </c>
      <c r="AL1336" t="s">
        <v>65</v>
      </c>
      <c r="AM1336" t="s">
        <v>34</v>
      </c>
      <c r="AN1336">
        <v>250022</v>
      </c>
      <c r="AO1336" s="29">
        <v>7</v>
      </c>
      <c r="AP1336" t="s">
        <v>14</v>
      </c>
      <c r="AQ1336" s="61">
        <v>5058</v>
      </c>
      <c r="BK1336" s="27">
        <v>2022</v>
      </c>
      <c r="BL1336" t="s">
        <v>65</v>
      </c>
      <c r="BM1336" t="s">
        <v>30</v>
      </c>
      <c r="BN1336">
        <v>511114</v>
      </c>
      <c r="BO1336" s="29">
        <v>4</v>
      </c>
      <c r="BP1336" t="s">
        <v>75</v>
      </c>
      <c r="BQ1336" s="61">
        <v>3536</v>
      </c>
    </row>
    <row r="1337" spans="1:69" x14ac:dyDescent="0.25">
      <c r="A1337" s="27">
        <v>2023</v>
      </c>
      <c r="B1337" t="s">
        <v>64</v>
      </c>
      <c r="C1337" t="s">
        <v>39</v>
      </c>
      <c r="D1337" t="s">
        <v>21</v>
      </c>
      <c r="E1337" s="61"/>
      <c r="F1337" s="61"/>
      <c r="G1337" s="61"/>
      <c r="H1337" s="61"/>
      <c r="I1337" s="61"/>
      <c r="J1337" s="61">
        <v>4686</v>
      </c>
      <c r="K1337" s="61">
        <v>2640</v>
      </c>
      <c r="L1337" s="61"/>
      <c r="M1337" s="61"/>
      <c r="N1337" s="61"/>
      <c r="O1337" s="61"/>
      <c r="P1337" s="61"/>
      <c r="Q1337" s="61">
        <v>7326</v>
      </c>
      <c r="AK1337" s="27">
        <v>2022</v>
      </c>
      <c r="AL1337" t="s">
        <v>65</v>
      </c>
      <c r="AM1337" t="s">
        <v>34</v>
      </c>
      <c r="AN1337">
        <v>250022</v>
      </c>
      <c r="AO1337" s="29">
        <v>8</v>
      </c>
      <c r="AP1337" t="s">
        <v>74</v>
      </c>
      <c r="AQ1337" s="61">
        <v>1031</v>
      </c>
      <c r="BK1337" s="27">
        <v>2022</v>
      </c>
      <c r="BL1337" t="s">
        <v>65</v>
      </c>
      <c r="BM1337" t="s">
        <v>30</v>
      </c>
      <c r="BN1337">
        <v>511114</v>
      </c>
      <c r="BO1337" s="29">
        <v>4</v>
      </c>
      <c r="BP1337" t="s">
        <v>76</v>
      </c>
      <c r="BQ1337" s="61">
        <v>212</v>
      </c>
    </row>
    <row r="1338" spans="1:69" x14ac:dyDescent="0.25">
      <c r="A1338" s="27">
        <v>2023</v>
      </c>
      <c r="B1338" t="s">
        <v>64</v>
      </c>
      <c r="C1338" t="s">
        <v>40</v>
      </c>
      <c r="D1338" t="s">
        <v>73</v>
      </c>
      <c r="E1338" s="61"/>
      <c r="F1338" s="61"/>
      <c r="G1338" s="61"/>
      <c r="H1338" s="61"/>
      <c r="I1338" s="61"/>
      <c r="J1338" s="61"/>
      <c r="K1338" s="61"/>
      <c r="L1338" s="61"/>
      <c r="M1338" s="61">
        <v>4783</v>
      </c>
      <c r="N1338" s="61"/>
      <c r="O1338" s="61">
        <v>5620</v>
      </c>
      <c r="P1338" s="61"/>
      <c r="Q1338" s="61">
        <v>10403</v>
      </c>
      <c r="AK1338" s="27">
        <v>2022</v>
      </c>
      <c r="AL1338" t="s">
        <v>65</v>
      </c>
      <c r="AM1338" t="s">
        <v>34</v>
      </c>
      <c r="AN1338">
        <v>250022</v>
      </c>
      <c r="AO1338" s="29">
        <v>10</v>
      </c>
      <c r="AP1338" t="s">
        <v>14</v>
      </c>
      <c r="AQ1338" s="61">
        <v>801</v>
      </c>
      <c r="BK1338" s="27">
        <v>2022</v>
      </c>
      <c r="BL1338" t="s">
        <v>65</v>
      </c>
      <c r="BM1338" t="s">
        <v>30</v>
      </c>
      <c r="BN1338">
        <v>511114</v>
      </c>
      <c r="BO1338" s="29">
        <v>4</v>
      </c>
      <c r="BP1338" t="s">
        <v>14</v>
      </c>
      <c r="BQ1338" s="61">
        <v>2335</v>
      </c>
    </row>
    <row r="1339" spans="1:69" x14ac:dyDescent="0.25">
      <c r="A1339" s="27">
        <v>2023</v>
      </c>
      <c r="B1339" t="s">
        <v>64</v>
      </c>
      <c r="C1339" t="s">
        <v>40</v>
      </c>
      <c r="D1339" t="s">
        <v>74</v>
      </c>
      <c r="E1339" s="61"/>
      <c r="F1339" s="61"/>
      <c r="G1339" s="61"/>
      <c r="H1339" s="61"/>
      <c r="I1339" s="61"/>
      <c r="J1339" s="61"/>
      <c r="K1339" s="61"/>
      <c r="L1339" s="61"/>
      <c r="M1339" s="61"/>
      <c r="N1339" s="61">
        <v>2190</v>
      </c>
      <c r="O1339" s="61"/>
      <c r="P1339" s="61">
        <v>3003</v>
      </c>
      <c r="Q1339" s="61">
        <v>5193</v>
      </c>
      <c r="AK1339" s="27">
        <v>2022</v>
      </c>
      <c r="AL1339" t="s">
        <v>65</v>
      </c>
      <c r="AM1339" t="s">
        <v>34</v>
      </c>
      <c r="AN1339">
        <v>250022</v>
      </c>
      <c r="AO1339" s="29">
        <v>12</v>
      </c>
      <c r="AP1339" t="s">
        <v>11</v>
      </c>
      <c r="AQ1339" s="61">
        <v>4845</v>
      </c>
      <c r="BK1339" s="27">
        <v>2022</v>
      </c>
      <c r="BL1339" t="s">
        <v>65</v>
      </c>
      <c r="BM1339" t="s">
        <v>30</v>
      </c>
      <c r="BN1339">
        <v>511114</v>
      </c>
      <c r="BO1339" s="29">
        <v>5</v>
      </c>
      <c r="BP1339" t="s">
        <v>76</v>
      </c>
      <c r="BQ1339" s="61">
        <v>1973</v>
      </c>
    </row>
    <row r="1340" spans="1:69" x14ac:dyDescent="0.25">
      <c r="A1340" s="27">
        <v>2023</v>
      </c>
      <c r="B1340" t="s">
        <v>64</v>
      </c>
      <c r="C1340" t="s">
        <v>40</v>
      </c>
      <c r="D1340" t="s">
        <v>75</v>
      </c>
      <c r="E1340" s="61"/>
      <c r="F1340" s="61"/>
      <c r="G1340" s="61"/>
      <c r="H1340" s="61">
        <v>4531</v>
      </c>
      <c r="I1340" s="61">
        <v>4170</v>
      </c>
      <c r="J1340" s="61"/>
      <c r="K1340" s="61">
        <v>1835</v>
      </c>
      <c r="L1340" s="61"/>
      <c r="M1340" s="61"/>
      <c r="N1340" s="61"/>
      <c r="O1340" s="61"/>
      <c r="P1340" s="61"/>
      <c r="Q1340" s="61">
        <v>10536</v>
      </c>
      <c r="AK1340" s="27">
        <v>2022</v>
      </c>
      <c r="AL1340" t="s">
        <v>65</v>
      </c>
      <c r="AM1340" t="s">
        <v>34</v>
      </c>
      <c r="AN1340">
        <v>250023</v>
      </c>
      <c r="AO1340" s="29">
        <v>1</v>
      </c>
      <c r="AP1340" t="s">
        <v>81</v>
      </c>
      <c r="AQ1340" s="61">
        <v>2375</v>
      </c>
      <c r="BK1340" s="27">
        <v>2022</v>
      </c>
      <c r="BL1340" t="s">
        <v>65</v>
      </c>
      <c r="BM1340" t="s">
        <v>30</v>
      </c>
      <c r="BN1340">
        <v>511114</v>
      </c>
      <c r="BO1340" s="29">
        <v>5</v>
      </c>
      <c r="BP1340" t="s">
        <v>11</v>
      </c>
      <c r="BQ1340" s="61">
        <v>1704</v>
      </c>
    </row>
    <row r="1341" spans="1:69" x14ac:dyDescent="0.25">
      <c r="A1341" s="27">
        <v>2023</v>
      </c>
      <c r="B1341" t="s">
        <v>64</v>
      </c>
      <c r="C1341" t="s">
        <v>40</v>
      </c>
      <c r="D1341" t="s">
        <v>76</v>
      </c>
      <c r="E1341" s="61"/>
      <c r="F1341" s="61"/>
      <c r="G1341" s="61"/>
      <c r="H1341" s="61"/>
      <c r="I1341" s="61"/>
      <c r="J1341" s="61"/>
      <c r="K1341" s="61"/>
      <c r="L1341" s="61">
        <v>1885</v>
      </c>
      <c r="M1341" s="61"/>
      <c r="N1341" s="61"/>
      <c r="O1341" s="61"/>
      <c r="P1341" s="61"/>
      <c r="Q1341" s="61">
        <v>1885</v>
      </c>
      <c r="AK1341" s="27">
        <v>2022</v>
      </c>
      <c r="AL1341" t="s">
        <v>65</v>
      </c>
      <c r="AM1341" t="s">
        <v>34</v>
      </c>
      <c r="AN1341">
        <v>250023</v>
      </c>
      <c r="AO1341" s="29">
        <v>1</v>
      </c>
      <c r="AP1341" t="s">
        <v>11</v>
      </c>
      <c r="AQ1341" s="61">
        <v>545</v>
      </c>
      <c r="BK1341" s="27">
        <v>2022</v>
      </c>
      <c r="BL1341" t="s">
        <v>65</v>
      </c>
      <c r="BM1341" t="s">
        <v>30</v>
      </c>
      <c r="BN1341">
        <v>511114</v>
      </c>
      <c r="BO1341" s="29">
        <v>5</v>
      </c>
      <c r="BP1341" t="s">
        <v>12</v>
      </c>
      <c r="BQ1341" s="61">
        <v>373</v>
      </c>
    </row>
    <row r="1342" spans="1:69" x14ac:dyDescent="0.25">
      <c r="A1342" s="27">
        <v>2023</v>
      </c>
      <c r="B1342" t="s">
        <v>64</v>
      </c>
      <c r="C1342" t="s">
        <v>40</v>
      </c>
      <c r="D1342" t="s">
        <v>77</v>
      </c>
      <c r="E1342" s="61">
        <v>1734</v>
      </c>
      <c r="F1342" s="61"/>
      <c r="G1342" s="61"/>
      <c r="H1342" s="61"/>
      <c r="I1342" s="61"/>
      <c r="J1342" s="61"/>
      <c r="K1342" s="61"/>
      <c r="L1342" s="61">
        <v>5880</v>
      </c>
      <c r="M1342" s="61">
        <v>2515</v>
      </c>
      <c r="N1342" s="61"/>
      <c r="O1342" s="61"/>
      <c r="P1342" s="61">
        <v>3776</v>
      </c>
      <c r="Q1342" s="61">
        <v>13905</v>
      </c>
      <c r="AK1342" s="27">
        <v>2022</v>
      </c>
      <c r="AL1342" t="s">
        <v>65</v>
      </c>
      <c r="AM1342" t="s">
        <v>34</v>
      </c>
      <c r="AN1342">
        <v>250023</v>
      </c>
      <c r="AO1342" s="29">
        <v>2</v>
      </c>
      <c r="AP1342" t="s">
        <v>17</v>
      </c>
      <c r="AQ1342" s="61">
        <v>5434</v>
      </c>
      <c r="BK1342" s="27">
        <v>2022</v>
      </c>
      <c r="BL1342" t="s">
        <v>65</v>
      </c>
      <c r="BM1342" t="s">
        <v>30</v>
      </c>
      <c r="BN1342">
        <v>511114</v>
      </c>
      <c r="BO1342" s="29">
        <v>5</v>
      </c>
      <c r="BP1342" t="s">
        <v>13</v>
      </c>
      <c r="BQ1342" s="61">
        <v>326</v>
      </c>
    </row>
    <row r="1343" spans="1:69" x14ac:dyDescent="0.25">
      <c r="A1343" s="27">
        <v>2023</v>
      </c>
      <c r="B1343" t="s">
        <v>64</v>
      </c>
      <c r="C1343" t="s">
        <v>40</v>
      </c>
      <c r="D1343" t="s">
        <v>78</v>
      </c>
      <c r="E1343" s="61"/>
      <c r="F1343" s="61"/>
      <c r="G1343" s="61">
        <v>7416</v>
      </c>
      <c r="H1343" s="61">
        <v>5742</v>
      </c>
      <c r="I1343" s="61"/>
      <c r="J1343" s="61"/>
      <c r="K1343" s="61"/>
      <c r="L1343" s="61"/>
      <c r="M1343" s="61"/>
      <c r="N1343" s="61"/>
      <c r="O1343" s="61"/>
      <c r="P1343" s="61"/>
      <c r="Q1343" s="61">
        <v>13158</v>
      </c>
      <c r="AK1343" s="27">
        <v>2022</v>
      </c>
      <c r="AL1343" t="s">
        <v>65</v>
      </c>
      <c r="AM1343" t="s">
        <v>34</v>
      </c>
      <c r="AN1343">
        <v>250023</v>
      </c>
      <c r="AO1343" s="29">
        <v>3</v>
      </c>
      <c r="AP1343" t="s">
        <v>73</v>
      </c>
      <c r="AQ1343" s="61">
        <v>5232</v>
      </c>
      <c r="BK1343" s="27">
        <v>2022</v>
      </c>
      <c r="BL1343" t="s">
        <v>65</v>
      </c>
      <c r="BM1343" t="s">
        <v>30</v>
      </c>
      <c r="BN1343">
        <v>511114</v>
      </c>
      <c r="BO1343" s="29">
        <v>6</v>
      </c>
      <c r="BP1343" t="s">
        <v>74</v>
      </c>
      <c r="BQ1343" s="61">
        <v>1161</v>
      </c>
    </row>
    <row r="1344" spans="1:69" x14ac:dyDescent="0.25">
      <c r="A1344" s="27">
        <v>2023</v>
      </c>
      <c r="B1344" t="s">
        <v>64</v>
      </c>
      <c r="C1344" t="s">
        <v>40</v>
      </c>
      <c r="D1344" t="s">
        <v>79</v>
      </c>
      <c r="E1344" s="61"/>
      <c r="F1344" s="61"/>
      <c r="G1344" s="61"/>
      <c r="H1344" s="61"/>
      <c r="I1344" s="61"/>
      <c r="J1344" s="61"/>
      <c r="K1344" s="61"/>
      <c r="L1344" s="61">
        <v>4613</v>
      </c>
      <c r="M1344" s="61"/>
      <c r="N1344" s="61"/>
      <c r="O1344" s="61"/>
      <c r="P1344" s="61"/>
      <c r="Q1344" s="61">
        <v>4613</v>
      </c>
      <c r="AK1344" s="27">
        <v>2022</v>
      </c>
      <c r="AL1344" t="s">
        <v>65</v>
      </c>
      <c r="AM1344" t="s">
        <v>34</v>
      </c>
      <c r="AN1344">
        <v>250023</v>
      </c>
      <c r="AO1344" s="29">
        <v>3</v>
      </c>
      <c r="AP1344" t="s">
        <v>11</v>
      </c>
      <c r="AQ1344" s="61">
        <v>1044</v>
      </c>
      <c r="BK1344" s="27">
        <v>2022</v>
      </c>
      <c r="BL1344" t="s">
        <v>65</v>
      </c>
      <c r="BM1344" t="s">
        <v>30</v>
      </c>
      <c r="BN1344">
        <v>511114</v>
      </c>
      <c r="BO1344" s="29">
        <v>6</v>
      </c>
      <c r="BP1344" t="s">
        <v>11</v>
      </c>
      <c r="BQ1344" s="61">
        <v>4656</v>
      </c>
    </row>
    <row r="1345" spans="1:69" x14ac:dyDescent="0.25">
      <c r="A1345" s="27">
        <v>2023</v>
      </c>
      <c r="B1345" t="s">
        <v>64</v>
      </c>
      <c r="C1345" t="s">
        <v>40</v>
      </c>
      <c r="D1345" t="s">
        <v>80</v>
      </c>
      <c r="E1345" s="61"/>
      <c r="F1345" s="61">
        <v>2291</v>
      </c>
      <c r="G1345" s="61"/>
      <c r="H1345" s="61"/>
      <c r="I1345" s="61"/>
      <c r="J1345" s="61"/>
      <c r="K1345" s="61"/>
      <c r="L1345" s="61"/>
      <c r="M1345" s="61"/>
      <c r="N1345" s="61"/>
      <c r="O1345" s="61"/>
      <c r="P1345" s="61">
        <v>3405</v>
      </c>
      <c r="Q1345" s="61">
        <v>5696</v>
      </c>
      <c r="AK1345" s="27">
        <v>2022</v>
      </c>
      <c r="AL1345" t="s">
        <v>65</v>
      </c>
      <c r="AM1345" t="s">
        <v>34</v>
      </c>
      <c r="AN1345">
        <v>250023</v>
      </c>
      <c r="AO1345" s="29">
        <v>4</v>
      </c>
      <c r="AP1345" t="s">
        <v>80</v>
      </c>
      <c r="AQ1345" s="61">
        <v>1330</v>
      </c>
      <c r="BK1345" s="27">
        <v>2022</v>
      </c>
      <c r="BL1345" t="s">
        <v>65</v>
      </c>
      <c r="BM1345" t="s">
        <v>30</v>
      </c>
      <c r="BN1345">
        <v>511114</v>
      </c>
      <c r="BO1345" s="29">
        <v>6</v>
      </c>
      <c r="BP1345" t="s">
        <v>20</v>
      </c>
      <c r="BQ1345" s="61">
        <v>4483</v>
      </c>
    </row>
    <row r="1346" spans="1:69" x14ac:dyDescent="0.25">
      <c r="A1346" s="27">
        <v>2023</v>
      </c>
      <c r="B1346" t="s">
        <v>64</v>
      </c>
      <c r="C1346" t="s">
        <v>40</v>
      </c>
      <c r="D1346" t="s">
        <v>81</v>
      </c>
      <c r="E1346" s="61"/>
      <c r="F1346" s="61"/>
      <c r="G1346" s="61"/>
      <c r="H1346" s="61">
        <v>604</v>
      </c>
      <c r="I1346" s="61"/>
      <c r="J1346" s="61"/>
      <c r="K1346" s="61"/>
      <c r="L1346" s="61"/>
      <c r="M1346" s="61"/>
      <c r="N1346" s="61"/>
      <c r="O1346" s="61"/>
      <c r="P1346" s="61"/>
      <c r="Q1346" s="61">
        <v>604</v>
      </c>
      <c r="AK1346" s="27">
        <v>2022</v>
      </c>
      <c r="AL1346" t="s">
        <v>65</v>
      </c>
      <c r="AM1346" t="s">
        <v>34</v>
      </c>
      <c r="AN1346">
        <v>250023</v>
      </c>
      <c r="AO1346" s="29">
        <v>5</v>
      </c>
      <c r="AP1346" t="s">
        <v>81</v>
      </c>
      <c r="AQ1346" s="61">
        <v>4054</v>
      </c>
      <c r="BK1346" s="27">
        <v>2022</v>
      </c>
      <c r="BL1346" t="s">
        <v>65</v>
      </c>
      <c r="BM1346" t="s">
        <v>30</v>
      </c>
      <c r="BN1346">
        <v>511114</v>
      </c>
      <c r="BO1346" s="29">
        <v>7</v>
      </c>
      <c r="BP1346" t="s">
        <v>76</v>
      </c>
      <c r="BQ1346" s="61">
        <v>1302</v>
      </c>
    </row>
    <row r="1347" spans="1:69" x14ac:dyDescent="0.25">
      <c r="A1347" s="27">
        <v>2023</v>
      </c>
      <c r="B1347" t="s">
        <v>64</v>
      </c>
      <c r="C1347" t="s">
        <v>40</v>
      </c>
      <c r="D1347" t="s">
        <v>11</v>
      </c>
      <c r="E1347" s="61"/>
      <c r="F1347" s="61">
        <v>3860</v>
      </c>
      <c r="G1347" s="61"/>
      <c r="H1347" s="61"/>
      <c r="I1347" s="61"/>
      <c r="J1347" s="61"/>
      <c r="K1347" s="61"/>
      <c r="L1347" s="61"/>
      <c r="M1347" s="61"/>
      <c r="N1347" s="61"/>
      <c r="O1347" s="61">
        <v>2948</v>
      </c>
      <c r="P1347" s="61"/>
      <c r="Q1347" s="61">
        <v>6808</v>
      </c>
      <c r="AK1347" s="27">
        <v>2022</v>
      </c>
      <c r="AL1347" t="s">
        <v>65</v>
      </c>
      <c r="AM1347" t="s">
        <v>34</v>
      </c>
      <c r="AN1347">
        <v>250023</v>
      </c>
      <c r="AO1347" s="29">
        <v>6</v>
      </c>
      <c r="AP1347" t="s">
        <v>12</v>
      </c>
      <c r="AQ1347" s="61">
        <v>821</v>
      </c>
      <c r="BK1347" s="27">
        <v>2022</v>
      </c>
      <c r="BL1347" t="s">
        <v>65</v>
      </c>
      <c r="BM1347" t="s">
        <v>30</v>
      </c>
      <c r="BN1347">
        <v>511114</v>
      </c>
      <c r="BO1347" s="29">
        <v>7</v>
      </c>
      <c r="BP1347" t="s">
        <v>16</v>
      </c>
      <c r="BQ1347" s="61">
        <v>1278</v>
      </c>
    </row>
    <row r="1348" spans="1:69" x14ac:dyDescent="0.25">
      <c r="A1348" s="27">
        <v>2023</v>
      </c>
      <c r="B1348" t="s">
        <v>64</v>
      </c>
      <c r="C1348" t="s">
        <v>40</v>
      </c>
      <c r="D1348" t="s">
        <v>12</v>
      </c>
      <c r="E1348" s="61"/>
      <c r="F1348" s="61"/>
      <c r="G1348" s="61">
        <v>10612</v>
      </c>
      <c r="H1348" s="61">
        <v>3805</v>
      </c>
      <c r="I1348" s="61"/>
      <c r="J1348" s="61"/>
      <c r="K1348" s="61">
        <v>2355</v>
      </c>
      <c r="L1348" s="61"/>
      <c r="M1348" s="61"/>
      <c r="N1348" s="61"/>
      <c r="O1348" s="61">
        <v>2229</v>
      </c>
      <c r="P1348" s="61"/>
      <c r="Q1348" s="61">
        <v>19001</v>
      </c>
      <c r="AK1348" s="27">
        <v>2022</v>
      </c>
      <c r="AL1348" t="s">
        <v>65</v>
      </c>
      <c r="AM1348" t="s">
        <v>34</v>
      </c>
      <c r="AN1348">
        <v>250023</v>
      </c>
      <c r="AO1348" s="29">
        <v>7</v>
      </c>
      <c r="AP1348" t="s">
        <v>16</v>
      </c>
      <c r="AQ1348" s="61">
        <v>5868</v>
      </c>
      <c r="BK1348" s="27">
        <v>2022</v>
      </c>
      <c r="BL1348" t="s">
        <v>65</v>
      </c>
      <c r="BM1348" t="s">
        <v>30</v>
      </c>
      <c r="BN1348">
        <v>511114</v>
      </c>
      <c r="BO1348" s="29">
        <v>8</v>
      </c>
      <c r="BP1348" t="s">
        <v>20</v>
      </c>
      <c r="BQ1348" s="61">
        <v>4661</v>
      </c>
    </row>
    <row r="1349" spans="1:69" x14ac:dyDescent="0.25">
      <c r="A1349" s="27">
        <v>2023</v>
      </c>
      <c r="B1349" t="s">
        <v>64</v>
      </c>
      <c r="C1349" t="s">
        <v>40</v>
      </c>
      <c r="D1349" t="s">
        <v>13</v>
      </c>
      <c r="E1349" s="61"/>
      <c r="F1349" s="61"/>
      <c r="G1349" s="61"/>
      <c r="H1349" s="61">
        <v>3540</v>
      </c>
      <c r="I1349" s="61"/>
      <c r="J1349" s="61"/>
      <c r="K1349" s="61"/>
      <c r="L1349" s="61"/>
      <c r="M1349" s="61">
        <v>3119</v>
      </c>
      <c r="N1349" s="61"/>
      <c r="O1349" s="61"/>
      <c r="P1349" s="61"/>
      <c r="Q1349" s="61">
        <v>6659</v>
      </c>
      <c r="AK1349" s="27">
        <v>2022</v>
      </c>
      <c r="AL1349" t="s">
        <v>65</v>
      </c>
      <c r="AM1349" t="s">
        <v>34</v>
      </c>
      <c r="AN1349">
        <v>250023</v>
      </c>
      <c r="AO1349" s="29">
        <v>7</v>
      </c>
      <c r="AP1349" t="s">
        <v>20</v>
      </c>
      <c r="AQ1349" s="61">
        <v>4795</v>
      </c>
      <c r="BK1349" s="27">
        <v>2022</v>
      </c>
      <c r="BL1349" t="s">
        <v>65</v>
      </c>
      <c r="BM1349" t="s">
        <v>30</v>
      </c>
      <c r="BN1349">
        <v>511114</v>
      </c>
      <c r="BO1349" s="29">
        <v>9</v>
      </c>
      <c r="BP1349" t="s">
        <v>75</v>
      </c>
      <c r="BQ1349" s="61">
        <v>5035</v>
      </c>
    </row>
    <row r="1350" spans="1:69" x14ac:dyDescent="0.25">
      <c r="A1350" s="27">
        <v>2023</v>
      </c>
      <c r="B1350" t="s">
        <v>64</v>
      </c>
      <c r="C1350" t="s">
        <v>40</v>
      </c>
      <c r="D1350" t="s">
        <v>14</v>
      </c>
      <c r="E1350" s="61"/>
      <c r="F1350" s="61"/>
      <c r="G1350" s="61"/>
      <c r="H1350" s="61">
        <v>2305</v>
      </c>
      <c r="I1350" s="61"/>
      <c r="J1350" s="61">
        <v>2805</v>
      </c>
      <c r="K1350" s="61"/>
      <c r="L1350" s="61"/>
      <c r="M1350" s="61">
        <v>5150</v>
      </c>
      <c r="N1350" s="61"/>
      <c r="O1350" s="61"/>
      <c r="P1350" s="61"/>
      <c r="Q1350" s="61">
        <v>10260</v>
      </c>
      <c r="AK1350" s="27">
        <v>2022</v>
      </c>
      <c r="AL1350" t="s">
        <v>65</v>
      </c>
      <c r="AM1350" t="s">
        <v>34</v>
      </c>
      <c r="AN1350">
        <v>250023</v>
      </c>
      <c r="AO1350" s="29">
        <v>11</v>
      </c>
      <c r="AP1350" t="s">
        <v>79</v>
      </c>
      <c r="AQ1350" s="61">
        <v>2574</v>
      </c>
      <c r="BK1350" s="27">
        <v>2022</v>
      </c>
      <c r="BL1350" t="s">
        <v>65</v>
      </c>
      <c r="BM1350" t="s">
        <v>30</v>
      </c>
      <c r="BN1350">
        <v>511114</v>
      </c>
      <c r="BO1350" s="29">
        <v>10</v>
      </c>
      <c r="BP1350" t="s">
        <v>80</v>
      </c>
      <c r="BQ1350" s="61">
        <v>3127</v>
      </c>
    </row>
    <row r="1351" spans="1:69" x14ac:dyDescent="0.25">
      <c r="A1351" s="27">
        <v>2023</v>
      </c>
      <c r="B1351" t="s">
        <v>64</v>
      </c>
      <c r="C1351" t="s">
        <v>40</v>
      </c>
      <c r="D1351" t="s">
        <v>15</v>
      </c>
      <c r="E1351" s="61"/>
      <c r="F1351" s="61">
        <v>6789</v>
      </c>
      <c r="G1351" s="61">
        <v>4293</v>
      </c>
      <c r="H1351" s="61"/>
      <c r="I1351" s="61"/>
      <c r="J1351" s="61"/>
      <c r="K1351" s="61"/>
      <c r="L1351" s="61"/>
      <c r="M1351" s="61"/>
      <c r="N1351" s="61"/>
      <c r="O1351" s="61"/>
      <c r="P1351" s="61"/>
      <c r="Q1351" s="61">
        <v>11082</v>
      </c>
      <c r="AK1351" s="27">
        <v>2022</v>
      </c>
      <c r="AL1351" t="s">
        <v>65</v>
      </c>
      <c r="AM1351" t="s">
        <v>34</v>
      </c>
      <c r="AN1351">
        <v>250024</v>
      </c>
      <c r="AO1351" s="29">
        <v>1</v>
      </c>
      <c r="AP1351" t="s">
        <v>78</v>
      </c>
      <c r="AQ1351" s="61">
        <v>4421</v>
      </c>
      <c r="BK1351" s="27">
        <v>2022</v>
      </c>
      <c r="BL1351" t="s">
        <v>65</v>
      </c>
      <c r="BM1351" t="s">
        <v>30</v>
      </c>
      <c r="BN1351">
        <v>511114</v>
      </c>
      <c r="BO1351" s="29">
        <v>10</v>
      </c>
      <c r="BP1351" t="s">
        <v>16</v>
      </c>
      <c r="BQ1351" s="61">
        <v>2224</v>
      </c>
    </row>
    <row r="1352" spans="1:69" x14ac:dyDescent="0.25">
      <c r="A1352" s="27">
        <v>2023</v>
      </c>
      <c r="B1352" t="s">
        <v>64</v>
      </c>
      <c r="C1352" t="s">
        <v>40</v>
      </c>
      <c r="D1352" t="s">
        <v>17</v>
      </c>
      <c r="E1352" s="61"/>
      <c r="F1352" s="61"/>
      <c r="G1352" s="61">
        <v>1792</v>
      </c>
      <c r="H1352" s="61">
        <v>4631</v>
      </c>
      <c r="I1352" s="61"/>
      <c r="J1352" s="61"/>
      <c r="K1352" s="61"/>
      <c r="L1352" s="61"/>
      <c r="M1352" s="61">
        <v>1144</v>
      </c>
      <c r="N1352" s="61"/>
      <c r="O1352" s="61">
        <v>1522</v>
      </c>
      <c r="P1352" s="61"/>
      <c r="Q1352" s="61">
        <v>9089</v>
      </c>
      <c r="AK1352" s="27">
        <v>2022</v>
      </c>
      <c r="AL1352" t="s">
        <v>65</v>
      </c>
      <c r="AM1352" t="s">
        <v>34</v>
      </c>
      <c r="AN1352">
        <v>250024</v>
      </c>
      <c r="AO1352" s="29">
        <v>2</v>
      </c>
      <c r="AP1352" t="s">
        <v>80</v>
      </c>
      <c r="AQ1352" s="61">
        <v>4253</v>
      </c>
      <c r="BK1352" s="27">
        <v>2022</v>
      </c>
      <c r="BL1352" t="s">
        <v>65</v>
      </c>
      <c r="BM1352" t="s">
        <v>30</v>
      </c>
      <c r="BN1352">
        <v>511114</v>
      </c>
      <c r="BO1352" s="29">
        <v>11</v>
      </c>
      <c r="BP1352" t="s">
        <v>74</v>
      </c>
      <c r="BQ1352" s="61">
        <v>2466</v>
      </c>
    </row>
    <row r="1353" spans="1:69" x14ac:dyDescent="0.25">
      <c r="A1353" s="27">
        <v>2023</v>
      </c>
      <c r="B1353" t="s">
        <v>64</v>
      </c>
      <c r="C1353" t="s">
        <v>40</v>
      </c>
      <c r="D1353" t="s">
        <v>18</v>
      </c>
      <c r="E1353" s="61">
        <v>3823</v>
      </c>
      <c r="F1353" s="61"/>
      <c r="G1353" s="61"/>
      <c r="H1353" s="61"/>
      <c r="I1353" s="61"/>
      <c r="J1353" s="61"/>
      <c r="K1353" s="61"/>
      <c r="L1353" s="61"/>
      <c r="M1353" s="61"/>
      <c r="N1353" s="61"/>
      <c r="O1353" s="61"/>
      <c r="P1353" s="61"/>
      <c r="Q1353" s="61">
        <v>3823</v>
      </c>
      <c r="AK1353" s="27">
        <v>2022</v>
      </c>
      <c r="AL1353" t="s">
        <v>65</v>
      </c>
      <c r="AM1353" t="s">
        <v>34</v>
      </c>
      <c r="AN1353">
        <v>250024</v>
      </c>
      <c r="AO1353" s="29">
        <v>2</v>
      </c>
      <c r="AP1353" t="s">
        <v>16</v>
      </c>
      <c r="AQ1353" s="61">
        <v>4695</v>
      </c>
      <c r="BK1353" s="27">
        <v>2022</v>
      </c>
      <c r="BL1353" t="s">
        <v>65</v>
      </c>
      <c r="BM1353" t="s">
        <v>30</v>
      </c>
      <c r="BN1353">
        <v>511114</v>
      </c>
      <c r="BO1353" s="29">
        <v>11</v>
      </c>
      <c r="BP1353" t="s">
        <v>77</v>
      </c>
      <c r="BQ1353" s="61">
        <v>5586</v>
      </c>
    </row>
    <row r="1354" spans="1:69" x14ac:dyDescent="0.25">
      <c r="A1354" s="27">
        <v>2023</v>
      </c>
      <c r="B1354" t="s">
        <v>64</v>
      </c>
      <c r="C1354" t="s">
        <v>40</v>
      </c>
      <c r="D1354" t="s">
        <v>19</v>
      </c>
      <c r="E1354" s="61"/>
      <c r="F1354" s="61"/>
      <c r="G1354" s="61"/>
      <c r="H1354" s="61">
        <v>2867</v>
      </c>
      <c r="I1354" s="61"/>
      <c r="J1354" s="61">
        <v>5961</v>
      </c>
      <c r="K1354" s="61"/>
      <c r="L1354" s="61"/>
      <c r="M1354" s="61"/>
      <c r="N1354" s="61"/>
      <c r="O1354" s="61"/>
      <c r="P1354" s="61"/>
      <c r="Q1354" s="61">
        <v>8828</v>
      </c>
      <c r="AK1354" s="27">
        <v>2022</v>
      </c>
      <c r="AL1354" t="s">
        <v>65</v>
      </c>
      <c r="AM1354" t="s">
        <v>34</v>
      </c>
      <c r="AN1354">
        <v>250024</v>
      </c>
      <c r="AO1354" s="29">
        <v>7</v>
      </c>
      <c r="AP1354" t="s">
        <v>16</v>
      </c>
      <c r="AQ1354" s="61">
        <v>1278</v>
      </c>
      <c r="BK1354" s="27">
        <v>2022</v>
      </c>
      <c r="BL1354" t="s">
        <v>65</v>
      </c>
      <c r="BM1354" t="s">
        <v>30</v>
      </c>
      <c r="BN1354">
        <v>511114</v>
      </c>
      <c r="BO1354" s="29">
        <v>11</v>
      </c>
      <c r="BP1354" t="s">
        <v>80</v>
      </c>
      <c r="BQ1354" s="61">
        <v>4416</v>
      </c>
    </row>
    <row r="1355" spans="1:69" x14ac:dyDescent="0.25">
      <c r="A1355" s="27">
        <v>2023</v>
      </c>
      <c r="B1355" t="s">
        <v>64</v>
      </c>
      <c r="C1355" t="s">
        <v>40</v>
      </c>
      <c r="D1355" t="s">
        <v>20</v>
      </c>
      <c r="E1355" s="61"/>
      <c r="F1355" s="61"/>
      <c r="G1355" s="61"/>
      <c r="H1355" s="61"/>
      <c r="I1355" s="61"/>
      <c r="J1355" s="61">
        <v>4159</v>
      </c>
      <c r="K1355" s="61">
        <v>5979</v>
      </c>
      <c r="L1355" s="61"/>
      <c r="M1355" s="61"/>
      <c r="N1355" s="61"/>
      <c r="O1355" s="61"/>
      <c r="P1355" s="61"/>
      <c r="Q1355" s="61">
        <v>10138</v>
      </c>
      <c r="AK1355" s="27">
        <v>2022</v>
      </c>
      <c r="AL1355" t="s">
        <v>65</v>
      </c>
      <c r="AM1355" t="s">
        <v>34</v>
      </c>
      <c r="AN1355">
        <v>250024</v>
      </c>
      <c r="AO1355" s="29">
        <v>8</v>
      </c>
      <c r="AP1355" t="s">
        <v>19</v>
      </c>
      <c r="AQ1355" s="61">
        <v>4742</v>
      </c>
      <c r="BK1355" s="27">
        <v>2022</v>
      </c>
      <c r="BL1355" t="s">
        <v>65</v>
      </c>
      <c r="BM1355" t="s">
        <v>30</v>
      </c>
      <c r="BN1355">
        <v>511114</v>
      </c>
      <c r="BO1355" s="29">
        <v>11</v>
      </c>
      <c r="BP1355" t="s">
        <v>21</v>
      </c>
      <c r="BQ1355" s="61">
        <v>10610</v>
      </c>
    </row>
    <row r="1356" spans="1:69" x14ac:dyDescent="0.25">
      <c r="A1356" s="27">
        <v>2023</v>
      </c>
      <c r="B1356" t="s">
        <v>64</v>
      </c>
      <c r="C1356" t="s">
        <v>40</v>
      </c>
      <c r="D1356" t="s">
        <v>21</v>
      </c>
      <c r="E1356" s="61">
        <v>5991</v>
      </c>
      <c r="F1356" s="61"/>
      <c r="G1356" s="61"/>
      <c r="H1356" s="61"/>
      <c r="I1356" s="61"/>
      <c r="J1356" s="61"/>
      <c r="K1356" s="61"/>
      <c r="L1356" s="61"/>
      <c r="M1356" s="61"/>
      <c r="N1356" s="61"/>
      <c r="O1356" s="61"/>
      <c r="P1356" s="61"/>
      <c r="Q1356" s="61">
        <v>5991</v>
      </c>
      <c r="AK1356" s="27">
        <v>2022</v>
      </c>
      <c r="AL1356" t="s">
        <v>65</v>
      </c>
      <c r="AM1356" t="s">
        <v>34</v>
      </c>
      <c r="AN1356">
        <v>250024</v>
      </c>
      <c r="AO1356" s="29">
        <v>10</v>
      </c>
      <c r="AP1356" t="s">
        <v>16</v>
      </c>
      <c r="AQ1356" s="61">
        <v>464</v>
      </c>
      <c r="BK1356" s="27">
        <v>2022</v>
      </c>
      <c r="BL1356" t="s">
        <v>65</v>
      </c>
      <c r="BM1356" t="s">
        <v>30</v>
      </c>
      <c r="BN1356">
        <v>511114</v>
      </c>
      <c r="BO1356" s="29">
        <v>12</v>
      </c>
      <c r="BP1356" t="s">
        <v>75</v>
      </c>
      <c r="BQ1356" s="61">
        <v>3781</v>
      </c>
    </row>
    <row r="1357" spans="1:69" x14ac:dyDescent="0.25">
      <c r="A1357" s="27">
        <v>2023</v>
      </c>
      <c r="B1357" t="s">
        <v>64</v>
      </c>
      <c r="C1357" t="s">
        <v>55</v>
      </c>
      <c r="D1357" t="s">
        <v>73</v>
      </c>
      <c r="E1357" s="61"/>
      <c r="F1357" s="61"/>
      <c r="G1357" s="61"/>
      <c r="H1357" s="61"/>
      <c r="I1357" s="61">
        <v>3305</v>
      </c>
      <c r="J1357" s="61"/>
      <c r="K1357" s="61"/>
      <c r="L1357" s="61"/>
      <c r="M1357" s="61"/>
      <c r="N1357" s="61"/>
      <c r="O1357" s="61"/>
      <c r="P1357" s="61"/>
      <c r="Q1357" s="61">
        <v>3305</v>
      </c>
      <c r="AK1357" s="27">
        <v>2022</v>
      </c>
      <c r="AL1357" t="s">
        <v>65</v>
      </c>
      <c r="AM1357" t="s">
        <v>34</v>
      </c>
      <c r="AN1357">
        <v>250024</v>
      </c>
      <c r="AO1357" s="29">
        <v>11</v>
      </c>
      <c r="AP1357" t="s">
        <v>20</v>
      </c>
      <c r="AQ1357" s="61">
        <v>4443</v>
      </c>
      <c r="BK1357" s="27">
        <v>2022</v>
      </c>
      <c r="BL1357" t="s">
        <v>65</v>
      </c>
      <c r="BM1357" t="s">
        <v>30</v>
      </c>
      <c r="BN1357">
        <v>511114</v>
      </c>
      <c r="BO1357" s="29">
        <v>12</v>
      </c>
      <c r="BP1357" t="s">
        <v>18</v>
      </c>
      <c r="BQ1357" s="61">
        <v>3514</v>
      </c>
    </row>
    <row r="1358" spans="1:69" x14ac:dyDescent="0.25">
      <c r="A1358" s="27">
        <v>2023</v>
      </c>
      <c r="B1358" t="s">
        <v>64</v>
      </c>
      <c r="C1358" t="s">
        <v>55</v>
      </c>
      <c r="D1358" t="s">
        <v>75</v>
      </c>
      <c r="E1358" s="61"/>
      <c r="F1358" s="61">
        <v>2549</v>
      </c>
      <c r="G1358" s="61"/>
      <c r="H1358" s="61"/>
      <c r="I1358" s="61"/>
      <c r="J1358" s="61"/>
      <c r="K1358" s="61"/>
      <c r="L1358" s="61"/>
      <c r="M1358" s="61">
        <v>5817</v>
      </c>
      <c r="N1358" s="61"/>
      <c r="O1358" s="61"/>
      <c r="P1358" s="61"/>
      <c r="Q1358" s="61">
        <v>8366</v>
      </c>
      <c r="AK1358" s="27">
        <v>2022</v>
      </c>
      <c r="AL1358" t="s">
        <v>65</v>
      </c>
      <c r="AM1358" t="s">
        <v>34</v>
      </c>
      <c r="AN1358">
        <v>250024</v>
      </c>
      <c r="AO1358" s="29">
        <v>11</v>
      </c>
      <c r="AP1358" t="s">
        <v>21</v>
      </c>
      <c r="AQ1358" s="61">
        <v>5860</v>
      </c>
      <c r="BK1358" s="27">
        <v>2022</v>
      </c>
      <c r="BL1358" t="s">
        <v>65</v>
      </c>
      <c r="BM1358" t="s">
        <v>70</v>
      </c>
      <c r="BN1358">
        <v>511115</v>
      </c>
      <c r="BO1358" s="29">
        <v>2</v>
      </c>
      <c r="BP1358" t="s">
        <v>78</v>
      </c>
      <c r="BQ1358" s="61">
        <v>2440</v>
      </c>
    </row>
    <row r="1359" spans="1:69" x14ac:dyDescent="0.25">
      <c r="A1359" s="27">
        <v>2023</v>
      </c>
      <c r="B1359" t="s">
        <v>64</v>
      </c>
      <c r="C1359" t="s">
        <v>55</v>
      </c>
      <c r="D1359" t="s">
        <v>76</v>
      </c>
      <c r="E1359" s="61"/>
      <c r="F1359" s="61"/>
      <c r="G1359" s="61">
        <v>897</v>
      </c>
      <c r="H1359" s="61"/>
      <c r="I1359" s="61"/>
      <c r="J1359" s="61"/>
      <c r="K1359" s="61"/>
      <c r="L1359" s="61"/>
      <c r="M1359" s="61"/>
      <c r="N1359" s="61"/>
      <c r="O1359" s="61"/>
      <c r="P1359" s="61"/>
      <c r="Q1359" s="61">
        <v>897</v>
      </c>
      <c r="AK1359" s="27">
        <v>2022</v>
      </c>
      <c r="AL1359" t="s">
        <v>65</v>
      </c>
      <c r="AM1359" t="s">
        <v>34</v>
      </c>
      <c r="AN1359">
        <v>250024</v>
      </c>
      <c r="AO1359" s="29">
        <v>12</v>
      </c>
      <c r="AP1359" t="s">
        <v>15</v>
      </c>
      <c r="AQ1359" s="61">
        <v>3332</v>
      </c>
      <c r="BK1359" s="27">
        <v>2022</v>
      </c>
      <c r="BL1359" t="s">
        <v>65</v>
      </c>
      <c r="BM1359" t="s">
        <v>70</v>
      </c>
      <c r="BN1359">
        <v>511115</v>
      </c>
      <c r="BO1359" s="29">
        <v>2</v>
      </c>
      <c r="BP1359" t="s">
        <v>16</v>
      </c>
      <c r="BQ1359" s="61">
        <v>1834</v>
      </c>
    </row>
    <row r="1360" spans="1:69" x14ac:dyDescent="0.25">
      <c r="A1360" s="27">
        <v>2023</v>
      </c>
      <c r="B1360" t="s">
        <v>64</v>
      </c>
      <c r="C1360" t="s">
        <v>55</v>
      </c>
      <c r="D1360" t="s">
        <v>77</v>
      </c>
      <c r="E1360" s="61"/>
      <c r="F1360" s="61"/>
      <c r="G1360" s="61"/>
      <c r="H1360" s="61">
        <v>802</v>
      </c>
      <c r="I1360" s="61"/>
      <c r="J1360" s="61"/>
      <c r="K1360" s="61"/>
      <c r="L1360" s="61"/>
      <c r="M1360" s="61"/>
      <c r="N1360" s="61"/>
      <c r="O1360" s="61"/>
      <c r="P1360" s="61"/>
      <c r="Q1360" s="61">
        <v>802</v>
      </c>
      <c r="AK1360" s="27">
        <v>2022</v>
      </c>
      <c r="AL1360" t="s">
        <v>65</v>
      </c>
      <c r="AM1360" t="s">
        <v>34</v>
      </c>
      <c r="AN1360">
        <v>250025</v>
      </c>
      <c r="AO1360" s="29">
        <v>3</v>
      </c>
      <c r="AP1360" t="s">
        <v>73</v>
      </c>
      <c r="AQ1360" s="61">
        <v>2923</v>
      </c>
      <c r="BK1360" s="27">
        <v>2022</v>
      </c>
      <c r="BL1360" t="s">
        <v>65</v>
      </c>
      <c r="BM1360" t="s">
        <v>70</v>
      </c>
      <c r="BN1360">
        <v>511115</v>
      </c>
      <c r="BO1360" s="29">
        <v>4</v>
      </c>
      <c r="BP1360" t="s">
        <v>73</v>
      </c>
      <c r="BQ1360" s="61">
        <v>7642</v>
      </c>
    </row>
    <row r="1361" spans="1:69" x14ac:dyDescent="0.25">
      <c r="A1361" s="27">
        <v>2023</v>
      </c>
      <c r="B1361" t="s">
        <v>64</v>
      </c>
      <c r="C1361" t="s">
        <v>55</v>
      </c>
      <c r="D1361" t="s">
        <v>79</v>
      </c>
      <c r="E1361" s="61"/>
      <c r="F1361" s="61">
        <v>2905</v>
      </c>
      <c r="G1361" s="61">
        <v>4532</v>
      </c>
      <c r="H1361" s="61"/>
      <c r="I1361" s="61"/>
      <c r="J1361" s="61">
        <v>3760</v>
      </c>
      <c r="K1361" s="61"/>
      <c r="L1361" s="61"/>
      <c r="M1361" s="61"/>
      <c r="N1361" s="61"/>
      <c r="O1361" s="61"/>
      <c r="P1361" s="61">
        <v>2404</v>
      </c>
      <c r="Q1361" s="61">
        <v>13601</v>
      </c>
      <c r="AK1361" s="27">
        <v>2022</v>
      </c>
      <c r="AL1361" t="s">
        <v>65</v>
      </c>
      <c r="AM1361" t="s">
        <v>34</v>
      </c>
      <c r="AN1361">
        <v>250025</v>
      </c>
      <c r="AO1361" s="29">
        <v>4</v>
      </c>
      <c r="AP1361" t="s">
        <v>20</v>
      </c>
      <c r="AQ1361" s="61">
        <v>5735</v>
      </c>
      <c r="BK1361" s="27">
        <v>2022</v>
      </c>
      <c r="BL1361" t="s">
        <v>65</v>
      </c>
      <c r="BM1361" t="s">
        <v>70</v>
      </c>
      <c r="BN1361">
        <v>511115</v>
      </c>
      <c r="BO1361" s="29">
        <v>4</v>
      </c>
      <c r="BP1361" t="s">
        <v>78</v>
      </c>
      <c r="BQ1361" s="61">
        <v>4459</v>
      </c>
    </row>
    <row r="1362" spans="1:69" x14ac:dyDescent="0.25">
      <c r="A1362" s="27">
        <v>2023</v>
      </c>
      <c r="B1362" t="s">
        <v>64</v>
      </c>
      <c r="C1362" t="s">
        <v>55</v>
      </c>
      <c r="D1362" t="s">
        <v>80</v>
      </c>
      <c r="E1362" s="61"/>
      <c r="F1362" s="61"/>
      <c r="G1362" s="61"/>
      <c r="H1362" s="61"/>
      <c r="I1362" s="61"/>
      <c r="J1362" s="61"/>
      <c r="K1362" s="61"/>
      <c r="L1362" s="61">
        <v>2001</v>
      </c>
      <c r="M1362" s="61"/>
      <c r="N1362" s="61"/>
      <c r="O1362" s="61"/>
      <c r="P1362" s="61"/>
      <c r="Q1362" s="61">
        <v>2001</v>
      </c>
      <c r="AK1362" s="27">
        <v>2022</v>
      </c>
      <c r="AL1362" t="s">
        <v>65</v>
      </c>
      <c r="AM1362" t="s">
        <v>34</v>
      </c>
      <c r="AN1362">
        <v>250025</v>
      </c>
      <c r="AO1362" s="29">
        <v>5</v>
      </c>
      <c r="AP1362" t="s">
        <v>11</v>
      </c>
      <c r="AQ1362" s="61">
        <v>1704</v>
      </c>
      <c r="BK1362" s="27">
        <v>2022</v>
      </c>
      <c r="BL1362" t="s">
        <v>65</v>
      </c>
      <c r="BM1362" t="s">
        <v>70</v>
      </c>
      <c r="BN1362">
        <v>511115</v>
      </c>
      <c r="BO1362" s="29">
        <v>4</v>
      </c>
      <c r="BP1362" t="s">
        <v>12</v>
      </c>
      <c r="BQ1362" s="61">
        <v>3884</v>
      </c>
    </row>
    <row r="1363" spans="1:69" x14ac:dyDescent="0.25">
      <c r="A1363" s="27">
        <v>2023</v>
      </c>
      <c r="B1363" t="s">
        <v>64</v>
      </c>
      <c r="C1363" t="s">
        <v>55</v>
      </c>
      <c r="D1363" t="s">
        <v>11</v>
      </c>
      <c r="E1363" s="61"/>
      <c r="F1363" s="61"/>
      <c r="G1363" s="61"/>
      <c r="H1363" s="61"/>
      <c r="I1363" s="61"/>
      <c r="J1363" s="61"/>
      <c r="K1363" s="61"/>
      <c r="L1363" s="61"/>
      <c r="M1363" s="61"/>
      <c r="N1363" s="61"/>
      <c r="O1363" s="61"/>
      <c r="P1363" s="61">
        <v>1117</v>
      </c>
      <c r="Q1363" s="61">
        <v>1117</v>
      </c>
      <c r="AK1363" s="27">
        <v>2022</v>
      </c>
      <c r="AL1363" t="s">
        <v>65</v>
      </c>
      <c r="AM1363" t="s">
        <v>34</v>
      </c>
      <c r="AN1363">
        <v>250025</v>
      </c>
      <c r="AO1363" s="29">
        <v>5</v>
      </c>
      <c r="AP1363" t="s">
        <v>13</v>
      </c>
      <c r="AQ1363" s="61">
        <v>326</v>
      </c>
      <c r="BK1363" s="27">
        <v>2022</v>
      </c>
      <c r="BL1363" t="s">
        <v>65</v>
      </c>
      <c r="BM1363" t="s">
        <v>70</v>
      </c>
      <c r="BN1363">
        <v>511115</v>
      </c>
      <c r="BO1363" s="29">
        <v>4</v>
      </c>
      <c r="BP1363" t="s">
        <v>20</v>
      </c>
      <c r="BQ1363" s="61">
        <v>5735</v>
      </c>
    </row>
    <row r="1364" spans="1:69" x14ac:dyDescent="0.25">
      <c r="A1364" s="27">
        <v>2023</v>
      </c>
      <c r="B1364" t="s">
        <v>64</v>
      </c>
      <c r="C1364" t="s">
        <v>55</v>
      </c>
      <c r="D1364" t="s">
        <v>12</v>
      </c>
      <c r="E1364" s="61"/>
      <c r="F1364" s="61">
        <v>3361</v>
      </c>
      <c r="G1364" s="61">
        <v>4656</v>
      </c>
      <c r="H1364" s="61"/>
      <c r="I1364" s="61"/>
      <c r="J1364" s="61"/>
      <c r="K1364" s="61"/>
      <c r="L1364" s="61"/>
      <c r="M1364" s="61"/>
      <c r="N1364" s="61"/>
      <c r="O1364" s="61"/>
      <c r="P1364" s="61"/>
      <c r="Q1364" s="61">
        <v>8017</v>
      </c>
      <c r="AK1364" s="27">
        <v>2022</v>
      </c>
      <c r="AL1364" t="s">
        <v>65</v>
      </c>
      <c r="AM1364" t="s">
        <v>34</v>
      </c>
      <c r="AN1364">
        <v>250025</v>
      </c>
      <c r="AO1364" s="29">
        <v>5</v>
      </c>
      <c r="AP1364" t="s">
        <v>16</v>
      </c>
      <c r="AQ1364" s="61">
        <v>3869</v>
      </c>
      <c r="BK1364" s="27">
        <v>2022</v>
      </c>
      <c r="BL1364" t="s">
        <v>65</v>
      </c>
      <c r="BM1364" t="s">
        <v>70</v>
      </c>
      <c r="BN1364">
        <v>511115</v>
      </c>
      <c r="BO1364" s="29">
        <v>5</v>
      </c>
      <c r="BP1364" t="s">
        <v>75</v>
      </c>
      <c r="BQ1364" s="61">
        <v>920</v>
      </c>
    </row>
    <row r="1365" spans="1:69" x14ac:dyDescent="0.25">
      <c r="A1365" s="27">
        <v>2023</v>
      </c>
      <c r="B1365" t="s">
        <v>64</v>
      </c>
      <c r="C1365" t="s">
        <v>55</v>
      </c>
      <c r="D1365" t="s">
        <v>14</v>
      </c>
      <c r="E1365" s="61"/>
      <c r="F1365" s="61"/>
      <c r="G1365" s="61"/>
      <c r="H1365" s="61"/>
      <c r="I1365" s="61"/>
      <c r="J1365" s="61"/>
      <c r="K1365" s="61"/>
      <c r="L1365" s="61"/>
      <c r="M1365" s="61">
        <v>4799</v>
      </c>
      <c r="N1365" s="61"/>
      <c r="O1365" s="61"/>
      <c r="P1365" s="61"/>
      <c r="Q1365" s="61">
        <v>4799</v>
      </c>
      <c r="AK1365" s="27">
        <v>2022</v>
      </c>
      <c r="AL1365" t="s">
        <v>65</v>
      </c>
      <c r="AM1365" t="s">
        <v>34</v>
      </c>
      <c r="AN1365">
        <v>250025</v>
      </c>
      <c r="AO1365" s="29">
        <v>7</v>
      </c>
      <c r="AP1365" t="s">
        <v>18</v>
      </c>
      <c r="AQ1365" s="61">
        <v>5052</v>
      </c>
      <c r="BK1365" s="27">
        <v>2022</v>
      </c>
      <c r="BL1365" t="s">
        <v>65</v>
      </c>
      <c r="BM1365" t="s">
        <v>70</v>
      </c>
      <c r="BN1365">
        <v>511115</v>
      </c>
      <c r="BO1365" s="29">
        <v>5</v>
      </c>
      <c r="BP1365" t="s">
        <v>16</v>
      </c>
      <c r="BQ1365" s="61">
        <v>3869</v>
      </c>
    </row>
    <row r="1366" spans="1:69" x14ac:dyDescent="0.25">
      <c r="A1366" s="27">
        <v>2023</v>
      </c>
      <c r="B1366" t="s">
        <v>64</v>
      </c>
      <c r="C1366" t="s">
        <v>55</v>
      </c>
      <c r="D1366" t="s">
        <v>17</v>
      </c>
      <c r="E1366" s="61">
        <v>5734</v>
      </c>
      <c r="F1366" s="61"/>
      <c r="G1366" s="61"/>
      <c r="H1366" s="61"/>
      <c r="I1366" s="61"/>
      <c r="J1366" s="61"/>
      <c r="K1366" s="61"/>
      <c r="L1366" s="61"/>
      <c r="M1366" s="61"/>
      <c r="N1366" s="61"/>
      <c r="O1366" s="61"/>
      <c r="P1366" s="61"/>
      <c r="Q1366" s="61">
        <v>5734</v>
      </c>
      <c r="AK1366" s="27">
        <v>2022</v>
      </c>
      <c r="AL1366" t="s">
        <v>65</v>
      </c>
      <c r="AM1366" t="s">
        <v>34</v>
      </c>
      <c r="AN1366">
        <v>250025</v>
      </c>
      <c r="AO1366" s="29">
        <v>9</v>
      </c>
      <c r="AP1366" t="s">
        <v>76</v>
      </c>
      <c r="AQ1366" s="61">
        <v>3126</v>
      </c>
      <c r="BK1366" s="27">
        <v>2022</v>
      </c>
      <c r="BL1366" t="s">
        <v>65</v>
      </c>
      <c r="BM1366" t="s">
        <v>70</v>
      </c>
      <c r="BN1366">
        <v>511115</v>
      </c>
      <c r="BO1366" s="29">
        <v>5</v>
      </c>
      <c r="BP1366" t="s">
        <v>17</v>
      </c>
      <c r="BQ1366" s="61">
        <v>1134</v>
      </c>
    </row>
    <row r="1367" spans="1:69" x14ac:dyDescent="0.25">
      <c r="A1367" s="27">
        <v>2023</v>
      </c>
      <c r="B1367" t="s">
        <v>64</v>
      </c>
      <c r="C1367" t="s">
        <v>55</v>
      </c>
      <c r="D1367" t="s">
        <v>18</v>
      </c>
      <c r="E1367" s="61"/>
      <c r="F1367" s="61"/>
      <c r="G1367" s="61"/>
      <c r="H1367" s="61">
        <v>5032</v>
      </c>
      <c r="I1367" s="61"/>
      <c r="J1367" s="61"/>
      <c r="K1367" s="61"/>
      <c r="L1367" s="61"/>
      <c r="M1367" s="61"/>
      <c r="N1367" s="61"/>
      <c r="O1367" s="61"/>
      <c r="P1367" s="61"/>
      <c r="Q1367" s="61">
        <v>5032</v>
      </c>
      <c r="AK1367" s="27">
        <v>2022</v>
      </c>
      <c r="AL1367" t="s">
        <v>65</v>
      </c>
      <c r="AM1367" t="s">
        <v>34</v>
      </c>
      <c r="AN1367">
        <v>250025</v>
      </c>
      <c r="AO1367" s="29">
        <v>12</v>
      </c>
      <c r="AP1367" t="s">
        <v>77</v>
      </c>
      <c r="AQ1367" s="61">
        <v>4812</v>
      </c>
      <c r="BK1367" s="27">
        <v>2022</v>
      </c>
      <c r="BL1367" t="s">
        <v>65</v>
      </c>
      <c r="BM1367" t="s">
        <v>70</v>
      </c>
      <c r="BN1367">
        <v>511115</v>
      </c>
      <c r="BO1367" s="29">
        <v>6</v>
      </c>
      <c r="BP1367" t="s">
        <v>73</v>
      </c>
      <c r="BQ1367" s="61">
        <v>5979</v>
      </c>
    </row>
    <row r="1368" spans="1:69" x14ac:dyDescent="0.25">
      <c r="A1368" s="27">
        <v>2023</v>
      </c>
      <c r="B1368" t="s">
        <v>64</v>
      </c>
      <c r="C1368" t="s">
        <v>55</v>
      </c>
      <c r="D1368" t="s">
        <v>19</v>
      </c>
      <c r="E1368" s="61"/>
      <c r="F1368" s="61"/>
      <c r="G1368" s="61">
        <v>832</v>
      </c>
      <c r="H1368" s="61"/>
      <c r="I1368" s="61"/>
      <c r="J1368" s="61"/>
      <c r="K1368" s="61"/>
      <c r="L1368" s="61"/>
      <c r="M1368" s="61"/>
      <c r="N1368" s="61"/>
      <c r="O1368" s="61"/>
      <c r="P1368" s="61"/>
      <c r="Q1368" s="61">
        <v>832</v>
      </c>
      <c r="AK1368" s="27">
        <v>2022</v>
      </c>
      <c r="AL1368" t="s">
        <v>65</v>
      </c>
      <c r="AM1368" t="s">
        <v>36</v>
      </c>
      <c r="AN1368">
        <v>250001</v>
      </c>
      <c r="AO1368" s="29">
        <v>1</v>
      </c>
      <c r="AP1368" t="s">
        <v>21</v>
      </c>
      <c r="AQ1368" s="61">
        <v>4560</v>
      </c>
      <c r="BK1368" s="27">
        <v>2022</v>
      </c>
      <c r="BL1368" t="s">
        <v>65</v>
      </c>
      <c r="BM1368" t="s">
        <v>70</v>
      </c>
      <c r="BN1368">
        <v>511115</v>
      </c>
      <c r="BO1368" s="29">
        <v>6</v>
      </c>
      <c r="BP1368" t="s">
        <v>74</v>
      </c>
      <c r="BQ1368" s="61">
        <v>1264</v>
      </c>
    </row>
    <row r="1369" spans="1:69" x14ac:dyDescent="0.25">
      <c r="A1369" s="27">
        <v>2023</v>
      </c>
      <c r="B1369" t="s">
        <v>64</v>
      </c>
      <c r="C1369" t="s">
        <v>55</v>
      </c>
      <c r="D1369" t="s">
        <v>20</v>
      </c>
      <c r="E1369" s="61"/>
      <c r="F1369" s="61"/>
      <c r="G1369" s="61"/>
      <c r="H1369" s="61"/>
      <c r="I1369" s="61"/>
      <c r="J1369" s="61"/>
      <c r="K1369" s="61"/>
      <c r="L1369" s="61"/>
      <c r="M1369" s="61"/>
      <c r="N1369" s="61"/>
      <c r="O1369" s="61">
        <v>966</v>
      </c>
      <c r="P1369" s="61"/>
      <c r="Q1369" s="61">
        <v>966</v>
      </c>
      <c r="AK1369" s="27">
        <v>2022</v>
      </c>
      <c r="AL1369" t="s">
        <v>65</v>
      </c>
      <c r="AM1369" t="s">
        <v>36</v>
      </c>
      <c r="AN1369">
        <v>250001</v>
      </c>
      <c r="AO1369" s="29">
        <v>2</v>
      </c>
      <c r="AP1369" t="s">
        <v>81</v>
      </c>
      <c r="AQ1369" s="61">
        <v>5963</v>
      </c>
      <c r="BK1369" s="27">
        <v>2022</v>
      </c>
      <c r="BL1369" t="s">
        <v>65</v>
      </c>
      <c r="BM1369" t="s">
        <v>70</v>
      </c>
      <c r="BN1369">
        <v>511115</v>
      </c>
      <c r="BO1369" s="29">
        <v>6</v>
      </c>
      <c r="BP1369" t="s">
        <v>11</v>
      </c>
      <c r="BQ1369" s="61">
        <v>2909</v>
      </c>
    </row>
    <row r="1370" spans="1:69" x14ac:dyDescent="0.25">
      <c r="A1370" s="27" t="s">
        <v>93</v>
      </c>
      <c r="E1370" s="61">
        <v>744003</v>
      </c>
      <c r="F1370" s="61">
        <v>778705</v>
      </c>
      <c r="G1370" s="61">
        <v>846459</v>
      </c>
      <c r="H1370" s="61">
        <v>826711</v>
      </c>
      <c r="I1370" s="61">
        <v>721796</v>
      </c>
      <c r="J1370" s="61">
        <v>848021</v>
      </c>
      <c r="K1370" s="61">
        <v>790400</v>
      </c>
      <c r="L1370" s="61">
        <v>791022</v>
      </c>
      <c r="M1370" s="61">
        <v>756250</v>
      </c>
      <c r="N1370" s="61">
        <v>888574</v>
      </c>
      <c r="O1370" s="61">
        <v>799023</v>
      </c>
      <c r="P1370" s="61">
        <v>796025</v>
      </c>
      <c r="Q1370" s="61">
        <v>9586989</v>
      </c>
      <c r="AK1370" s="27">
        <v>2022</v>
      </c>
      <c r="AL1370" t="s">
        <v>65</v>
      </c>
      <c r="AM1370" t="s">
        <v>36</v>
      </c>
      <c r="AN1370">
        <v>250001</v>
      </c>
      <c r="AO1370" s="29">
        <v>4</v>
      </c>
      <c r="AP1370" t="s">
        <v>76</v>
      </c>
      <c r="AQ1370" s="61">
        <v>212</v>
      </c>
      <c r="BK1370" s="27">
        <v>2022</v>
      </c>
      <c r="BL1370" t="s">
        <v>65</v>
      </c>
      <c r="BM1370" t="s">
        <v>70</v>
      </c>
      <c r="BN1370">
        <v>511115</v>
      </c>
      <c r="BO1370" s="29">
        <v>6</v>
      </c>
      <c r="BP1370" t="s">
        <v>12</v>
      </c>
      <c r="BQ1370" s="61">
        <v>821</v>
      </c>
    </row>
    <row r="1371" spans="1:69" x14ac:dyDescent="0.25">
      <c r="AK1371" s="27">
        <v>2022</v>
      </c>
      <c r="AL1371" t="s">
        <v>65</v>
      </c>
      <c r="AM1371" t="s">
        <v>36</v>
      </c>
      <c r="AN1371">
        <v>250001</v>
      </c>
      <c r="AO1371" s="29">
        <v>4</v>
      </c>
      <c r="AP1371" t="s">
        <v>78</v>
      </c>
      <c r="AQ1371" s="61">
        <v>1851</v>
      </c>
      <c r="BK1371" s="27">
        <v>2022</v>
      </c>
      <c r="BL1371" t="s">
        <v>65</v>
      </c>
      <c r="BM1371" t="s">
        <v>70</v>
      </c>
      <c r="BN1371">
        <v>511115</v>
      </c>
      <c r="BO1371" s="29">
        <v>6</v>
      </c>
      <c r="BP1371" t="s">
        <v>14</v>
      </c>
      <c r="BQ1371" s="61">
        <v>4738</v>
      </c>
    </row>
    <row r="1372" spans="1:69" x14ac:dyDescent="0.25">
      <c r="AK1372" s="27">
        <v>2022</v>
      </c>
      <c r="AL1372" t="s">
        <v>65</v>
      </c>
      <c r="AM1372" t="s">
        <v>36</v>
      </c>
      <c r="AN1372">
        <v>250001</v>
      </c>
      <c r="AO1372" s="29">
        <v>4</v>
      </c>
      <c r="AP1372" t="s">
        <v>79</v>
      </c>
      <c r="AQ1372" s="61">
        <v>1271</v>
      </c>
      <c r="BK1372" s="27">
        <v>2022</v>
      </c>
      <c r="BL1372" t="s">
        <v>65</v>
      </c>
      <c r="BM1372" t="s">
        <v>70</v>
      </c>
      <c r="BN1372">
        <v>511115</v>
      </c>
      <c r="BO1372" s="29">
        <v>6</v>
      </c>
      <c r="BP1372" t="s">
        <v>16</v>
      </c>
      <c r="BQ1372" s="61">
        <v>4691</v>
      </c>
    </row>
    <row r="1373" spans="1:69" x14ac:dyDescent="0.25">
      <c r="AK1373" s="27">
        <v>2022</v>
      </c>
      <c r="AL1373" t="s">
        <v>65</v>
      </c>
      <c r="AM1373" t="s">
        <v>36</v>
      </c>
      <c r="AN1373">
        <v>250001</v>
      </c>
      <c r="AO1373" s="29">
        <v>9</v>
      </c>
      <c r="AP1373" t="s">
        <v>17</v>
      </c>
      <c r="AQ1373" s="61">
        <v>1263</v>
      </c>
      <c r="BK1373" s="27">
        <v>2022</v>
      </c>
      <c r="BL1373" t="s">
        <v>65</v>
      </c>
      <c r="BM1373" t="s">
        <v>70</v>
      </c>
      <c r="BN1373">
        <v>511115</v>
      </c>
      <c r="BO1373" s="29">
        <v>7</v>
      </c>
      <c r="BP1373" t="s">
        <v>12</v>
      </c>
      <c r="BQ1373" s="61">
        <v>1770</v>
      </c>
    </row>
    <row r="1374" spans="1:69" x14ac:dyDescent="0.25">
      <c r="AK1374" s="27">
        <v>2022</v>
      </c>
      <c r="AL1374" t="s">
        <v>65</v>
      </c>
      <c r="AM1374" t="s">
        <v>36</v>
      </c>
      <c r="AN1374">
        <v>250001</v>
      </c>
      <c r="AO1374" s="29">
        <v>10</v>
      </c>
      <c r="AP1374" t="s">
        <v>15</v>
      </c>
      <c r="AQ1374" s="61">
        <v>3422</v>
      </c>
      <c r="BK1374" s="27">
        <v>2022</v>
      </c>
      <c r="BL1374" t="s">
        <v>65</v>
      </c>
      <c r="BM1374" t="s">
        <v>70</v>
      </c>
      <c r="BN1374">
        <v>511115</v>
      </c>
      <c r="BO1374" s="29">
        <v>8</v>
      </c>
      <c r="BP1374" t="s">
        <v>74</v>
      </c>
      <c r="BQ1374" s="61">
        <v>2090</v>
      </c>
    </row>
    <row r="1375" spans="1:69" x14ac:dyDescent="0.25">
      <c r="AK1375" s="27">
        <v>2022</v>
      </c>
      <c r="AL1375" t="s">
        <v>65</v>
      </c>
      <c r="AM1375" t="s">
        <v>36</v>
      </c>
      <c r="AN1375">
        <v>250001</v>
      </c>
      <c r="AO1375" s="29">
        <v>10</v>
      </c>
      <c r="AP1375" t="s">
        <v>17</v>
      </c>
      <c r="AQ1375" s="61">
        <v>4817</v>
      </c>
      <c r="BK1375" s="27">
        <v>2022</v>
      </c>
      <c r="BL1375" t="s">
        <v>65</v>
      </c>
      <c r="BM1375" t="s">
        <v>70</v>
      </c>
      <c r="BN1375">
        <v>511115</v>
      </c>
      <c r="BO1375" s="29">
        <v>8</v>
      </c>
      <c r="BP1375" t="s">
        <v>75</v>
      </c>
      <c r="BQ1375" s="61">
        <v>5552</v>
      </c>
    </row>
    <row r="1376" spans="1:69" x14ac:dyDescent="0.25">
      <c r="AK1376" s="27">
        <v>2022</v>
      </c>
      <c r="AL1376" t="s">
        <v>65</v>
      </c>
      <c r="AM1376" t="s">
        <v>36</v>
      </c>
      <c r="AN1376">
        <v>250001</v>
      </c>
      <c r="AO1376" s="29">
        <v>11</v>
      </c>
      <c r="AP1376" t="s">
        <v>13</v>
      </c>
      <c r="AQ1376" s="61">
        <v>5064</v>
      </c>
      <c r="BK1376" s="27">
        <v>2022</v>
      </c>
      <c r="BL1376" t="s">
        <v>65</v>
      </c>
      <c r="BM1376" t="s">
        <v>70</v>
      </c>
      <c r="BN1376">
        <v>511115</v>
      </c>
      <c r="BO1376" s="29">
        <v>8</v>
      </c>
      <c r="BP1376" t="s">
        <v>11</v>
      </c>
      <c r="BQ1376" s="61">
        <v>2455</v>
      </c>
    </row>
    <row r="1377" spans="37:69" x14ac:dyDescent="0.25">
      <c r="AK1377" s="27">
        <v>2022</v>
      </c>
      <c r="AL1377" t="s">
        <v>65</v>
      </c>
      <c r="AM1377" t="s">
        <v>36</v>
      </c>
      <c r="AN1377">
        <v>250002</v>
      </c>
      <c r="AO1377" s="29">
        <v>4</v>
      </c>
      <c r="AP1377" t="s">
        <v>21</v>
      </c>
      <c r="AQ1377" s="61">
        <v>2390</v>
      </c>
      <c r="BK1377" s="27">
        <v>2022</v>
      </c>
      <c r="BL1377" t="s">
        <v>65</v>
      </c>
      <c r="BM1377" t="s">
        <v>70</v>
      </c>
      <c r="BN1377">
        <v>511115</v>
      </c>
      <c r="BO1377" s="29">
        <v>9</v>
      </c>
      <c r="BP1377" t="s">
        <v>13</v>
      </c>
      <c r="BQ1377" s="61">
        <v>3615</v>
      </c>
    </row>
    <row r="1378" spans="37:69" x14ac:dyDescent="0.25">
      <c r="AK1378" s="27">
        <v>2022</v>
      </c>
      <c r="AL1378" t="s">
        <v>65</v>
      </c>
      <c r="AM1378" t="s">
        <v>36</v>
      </c>
      <c r="AN1378">
        <v>250002</v>
      </c>
      <c r="AO1378" s="29">
        <v>7</v>
      </c>
      <c r="AP1378" t="s">
        <v>13</v>
      </c>
      <c r="AQ1378" s="61">
        <v>3686</v>
      </c>
      <c r="BK1378" s="27">
        <v>2022</v>
      </c>
      <c r="BL1378" t="s">
        <v>65</v>
      </c>
      <c r="BM1378" t="s">
        <v>70</v>
      </c>
      <c r="BN1378">
        <v>511115</v>
      </c>
      <c r="BO1378" s="29">
        <v>9</v>
      </c>
      <c r="BP1378" t="s">
        <v>14</v>
      </c>
      <c r="BQ1378" s="61">
        <v>5315</v>
      </c>
    </row>
    <row r="1379" spans="37:69" x14ac:dyDescent="0.25">
      <c r="AK1379" s="27">
        <v>2022</v>
      </c>
      <c r="AL1379" t="s">
        <v>65</v>
      </c>
      <c r="AM1379" t="s">
        <v>36</v>
      </c>
      <c r="AN1379">
        <v>250002</v>
      </c>
      <c r="AO1379" s="29">
        <v>9</v>
      </c>
      <c r="AP1379" t="s">
        <v>78</v>
      </c>
      <c r="AQ1379" s="61">
        <v>3307</v>
      </c>
      <c r="BK1379" s="27">
        <v>2022</v>
      </c>
      <c r="BL1379" t="s">
        <v>65</v>
      </c>
      <c r="BM1379" t="s">
        <v>70</v>
      </c>
      <c r="BN1379">
        <v>511115</v>
      </c>
      <c r="BO1379" s="29">
        <v>10</v>
      </c>
      <c r="BP1379" t="s">
        <v>73</v>
      </c>
      <c r="BQ1379" s="61">
        <v>4796</v>
      </c>
    </row>
    <row r="1380" spans="37:69" x14ac:dyDescent="0.25">
      <c r="AK1380" s="27">
        <v>2022</v>
      </c>
      <c r="AL1380" t="s">
        <v>65</v>
      </c>
      <c r="AM1380" t="s">
        <v>36</v>
      </c>
      <c r="AN1380">
        <v>250002</v>
      </c>
      <c r="AO1380" s="29">
        <v>9</v>
      </c>
      <c r="AP1380" t="s">
        <v>20</v>
      </c>
      <c r="AQ1380" s="61">
        <v>4578</v>
      </c>
      <c r="BK1380" s="27">
        <v>2022</v>
      </c>
      <c r="BL1380" t="s">
        <v>65</v>
      </c>
      <c r="BM1380" t="s">
        <v>70</v>
      </c>
      <c r="BN1380">
        <v>511115</v>
      </c>
      <c r="BO1380" s="29">
        <v>10</v>
      </c>
      <c r="BP1380" t="s">
        <v>74</v>
      </c>
      <c r="BQ1380" s="61">
        <v>3236</v>
      </c>
    </row>
    <row r="1381" spans="37:69" x14ac:dyDescent="0.25">
      <c r="AK1381" s="27">
        <v>2022</v>
      </c>
      <c r="AL1381" t="s">
        <v>65</v>
      </c>
      <c r="AM1381" t="s">
        <v>36</v>
      </c>
      <c r="AN1381">
        <v>250002</v>
      </c>
      <c r="AO1381" s="29">
        <v>12</v>
      </c>
      <c r="AP1381" t="s">
        <v>80</v>
      </c>
      <c r="AQ1381" s="61">
        <v>1596</v>
      </c>
      <c r="BK1381" s="27">
        <v>2022</v>
      </c>
      <c r="BL1381" t="s">
        <v>65</v>
      </c>
      <c r="BM1381" t="s">
        <v>70</v>
      </c>
      <c r="BN1381">
        <v>511115</v>
      </c>
      <c r="BO1381" s="29">
        <v>10</v>
      </c>
      <c r="BP1381" t="s">
        <v>17</v>
      </c>
      <c r="BQ1381" s="61">
        <v>4817</v>
      </c>
    </row>
    <row r="1382" spans="37:69" x14ac:dyDescent="0.25">
      <c r="AK1382" s="27">
        <v>2022</v>
      </c>
      <c r="AL1382" t="s">
        <v>65</v>
      </c>
      <c r="AM1382" t="s">
        <v>36</v>
      </c>
      <c r="AN1382">
        <v>250003</v>
      </c>
      <c r="AO1382" s="29">
        <v>2</v>
      </c>
      <c r="AP1382" t="s">
        <v>80</v>
      </c>
      <c r="AQ1382" s="61">
        <v>3239</v>
      </c>
      <c r="BK1382" s="27">
        <v>2022</v>
      </c>
      <c r="BL1382" t="s">
        <v>65</v>
      </c>
      <c r="BM1382" t="s">
        <v>70</v>
      </c>
      <c r="BN1382">
        <v>511115</v>
      </c>
      <c r="BO1382" s="29">
        <v>11</v>
      </c>
      <c r="BP1382" t="s">
        <v>75</v>
      </c>
      <c r="BQ1382" s="61">
        <v>1813</v>
      </c>
    </row>
    <row r="1383" spans="37:69" x14ac:dyDescent="0.25">
      <c r="AK1383" s="27">
        <v>2022</v>
      </c>
      <c r="AL1383" t="s">
        <v>65</v>
      </c>
      <c r="AM1383" t="s">
        <v>36</v>
      </c>
      <c r="AN1383">
        <v>250003</v>
      </c>
      <c r="AO1383" s="29">
        <v>3</v>
      </c>
      <c r="AP1383" t="s">
        <v>79</v>
      </c>
      <c r="AQ1383" s="61">
        <v>5867</v>
      </c>
      <c r="BK1383" s="27">
        <v>2022</v>
      </c>
      <c r="BL1383" t="s">
        <v>65</v>
      </c>
      <c r="BM1383" t="s">
        <v>70</v>
      </c>
      <c r="BN1383">
        <v>511115</v>
      </c>
      <c r="BO1383" s="29">
        <v>11</v>
      </c>
      <c r="BP1383" t="s">
        <v>77</v>
      </c>
      <c r="BQ1383" s="61">
        <v>4837</v>
      </c>
    </row>
    <row r="1384" spans="37:69" x14ac:dyDescent="0.25">
      <c r="AK1384" s="27">
        <v>2022</v>
      </c>
      <c r="AL1384" t="s">
        <v>65</v>
      </c>
      <c r="AM1384" t="s">
        <v>36</v>
      </c>
      <c r="AN1384">
        <v>250003</v>
      </c>
      <c r="AO1384" s="29">
        <v>5</v>
      </c>
      <c r="AP1384" t="s">
        <v>18</v>
      </c>
      <c r="AQ1384" s="61">
        <v>4992</v>
      </c>
      <c r="BK1384" s="27">
        <v>2022</v>
      </c>
      <c r="BL1384" t="s">
        <v>65</v>
      </c>
      <c r="BM1384" t="s">
        <v>70</v>
      </c>
      <c r="BN1384">
        <v>511115</v>
      </c>
      <c r="BO1384" s="29">
        <v>11</v>
      </c>
      <c r="BP1384" t="s">
        <v>80</v>
      </c>
      <c r="BQ1384" s="61">
        <v>5239</v>
      </c>
    </row>
    <row r="1385" spans="37:69" x14ac:dyDescent="0.25">
      <c r="AK1385" s="27">
        <v>2022</v>
      </c>
      <c r="AL1385" t="s">
        <v>65</v>
      </c>
      <c r="AM1385" t="s">
        <v>36</v>
      </c>
      <c r="AN1385">
        <v>250003</v>
      </c>
      <c r="AO1385" s="29">
        <v>6</v>
      </c>
      <c r="AP1385" t="s">
        <v>81</v>
      </c>
      <c r="AQ1385" s="61">
        <v>2189</v>
      </c>
      <c r="BK1385" s="27">
        <v>2022</v>
      </c>
      <c r="BL1385" t="s">
        <v>65</v>
      </c>
      <c r="BM1385" t="s">
        <v>70</v>
      </c>
      <c r="BN1385">
        <v>511115</v>
      </c>
      <c r="BO1385" s="29">
        <v>11</v>
      </c>
      <c r="BP1385" t="s">
        <v>13</v>
      </c>
      <c r="BQ1385" s="61">
        <v>5064</v>
      </c>
    </row>
    <row r="1386" spans="37:69" x14ac:dyDescent="0.25">
      <c r="AK1386" s="27">
        <v>2022</v>
      </c>
      <c r="AL1386" t="s">
        <v>65</v>
      </c>
      <c r="AM1386" t="s">
        <v>36</v>
      </c>
      <c r="AN1386">
        <v>250004</v>
      </c>
      <c r="AO1386" s="29">
        <v>4</v>
      </c>
      <c r="AP1386" t="s">
        <v>14</v>
      </c>
      <c r="AQ1386" s="61">
        <v>2335</v>
      </c>
      <c r="BK1386" s="27">
        <v>2022</v>
      </c>
      <c r="BL1386" t="s">
        <v>65</v>
      </c>
      <c r="BM1386" t="s">
        <v>70</v>
      </c>
      <c r="BN1386">
        <v>511115</v>
      </c>
      <c r="BO1386" s="29">
        <v>11</v>
      </c>
      <c r="BP1386" t="s">
        <v>19</v>
      </c>
      <c r="BQ1386" s="61">
        <v>1284</v>
      </c>
    </row>
    <row r="1387" spans="37:69" x14ac:dyDescent="0.25">
      <c r="AK1387" s="27">
        <v>2022</v>
      </c>
      <c r="AL1387" t="s">
        <v>65</v>
      </c>
      <c r="AM1387" t="s">
        <v>36</v>
      </c>
      <c r="AN1387">
        <v>250004</v>
      </c>
      <c r="AO1387" s="29">
        <v>6</v>
      </c>
      <c r="AP1387" t="s">
        <v>76</v>
      </c>
      <c r="AQ1387" s="61">
        <v>2906</v>
      </c>
      <c r="BK1387" s="27">
        <v>2022</v>
      </c>
      <c r="BL1387" t="s">
        <v>65</v>
      </c>
      <c r="BM1387" t="s">
        <v>70</v>
      </c>
      <c r="BN1387">
        <v>511115</v>
      </c>
      <c r="BO1387" s="29">
        <v>11</v>
      </c>
      <c r="BP1387" t="s">
        <v>20</v>
      </c>
      <c r="BQ1387" s="61">
        <v>4443</v>
      </c>
    </row>
    <row r="1388" spans="37:69" x14ac:dyDescent="0.25">
      <c r="AK1388" s="27">
        <v>2022</v>
      </c>
      <c r="AL1388" t="s">
        <v>65</v>
      </c>
      <c r="AM1388" t="s">
        <v>36</v>
      </c>
      <c r="AN1388">
        <v>250004</v>
      </c>
      <c r="AO1388" s="29">
        <v>6</v>
      </c>
      <c r="AP1388" t="s">
        <v>19</v>
      </c>
      <c r="AQ1388" s="61">
        <v>2724</v>
      </c>
      <c r="BK1388" s="27">
        <v>2022</v>
      </c>
      <c r="BL1388" t="s">
        <v>65</v>
      </c>
      <c r="BM1388" t="s">
        <v>70</v>
      </c>
      <c r="BN1388">
        <v>511115</v>
      </c>
      <c r="BO1388" s="29">
        <v>12</v>
      </c>
      <c r="BP1388" t="s">
        <v>73</v>
      </c>
      <c r="BQ1388" s="61">
        <v>5378</v>
      </c>
    </row>
    <row r="1389" spans="37:69" x14ac:dyDescent="0.25">
      <c r="AK1389" s="27">
        <v>2022</v>
      </c>
      <c r="AL1389" t="s">
        <v>65</v>
      </c>
      <c r="AM1389" t="s">
        <v>36</v>
      </c>
      <c r="AN1389">
        <v>250004</v>
      </c>
      <c r="AO1389" s="29">
        <v>11</v>
      </c>
      <c r="AP1389" t="s">
        <v>73</v>
      </c>
      <c r="AQ1389" s="61">
        <v>5922</v>
      </c>
      <c r="BK1389" s="27">
        <v>2022</v>
      </c>
      <c r="BL1389" t="s">
        <v>65</v>
      </c>
      <c r="BM1389" t="s">
        <v>70</v>
      </c>
      <c r="BN1389">
        <v>511115</v>
      </c>
      <c r="BO1389" s="29">
        <v>12</v>
      </c>
      <c r="BP1389" t="s">
        <v>75</v>
      </c>
      <c r="BQ1389" s="61">
        <v>4975</v>
      </c>
    </row>
    <row r="1390" spans="37:69" x14ac:dyDescent="0.25">
      <c r="AK1390" s="27">
        <v>2022</v>
      </c>
      <c r="AL1390" t="s">
        <v>65</v>
      </c>
      <c r="AM1390" t="s">
        <v>36</v>
      </c>
      <c r="AN1390">
        <v>250005</v>
      </c>
      <c r="AO1390" s="29">
        <v>1</v>
      </c>
      <c r="AP1390" t="s">
        <v>78</v>
      </c>
      <c r="AQ1390" s="61">
        <v>5787</v>
      </c>
      <c r="BK1390" s="27">
        <v>2022</v>
      </c>
      <c r="BL1390" t="s">
        <v>65</v>
      </c>
      <c r="BM1390" t="s">
        <v>70</v>
      </c>
      <c r="BN1390">
        <v>511115</v>
      </c>
      <c r="BO1390" s="29">
        <v>12</v>
      </c>
      <c r="BP1390" t="s">
        <v>18</v>
      </c>
      <c r="BQ1390" s="61">
        <v>598</v>
      </c>
    </row>
    <row r="1391" spans="37:69" x14ac:dyDescent="0.25">
      <c r="AK1391" s="27">
        <v>2022</v>
      </c>
      <c r="AL1391" t="s">
        <v>65</v>
      </c>
      <c r="AM1391" t="s">
        <v>36</v>
      </c>
      <c r="AN1391">
        <v>250005</v>
      </c>
      <c r="AO1391" s="29">
        <v>2</v>
      </c>
      <c r="AP1391" t="s">
        <v>74</v>
      </c>
      <c r="AQ1391" s="61">
        <v>5951</v>
      </c>
      <c r="BK1391" s="27">
        <v>2022</v>
      </c>
      <c r="BL1391" t="s">
        <v>65</v>
      </c>
      <c r="BM1391" t="s">
        <v>31</v>
      </c>
      <c r="BN1391">
        <v>511116</v>
      </c>
      <c r="BO1391" s="29">
        <v>1</v>
      </c>
      <c r="BP1391" t="s">
        <v>78</v>
      </c>
      <c r="BQ1391" s="61">
        <v>4421</v>
      </c>
    </row>
    <row r="1392" spans="37:69" x14ac:dyDescent="0.25">
      <c r="AK1392" s="27">
        <v>2022</v>
      </c>
      <c r="AL1392" t="s">
        <v>65</v>
      </c>
      <c r="AM1392" t="s">
        <v>36</v>
      </c>
      <c r="AN1392">
        <v>250005</v>
      </c>
      <c r="AO1392" s="29">
        <v>2</v>
      </c>
      <c r="AP1392" t="s">
        <v>21</v>
      </c>
      <c r="AQ1392" s="61">
        <v>4340</v>
      </c>
      <c r="BK1392" s="27">
        <v>2022</v>
      </c>
      <c r="BL1392" t="s">
        <v>65</v>
      </c>
      <c r="BM1392" t="s">
        <v>31</v>
      </c>
      <c r="BN1392">
        <v>511116</v>
      </c>
      <c r="BO1392" s="29">
        <v>1</v>
      </c>
      <c r="BP1392" t="s">
        <v>80</v>
      </c>
      <c r="BQ1392" s="61">
        <v>2697</v>
      </c>
    </row>
    <row r="1393" spans="37:69" x14ac:dyDescent="0.25">
      <c r="AK1393" s="27">
        <v>2022</v>
      </c>
      <c r="AL1393" t="s">
        <v>65</v>
      </c>
      <c r="AM1393" t="s">
        <v>36</v>
      </c>
      <c r="AN1393">
        <v>250005</v>
      </c>
      <c r="AO1393" s="29">
        <v>3</v>
      </c>
      <c r="AP1393" t="s">
        <v>80</v>
      </c>
      <c r="AQ1393" s="61">
        <v>3621</v>
      </c>
      <c r="BK1393" s="27">
        <v>2022</v>
      </c>
      <c r="BL1393" t="s">
        <v>65</v>
      </c>
      <c r="BM1393" t="s">
        <v>31</v>
      </c>
      <c r="BN1393">
        <v>511116</v>
      </c>
      <c r="BO1393" s="29">
        <v>1</v>
      </c>
      <c r="BP1393" t="s">
        <v>11</v>
      </c>
      <c r="BQ1393" s="61">
        <v>545</v>
      </c>
    </row>
    <row r="1394" spans="37:69" x14ac:dyDescent="0.25">
      <c r="AK1394" s="27">
        <v>2022</v>
      </c>
      <c r="AL1394" t="s">
        <v>65</v>
      </c>
      <c r="AM1394" t="s">
        <v>36</v>
      </c>
      <c r="AN1394">
        <v>250005</v>
      </c>
      <c r="AO1394" s="29">
        <v>4</v>
      </c>
      <c r="AP1394" t="s">
        <v>11</v>
      </c>
      <c r="AQ1394" s="61">
        <v>3070</v>
      </c>
      <c r="BK1394" s="27">
        <v>2022</v>
      </c>
      <c r="BL1394" t="s">
        <v>65</v>
      </c>
      <c r="BM1394" t="s">
        <v>31</v>
      </c>
      <c r="BN1394">
        <v>511116</v>
      </c>
      <c r="BO1394" s="29">
        <v>2</v>
      </c>
      <c r="BP1394" t="s">
        <v>74</v>
      </c>
      <c r="BQ1394" s="61">
        <v>5951</v>
      </c>
    </row>
    <row r="1395" spans="37:69" x14ac:dyDescent="0.25">
      <c r="AK1395" s="27">
        <v>2022</v>
      </c>
      <c r="AL1395" t="s">
        <v>65</v>
      </c>
      <c r="AM1395" t="s">
        <v>36</v>
      </c>
      <c r="AN1395">
        <v>250005</v>
      </c>
      <c r="AO1395" s="29">
        <v>4</v>
      </c>
      <c r="AP1395" t="s">
        <v>20</v>
      </c>
      <c r="AQ1395" s="61">
        <v>3124</v>
      </c>
      <c r="BK1395" s="27">
        <v>2022</v>
      </c>
      <c r="BL1395" t="s">
        <v>65</v>
      </c>
      <c r="BM1395" t="s">
        <v>31</v>
      </c>
      <c r="BN1395">
        <v>511116</v>
      </c>
      <c r="BO1395" s="29">
        <v>2</v>
      </c>
      <c r="BP1395" t="s">
        <v>80</v>
      </c>
      <c r="BQ1395" s="61">
        <v>3239</v>
      </c>
    </row>
    <row r="1396" spans="37:69" x14ac:dyDescent="0.25">
      <c r="AK1396" s="27">
        <v>2022</v>
      </c>
      <c r="AL1396" t="s">
        <v>65</v>
      </c>
      <c r="AM1396" t="s">
        <v>36</v>
      </c>
      <c r="AN1396">
        <v>250005</v>
      </c>
      <c r="AO1396" s="29">
        <v>5</v>
      </c>
      <c r="AP1396" t="s">
        <v>79</v>
      </c>
      <c r="AQ1396" s="61">
        <v>2422</v>
      </c>
      <c r="BK1396" s="27">
        <v>2022</v>
      </c>
      <c r="BL1396" t="s">
        <v>65</v>
      </c>
      <c r="BM1396" t="s">
        <v>31</v>
      </c>
      <c r="BN1396">
        <v>511116</v>
      </c>
      <c r="BO1396" s="29">
        <v>2</v>
      </c>
      <c r="BP1396" t="s">
        <v>16</v>
      </c>
      <c r="BQ1396" s="61">
        <v>4695</v>
      </c>
    </row>
    <row r="1397" spans="37:69" x14ac:dyDescent="0.25">
      <c r="AK1397" s="27">
        <v>2022</v>
      </c>
      <c r="AL1397" t="s">
        <v>65</v>
      </c>
      <c r="AM1397" t="s">
        <v>36</v>
      </c>
      <c r="AN1397">
        <v>250005</v>
      </c>
      <c r="AO1397" s="29">
        <v>7</v>
      </c>
      <c r="AP1397" t="s">
        <v>76</v>
      </c>
      <c r="AQ1397" s="61">
        <v>1720</v>
      </c>
      <c r="BK1397" s="27">
        <v>2022</v>
      </c>
      <c r="BL1397" t="s">
        <v>65</v>
      </c>
      <c r="BM1397" t="s">
        <v>31</v>
      </c>
      <c r="BN1397">
        <v>511116</v>
      </c>
      <c r="BO1397" s="29">
        <v>2</v>
      </c>
      <c r="BP1397" t="s">
        <v>21</v>
      </c>
      <c r="BQ1397" s="61">
        <v>8491</v>
      </c>
    </row>
    <row r="1398" spans="37:69" x14ac:dyDescent="0.25">
      <c r="AK1398" s="27">
        <v>2022</v>
      </c>
      <c r="AL1398" t="s">
        <v>65</v>
      </c>
      <c r="AM1398" t="s">
        <v>36</v>
      </c>
      <c r="AN1398">
        <v>250005</v>
      </c>
      <c r="AO1398" s="29">
        <v>8</v>
      </c>
      <c r="AP1398" t="s">
        <v>17</v>
      </c>
      <c r="AQ1398" s="61">
        <v>5586</v>
      </c>
      <c r="BK1398" s="27">
        <v>2022</v>
      </c>
      <c r="BL1398" t="s">
        <v>65</v>
      </c>
      <c r="BM1398" t="s">
        <v>31</v>
      </c>
      <c r="BN1398">
        <v>511116</v>
      </c>
      <c r="BO1398" s="29">
        <v>3</v>
      </c>
      <c r="BP1398" t="s">
        <v>77</v>
      </c>
      <c r="BQ1398" s="61">
        <v>1470</v>
      </c>
    </row>
    <row r="1399" spans="37:69" x14ac:dyDescent="0.25">
      <c r="AK1399" s="27">
        <v>2022</v>
      </c>
      <c r="AL1399" t="s">
        <v>65</v>
      </c>
      <c r="AM1399" t="s">
        <v>36</v>
      </c>
      <c r="AN1399">
        <v>250005</v>
      </c>
      <c r="AO1399" s="29">
        <v>9</v>
      </c>
      <c r="AP1399" t="s">
        <v>81</v>
      </c>
      <c r="AQ1399" s="61">
        <v>4659</v>
      </c>
      <c r="BK1399" s="27">
        <v>2022</v>
      </c>
      <c r="BL1399" t="s">
        <v>65</v>
      </c>
      <c r="BM1399" t="s">
        <v>31</v>
      </c>
      <c r="BN1399">
        <v>511116</v>
      </c>
      <c r="BO1399" s="29">
        <v>3</v>
      </c>
      <c r="BP1399" t="s">
        <v>79</v>
      </c>
      <c r="BQ1399" s="61">
        <v>5867</v>
      </c>
    </row>
    <row r="1400" spans="37:69" x14ac:dyDescent="0.25">
      <c r="AK1400" s="27">
        <v>2022</v>
      </c>
      <c r="AL1400" t="s">
        <v>65</v>
      </c>
      <c r="AM1400" t="s">
        <v>36</v>
      </c>
      <c r="AN1400">
        <v>250005</v>
      </c>
      <c r="AO1400" s="29">
        <v>10</v>
      </c>
      <c r="AP1400" t="s">
        <v>80</v>
      </c>
      <c r="AQ1400" s="61">
        <v>775</v>
      </c>
      <c r="BK1400" s="27">
        <v>2022</v>
      </c>
      <c r="BL1400" t="s">
        <v>65</v>
      </c>
      <c r="BM1400" t="s">
        <v>31</v>
      </c>
      <c r="BN1400">
        <v>511116</v>
      </c>
      <c r="BO1400" s="29">
        <v>3</v>
      </c>
      <c r="BP1400" t="s">
        <v>80</v>
      </c>
      <c r="BQ1400" s="61">
        <v>3621</v>
      </c>
    </row>
    <row r="1401" spans="37:69" x14ac:dyDescent="0.25">
      <c r="AK1401" s="27">
        <v>2022</v>
      </c>
      <c r="AL1401" t="s">
        <v>65</v>
      </c>
      <c r="AM1401" t="s">
        <v>36</v>
      </c>
      <c r="AN1401">
        <v>250005</v>
      </c>
      <c r="AO1401" s="29">
        <v>12</v>
      </c>
      <c r="AP1401" t="s">
        <v>18</v>
      </c>
      <c r="AQ1401" s="61">
        <v>598</v>
      </c>
      <c r="BK1401" s="27">
        <v>2022</v>
      </c>
      <c r="BL1401" t="s">
        <v>65</v>
      </c>
      <c r="BM1401" t="s">
        <v>31</v>
      </c>
      <c r="BN1401">
        <v>511116</v>
      </c>
      <c r="BO1401" s="29">
        <v>3</v>
      </c>
      <c r="BP1401" t="s">
        <v>81</v>
      </c>
      <c r="BQ1401" s="61">
        <v>664</v>
      </c>
    </row>
    <row r="1402" spans="37:69" x14ac:dyDescent="0.25">
      <c r="AK1402" s="27">
        <v>2022</v>
      </c>
      <c r="AL1402" t="s">
        <v>65</v>
      </c>
      <c r="AM1402" t="s">
        <v>36</v>
      </c>
      <c r="AN1402">
        <v>250006</v>
      </c>
      <c r="AO1402" s="29">
        <v>1</v>
      </c>
      <c r="AP1402" t="s">
        <v>78</v>
      </c>
      <c r="AQ1402" s="61">
        <v>465</v>
      </c>
      <c r="BK1402" s="27">
        <v>2022</v>
      </c>
      <c r="BL1402" t="s">
        <v>65</v>
      </c>
      <c r="BM1402" t="s">
        <v>31</v>
      </c>
      <c r="BN1402">
        <v>511116</v>
      </c>
      <c r="BO1402" s="29">
        <v>3</v>
      </c>
      <c r="BP1402" t="s">
        <v>11</v>
      </c>
      <c r="BQ1402" s="61">
        <v>4198</v>
      </c>
    </row>
    <row r="1403" spans="37:69" x14ac:dyDescent="0.25">
      <c r="AK1403" s="27">
        <v>2022</v>
      </c>
      <c r="AL1403" t="s">
        <v>65</v>
      </c>
      <c r="AM1403" t="s">
        <v>36</v>
      </c>
      <c r="AN1403">
        <v>250006</v>
      </c>
      <c r="AO1403" s="29">
        <v>1</v>
      </c>
      <c r="AP1403" t="s">
        <v>80</v>
      </c>
      <c r="AQ1403" s="61">
        <v>4403</v>
      </c>
      <c r="BK1403" s="27">
        <v>2022</v>
      </c>
      <c r="BL1403" t="s">
        <v>65</v>
      </c>
      <c r="BM1403" t="s">
        <v>31</v>
      </c>
      <c r="BN1403">
        <v>511116</v>
      </c>
      <c r="BO1403" s="29">
        <v>3</v>
      </c>
      <c r="BP1403" t="s">
        <v>19</v>
      </c>
      <c r="BQ1403" s="61">
        <v>4834</v>
      </c>
    </row>
    <row r="1404" spans="37:69" x14ac:dyDescent="0.25">
      <c r="AK1404" s="27">
        <v>2022</v>
      </c>
      <c r="AL1404" t="s">
        <v>65</v>
      </c>
      <c r="AM1404" t="s">
        <v>36</v>
      </c>
      <c r="AN1404">
        <v>250006</v>
      </c>
      <c r="AO1404" s="29">
        <v>3</v>
      </c>
      <c r="AP1404" t="s">
        <v>81</v>
      </c>
      <c r="AQ1404" s="61">
        <v>1636</v>
      </c>
      <c r="BK1404" s="27">
        <v>2022</v>
      </c>
      <c r="BL1404" t="s">
        <v>65</v>
      </c>
      <c r="BM1404" t="s">
        <v>31</v>
      </c>
      <c r="BN1404">
        <v>511116</v>
      </c>
      <c r="BO1404" s="29">
        <v>4</v>
      </c>
      <c r="BP1404" t="s">
        <v>73</v>
      </c>
      <c r="BQ1404" s="61">
        <v>4709</v>
      </c>
    </row>
    <row r="1405" spans="37:69" x14ac:dyDescent="0.25">
      <c r="AK1405" s="27">
        <v>2022</v>
      </c>
      <c r="AL1405" t="s">
        <v>65</v>
      </c>
      <c r="AM1405" t="s">
        <v>36</v>
      </c>
      <c r="AN1405">
        <v>250006</v>
      </c>
      <c r="AO1405" s="29">
        <v>6</v>
      </c>
      <c r="AP1405" t="s">
        <v>77</v>
      </c>
      <c r="AQ1405" s="61">
        <v>4653</v>
      </c>
      <c r="BK1405" s="27">
        <v>2022</v>
      </c>
      <c r="BL1405" t="s">
        <v>65</v>
      </c>
      <c r="BM1405" t="s">
        <v>31</v>
      </c>
      <c r="BN1405">
        <v>511116</v>
      </c>
      <c r="BO1405" s="29">
        <v>4</v>
      </c>
      <c r="BP1405" t="s">
        <v>76</v>
      </c>
      <c r="BQ1405" s="61">
        <v>421</v>
      </c>
    </row>
    <row r="1406" spans="37:69" x14ac:dyDescent="0.25">
      <c r="AK1406" s="27">
        <v>2022</v>
      </c>
      <c r="AL1406" t="s">
        <v>65</v>
      </c>
      <c r="AM1406" t="s">
        <v>36</v>
      </c>
      <c r="AN1406">
        <v>250006</v>
      </c>
      <c r="AO1406" s="29">
        <v>7</v>
      </c>
      <c r="AP1406" t="s">
        <v>74</v>
      </c>
      <c r="AQ1406" s="61">
        <v>3868</v>
      </c>
      <c r="BK1406" s="27">
        <v>2022</v>
      </c>
      <c r="BL1406" t="s">
        <v>65</v>
      </c>
      <c r="BM1406" t="s">
        <v>31</v>
      </c>
      <c r="BN1406">
        <v>511116</v>
      </c>
      <c r="BO1406" s="29">
        <v>4</v>
      </c>
      <c r="BP1406" t="s">
        <v>11</v>
      </c>
      <c r="BQ1406" s="61">
        <v>3070</v>
      </c>
    </row>
    <row r="1407" spans="37:69" x14ac:dyDescent="0.25">
      <c r="AK1407" s="27">
        <v>2022</v>
      </c>
      <c r="AL1407" t="s">
        <v>65</v>
      </c>
      <c r="AM1407" t="s">
        <v>36</v>
      </c>
      <c r="AN1407">
        <v>250006</v>
      </c>
      <c r="AO1407" s="29">
        <v>9</v>
      </c>
      <c r="AP1407" t="s">
        <v>13</v>
      </c>
      <c r="AQ1407" s="61">
        <v>3615</v>
      </c>
      <c r="BK1407" s="27">
        <v>2022</v>
      </c>
      <c r="BL1407" t="s">
        <v>65</v>
      </c>
      <c r="BM1407" t="s">
        <v>31</v>
      </c>
      <c r="BN1407">
        <v>511116</v>
      </c>
      <c r="BO1407" s="29">
        <v>5</v>
      </c>
      <c r="BP1407" t="s">
        <v>81</v>
      </c>
      <c r="BQ1407" s="61">
        <v>4054</v>
      </c>
    </row>
    <row r="1408" spans="37:69" x14ac:dyDescent="0.25">
      <c r="AK1408" s="27">
        <v>2022</v>
      </c>
      <c r="AL1408" t="s">
        <v>65</v>
      </c>
      <c r="AM1408" t="s">
        <v>36</v>
      </c>
      <c r="AN1408">
        <v>250006</v>
      </c>
      <c r="AO1408" s="29">
        <v>11</v>
      </c>
      <c r="AP1408" t="s">
        <v>73</v>
      </c>
      <c r="AQ1408" s="61">
        <v>4333</v>
      </c>
      <c r="BK1408" s="27">
        <v>2022</v>
      </c>
      <c r="BL1408" t="s">
        <v>65</v>
      </c>
      <c r="BM1408" t="s">
        <v>31</v>
      </c>
      <c r="BN1408">
        <v>511116</v>
      </c>
      <c r="BO1408" s="29">
        <v>6</v>
      </c>
      <c r="BP1408" t="s">
        <v>76</v>
      </c>
      <c r="BQ1408" s="61">
        <v>2906</v>
      </c>
    </row>
    <row r="1409" spans="37:69" x14ac:dyDescent="0.25">
      <c r="AK1409" s="27">
        <v>2022</v>
      </c>
      <c r="AL1409" t="s">
        <v>65</v>
      </c>
      <c r="AM1409" t="s">
        <v>36</v>
      </c>
      <c r="AN1409">
        <v>250006</v>
      </c>
      <c r="AO1409" s="29">
        <v>11</v>
      </c>
      <c r="AP1409" t="s">
        <v>76</v>
      </c>
      <c r="AQ1409" s="61">
        <v>6815</v>
      </c>
      <c r="BK1409" s="27">
        <v>2022</v>
      </c>
      <c r="BL1409" t="s">
        <v>65</v>
      </c>
      <c r="BM1409" t="s">
        <v>31</v>
      </c>
      <c r="BN1409">
        <v>511116</v>
      </c>
      <c r="BO1409" s="29">
        <v>6</v>
      </c>
      <c r="BP1409" t="s">
        <v>11</v>
      </c>
      <c r="BQ1409" s="61">
        <v>2520</v>
      </c>
    </row>
    <row r="1410" spans="37:69" x14ac:dyDescent="0.25">
      <c r="AK1410" s="27">
        <v>2022</v>
      </c>
      <c r="AL1410" t="s">
        <v>65</v>
      </c>
      <c r="AM1410" t="s">
        <v>36</v>
      </c>
      <c r="AN1410">
        <v>250006</v>
      </c>
      <c r="AO1410" s="29">
        <v>11</v>
      </c>
      <c r="AP1410" t="s">
        <v>19</v>
      </c>
      <c r="AQ1410" s="61">
        <v>1284</v>
      </c>
      <c r="BK1410" s="27">
        <v>2022</v>
      </c>
      <c r="BL1410" t="s">
        <v>65</v>
      </c>
      <c r="BM1410" t="s">
        <v>31</v>
      </c>
      <c r="BN1410">
        <v>511116</v>
      </c>
      <c r="BO1410" s="29">
        <v>6</v>
      </c>
      <c r="BP1410" t="s">
        <v>19</v>
      </c>
      <c r="BQ1410" s="61">
        <v>4263</v>
      </c>
    </row>
    <row r="1411" spans="37:69" x14ac:dyDescent="0.25">
      <c r="AK1411" s="27">
        <v>2022</v>
      </c>
      <c r="AL1411" t="s">
        <v>65</v>
      </c>
      <c r="AM1411" t="s">
        <v>36</v>
      </c>
      <c r="AN1411">
        <v>250007</v>
      </c>
      <c r="AO1411" s="29">
        <v>3</v>
      </c>
      <c r="AP1411" t="s">
        <v>78</v>
      </c>
      <c r="AQ1411" s="61">
        <v>3607</v>
      </c>
      <c r="BK1411" s="27">
        <v>2022</v>
      </c>
      <c r="BL1411" t="s">
        <v>65</v>
      </c>
      <c r="BM1411" t="s">
        <v>31</v>
      </c>
      <c r="BN1411">
        <v>511116</v>
      </c>
      <c r="BO1411" s="29">
        <v>7</v>
      </c>
      <c r="BP1411" t="s">
        <v>74</v>
      </c>
      <c r="BQ1411" s="61">
        <v>3868</v>
      </c>
    </row>
    <row r="1412" spans="37:69" x14ac:dyDescent="0.25">
      <c r="AK1412" s="27">
        <v>2022</v>
      </c>
      <c r="AL1412" t="s">
        <v>65</v>
      </c>
      <c r="AM1412" t="s">
        <v>36</v>
      </c>
      <c r="AN1412">
        <v>250007</v>
      </c>
      <c r="AO1412" s="29">
        <v>3</v>
      </c>
      <c r="AP1412" t="s">
        <v>16</v>
      </c>
      <c r="AQ1412" s="61">
        <v>3889</v>
      </c>
      <c r="BK1412" s="27">
        <v>2022</v>
      </c>
      <c r="BL1412" t="s">
        <v>65</v>
      </c>
      <c r="BM1412" t="s">
        <v>31</v>
      </c>
      <c r="BN1412">
        <v>511116</v>
      </c>
      <c r="BO1412" s="29">
        <v>7</v>
      </c>
      <c r="BP1412" t="s">
        <v>76</v>
      </c>
      <c r="BQ1412" s="61">
        <v>1720</v>
      </c>
    </row>
    <row r="1413" spans="37:69" x14ac:dyDescent="0.25">
      <c r="AK1413" s="27">
        <v>2022</v>
      </c>
      <c r="AL1413" t="s">
        <v>65</v>
      </c>
      <c r="AM1413" t="s">
        <v>36</v>
      </c>
      <c r="AN1413">
        <v>250007</v>
      </c>
      <c r="AO1413" s="29">
        <v>4</v>
      </c>
      <c r="AP1413" t="s">
        <v>13</v>
      </c>
      <c r="AQ1413" s="61">
        <v>3580</v>
      </c>
      <c r="BK1413" s="27">
        <v>2022</v>
      </c>
      <c r="BL1413" t="s">
        <v>65</v>
      </c>
      <c r="BM1413" t="s">
        <v>31</v>
      </c>
      <c r="BN1413">
        <v>511116</v>
      </c>
      <c r="BO1413" s="29">
        <v>7</v>
      </c>
      <c r="BP1413" t="s">
        <v>78</v>
      </c>
      <c r="BQ1413" s="61">
        <v>3000</v>
      </c>
    </row>
    <row r="1414" spans="37:69" x14ac:dyDescent="0.25">
      <c r="AK1414" s="27">
        <v>2022</v>
      </c>
      <c r="AL1414" t="s">
        <v>65</v>
      </c>
      <c r="AM1414" t="s">
        <v>36</v>
      </c>
      <c r="AN1414">
        <v>250007</v>
      </c>
      <c r="AO1414" s="29">
        <v>6</v>
      </c>
      <c r="AP1414" t="s">
        <v>12</v>
      </c>
      <c r="AQ1414" s="61">
        <v>1388</v>
      </c>
      <c r="BK1414" s="27">
        <v>2022</v>
      </c>
      <c r="BL1414" t="s">
        <v>65</v>
      </c>
      <c r="BM1414" t="s">
        <v>31</v>
      </c>
      <c r="BN1414">
        <v>511116</v>
      </c>
      <c r="BO1414" s="29">
        <v>7</v>
      </c>
      <c r="BP1414" t="s">
        <v>13</v>
      </c>
      <c r="BQ1414" s="61">
        <v>3686</v>
      </c>
    </row>
    <row r="1415" spans="37:69" x14ac:dyDescent="0.25">
      <c r="AK1415" s="27">
        <v>2022</v>
      </c>
      <c r="AL1415" t="s">
        <v>65</v>
      </c>
      <c r="AM1415" t="s">
        <v>36</v>
      </c>
      <c r="AN1415">
        <v>250007</v>
      </c>
      <c r="AO1415" s="29">
        <v>9</v>
      </c>
      <c r="AP1415" t="s">
        <v>13</v>
      </c>
      <c r="AQ1415" s="61">
        <v>5170</v>
      </c>
      <c r="BK1415" s="27">
        <v>2022</v>
      </c>
      <c r="BL1415" t="s">
        <v>65</v>
      </c>
      <c r="BM1415" t="s">
        <v>31</v>
      </c>
      <c r="BN1415">
        <v>511116</v>
      </c>
      <c r="BO1415" s="29">
        <v>7</v>
      </c>
      <c r="BP1415" t="s">
        <v>14</v>
      </c>
      <c r="BQ1415" s="61">
        <v>5058</v>
      </c>
    </row>
    <row r="1416" spans="37:69" x14ac:dyDescent="0.25">
      <c r="AK1416" s="27">
        <v>2022</v>
      </c>
      <c r="AL1416" t="s">
        <v>65</v>
      </c>
      <c r="AM1416" t="s">
        <v>36</v>
      </c>
      <c r="AN1416">
        <v>250007</v>
      </c>
      <c r="AO1416" s="29">
        <v>10</v>
      </c>
      <c r="AP1416" t="s">
        <v>75</v>
      </c>
      <c r="AQ1416" s="61">
        <v>3409</v>
      </c>
      <c r="BK1416" s="27">
        <v>2022</v>
      </c>
      <c r="BL1416" t="s">
        <v>65</v>
      </c>
      <c r="BM1416" t="s">
        <v>31</v>
      </c>
      <c r="BN1416">
        <v>511116</v>
      </c>
      <c r="BO1416" s="29">
        <v>7</v>
      </c>
      <c r="BP1416" t="s">
        <v>16</v>
      </c>
      <c r="BQ1416" s="61">
        <v>5868</v>
      </c>
    </row>
    <row r="1417" spans="37:69" x14ac:dyDescent="0.25">
      <c r="AK1417" s="27">
        <v>2022</v>
      </c>
      <c r="AL1417" t="s">
        <v>65</v>
      </c>
      <c r="AM1417" t="s">
        <v>36</v>
      </c>
      <c r="AN1417">
        <v>250007</v>
      </c>
      <c r="AO1417" s="29">
        <v>10</v>
      </c>
      <c r="AP1417" t="s">
        <v>76</v>
      </c>
      <c r="AQ1417" s="61">
        <v>1704</v>
      </c>
      <c r="BK1417" s="27">
        <v>2022</v>
      </c>
      <c r="BL1417" t="s">
        <v>65</v>
      </c>
      <c r="BM1417" t="s">
        <v>31</v>
      </c>
      <c r="BN1417">
        <v>511116</v>
      </c>
      <c r="BO1417" s="29">
        <v>8</v>
      </c>
      <c r="BP1417" t="s">
        <v>76</v>
      </c>
      <c r="BQ1417" s="61">
        <v>1277</v>
      </c>
    </row>
    <row r="1418" spans="37:69" x14ac:dyDescent="0.25">
      <c r="AK1418" s="27">
        <v>2022</v>
      </c>
      <c r="AL1418" t="s">
        <v>65</v>
      </c>
      <c r="AM1418" t="s">
        <v>36</v>
      </c>
      <c r="AN1418">
        <v>250007</v>
      </c>
      <c r="AO1418" s="29">
        <v>12</v>
      </c>
      <c r="AP1418" t="s">
        <v>18</v>
      </c>
      <c r="AQ1418" s="61">
        <v>1088</v>
      </c>
      <c r="BK1418" s="27">
        <v>2022</v>
      </c>
      <c r="BL1418" t="s">
        <v>65</v>
      </c>
      <c r="BM1418" t="s">
        <v>31</v>
      </c>
      <c r="BN1418">
        <v>511116</v>
      </c>
      <c r="BO1418" s="29">
        <v>8</v>
      </c>
      <c r="BP1418" t="s">
        <v>17</v>
      </c>
      <c r="BQ1418" s="61">
        <v>6624</v>
      </c>
    </row>
    <row r="1419" spans="37:69" x14ac:dyDescent="0.25">
      <c r="AK1419" s="27">
        <v>2022</v>
      </c>
      <c r="AL1419" t="s">
        <v>65</v>
      </c>
      <c r="AM1419" t="s">
        <v>36</v>
      </c>
      <c r="AN1419">
        <v>250008</v>
      </c>
      <c r="AO1419" s="29">
        <v>1</v>
      </c>
      <c r="AP1419" t="s">
        <v>80</v>
      </c>
      <c r="AQ1419" s="61">
        <v>2697</v>
      </c>
      <c r="BK1419" s="27">
        <v>2022</v>
      </c>
      <c r="BL1419" t="s">
        <v>65</v>
      </c>
      <c r="BM1419" t="s">
        <v>31</v>
      </c>
      <c r="BN1419">
        <v>511116</v>
      </c>
      <c r="BO1419" s="29">
        <v>9</v>
      </c>
      <c r="BP1419" t="s">
        <v>75</v>
      </c>
      <c r="BQ1419" s="61">
        <v>3149</v>
      </c>
    </row>
    <row r="1420" spans="37:69" x14ac:dyDescent="0.25">
      <c r="AK1420" s="27">
        <v>2022</v>
      </c>
      <c r="AL1420" t="s">
        <v>65</v>
      </c>
      <c r="AM1420" t="s">
        <v>36</v>
      </c>
      <c r="AN1420">
        <v>250008</v>
      </c>
      <c r="AO1420" s="29">
        <v>2</v>
      </c>
      <c r="AP1420" t="s">
        <v>78</v>
      </c>
      <c r="AQ1420" s="61">
        <v>2440</v>
      </c>
      <c r="BK1420" s="27">
        <v>2022</v>
      </c>
      <c r="BL1420" t="s">
        <v>65</v>
      </c>
      <c r="BM1420" t="s">
        <v>31</v>
      </c>
      <c r="BN1420">
        <v>511116</v>
      </c>
      <c r="BO1420" s="29">
        <v>9</v>
      </c>
      <c r="BP1420" t="s">
        <v>76</v>
      </c>
      <c r="BQ1420" s="61">
        <v>5161</v>
      </c>
    </row>
    <row r="1421" spans="37:69" x14ac:dyDescent="0.25">
      <c r="AK1421" s="27">
        <v>2022</v>
      </c>
      <c r="AL1421" t="s">
        <v>65</v>
      </c>
      <c r="AM1421" t="s">
        <v>36</v>
      </c>
      <c r="AN1421">
        <v>250008</v>
      </c>
      <c r="AO1421" s="29">
        <v>4</v>
      </c>
      <c r="AP1421" t="s">
        <v>73</v>
      </c>
      <c r="AQ1421" s="61">
        <v>4709</v>
      </c>
      <c r="BK1421" s="27">
        <v>2022</v>
      </c>
      <c r="BL1421" t="s">
        <v>65</v>
      </c>
      <c r="BM1421" t="s">
        <v>31</v>
      </c>
      <c r="BN1421">
        <v>511116</v>
      </c>
      <c r="BO1421" s="29">
        <v>9</v>
      </c>
      <c r="BP1421" t="s">
        <v>78</v>
      </c>
      <c r="BQ1421" s="61">
        <v>3307</v>
      </c>
    </row>
    <row r="1422" spans="37:69" x14ac:dyDescent="0.25">
      <c r="AK1422" s="27">
        <v>2022</v>
      </c>
      <c r="AL1422" t="s">
        <v>65</v>
      </c>
      <c r="AM1422" t="s">
        <v>36</v>
      </c>
      <c r="AN1422">
        <v>250008</v>
      </c>
      <c r="AO1422" s="29">
        <v>4</v>
      </c>
      <c r="AP1422" t="s">
        <v>78</v>
      </c>
      <c r="AQ1422" s="61">
        <v>4459</v>
      </c>
      <c r="BK1422" s="27">
        <v>2022</v>
      </c>
      <c r="BL1422" t="s">
        <v>65</v>
      </c>
      <c r="BM1422" t="s">
        <v>31</v>
      </c>
      <c r="BN1422">
        <v>511116</v>
      </c>
      <c r="BO1422" s="29">
        <v>9</v>
      </c>
      <c r="BP1422" t="s">
        <v>11</v>
      </c>
      <c r="BQ1422" s="61">
        <v>5062</v>
      </c>
    </row>
    <row r="1423" spans="37:69" x14ac:dyDescent="0.25">
      <c r="AK1423" s="27">
        <v>2022</v>
      </c>
      <c r="AL1423" t="s">
        <v>65</v>
      </c>
      <c r="AM1423" t="s">
        <v>36</v>
      </c>
      <c r="AN1423">
        <v>250008</v>
      </c>
      <c r="AO1423" s="29">
        <v>6</v>
      </c>
      <c r="AP1423" t="s">
        <v>11</v>
      </c>
      <c r="AQ1423" s="61">
        <v>4656</v>
      </c>
      <c r="BK1423" s="27">
        <v>2022</v>
      </c>
      <c r="BL1423" t="s">
        <v>65</v>
      </c>
      <c r="BM1423" t="s">
        <v>31</v>
      </c>
      <c r="BN1423">
        <v>511116</v>
      </c>
      <c r="BO1423" s="29">
        <v>9</v>
      </c>
      <c r="BP1423" t="s">
        <v>20</v>
      </c>
      <c r="BQ1423" s="61">
        <v>4800</v>
      </c>
    </row>
    <row r="1424" spans="37:69" x14ac:dyDescent="0.25">
      <c r="AK1424" s="27">
        <v>2022</v>
      </c>
      <c r="AL1424" t="s">
        <v>65</v>
      </c>
      <c r="AM1424" t="s">
        <v>36</v>
      </c>
      <c r="AN1424">
        <v>250008</v>
      </c>
      <c r="AO1424" s="29">
        <v>7</v>
      </c>
      <c r="AP1424" t="s">
        <v>78</v>
      </c>
      <c r="AQ1424" s="61">
        <v>5598</v>
      </c>
      <c r="BK1424" s="27">
        <v>2022</v>
      </c>
      <c r="BL1424" t="s">
        <v>65</v>
      </c>
      <c r="BM1424" t="s">
        <v>31</v>
      </c>
      <c r="BN1424">
        <v>511116</v>
      </c>
      <c r="BO1424" s="29">
        <v>10</v>
      </c>
      <c r="BP1424" t="s">
        <v>75</v>
      </c>
      <c r="BQ1424" s="61">
        <v>7640</v>
      </c>
    </row>
    <row r="1425" spans="37:69" x14ac:dyDescent="0.25">
      <c r="AK1425" s="27">
        <v>2022</v>
      </c>
      <c r="AL1425" t="s">
        <v>65</v>
      </c>
      <c r="AM1425" t="s">
        <v>36</v>
      </c>
      <c r="AN1425">
        <v>250008</v>
      </c>
      <c r="AO1425" s="29">
        <v>7</v>
      </c>
      <c r="AP1425" t="s">
        <v>80</v>
      </c>
      <c r="AQ1425" s="61">
        <v>5878</v>
      </c>
      <c r="BK1425" s="27">
        <v>2022</v>
      </c>
      <c r="BL1425" t="s">
        <v>65</v>
      </c>
      <c r="BM1425" t="s">
        <v>31</v>
      </c>
      <c r="BN1425">
        <v>511116</v>
      </c>
      <c r="BO1425" s="29">
        <v>10</v>
      </c>
      <c r="BP1425" t="s">
        <v>16</v>
      </c>
      <c r="BQ1425" s="61">
        <v>464</v>
      </c>
    </row>
    <row r="1426" spans="37:69" x14ac:dyDescent="0.25">
      <c r="AK1426" s="27">
        <v>2022</v>
      </c>
      <c r="AL1426" t="s">
        <v>65</v>
      </c>
      <c r="AM1426" t="s">
        <v>36</v>
      </c>
      <c r="AN1426">
        <v>250008</v>
      </c>
      <c r="AO1426" s="29">
        <v>8</v>
      </c>
      <c r="AP1426" t="s">
        <v>75</v>
      </c>
      <c r="AQ1426" s="61">
        <v>5552</v>
      </c>
      <c r="BK1426" s="27">
        <v>2022</v>
      </c>
      <c r="BL1426" t="s">
        <v>65</v>
      </c>
      <c r="BM1426" t="s">
        <v>31</v>
      </c>
      <c r="BN1426">
        <v>511116</v>
      </c>
      <c r="BO1426" s="29">
        <v>11</v>
      </c>
      <c r="BP1426" t="s">
        <v>11</v>
      </c>
      <c r="BQ1426" s="61">
        <v>5175</v>
      </c>
    </row>
    <row r="1427" spans="37:69" x14ac:dyDescent="0.25">
      <c r="AK1427" s="27">
        <v>2022</v>
      </c>
      <c r="AL1427" t="s">
        <v>65</v>
      </c>
      <c r="AM1427" t="s">
        <v>36</v>
      </c>
      <c r="AN1427">
        <v>250008</v>
      </c>
      <c r="AO1427" s="29">
        <v>11</v>
      </c>
      <c r="AP1427" t="s">
        <v>11</v>
      </c>
      <c r="AQ1427" s="61">
        <v>5175</v>
      </c>
      <c r="BK1427" s="27">
        <v>2022</v>
      </c>
      <c r="BL1427" t="s">
        <v>65</v>
      </c>
      <c r="BM1427" t="s">
        <v>31</v>
      </c>
      <c r="BN1427">
        <v>511116</v>
      </c>
      <c r="BO1427" s="29">
        <v>12</v>
      </c>
      <c r="BP1427" t="s">
        <v>11</v>
      </c>
      <c r="BQ1427" s="61">
        <v>1225</v>
      </c>
    </row>
    <row r="1428" spans="37:69" x14ac:dyDescent="0.25">
      <c r="AK1428" s="27">
        <v>2022</v>
      </c>
      <c r="AL1428" t="s">
        <v>65</v>
      </c>
      <c r="AM1428" t="s">
        <v>36</v>
      </c>
      <c r="AN1428">
        <v>250008</v>
      </c>
      <c r="AO1428" s="29">
        <v>11</v>
      </c>
      <c r="AP1428" t="s">
        <v>21</v>
      </c>
      <c r="AQ1428" s="61">
        <v>4750</v>
      </c>
      <c r="BK1428" s="27">
        <v>2022</v>
      </c>
      <c r="BL1428" t="s">
        <v>65</v>
      </c>
      <c r="BM1428" t="s">
        <v>31</v>
      </c>
      <c r="BN1428">
        <v>511116</v>
      </c>
      <c r="BO1428" s="29">
        <v>12</v>
      </c>
      <c r="BP1428" t="s">
        <v>18</v>
      </c>
      <c r="BQ1428" s="61">
        <v>1088</v>
      </c>
    </row>
    <row r="1429" spans="37:69" x14ac:dyDescent="0.25">
      <c r="AK1429" s="27">
        <v>2022</v>
      </c>
      <c r="AL1429" t="s">
        <v>65</v>
      </c>
      <c r="AM1429" t="s">
        <v>36</v>
      </c>
      <c r="AN1429">
        <v>250009</v>
      </c>
      <c r="AO1429" s="29">
        <v>2</v>
      </c>
      <c r="AP1429" t="s">
        <v>21</v>
      </c>
      <c r="AQ1429" s="61">
        <v>1574</v>
      </c>
      <c r="BK1429" s="27">
        <v>2022</v>
      </c>
      <c r="BL1429" t="s">
        <v>65</v>
      </c>
      <c r="BM1429" t="s">
        <v>31</v>
      </c>
      <c r="BN1429">
        <v>511116</v>
      </c>
      <c r="BO1429" s="29">
        <v>12</v>
      </c>
      <c r="BP1429" t="s">
        <v>19</v>
      </c>
      <c r="BQ1429" s="61">
        <v>861</v>
      </c>
    </row>
    <row r="1430" spans="37:69" x14ac:dyDescent="0.25">
      <c r="AK1430" s="27">
        <v>2022</v>
      </c>
      <c r="AL1430" t="s">
        <v>65</v>
      </c>
      <c r="AM1430" t="s">
        <v>36</v>
      </c>
      <c r="AN1430">
        <v>250009</v>
      </c>
      <c r="AO1430" s="29">
        <v>4</v>
      </c>
      <c r="AP1430" t="s">
        <v>78</v>
      </c>
      <c r="AQ1430" s="61">
        <v>3415</v>
      </c>
      <c r="BK1430" s="27">
        <v>2022</v>
      </c>
      <c r="BL1430" t="s">
        <v>65</v>
      </c>
      <c r="BM1430" t="s">
        <v>31</v>
      </c>
      <c r="BN1430">
        <v>511117</v>
      </c>
      <c r="BO1430" s="29">
        <v>1</v>
      </c>
      <c r="BP1430" t="s">
        <v>76</v>
      </c>
      <c r="BQ1430" s="61">
        <v>5196</v>
      </c>
    </row>
    <row r="1431" spans="37:69" x14ac:dyDescent="0.25">
      <c r="AK1431" s="27">
        <v>2022</v>
      </c>
      <c r="AL1431" t="s">
        <v>65</v>
      </c>
      <c r="AM1431" t="s">
        <v>36</v>
      </c>
      <c r="AN1431">
        <v>250009</v>
      </c>
      <c r="AO1431" s="29">
        <v>6</v>
      </c>
      <c r="AP1431" t="s">
        <v>11</v>
      </c>
      <c r="AQ1431" s="61">
        <v>8794</v>
      </c>
      <c r="BK1431" s="27">
        <v>2022</v>
      </c>
      <c r="BL1431" t="s">
        <v>65</v>
      </c>
      <c r="BM1431" t="s">
        <v>31</v>
      </c>
      <c r="BN1431">
        <v>511117</v>
      </c>
      <c r="BO1431" s="29">
        <v>1</v>
      </c>
      <c r="BP1431" t="s">
        <v>77</v>
      </c>
      <c r="BQ1431" s="61">
        <v>781</v>
      </c>
    </row>
    <row r="1432" spans="37:69" x14ac:dyDescent="0.25">
      <c r="AK1432" s="27">
        <v>2022</v>
      </c>
      <c r="AL1432" t="s">
        <v>65</v>
      </c>
      <c r="AM1432" t="s">
        <v>36</v>
      </c>
      <c r="AN1432">
        <v>250009</v>
      </c>
      <c r="AO1432" s="29">
        <v>8</v>
      </c>
      <c r="AP1432" t="s">
        <v>17</v>
      </c>
      <c r="AQ1432" s="61">
        <v>1038</v>
      </c>
      <c r="BK1432" s="27">
        <v>2022</v>
      </c>
      <c r="BL1432" t="s">
        <v>65</v>
      </c>
      <c r="BM1432" t="s">
        <v>31</v>
      </c>
      <c r="BN1432">
        <v>511117</v>
      </c>
      <c r="BO1432" s="29">
        <v>1</v>
      </c>
      <c r="BP1432" t="s">
        <v>16</v>
      </c>
      <c r="BQ1432" s="61">
        <v>2174</v>
      </c>
    </row>
    <row r="1433" spans="37:69" x14ac:dyDescent="0.25">
      <c r="AK1433" s="27">
        <v>2022</v>
      </c>
      <c r="AL1433" t="s">
        <v>65</v>
      </c>
      <c r="AM1433" t="s">
        <v>36</v>
      </c>
      <c r="AN1433">
        <v>250009</v>
      </c>
      <c r="AO1433" s="29">
        <v>11</v>
      </c>
      <c r="AP1433" t="s">
        <v>80</v>
      </c>
      <c r="AQ1433" s="61">
        <v>5239</v>
      </c>
      <c r="BK1433" s="27">
        <v>2022</v>
      </c>
      <c r="BL1433" t="s">
        <v>65</v>
      </c>
      <c r="BM1433" t="s">
        <v>31</v>
      </c>
      <c r="BN1433">
        <v>511117</v>
      </c>
      <c r="BO1433" s="29">
        <v>2</v>
      </c>
      <c r="BP1433" t="s">
        <v>77</v>
      </c>
      <c r="BQ1433" s="61">
        <v>917</v>
      </c>
    </row>
    <row r="1434" spans="37:69" x14ac:dyDescent="0.25">
      <c r="AK1434" s="27">
        <v>2022</v>
      </c>
      <c r="AL1434" t="s">
        <v>65</v>
      </c>
      <c r="AM1434" t="s">
        <v>36</v>
      </c>
      <c r="AN1434">
        <v>250009</v>
      </c>
      <c r="AO1434" s="29">
        <v>12</v>
      </c>
      <c r="AP1434" t="s">
        <v>78</v>
      </c>
      <c r="AQ1434" s="61">
        <v>1617</v>
      </c>
      <c r="BK1434" s="27">
        <v>2022</v>
      </c>
      <c r="BL1434" t="s">
        <v>65</v>
      </c>
      <c r="BM1434" t="s">
        <v>31</v>
      </c>
      <c r="BN1434">
        <v>511117</v>
      </c>
      <c r="BO1434" s="29">
        <v>2</v>
      </c>
      <c r="BP1434" t="s">
        <v>15</v>
      </c>
      <c r="BQ1434" s="61">
        <v>4866</v>
      </c>
    </row>
    <row r="1435" spans="37:69" x14ac:dyDescent="0.25">
      <c r="AK1435" s="27">
        <v>2022</v>
      </c>
      <c r="AL1435" t="s">
        <v>65</v>
      </c>
      <c r="AM1435" t="s">
        <v>36</v>
      </c>
      <c r="AN1435">
        <v>250010</v>
      </c>
      <c r="AO1435" s="29">
        <v>1</v>
      </c>
      <c r="AP1435" t="s">
        <v>76</v>
      </c>
      <c r="AQ1435" s="61">
        <v>2235</v>
      </c>
      <c r="BK1435" s="27">
        <v>2022</v>
      </c>
      <c r="BL1435" t="s">
        <v>65</v>
      </c>
      <c r="BM1435" t="s">
        <v>31</v>
      </c>
      <c r="BN1435">
        <v>511117</v>
      </c>
      <c r="BO1435" s="29">
        <v>2</v>
      </c>
      <c r="BP1435" t="s">
        <v>19</v>
      </c>
      <c r="BQ1435" s="61">
        <v>215</v>
      </c>
    </row>
    <row r="1436" spans="37:69" x14ac:dyDescent="0.25">
      <c r="AK1436" s="27">
        <v>2022</v>
      </c>
      <c r="AL1436" t="s">
        <v>65</v>
      </c>
      <c r="AM1436" t="s">
        <v>36</v>
      </c>
      <c r="AN1436">
        <v>250010</v>
      </c>
      <c r="AO1436" s="29">
        <v>4</v>
      </c>
      <c r="AP1436" t="s">
        <v>78</v>
      </c>
      <c r="AQ1436" s="61">
        <v>4408</v>
      </c>
      <c r="BK1436" s="27">
        <v>2022</v>
      </c>
      <c r="BL1436" t="s">
        <v>65</v>
      </c>
      <c r="BM1436" t="s">
        <v>31</v>
      </c>
      <c r="BN1436">
        <v>511117</v>
      </c>
      <c r="BO1436" s="29">
        <v>2</v>
      </c>
      <c r="BP1436" t="s">
        <v>21</v>
      </c>
      <c r="BQ1436" s="61">
        <v>1574</v>
      </c>
    </row>
    <row r="1437" spans="37:69" x14ac:dyDescent="0.25">
      <c r="AK1437" s="27">
        <v>2022</v>
      </c>
      <c r="AL1437" t="s">
        <v>65</v>
      </c>
      <c r="AM1437" t="s">
        <v>36</v>
      </c>
      <c r="AN1437">
        <v>250010</v>
      </c>
      <c r="AO1437" s="29">
        <v>4</v>
      </c>
      <c r="AP1437" t="s">
        <v>79</v>
      </c>
      <c r="AQ1437" s="61">
        <v>1290</v>
      </c>
      <c r="BK1437" s="27">
        <v>2022</v>
      </c>
      <c r="BL1437" t="s">
        <v>65</v>
      </c>
      <c r="BM1437" t="s">
        <v>31</v>
      </c>
      <c r="BN1437">
        <v>511117</v>
      </c>
      <c r="BO1437" s="29">
        <v>4</v>
      </c>
      <c r="BP1437" t="s">
        <v>78</v>
      </c>
      <c r="BQ1437" s="61">
        <v>6259</v>
      </c>
    </row>
    <row r="1438" spans="37:69" x14ac:dyDescent="0.25">
      <c r="AK1438" s="27">
        <v>2022</v>
      </c>
      <c r="AL1438" t="s">
        <v>65</v>
      </c>
      <c r="AM1438" t="s">
        <v>36</v>
      </c>
      <c r="AN1438">
        <v>250010</v>
      </c>
      <c r="AO1438" s="29">
        <v>6</v>
      </c>
      <c r="AP1438" t="s">
        <v>75</v>
      </c>
      <c r="AQ1438" s="61">
        <v>4328</v>
      </c>
      <c r="BK1438" s="27">
        <v>2022</v>
      </c>
      <c r="BL1438" t="s">
        <v>65</v>
      </c>
      <c r="BM1438" t="s">
        <v>31</v>
      </c>
      <c r="BN1438">
        <v>511117</v>
      </c>
      <c r="BO1438" s="29">
        <v>4</v>
      </c>
      <c r="BP1438" t="s">
        <v>79</v>
      </c>
      <c r="BQ1438" s="61">
        <v>1271</v>
      </c>
    </row>
    <row r="1439" spans="37:69" x14ac:dyDescent="0.25">
      <c r="AK1439" s="27">
        <v>2022</v>
      </c>
      <c r="AL1439" t="s">
        <v>65</v>
      </c>
      <c r="AM1439" t="s">
        <v>36</v>
      </c>
      <c r="AN1439">
        <v>250010</v>
      </c>
      <c r="AO1439" s="29">
        <v>6</v>
      </c>
      <c r="AP1439" t="s">
        <v>81</v>
      </c>
      <c r="AQ1439" s="61">
        <v>4371</v>
      </c>
      <c r="BK1439" s="27">
        <v>2022</v>
      </c>
      <c r="BL1439" t="s">
        <v>65</v>
      </c>
      <c r="BM1439" t="s">
        <v>31</v>
      </c>
      <c r="BN1439">
        <v>511117</v>
      </c>
      <c r="BO1439" s="29">
        <v>4</v>
      </c>
      <c r="BP1439" t="s">
        <v>80</v>
      </c>
      <c r="BQ1439" s="61">
        <v>4911</v>
      </c>
    </row>
    <row r="1440" spans="37:69" x14ac:dyDescent="0.25">
      <c r="AK1440" s="27">
        <v>2022</v>
      </c>
      <c r="AL1440" t="s">
        <v>65</v>
      </c>
      <c r="AM1440" t="s">
        <v>36</v>
      </c>
      <c r="AN1440">
        <v>250010</v>
      </c>
      <c r="AO1440" s="29">
        <v>6</v>
      </c>
      <c r="AP1440" t="s">
        <v>19</v>
      </c>
      <c r="AQ1440" s="61">
        <v>4263</v>
      </c>
      <c r="BK1440" s="27">
        <v>2022</v>
      </c>
      <c r="BL1440" t="s">
        <v>65</v>
      </c>
      <c r="BM1440" t="s">
        <v>31</v>
      </c>
      <c r="BN1440">
        <v>511117</v>
      </c>
      <c r="BO1440" s="29">
        <v>4</v>
      </c>
      <c r="BP1440" t="s">
        <v>12</v>
      </c>
      <c r="BQ1440" s="61">
        <v>3971</v>
      </c>
    </row>
    <row r="1441" spans="37:69" x14ac:dyDescent="0.25">
      <c r="AK1441" s="27">
        <v>2022</v>
      </c>
      <c r="AL1441" t="s">
        <v>65</v>
      </c>
      <c r="AM1441" t="s">
        <v>36</v>
      </c>
      <c r="AN1441">
        <v>250010</v>
      </c>
      <c r="AO1441" s="29">
        <v>8</v>
      </c>
      <c r="AP1441" t="s">
        <v>74</v>
      </c>
      <c r="AQ1441" s="61">
        <v>5157</v>
      </c>
      <c r="BK1441" s="27">
        <v>2022</v>
      </c>
      <c r="BL1441" t="s">
        <v>65</v>
      </c>
      <c r="BM1441" t="s">
        <v>31</v>
      </c>
      <c r="BN1441">
        <v>511117</v>
      </c>
      <c r="BO1441" s="29">
        <v>4</v>
      </c>
      <c r="BP1441" t="s">
        <v>15</v>
      </c>
      <c r="BQ1441" s="61">
        <v>4058</v>
      </c>
    </row>
    <row r="1442" spans="37:69" x14ac:dyDescent="0.25">
      <c r="AK1442" s="27">
        <v>2022</v>
      </c>
      <c r="AL1442" t="s">
        <v>65</v>
      </c>
      <c r="AM1442" t="s">
        <v>36</v>
      </c>
      <c r="AN1442">
        <v>250010</v>
      </c>
      <c r="AO1442" s="29">
        <v>10</v>
      </c>
      <c r="AP1442" t="s">
        <v>13</v>
      </c>
      <c r="AQ1442" s="61">
        <v>4214</v>
      </c>
      <c r="BK1442" s="27">
        <v>2022</v>
      </c>
      <c r="BL1442" t="s">
        <v>65</v>
      </c>
      <c r="BM1442" t="s">
        <v>31</v>
      </c>
      <c r="BN1442">
        <v>511117</v>
      </c>
      <c r="BO1442" s="29">
        <v>4</v>
      </c>
      <c r="BP1442" t="s">
        <v>20</v>
      </c>
      <c r="BQ1442" s="61">
        <v>3124</v>
      </c>
    </row>
    <row r="1443" spans="37:69" x14ac:dyDescent="0.25">
      <c r="AK1443" s="27">
        <v>2022</v>
      </c>
      <c r="AL1443" t="s">
        <v>65</v>
      </c>
      <c r="AM1443" t="s">
        <v>36</v>
      </c>
      <c r="AN1443">
        <v>250010</v>
      </c>
      <c r="AO1443" s="29">
        <v>12</v>
      </c>
      <c r="AP1443" t="s">
        <v>77</v>
      </c>
      <c r="AQ1443" s="61">
        <v>2321</v>
      </c>
      <c r="BK1443" s="27">
        <v>2022</v>
      </c>
      <c r="BL1443" t="s">
        <v>65</v>
      </c>
      <c r="BM1443" t="s">
        <v>31</v>
      </c>
      <c r="BN1443">
        <v>511117</v>
      </c>
      <c r="BO1443" s="29">
        <v>6</v>
      </c>
      <c r="BP1443" t="s">
        <v>74</v>
      </c>
      <c r="BQ1443" s="61">
        <v>1542</v>
      </c>
    </row>
    <row r="1444" spans="37:69" x14ac:dyDescent="0.25">
      <c r="AK1444" s="27">
        <v>2022</v>
      </c>
      <c r="AL1444" t="s">
        <v>65</v>
      </c>
      <c r="AM1444" t="s">
        <v>37</v>
      </c>
      <c r="AN1444">
        <v>250011</v>
      </c>
      <c r="AO1444" s="29">
        <v>1</v>
      </c>
      <c r="AP1444" t="s">
        <v>76</v>
      </c>
      <c r="AQ1444" s="61">
        <v>2961</v>
      </c>
      <c r="BK1444" s="27">
        <v>2022</v>
      </c>
      <c r="BL1444" t="s">
        <v>65</v>
      </c>
      <c r="BM1444" t="s">
        <v>31</v>
      </c>
      <c r="BN1444">
        <v>511117</v>
      </c>
      <c r="BO1444" s="29">
        <v>6</v>
      </c>
      <c r="BP1444" t="s">
        <v>21</v>
      </c>
      <c r="BQ1444" s="61">
        <v>4702</v>
      </c>
    </row>
    <row r="1445" spans="37:69" x14ac:dyDescent="0.25">
      <c r="AK1445" s="27">
        <v>2022</v>
      </c>
      <c r="AL1445" t="s">
        <v>65</v>
      </c>
      <c r="AM1445" t="s">
        <v>37</v>
      </c>
      <c r="AN1445">
        <v>250011</v>
      </c>
      <c r="AO1445" s="29">
        <v>3</v>
      </c>
      <c r="AP1445" t="s">
        <v>11</v>
      </c>
      <c r="AQ1445" s="61">
        <v>2344</v>
      </c>
      <c r="BK1445" s="27">
        <v>2022</v>
      </c>
      <c r="BL1445" t="s">
        <v>65</v>
      </c>
      <c r="BM1445" t="s">
        <v>31</v>
      </c>
      <c r="BN1445">
        <v>511117</v>
      </c>
      <c r="BO1445" s="29">
        <v>7</v>
      </c>
      <c r="BP1445" t="s">
        <v>80</v>
      </c>
      <c r="BQ1445" s="61">
        <v>5878</v>
      </c>
    </row>
    <row r="1446" spans="37:69" x14ac:dyDescent="0.25">
      <c r="AK1446" s="27">
        <v>2022</v>
      </c>
      <c r="AL1446" t="s">
        <v>65</v>
      </c>
      <c r="AM1446" t="s">
        <v>37</v>
      </c>
      <c r="AN1446">
        <v>250011</v>
      </c>
      <c r="AO1446" s="29">
        <v>4</v>
      </c>
      <c r="AP1446" t="s">
        <v>75</v>
      </c>
      <c r="AQ1446" s="61">
        <v>3536</v>
      </c>
      <c r="BK1446" s="27">
        <v>2022</v>
      </c>
      <c r="BL1446" t="s">
        <v>65</v>
      </c>
      <c r="BM1446" t="s">
        <v>31</v>
      </c>
      <c r="BN1446">
        <v>511117</v>
      </c>
      <c r="BO1446" s="29">
        <v>7</v>
      </c>
      <c r="BP1446" t="s">
        <v>12</v>
      </c>
      <c r="BQ1446" s="61">
        <v>3171</v>
      </c>
    </row>
    <row r="1447" spans="37:69" x14ac:dyDescent="0.25">
      <c r="AK1447" s="27">
        <v>2022</v>
      </c>
      <c r="AL1447" t="s">
        <v>65</v>
      </c>
      <c r="AM1447" t="s">
        <v>37</v>
      </c>
      <c r="AN1447">
        <v>250011</v>
      </c>
      <c r="AO1447" s="29">
        <v>4</v>
      </c>
      <c r="AP1447" t="s">
        <v>15</v>
      </c>
      <c r="AQ1447" s="61">
        <v>4058</v>
      </c>
      <c r="BK1447" s="27">
        <v>2022</v>
      </c>
      <c r="BL1447" t="s">
        <v>65</v>
      </c>
      <c r="BM1447" t="s">
        <v>31</v>
      </c>
      <c r="BN1447">
        <v>511117</v>
      </c>
      <c r="BO1447" s="29">
        <v>8</v>
      </c>
      <c r="BP1447" t="s">
        <v>74</v>
      </c>
      <c r="BQ1447" s="61">
        <v>2048</v>
      </c>
    </row>
    <row r="1448" spans="37:69" x14ac:dyDescent="0.25">
      <c r="AK1448" s="27">
        <v>2022</v>
      </c>
      <c r="AL1448" t="s">
        <v>65</v>
      </c>
      <c r="AM1448" t="s">
        <v>37</v>
      </c>
      <c r="AN1448">
        <v>250011</v>
      </c>
      <c r="AO1448" s="29">
        <v>6</v>
      </c>
      <c r="AP1448" t="s">
        <v>11</v>
      </c>
      <c r="AQ1448" s="61">
        <v>2520</v>
      </c>
      <c r="BK1448" s="27">
        <v>2022</v>
      </c>
      <c r="BL1448" t="s">
        <v>65</v>
      </c>
      <c r="BM1448" t="s">
        <v>31</v>
      </c>
      <c r="BN1448">
        <v>511117</v>
      </c>
      <c r="BO1448" s="29">
        <v>8</v>
      </c>
      <c r="BP1448" t="s">
        <v>15</v>
      </c>
      <c r="BQ1448" s="61">
        <v>5257</v>
      </c>
    </row>
    <row r="1449" spans="37:69" x14ac:dyDescent="0.25">
      <c r="AK1449" s="27">
        <v>2022</v>
      </c>
      <c r="AL1449" t="s">
        <v>65</v>
      </c>
      <c r="AM1449" t="s">
        <v>37</v>
      </c>
      <c r="AN1449">
        <v>250011</v>
      </c>
      <c r="AO1449" s="29">
        <v>7</v>
      </c>
      <c r="AP1449" t="s">
        <v>18</v>
      </c>
      <c r="AQ1449" s="61">
        <v>3321</v>
      </c>
      <c r="BK1449" s="27">
        <v>2022</v>
      </c>
      <c r="BL1449" t="s">
        <v>65</v>
      </c>
      <c r="BM1449" t="s">
        <v>31</v>
      </c>
      <c r="BN1449">
        <v>511117</v>
      </c>
      <c r="BO1449" s="29">
        <v>9</v>
      </c>
      <c r="BP1449" t="s">
        <v>13</v>
      </c>
      <c r="BQ1449" s="61">
        <v>5170</v>
      </c>
    </row>
    <row r="1450" spans="37:69" x14ac:dyDescent="0.25">
      <c r="AK1450" s="27">
        <v>2022</v>
      </c>
      <c r="AL1450" t="s">
        <v>65</v>
      </c>
      <c r="AM1450" t="s">
        <v>37</v>
      </c>
      <c r="AN1450">
        <v>250011</v>
      </c>
      <c r="AO1450" s="29">
        <v>9</v>
      </c>
      <c r="AP1450" t="s">
        <v>14</v>
      </c>
      <c r="AQ1450" s="61">
        <v>5315</v>
      </c>
      <c r="BK1450" s="27">
        <v>2022</v>
      </c>
      <c r="BL1450" t="s">
        <v>65</v>
      </c>
      <c r="BM1450" t="s">
        <v>31</v>
      </c>
      <c r="BN1450">
        <v>511117</v>
      </c>
      <c r="BO1450" s="29">
        <v>10</v>
      </c>
      <c r="BP1450" t="s">
        <v>75</v>
      </c>
      <c r="BQ1450" s="61">
        <v>3409</v>
      </c>
    </row>
    <row r="1451" spans="37:69" x14ac:dyDescent="0.25">
      <c r="AK1451" s="27">
        <v>2022</v>
      </c>
      <c r="AL1451" t="s">
        <v>65</v>
      </c>
      <c r="AM1451" t="s">
        <v>37</v>
      </c>
      <c r="AN1451">
        <v>250011</v>
      </c>
      <c r="AO1451" s="29">
        <v>10</v>
      </c>
      <c r="AP1451" t="s">
        <v>80</v>
      </c>
      <c r="AQ1451" s="61">
        <v>3127</v>
      </c>
      <c r="BK1451" s="27">
        <v>2022</v>
      </c>
      <c r="BL1451" t="s">
        <v>65</v>
      </c>
      <c r="BM1451" t="s">
        <v>31</v>
      </c>
      <c r="BN1451">
        <v>511117</v>
      </c>
      <c r="BO1451" s="29">
        <v>10</v>
      </c>
      <c r="BP1451" t="s">
        <v>13</v>
      </c>
      <c r="BQ1451" s="61">
        <v>4214</v>
      </c>
    </row>
    <row r="1452" spans="37:69" x14ac:dyDescent="0.25">
      <c r="AK1452" s="27">
        <v>2022</v>
      </c>
      <c r="AL1452" t="s">
        <v>65</v>
      </c>
      <c r="AM1452" t="s">
        <v>37</v>
      </c>
      <c r="AN1452">
        <v>250011</v>
      </c>
      <c r="AO1452" s="29">
        <v>11</v>
      </c>
      <c r="AP1452" t="s">
        <v>74</v>
      </c>
      <c r="AQ1452" s="61">
        <v>2466</v>
      </c>
      <c r="BK1452" s="27">
        <v>2022</v>
      </c>
      <c r="BL1452" t="s">
        <v>65</v>
      </c>
      <c r="BM1452" t="s">
        <v>31</v>
      </c>
      <c r="BN1452">
        <v>511117</v>
      </c>
      <c r="BO1452" s="29">
        <v>10</v>
      </c>
      <c r="BP1452" t="s">
        <v>14</v>
      </c>
      <c r="BQ1452" s="61">
        <v>702</v>
      </c>
    </row>
    <row r="1453" spans="37:69" x14ac:dyDescent="0.25">
      <c r="AK1453" s="27">
        <v>2022</v>
      </c>
      <c r="AL1453" t="s">
        <v>65</v>
      </c>
      <c r="AM1453" t="s">
        <v>37</v>
      </c>
      <c r="AN1453">
        <v>250012</v>
      </c>
      <c r="AO1453" s="29">
        <v>2</v>
      </c>
      <c r="AP1453" t="s">
        <v>20</v>
      </c>
      <c r="AQ1453" s="61">
        <v>2780</v>
      </c>
      <c r="BK1453" s="27">
        <v>2022</v>
      </c>
      <c r="BL1453" t="s">
        <v>65</v>
      </c>
      <c r="BM1453" t="s">
        <v>31</v>
      </c>
      <c r="BN1453">
        <v>511117</v>
      </c>
      <c r="BO1453" s="29">
        <v>11</v>
      </c>
      <c r="BP1453" t="s">
        <v>73</v>
      </c>
      <c r="BQ1453" s="61">
        <v>8034</v>
      </c>
    </row>
    <row r="1454" spans="37:69" x14ac:dyDescent="0.25">
      <c r="AK1454" s="27">
        <v>2022</v>
      </c>
      <c r="AL1454" t="s">
        <v>65</v>
      </c>
      <c r="AM1454" t="s">
        <v>37</v>
      </c>
      <c r="AN1454">
        <v>250012</v>
      </c>
      <c r="AO1454" s="29">
        <v>3</v>
      </c>
      <c r="AP1454" t="s">
        <v>77</v>
      </c>
      <c r="AQ1454" s="61">
        <v>1470</v>
      </c>
      <c r="BK1454" s="27">
        <v>2022</v>
      </c>
      <c r="BL1454" t="s">
        <v>65</v>
      </c>
      <c r="BM1454" t="s">
        <v>31</v>
      </c>
      <c r="BN1454">
        <v>511117</v>
      </c>
      <c r="BO1454" s="29">
        <v>11</v>
      </c>
      <c r="BP1454" t="s">
        <v>76</v>
      </c>
      <c r="BQ1454" s="61">
        <v>6815</v>
      </c>
    </row>
    <row r="1455" spans="37:69" x14ac:dyDescent="0.25">
      <c r="AK1455" s="27">
        <v>2022</v>
      </c>
      <c r="AL1455" t="s">
        <v>65</v>
      </c>
      <c r="AM1455" t="s">
        <v>37</v>
      </c>
      <c r="AN1455">
        <v>250012</v>
      </c>
      <c r="AO1455" s="29">
        <v>5</v>
      </c>
      <c r="AP1455" t="s">
        <v>76</v>
      </c>
      <c r="AQ1455" s="61">
        <v>2516</v>
      </c>
      <c r="BK1455" s="27">
        <v>2022</v>
      </c>
      <c r="BL1455" t="s">
        <v>65</v>
      </c>
      <c r="BM1455" t="s">
        <v>31</v>
      </c>
      <c r="BN1455">
        <v>511117</v>
      </c>
      <c r="BO1455" s="29">
        <v>11</v>
      </c>
      <c r="BP1455" t="s">
        <v>80</v>
      </c>
      <c r="BQ1455" s="61">
        <v>3712</v>
      </c>
    </row>
    <row r="1456" spans="37:69" x14ac:dyDescent="0.25">
      <c r="AK1456" s="27">
        <v>2022</v>
      </c>
      <c r="AL1456" t="s">
        <v>65</v>
      </c>
      <c r="AM1456" t="s">
        <v>37</v>
      </c>
      <c r="AN1456">
        <v>250012</v>
      </c>
      <c r="AO1456" s="29">
        <v>5</v>
      </c>
      <c r="AP1456" t="s">
        <v>12</v>
      </c>
      <c r="AQ1456" s="61">
        <v>373</v>
      </c>
      <c r="BK1456" s="27">
        <v>2022</v>
      </c>
      <c r="BL1456" t="s">
        <v>65</v>
      </c>
      <c r="BM1456" t="s">
        <v>31</v>
      </c>
      <c r="BN1456">
        <v>511117</v>
      </c>
      <c r="BO1456" s="29">
        <v>11</v>
      </c>
      <c r="BP1456" t="s">
        <v>12</v>
      </c>
      <c r="BQ1456" s="61">
        <v>2963</v>
      </c>
    </row>
    <row r="1457" spans="37:69" x14ac:dyDescent="0.25">
      <c r="AK1457" s="27">
        <v>2022</v>
      </c>
      <c r="AL1457" t="s">
        <v>65</v>
      </c>
      <c r="AM1457" t="s">
        <v>37</v>
      </c>
      <c r="AN1457">
        <v>250012</v>
      </c>
      <c r="AO1457" s="29">
        <v>7</v>
      </c>
      <c r="AP1457" t="s">
        <v>12</v>
      </c>
      <c r="AQ1457" s="61">
        <v>1770</v>
      </c>
      <c r="BK1457" s="27">
        <v>2022</v>
      </c>
      <c r="BL1457" t="s">
        <v>65</v>
      </c>
      <c r="BM1457" t="s">
        <v>31</v>
      </c>
      <c r="BN1457">
        <v>511117</v>
      </c>
      <c r="BO1457" s="29">
        <v>11</v>
      </c>
      <c r="BP1457" t="s">
        <v>21</v>
      </c>
      <c r="BQ1457" s="61">
        <v>1302</v>
      </c>
    </row>
    <row r="1458" spans="37:69" x14ac:dyDescent="0.25">
      <c r="AK1458" s="27">
        <v>2022</v>
      </c>
      <c r="AL1458" t="s">
        <v>65</v>
      </c>
      <c r="AM1458" t="s">
        <v>37</v>
      </c>
      <c r="AN1458">
        <v>250012</v>
      </c>
      <c r="AO1458" s="29">
        <v>10</v>
      </c>
      <c r="AP1458" t="s">
        <v>76</v>
      </c>
      <c r="AQ1458" s="61">
        <v>4431</v>
      </c>
      <c r="BK1458" s="27">
        <v>2022</v>
      </c>
      <c r="BL1458" t="s">
        <v>65</v>
      </c>
      <c r="BM1458" t="s">
        <v>31</v>
      </c>
      <c r="BN1458">
        <v>511117</v>
      </c>
      <c r="BO1458" s="29">
        <v>12</v>
      </c>
      <c r="BP1458" t="s">
        <v>75</v>
      </c>
      <c r="BQ1458" s="61">
        <v>4444</v>
      </c>
    </row>
    <row r="1459" spans="37:69" x14ac:dyDescent="0.25">
      <c r="AK1459" s="27">
        <v>2022</v>
      </c>
      <c r="AL1459" t="s">
        <v>65</v>
      </c>
      <c r="AM1459" t="s">
        <v>37</v>
      </c>
      <c r="AN1459">
        <v>250012</v>
      </c>
      <c r="AO1459" s="29">
        <v>10</v>
      </c>
      <c r="AP1459" t="s">
        <v>15</v>
      </c>
      <c r="AQ1459" s="61">
        <v>4981</v>
      </c>
      <c r="BK1459" s="27">
        <v>2022</v>
      </c>
      <c r="BL1459" t="s">
        <v>65</v>
      </c>
      <c r="BM1459" t="s">
        <v>31</v>
      </c>
      <c r="BN1459">
        <v>511117</v>
      </c>
      <c r="BO1459" s="29">
        <v>12</v>
      </c>
      <c r="BP1459" t="s">
        <v>77</v>
      </c>
      <c r="BQ1459" s="61">
        <v>2321</v>
      </c>
    </row>
    <row r="1460" spans="37:69" x14ac:dyDescent="0.25">
      <c r="AK1460" s="27">
        <v>2022</v>
      </c>
      <c r="AL1460" t="s">
        <v>65</v>
      </c>
      <c r="AM1460" t="s">
        <v>37</v>
      </c>
      <c r="AN1460">
        <v>250012</v>
      </c>
      <c r="AO1460" s="29">
        <v>11</v>
      </c>
      <c r="AP1460" t="s">
        <v>77</v>
      </c>
      <c r="AQ1460" s="61">
        <v>5586</v>
      </c>
      <c r="BK1460" s="27">
        <v>2022</v>
      </c>
      <c r="BL1460" t="s">
        <v>65</v>
      </c>
      <c r="BM1460" t="s">
        <v>31</v>
      </c>
      <c r="BN1460">
        <v>511117</v>
      </c>
      <c r="BO1460" s="29">
        <v>12</v>
      </c>
      <c r="BP1460" t="s">
        <v>81</v>
      </c>
      <c r="BQ1460" s="61">
        <v>3701</v>
      </c>
    </row>
    <row r="1461" spans="37:69" x14ac:dyDescent="0.25">
      <c r="AK1461" s="27">
        <v>2022</v>
      </c>
      <c r="AL1461" t="s">
        <v>65</v>
      </c>
      <c r="AM1461" t="s">
        <v>37</v>
      </c>
      <c r="AN1461">
        <v>250012</v>
      </c>
      <c r="AO1461" s="29">
        <v>11</v>
      </c>
      <c r="AP1461" t="s">
        <v>12</v>
      </c>
      <c r="AQ1461" s="61">
        <v>2963</v>
      </c>
      <c r="BK1461" s="27">
        <v>2022</v>
      </c>
      <c r="BL1461" t="s">
        <v>65</v>
      </c>
      <c r="BM1461" t="s">
        <v>31</v>
      </c>
      <c r="BN1461">
        <v>511117</v>
      </c>
      <c r="BO1461" s="29">
        <v>12</v>
      </c>
      <c r="BP1461" t="s">
        <v>13</v>
      </c>
      <c r="BQ1461" s="61">
        <v>4421</v>
      </c>
    </row>
    <row r="1462" spans="37:69" x14ac:dyDescent="0.25">
      <c r="AK1462" s="27">
        <v>2022</v>
      </c>
      <c r="AL1462" t="s">
        <v>65</v>
      </c>
      <c r="AM1462" t="s">
        <v>37</v>
      </c>
      <c r="AN1462">
        <v>250013</v>
      </c>
      <c r="AO1462" s="29">
        <v>1</v>
      </c>
      <c r="AP1462" t="s">
        <v>77</v>
      </c>
      <c r="AQ1462" s="61">
        <v>781</v>
      </c>
      <c r="BK1462" s="27">
        <v>2022</v>
      </c>
      <c r="BL1462" t="s">
        <v>51</v>
      </c>
      <c r="BM1462" t="s">
        <v>29</v>
      </c>
      <c r="BN1462">
        <v>511111</v>
      </c>
      <c r="BO1462" s="29">
        <v>1</v>
      </c>
      <c r="BP1462" t="s">
        <v>77</v>
      </c>
      <c r="BQ1462" s="61">
        <v>2624</v>
      </c>
    </row>
    <row r="1463" spans="37:69" x14ac:dyDescent="0.25">
      <c r="AK1463" s="27">
        <v>2022</v>
      </c>
      <c r="AL1463" t="s">
        <v>65</v>
      </c>
      <c r="AM1463" t="s">
        <v>37</v>
      </c>
      <c r="AN1463">
        <v>250013</v>
      </c>
      <c r="AO1463" s="29">
        <v>4</v>
      </c>
      <c r="AP1463" t="s">
        <v>73</v>
      </c>
      <c r="AQ1463" s="61">
        <v>5223</v>
      </c>
      <c r="BK1463" s="27">
        <v>2022</v>
      </c>
      <c r="BL1463" t="s">
        <v>51</v>
      </c>
      <c r="BM1463" t="s">
        <v>29</v>
      </c>
      <c r="BN1463">
        <v>511111</v>
      </c>
      <c r="BO1463" s="29">
        <v>1</v>
      </c>
      <c r="BP1463" t="s">
        <v>11</v>
      </c>
      <c r="BQ1463" s="61">
        <v>1689</v>
      </c>
    </row>
    <row r="1464" spans="37:69" x14ac:dyDescent="0.25">
      <c r="AK1464" s="27">
        <v>2022</v>
      </c>
      <c r="AL1464" t="s">
        <v>65</v>
      </c>
      <c r="AM1464" t="s">
        <v>37</v>
      </c>
      <c r="AN1464">
        <v>250013</v>
      </c>
      <c r="AO1464" s="29">
        <v>4</v>
      </c>
      <c r="AP1464" t="s">
        <v>12</v>
      </c>
      <c r="AQ1464" s="61">
        <v>1025</v>
      </c>
      <c r="BK1464" s="27">
        <v>2022</v>
      </c>
      <c r="BL1464" t="s">
        <v>51</v>
      </c>
      <c r="BM1464" t="s">
        <v>29</v>
      </c>
      <c r="BN1464">
        <v>511111</v>
      </c>
      <c r="BO1464" s="29">
        <v>1</v>
      </c>
      <c r="BP1464" t="s">
        <v>14</v>
      </c>
      <c r="BQ1464" s="61">
        <v>3019</v>
      </c>
    </row>
    <row r="1465" spans="37:69" x14ac:dyDescent="0.25">
      <c r="AK1465" s="27">
        <v>2022</v>
      </c>
      <c r="AL1465" t="s">
        <v>65</v>
      </c>
      <c r="AM1465" t="s">
        <v>37</v>
      </c>
      <c r="AN1465">
        <v>250013</v>
      </c>
      <c r="AO1465" s="29">
        <v>4</v>
      </c>
      <c r="AP1465" t="s">
        <v>14</v>
      </c>
      <c r="AQ1465" s="61">
        <v>2247</v>
      </c>
      <c r="BK1465" s="27">
        <v>2022</v>
      </c>
      <c r="BL1465" t="s">
        <v>51</v>
      </c>
      <c r="BM1465" t="s">
        <v>29</v>
      </c>
      <c r="BN1465">
        <v>511111</v>
      </c>
      <c r="BO1465" s="29">
        <v>2</v>
      </c>
      <c r="BP1465" t="s">
        <v>74</v>
      </c>
      <c r="BQ1465" s="61">
        <v>3278</v>
      </c>
    </row>
    <row r="1466" spans="37:69" x14ac:dyDescent="0.25">
      <c r="AK1466" s="27">
        <v>2022</v>
      </c>
      <c r="AL1466" t="s">
        <v>65</v>
      </c>
      <c r="AM1466" t="s">
        <v>37</v>
      </c>
      <c r="AN1466">
        <v>250013</v>
      </c>
      <c r="AO1466" s="29">
        <v>11</v>
      </c>
      <c r="AP1466" t="s">
        <v>75</v>
      </c>
      <c r="AQ1466" s="61">
        <v>1813</v>
      </c>
      <c r="BK1466" s="27">
        <v>2022</v>
      </c>
      <c r="BL1466" t="s">
        <v>51</v>
      </c>
      <c r="BM1466" t="s">
        <v>29</v>
      </c>
      <c r="BN1466">
        <v>511111</v>
      </c>
      <c r="BO1466" s="29">
        <v>2</v>
      </c>
      <c r="BP1466" t="s">
        <v>77</v>
      </c>
      <c r="BQ1466" s="61">
        <v>5465</v>
      </c>
    </row>
    <row r="1467" spans="37:69" x14ac:dyDescent="0.25">
      <c r="AK1467" s="27">
        <v>2022</v>
      </c>
      <c r="AL1467" t="s">
        <v>65</v>
      </c>
      <c r="AM1467" t="s">
        <v>37</v>
      </c>
      <c r="AN1467">
        <v>250014</v>
      </c>
      <c r="AO1467" s="29">
        <v>1</v>
      </c>
      <c r="AP1467" t="s">
        <v>81</v>
      </c>
      <c r="AQ1467" s="61">
        <v>1365</v>
      </c>
      <c r="BK1467" s="27">
        <v>2022</v>
      </c>
      <c r="BL1467" t="s">
        <v>51</v>
      </c>
      <c r="BM1467" t="s">
        <v>29</v>
      </c>
      <c r="BN1467">
        <v>511111</v>
      </c>
      <c r="BO1467" s="29">
        <v>2</v>
      </c>
      <c r="BP1467" t="s">
        <v>79</v>
      </c>
      <c r="BQ1467" s="61">
        <v>1497</v>
      </c>
    </row>
    <row r="1468" spans="37:69" x14ac:dyDescent="0.25">
      <c r="AK1468" s="27">
        <v>2022</v>
      </c>
      <c r="AL1468" t="s">
        <v>65</v>
      </c>
      <c r="AM1468" t="s">
        <v>37</v>
      </c>
      <c r="AN1468">
        <v>250014</v>
      </c>
      <c r="AO1468" s="29">
        <v>2</v>
      </c>
      <c r="AP1468" t="s">
        <v>78</v>
      </c>
      <c r="AQ1468" s="61">
        <v>5411</v>
      </c>
      <c r="BK1468" s="27">
        <v>2022</v>
      </c>
      <c r="BL1468" t="s">
        <v>51</v>
      </c>
      <c r="BM1468" t="s">
        <v>29</v>
      </c>
      <c r="BN1468">
        <v>511111</v>
      </c>
      <c r="BO1468" s="29">
        <v>2</v>
      </c>
      <c r="BP1468" t="s">
        <v>17</v>
      </c>
      <c r="BQ1468" s="61">
        <v>1486</v>
      </c>
    </row>
    <row r="1469" spans="37:69" x14ac:dyDescent="0.25">
      <c r="AK1469" s="27">
        <v>2022</v>
      </c>
      <c r="AL1469" t="s">
        <v>65</v>
      </c>
      <c r="AM1469" t="s">
        <v>37</v>
      </c>
      <c r="AN1469">
        <v>250014</v>
      </c>
      <c r="AO1469" s="29">
        <v>2</v>
      </c>
      <c r="AP1469" t="s">
        <v>15</v>
      </c>
      <c r="AQ1469" s="61">
        <v>4866</v>
      </c>
      <c r="BK1469" s="27">
        <v>2022</v>
      </c>
      <c r="BL1469" t="s">
        <v>51</v>
      </c>
      <c r="BM1469" t="s">
        <v>29</v>
      </c>
      <c r="BN1469">
        <v>511111</v>
      </c>
      <c r="BO1469" s="29">
        <v>2</v>
      </c>
      <c r="BP1469" t="s">
        <v>19</v>
      </c>
      <c r="BQ1469" s="61">
        <v>2595</v>
      </c>
    </row>
    <row r="1470" spans="37:69" x14ac:dyDescent="0.25">
      <c r="AK1470" s="27">
        <v>2022</v>
      </c>
      <c r="AL1470" t="s">
        <v>65</v>
      </c>
      <c r="AM1470" t="s">
        <v>37</v>
      </c>
      <c r="AN1470">
        <v>250014</v>
      </c>
      <c r="AO1470" s="29">
        <v>8</v>
      </c>
      <c r="AP1470" t="s">
        <v>74</v>
      </c>
      <c r="AQ1470" s="61">
        <v>3477</v>
      </c>
      <c r="BK1470" s="27">
        <v>2022</v>
      </c>
      <c r="BL1470" t="s">
        <v>51</v>
      </c>
      <c r="BM1470" t="s">
        <v>29</v>
      </c>
      <c r="BN1470">
        <v>511111</v>
      </c>
      <c r="BO1470" s="29">
        <v>3</v>
      </c>
      <c r="BP1470" t="s">
        <v>12</v>
      </c>
      <c r="BQ1470" s="61">
        <v>5289</v>
      </c>
    </row>
    <row r="1471" spans="37:69" x14ac:dyDescent="0.25">
      <c r="AK1471" s="27">
        <v>2022</v>
      </c>
      <c r="AL1471" t="s">
        <v>65</v>
      </c>
      <c r="AM1471" t="s">
        <v>37</v>
      </c>
      <c r="AN1471">
        <v>250014</v>
      </c>
      <c r="AO1471" s="29">
        <v>9</v>
      </c>
      <c r="AP1471" t="s">
        <v>76</v>
      </c>
      <c r="AQ1471" s="61">
        <v>5161</v>
      </c>
      <c r="BK1471" s="27">
        <v>2022</v>
      </c>
      <c r="BL1471" t="s">
        <v>51</v>
      </c>
      <c r="BM1471" t="s">
        <v>29</v>
      </c>
      <c r="BN1471">
        <v>511111</v>
      </c>
      <c r="BO1471" s="29">
        <v>4</v>
      </c>
      <c r="BP1471" t="s">
        <v>80</v>
      </c>
      <c r="BQ1471" s="61">
        <v>5712</v>
      </c>
    </row>
    <row r="1472" spans="37:69" x14ac:dyDescent="0.25">
      <c r="AK1472" s="27">
        <v>2022</v>
      </c>
      <c r="AL1472" t="s">
        <v>65</v>
      </c>
      <c r="AM1472" t="s">
        <v>37</v>
      </c>
      <c r="AN1472">
        <v>250015</v>
      </c>
      <c r="AO1472" s="29">
        <v>2</v>
      </c>
      <c r="AP1472" t="s">
        <v>14</v>
      </c>
      <c r="AQ1472" s="61">
        <v>3682</v>
      </c>
      <c r="BK1472" s="27">
        <v>2022</v>
      </c>
      <c r="BL1472" t="s">
        <v>51</v>
      </c>
      <c r="BM1472" t="s">
        <v>29</v>
      </c>
      <c r="BN1472">
        <v>511111</v>
      </c>
      <c r="BO1472" s="29">
        <v>4</v>
      </c>
      <c r="BP1472" t="s">
        <v>18</v>
      </c>
      <c r="BQ1472" s="61">
        <v>1425</v>
      </c>
    </row>
    <row r="1473" spans="37:69" x14ac:dyDescent="0.25">
      <c r="AK1473" s="27">
        <v>2022</v>
      </c>
      <c r="AL1473" t="s">
        <v>65</v>
      </c>
      <c r="AM1473" t="s">
        <v>37</v>
      </c>
      <c r="AN1473">
        <v>250015</v>
      </c>
      <c r="AO1473" s="29">
        <v>3</v>
      </c>
      <c r="AP1473" t="s">
        <v>20</v>
      </c>
      <c r="AQ1473" s="61">
        <v>1094</v>
      </c>
      <c r="BK1473" s="27">
        <v>2022</v>
      </c>
      <c r="BL1473" t="s">
        <v>51</v>
      </c>
      <c r="BM1473" t="s">
        <v>29</v>
      </c>
      <c r="BN1473">
        <v>511111</v>
      </c>
      <c r="BO1473" s="29">
        <v>5</v>
      </c>
      <c r="BP1473" t="s">
        <v>79</v>
      </c>
      <c r="BQ1473" s="61">
        <v>4096</v>
      </c>
    </row>
    <row r="1474" spans="37:69" x14ac:dyDescent="0.25">
      <c r="AK1474" s="27">
        <v>2022</v>
      </c>
      <c r="AL1474" t="s">
        <v>65</v>
      </c>
      <c r="AM1474" t="s">
        <v>37</v>
      </c>
      <c r="AN1474">
        <v>250015</v>
      </c>
      <c r="AO1474" s="29">
        <v>4</v>
      </c>
      <c r="AP1474" t="s">
        <v>12</v>
      </c>
      <c r="AQ1474" s="61">
        <v>3884</v>
      </c>
      <c r="BK1474" s="27">
        <v>2022</v>
      </c>
      <c r="BL1474" t="s">
        <v>51</v>
      </c>
      <c r="BM1474" t="s">
        <v>29</v>
      </c>
      <c r="BN1474">
        <v>511111</v>
      </c>
      <c r="BO1474" s="29">
        <v>6</v>
      </c>
      <c r="BP1474" t="s">
        <v>77</v>
      </c>
      <c r="BQ1474" s="61">
        <v>1851</v>
      </c>
    </row>
    <row r="1475" spans="37:69" x14ac:dyDescent="0.25">
      <c r="AK1475" s="27">
        <v>2022</v>
      </c>
      <c r="AL1475" t="s">
        <v>65</v>
      </c>
      <c r="AM1475" t="s">
        <v>37</v>
      </c>
      <c r="AN1475">
        <v>250015</v>
      </c>
      <c r="AO1475" s="29">
        <v>5</v>
      </c>
      <c r="AP1475" t="s">
        <v>17</v>
      </c>
      <c r="AQ1475" s="61">
        <v>1134</v>
      </c>
      <c r="BK1475" s="27">
        <v>2022</v>
      </c>
      <c r="BL1475" t="s">
        <v>51</v>
      </c>
      <c r="BM1475" t="s">
        <v>29</v>
      </c>
      <c r="BN1475">
        <v>511111</v>
      </c>
      <c r="BO1475" s="29">
        <v>6</v>
      </c>
      <c r="BP1475" t="s">
        <v>80</v>
      </c>
      <c r="BQ1475" s="61">
        <v>5033</v>
      </c>
    </row>
    <row r="1476" spans="37:69" x14ac:dyDescent="0.25">
      <c r="AK1476" s="27">
        <v>2022</v>
      </c>
      <c r="AL1476" t="s">
        <v>65</v>
      </c>
      <c r="AM1476" t="s">
        <v>37</v>
      </c>
      <c r="AN1476">
        <v>250015</v>
      </c>
      <c r="AO1476" s="29">
        <v>6</v>
      </c>
      <c r="AP1476" t="s">
        <v>73</v>
      </c>
      <c r="AQ1476" s="61">
        <v>5979</v>
      </c>
      <c r="BK1476" s="27">
        <v>2022</v>
      </c>
      <c r="BL1476" t="s">
        <v>51</v>
      </c>
      <c r="BM1476" t="s">
        <v>29</v>
      </c>
      <c r="BN1476">
        <v>511111</v>
      </c>
      <c r="BO1476" s="29">
        <v>6</v>
      </c>
      <c r="BP1476" t="s">
        <v>13</v>
      </c>
      <c r="BQ1476" s="61">
        <v>3961</v>
      </c>
    </row>
    <row r="1477" spans="37:69" x14ac:dyDescent="0.25">
      <c r="AK1477" s="27">
        <v>2022</v>
      </c>
      <c r="AL1477" t="s">
        <v>65</v>
      </c>
      <c r="AM1477" t="s">
        <v>37</v>
      </c>
      <c r="AN1477">
        <v>250015</v>
      </c>
      <c r="AO1477" s="29">
        <v>8</v>
      </c>
      <c r="AP1477" t="s">
        <v>11</v>
      </c>
      <c r="AQ1477" s="61">
        <v>2455</v>
      </c>
      <c r="BK1477" s="27">
        <v>2022</v>
      </c>
      <c r="BL1477" t="s">
        <v>51</v>
      </c>
      <c r="BM1477" t="s">
        <v>29</v>
      </c>
      <c r="BN1477">
        <v>511111</v>
      </c>
      <c r="BO1477" s="29">
        <v>6</v>
      </c>
      <c r="BP1477" t="s">
        <v>17</v>
      </c>
      <c r="BQ1477" s="61">
        <v>662</v>
      </c>
    </row>
    <row r="1478" spans="37:69" x14ac:dyDescent="0.25">
      <c r="AK1478" s="27">
        <v>2022</v>
      </c>
      <c r="AL1478" t="s">
        <v>65</v>
      </c>
      <c r="AM1478" t="s">
        <v>37</v>
      </c>
      <c r="AN1478">
        <v>250015</v>
      </c>
      <c r="AO1478" s="29">
        <v>10</v>
      </c>
      <c r="AP1478" t="s">
        <v>81</v>
      </c>
      <c r="AQ1478" s="61">
        <v>713</v>
      </c>
      <c r="BK1478" s="27">
        <v>2022</v>
      </c>
      <c r="BL1478" t="s">
        <v>51</v>
      </c>
      <c r="BM1478" t="s">
        <v>29</v>
      </c>
      <c r="BN1478">
        <v>511111</v>
      </c>
      <c r="BO1478" s="29">
        <v>6</v>
      </c>
      <c r="BP1478" t="s">
        <v>19</v>
      </c>
      <c r="BQ1478" s="61">
        <v>4895</v>
      </c>
    </row>
    <row r="1479" spans="37:69" x14ac:dyDescent="0.25">
      <c r="AK1479" s="27">
        <v>2022</v>
      </c>
      <c r="AL1479" t="s">
        <v>65</v>
      </c>
      <c r="AM1479" t="s">
        <v>37</v>
      </c>
      <c r="AN1479">
        <v>250015</v>
      </c>
      <c r="AO1479" s="29">
        <v>11</v>
      </c>
      <c r="AP1479" t="s">
        <v>80</v>
      </c>
      <c r="AQ1479" s="61">
        <v>4416</v>
      </c>
      <c r="BK1479" s="27">
        <v>2022</v>
      </c>
      <c r="BL1479" t="s">
        <v>51</v>
      </c>
      <c r="BM1479" t="s">
        <v>29</v>
      </c>
      <c r="BN1479">
        <v>511111</v>
      </c>
      <c r="BO1479" s="29">
        <v>7</v>
      </c>
      <c r="BP1479" t="s">
        <v>79</v>
      </c>
      <c r="BQ1479" s="61">
        <v>904</v>
      </c>
    </row>
    <row r="1480" spans="37:69" x14ac:dyDescent="0.25">
      <c r="AK1480" s="27">
        <v>2022</v>
      </c>
      <c r="AL1480" t="s">
        <v>65</v>
      </c>
      <c r="AM1480" t="s">
        <v>37</v>
      </c>
      <c r="AN1480">
        <v>250015</v>
      </c>
      <c r="AO1480" s="29">
        <v>12</v>
      </c>
      <c r="AP1480" t="s">
        <v>13</v>
      </c>
      <c r="AQ1480" s="61">
        <v>4421</v>
      </c>
      <c r="BK1480" s="27">
        <v>2022</v>
      </c>
      <c r="BL1480" t="s">
        <v>51</v>
      </c>
      <c r="BM1480" t="s">
        <v>29</v>
      </c>
      <c r="BN1480">
        <v>511111</v>
      </c>
      <c r="BO1480" s="29">
        <v>7</v>
      </c>
      <c r="BP1480" t="s">
        <v>16</v>
      </c>
      <c r="BQ1480" s="61">
        <v>3520</v>
      </c>
    </row>
    <row r="1481" spans="37:69" x14ac:dyDescent="0.25">
      <c r="AK1481" s="27">
        <v>2022</v>
      </c>
      <c r="AL1481" t="s">
        <v>65</v>
      </c>
      <c r="AM1481" t="s">
        <v>37</v>
      </c>
      <c r="AN1481">
        <v>250016</v>
      </c>
      <c r="AO1481" s="29">
        <v>1</v>
      </c>
      <c r="AP1481" t="s">
        <v>76</v>
      </c>
      <c r="AQ1481" s="61">
        <v>1986</v>
      </c>
      <c r="BK1481" s="27">
        <v>2022</v>
      </c>
      <c r="BL1481" t="s">
        <v>51</v>
      </c>
      <c r="BM1481" t="s">
        <v>29</v>
      </c>
      <c r="BN1481">
        <v>511111</v>
      </c>
      <c r="BO1481" s="29">
        <v>8</v>
      </c>
      <c r="BP1481" t="s">
        <v>80</v>
      </c>
      <c r="BQ1481" s="61">
        <v>5481</v>
      </c>
    </row>
    <row r="1482" spans="37:69" x14ac:dyDescent="0.25">
      <c r="AK1482" s="27">
        <v>2022</v>
      </c>
      <c r="AL1482" t="s">
        <v>65</v>
      </c>
      <c r="AM1482" t="s">
        <v>37</v>
      </c>
      <c r="AN1482">
        <v>250016</v>
      </c>
      <c r="AO1482" s="29">
        <v>2</v>
      </c>
      <c r="AP1482" t="s">
        <v>74</v>
      </c>
      <c r="AQ1482" s="61">
        <v>1739</v>
      </c>
      <c r="BK1482" s="27">
        <v>2022</v>
      </c>
      <c r="BL1482" t="s">
        <v>51</v>
      </c>
      <c r="BM1482" t="s">
        <v>29</v>
      </c>
      <c r="BN1482">
        <v>511111</v>
      </c>
      <c r="BO1482" s="29">
        <v>9</v>
      </c>
      <c r="BP1482" t="s">
        <v>74</v>
      </c>
      <c r="BQ1482" s="61">
        <v>5642</v>
      </c>
    </row>
    <row r="1483" spans="37:69" x14ac:dyDescent="0.25">
      <c r="AK1483" s="27">
        <v>2022</v>
      </c>
      <c r="AL1483" t="s">
        <v>65</v>
      </c>
      <c r="AM1483" t="s">
        <v>37</v>
      </c>
      <c r="AN1483">
        <v>250016</v>
      </c>
      <c r="AO1483" s="29">
        <v>4</v>
      </c>
      <c r="AP1483" t="s">
        <v>73</v>
      </c>
      <c r="AQ1483" s="61">
        <v>2419</v>
      </c>
      <c r="BK1483" s="27">
        <v>2022</v>
      </c>
      <c r="BL1483" t="s">
        <v>51</v>
      </c>
      <c r="BM1483" t="s">
        <v>29</v>
      </c>
      <c r="BN1483">
        <v>511111</v>
      </c>
      <c r="BO1483" s="29">
        <v>9</v>
      </c>
      <c r="BP1483" t="s">
        <v>11</v>
      </c>
      <c r="BQ1483" s="61">
        <v>5831</v>
      </c>
    </row>
    <row r="1484" spans="37:69" x14ac:dyDescent="0.25">
      <c r="AK1484" s="27">
        <v>2022</v>
      </c>
      <c r="AL1484" t="s">
        <v>65</v>
      </c>
      <c r="AM1484" t="s">
        <v>37</v>
      </c>
      <c r="AN1484">
        <v>250016</v>
      </c>
      <c r="AO1484" s="29">
        <v>4</v>
      </c>
      <c r="AP1484" t="s">
        <v>16</v>
      </c>
      <c r="AQ1484" s="61">
        <v>5895</v>
      </c>
      <c r="BK1484" s="27">
        <v>2022</v>
      </c>
      <c r="BL1484" t="s">
        <v>51</v>
      </c>
      <c r="BM1484" t="s">
        <v>29</v>
      </c>
      <c r="BN1484">
        <v>511111</v>
      </c>
      <c r="BO1484" s="29">
        <v>10</v>
      </c>
      <c r="BP1484" t="s">
        <v>11</v>
      </c>
      <c r="BQ1484" s="61">
        <v>5852</v>
      </c>
    </row>
    <row r="1485" spans="37:69" x14ac:dyDescent="0.25">
      <c r="AK1485" s="27">
        <v>2022</v>
      </c>
      <c r="AL1485" t="s">
        <v>65</v>
      </c>
      <c r="AM1485" t="s">
        <v>37</v>
      </c>
      <c r="AN1485">
        <v>250016</v>
      </c>
      <c r="AO1485" s="29">
        <v>7</v>
      </c>
      <c r="AP1485" t="s">
        <v>76</v>
      </c>
      <c r="AQ1485" s="61">
        <v>1302</v>
      </c>
      <c r="BK1485" s="27">
        <v>2022</v>
      </c>
      <c r="BL1485" t="s">
        <v>51</v>
      </c>
      <c r="BM1485" t="s">
        <v>29</v>
      </c>
      <c r="BN1485">
        <v>511111</v>
      </c>
      <c r="BO1485" s="29">
        <v>10</v>
      </c>
      <c r="BP1485" t="s">
        <v>18</v>
      </c>
      <c r="BQ1485" s="61">
        <v>2066</v>
      </c>
    </row>
    <row r="1486" spans="37:69" x14ac:dyDescent="0.25">
      <c r="AK1486" s="27">
        <v>2022</v>
      </c>
      <c r="AL1486" t="s">
        <v>65</v>
      </c>
      <c r="AM1486" t="s">
        <v>37</v>
      </c>
      <c r="AN1486">
        <v>250016</v>
      </c>
      <c r="AO1486" s="29">
        <v>10</v>
      </c>
      <c r="AP1486" t="s">
        <v>75</v>
      </c>
      <c r="AQ1486" s="61">
        <v>2203</v>
      </c>
      <c r="BK1486" s="27">
        <v>2022</v>
      </c>
      <c r="BL1486" t="s">
        <v>51</v>
      </c>
      <c r="BM1486" t="s">
        <v>29</v>
      </c>
      <c r="BN1486">
        <v>511111</v>
      </c>
      <c r="BO1486" s="29">
        <v>11</v>
      </c>
      <c r="BP1486" t="s">
        <v>77</v>
      </c>
      <c r="BQ1486" s="61">
        <v>1801</v>
      </c>
    </row>
    <row r="1487" spans="37:69" x14ac:dyDescent="0.25">
      <c r="AK1487" s="27">
        <v>2022</v>
      </c>
      <c r="AL1487" t="s">
        <v>65</v>
      </c>
      <c r="AM1487" t="s">
        <v>37</v>
      </c>
      <c r="AN1487">
        <v>250016</v>
      </c>
      <c r="AO1487" s="29">
        <v>10</v>
      </c>
      <c r="AP1487" t="s">
        <v>14</v>
      </c>
      <c r="AQ1487" s="61">
        <v>702</v>
      </c>
      <c r="BK1487" s="27">
        <v>2022</v>
      </c>
      <c r="BL1487" t="s">
        <v>51</v>
      </c>
      <c r="BM1487" t="s">
        <v>29</v>
      </c>
      <c r="BN1487">
        <v>511111</v>
      </c>
      <c r="BO1487" s="29">
        <v>11</v>
      </c>
      <c r="BP1487" t="s">
        <v>11</v>
      </c>
      <c r="BQ1487" s="61">
        <v>3317</v>
      </c>
    </row>
    <row r="1488" spans="37:69" x14ac:dyDescent="0.25">
      <c r="AK1488" s="27">
        <v>2022</v>
      </c>
      <c r="AL1488" t="s">
        <v>65</v>
      </c>
      <c r="AM1488" t="s">
        <v>37</v>
      </c>
      <c r="AN1488">
        <v>250016</v>
      </c>
      <c r="AO1488" s="29">
        <v>11</v>
      </c>
      <c r="AP1488" t="s">
        <v>80</v>
      </c>
      <c r="AQ1488" s="61">
        <v>3712</v>
      </c>
      <c r="BK1488" s="27">
        <v>2022</v>
      </c>
      <c r="BL1488" t="s">
        <v>51</v>
      </c>
      <c r="BM1488" t="s">
        <v>29</v>
      </c>
      <c r="BN1488">
        <v>511111</v>
      </c>
      <c r="BO1488" s="29">
        <v>12</v>
      </c>
      <c r="BP1488" t="s">
        <v>77</v>
      </c>
      <c r="BQ1488" s="61">
        <v>387</v>
      </c>
    </row>
    <row r="1489" spans="37:69" x14ac:dyDescent="0.25">
      <c r="AK1489" s="27">
        <v>2022</v>
      </c>
      <c r="AL1489" t="s">
        <v>65</v>
      </c>
      <c r="AM1489" t="s">
        <v>37</v>
      </c>
      <c r="AN1489">
        <v>250016</v>
      </c>
      <c r="AO1489" s="29">
        <v>11</v>
      </c>
      <c r="AP1489" t="s">
        <v>21</v>
      </c>
      <c r="AQ1489" s="61">
        <v>1604</v>
      </c>
      <c r="BK1489" s="27">
        <v>2022</v>
      </c>
      <c r="BL1489" t="s">
        <v>51</v>
      </c>
      <c r="BM1489" t="s">
        <v>29</v>
      </c>
      <c r="BN1489">
        <v>511111</v>
      </c>
      <c r="BO1489" s="29">
        <v>12</v>
      </c>
      <c r="BP1489" t="s">
        <v>15</v>
      </c>
      <c r="BQ1489" s="61">
        <v>4943</v>
      </c>
    </row>
    <row r="1490" spans="37:69" x14ac:dyDescent="0.25">
      <c r="AK1490" s="27">
        <v>2022</v>
      </c>
      <c r="AL1490" t="s">
        <v>65</v>
      </c>
      <c r="AM1490" t="s">
        <v>37</v>
      </c>
      <c r="AN1490">
        <v>250017</v>
      </c>
      <c r="AO1490" s="29">
        <v>4</v>
      </c>
      <c r="AP1490" t="s">
        <v>80</v>
      </c>
      <c r="AQ1490" s="61">
        <v>4911</v>
      </c>
      <c r="BK1490" s="27">
        <v>2022</v>
      </c>
      <c r="BL1490" t="s">
        <v>51</v>
      </c>
      <c r="BM1490" t="s">
        <v>29</v>
      </c>
      <c r="BN1490">
        <v>511112</v>
      </c>
      <c r="BO1490" s="29">
        <v>1</v>
      </c>
      <c r="BP1490" t="s">
        <v>74</v>
      </c>
      <c r="BQ1490" s="61">
        <v>5062</v>
      </c>
    </row>
    <row r="1491" spans="37:69" x14ac:dyDescent="0.25">
      <c r="AK1491" s="27">
        <v>2022</v>
      </c>
      <c r="AL1491" t="s">
        <v>65</v>
      </c>
      <c r="AM1491" t="s">
        <v>37</v>
      </c>
      <c r="AN1491">
        <v>250017</v>
      </c>
      <c r="AO1491" s="29">
        <v>6</v>
      </c>
      <c r="AP1491" t="s">
        <v>21</v>
      </c>
      <c r="AQ1491" s="61">
        <v>4702</v>
      </c>
      <c r="BK1491" s="27">
        <v>2022</v>
      </c>
      <c r="BL1491" t="s">
        <v>51</v>
      </c>
      <c r="BM1491" t="s">
        <v>29</v>
      </c>
      <c r="BN1491">
        <v>511112</v>
      </c>
      <c r="BO1491" s="29">
        <v>1</v>
      </c>
      <c r="BP1491" t="s">
        <v>13</v>
      </c>
      <c r="BQ1491" s="61">
        <v>619</v>
      </c>
    </row>
    <row r="1492" spans="37:69" x14ac:dyDescent="0.25">
      <c r="AK1492" s="27">
        <v>2022</v>
      </c>
      <c r="AL1492" t="s">
        <v>65</v>
      </c>
      <c r="AM1492" t="s">
        <v>37</v>
      </c>
      <c r="AN1492">
        <v>250017</v>
      </c>
      <c r="AO1492" s="29">
        <v>8</v>
      </c>
      <c r="AP1492" t="s">
        <v>76</v>
      </c>
      <c r="AQ1492" s="61">
        <v>1277</v>
      </c>
      <c r="BK1492" s="27">
        <v>2022</v>
      </c>
      <c r="BL1492" t="s">
        <v>51</v>
      </c>
      <c r="BM1492" t="s">
        <v>29</v>
      </c>
      <c r="BN1492">
        <v>511112</v>
      </c>
      <c r="BO1492" s="29">
        <v>2</v>
      </c>
      <c r="BP1492" t="s">
        <v>11</v>
      </c>
      <c r="BQ1492" s="61">
        <v>4956</v>
      </c>
    </row>
    <row r="1493" spans="37:69" x14ac:dyDescent="0.25">
      <c r="AK1493" s="27">
        <v>2022</v>
      </c>
      <c r="AL1493" t="s">
        <v>65</v>
      </c>
      <c r="AM1493" t="s">
        <v>37</v>
      </c>
      <c r="AN1493">
        <v>250017</v>
      </c>
      <c r="AO1493" s="29">
        <v>9</v>
      </c>
      <c r="AP1493" t="s">
        <v>79</v>
      </c>
      <c r="AQ1493" s="61">
        <v>3493</v>
      </c>
      <c r="BK1493" s="27">
        <v>2022</v>
      </c>
      <c r="BL1493" t="s">
        <v>51</v>
      </c>
      <c r="BM1493" t="s">
        <v>29</v>
      </c>
      <c r="BN1493">
        <v>511112</v>
      </c>
      <c r="BO1493" s="29">
        <v>3</v>
      </c>
      <c r="BP1493" t="s">
        <v>79</v>
      </c>
      <c r="BQ1493" s="61">
        <v>2467</v>
      </c>
    </row>
    <row r="1494" spans="37:69" x14ac:dyDescent="0.25">
      <c r="AK1494" s="27">
        <v>2022</v>
      </c>
      <c r="AL1494" t="s">
        <v>65</v>
      </c>
      <c r="AM1494" t="s">
        <v>37</v>
      </c>
      <c r="AN1494">
        <v>250017</v>
      </c>
      <c r="AO1494" s="29">
        <v>9</v>
      </c>
      <c r="AP1494" t="s">
        <v>81</v>
      </c>
      <c r="AQ1494" s="61">
        <v>3625</v>
      </c>
      <c r="BK1494" s="27">
        <v>2022</v>
      </c>
      <c r="BL1494" t="s">
        <v>51</v>
      </c>
      <c r="BM1494" t="s">
        <v>29</v>
      </c>
      <c r="BN1494">
        <v>511112</v>
      </c>
      <c r="BO1494" s="29">
        <v>3</v>
      </c>
      <c r="BP1494" t="s">
        <v>11</v>
      </c>
      <c r="BQ1494" s="61">
        <v>2099</v>
      </c>
    </row>
    <row r="1495" spans="37:69" x14ac:dyDescent="0.25">
      <c r="AK1495" s="27">
        <v>2022</v>
      </c>
      <c r="AL1495" t="s">
        <v>65</v>
      </c>
      <c r="AM1495" t="s">
        <v>37</v>
      </c>
      <c r="AN1495">
        <v>250017</v>
      </c>
      <c r="AO1495" s="29">
        <v>9</v>
      </c>
      <c r="AP1495" t="s">
        <v>11</v>
      </c>
      <c r="AQ1495" s="61">
        <v>5062</v>
      </c>
      <c r="BK1495" s="27">
        <v>2022</v>
      </c>
      <c r="BL1495" t="s">
        <v>51</v>
      </c>
      <c r="BM1495" t="s">
        <v>29</v>
      </c>
      <c r="BN1495">
        <v>511112</v>
      </c>
      <c r="BO1495" s="29">
        <v>4</v>
      </c>
      <c r="BP1495" t="s">
        <v>74</v>
      </c>
      <c r="BQ1495" s="61">
        <v>1454</v>
      </c>
    </row>
    <row r="1496" spans="37:69" x14ac:dyDescent="0.25">
      <c r="AK1496" s="27">
        <v>2022</v>
      </c>
      <c r="AL1496" t="s">
        <v>65</v>
      </c>
      <c r="AM1496" t="s">
        <v>37</v>
      </c>
      <c r="AN1496">
        <v>250017</v>
      </c>
      <c r="AO1496" s="29">
        <v>9</v>
      </c>
      <c r="AP1496" t="s">
        <v>20</v>
      </c>
      <c r="AQ1496" s="61">
        <v>4800</v>
      </c>
      <c r="BK1496" s="27">
        <v>2022</v>
      </c>
      <c r="BL1496" t="s">
        <v>51</v>
      </c>
      <c r="BM1496" t="s">
        <v>29</v>
      </c>
      <c r="BN1496">
        <v>511112</v>
      </c>
      <c r="BO1496" s="29">
        <v>4</v>
      </c>
      <c r="BP1496" t="s">
        <v>12</v>
      </c>
      <c r="BQ1496" s="61">
        <v>4360</v>
      </c>
    </row>
    <row r="1497" spans="37:69" x14ac:dyDescent="0.25">
      <c r="AK1497" s="27">
        <v>2022</v>
      </c>
      <c r="AL1497" t="s">
        <v>65</v>
      </c>
      <c r="AM1497" t="s">
        <v>37</v>
      </c>
      <c r="AN1497">
        <v>250017</v>
      </c>
      <c r="AO1497" s="29">
        <v>10</v>
      </c>
      <c r="AP1497" t="s">
        <v>12</v>
      </c>
      <c r="AQ1497" s="61">
        <v>1607</v>
      </c>
      <c r="BK1497" s="27">
        <v>2022</v>
      </c>
      <c r="BL1497" t="s">
        <v>51</v>
      </c>
      <c r="BM1497" t="s">
        <v>29</v>
      </c>
      <c r="BN1497">
        <v>511112</v>
      </c>
      <c r="BO1497" s="29">
        <v>4</v>
      </c>
      <c r="BP1497" t="s">
        <v>14</v>
      </c>
      <c r="BQ1497" s="61">
        <v>1441</v>
      </c>
    </row>
    <row r="1498" spans="37:69" x14ac:dyDescent="0.25">
      <c r="AK1498" s="27">
        <v>2022</v>
      </c>
      <c r="AL1498" t="s">
        <v>65</v>
      </c>
      <c r="AM1498" t="s">
        <v>37</v>
      </c>
      <c r="AN1498">
        <v>250017</v>
      </c>
      <c r="AO1498" s="29">
        <v>10</v>
      </c>
      <c r="AP1498" t="s">
        <v>21</v>
      </c>
      <c r="AQ1498" s="61">
        <v>786</v>
      </c>
      <c r="BK1498" s="27">
        <v>2022</v>
      </c>
      <c r="BL1498" t="s">
        <v>51</v>
      </c>
      <c r="BM1498" t="s">
        <v>29</v>
      </c>
      <c r="BN1498">
        <v>511112</v>
      </c>
      <c r="BO1498" s="29">
        <v>6</v>
      </c>
      <c r="BP1498" t="s">
        <v>76</v>
      </c>
      <c r="BQ1498" s="61">
        <v>5473</v>
      </c>
    </row>
    <row r="1499" spans="37:69" x14ac:dyDescent="0.25">
      <c r="AK1499" s="27">
        <v>2022</v>
      </c>
      <c r="AL1499" t="s">
        <v>65</v>
      </c>
      <c r="AM1499" t="s">
        <v>37</v>
      </c>
      <c r="AN1499">
        <v>250017</v>
      </c>
      <c r="AO1499" s="29">
        <v>12</v>
      </c>
      <c r="AP1499" t="s">
        <v>20</v>
      </c>
      <c r="AQ1499" s="61">
        <v>4671</v>
      </c>
      <c r="BK1499" s="27">
        <v>2022</v>
      </c>
      <c r="BL1499" t="s">
        <v>51</v>
      </c>
      <c r="BM1499" t="s">
        <v>29</v>
      </c>
      <c r="BN1499">
        <v>511112</v>
      </c>
      <c r="BO1499" s="29">
        <v>6</v>
      </c>
      <c r="BP1499" t="s">
        <v>17</v>
      </c>
      <c r="BQ1499" s="61">
        <v>2169</v>
      </c>
    </row>
    <row r="1500" spans="37:69" x14ac:dyDescent="0.25">
      <c r="AK1500" s="27">
        <v>2022</v>
      </c>
      <c r="AL1500" t="s">
        <v>65</v>
      </c>
      <c r="AM1500" t="s">
        <v>37</v>
      </c>
      <c r="AN1500">
        <v>250018</v>
      </c>
      <c r="AO1500" s="29">
        <v>2</v>
      </c>
      <c r="AP1500" t="s">
        <v>77</v>
      </c>
      <c r="AQ1500" s="61">
        <v>917</v>
      </c>
      <c r="BK1500" s="27">
        <v>2022</v>
      </c>
      <c r="BL1500" t="s">
        <v>51</v>
      </c>
      <c r="BM1500" t="s">
        <v>29</v>
      </c>
      <c r="BN1500">
        <v>511112</v>
      </c>
      <c r="BO1500" s="29">
        <v>7</v>
      </c>
      <c r="BP1500" t="s">
        <v>75</v>
      </c>
      <c r="BQ1500" s="61">
        <v>3308</v>
      </c>
    </row>
    <row r="1501" spans="37:69" x14ac:dyDescent="0.25">
      <c r="AK1501" s="27">
        <v>2022</v>
      </c>
      <c r="AL1501" t="s">
        <v>65</v>
      </c>
      <c r="AM1501" t="s">
        <v>37</v>
      </c>
      <c r="AN1501">
        <v>250018</v>
      </c>
      <c r="AO1501" s="29">
        <v>2</v>
      </c>
      <c r="AP1501" t="s">
        <v>19</v>
      </c>
      <c r="AQ1501" s="61">
        <v>215</v>
      </c>
      <c r="BK1501" s="27">
        <v>2022</v>
      </c>
      <c r="BL1501" t="s">
        <v>51</v>
      </c>
      <c r="BM1501" t="s">
        <v>29</v>
      </c>
      <c r="BN1501">
        <v>511112</v>
      </c>
      <c r="BO1501" s="29">
        <v>7</v>
      </c>
      <c r="BP1501" t="s">
        <v>13</v>
      </c>
      <c r="BQ1501" s="61">
        <v>2656</v>
      </c>
    </row>
    <row r="1502" spans="37:69" x14ac:dyDescent="0.25">
      <c r="AK1502" s="27">
        <v>2022</v>
      </c>
      <c r="AL1502" t="s">
        <v>65</v>
      </c>
      <c r="AM1502" t="s">
        <v>37</v>
      </c>
      <c r="AN1502">
        <v>250018</v>
      </c>
      <c r="AO1502" s="29">
        <v>3</v>
      </c>
      <c r="AP1502" t="s">
        <v>77</v>
      </c>
      <c r="AQ1502" s="61">
        <v>5016</v>
      </c>
      <c r="BK1502" s="27">
        <v>2022</v>
      </c>
      <c r="BL1502" t="s">
        <v>51</v>
      </c>
      <c r="BM1502" t="s">
        <v>29</v>
      </c>
      <c r="BN1502">
        <v>511112</v>
      </c>
      <c r="BO1502" s="29">
        <v>7</v>
      </c>
      <c r="BP1502" t="s">
        <v>15</v>
      </c>
      <c r="BQ1502" s="61">
        <v>322</v>
      </c>
    </row>
    <row r="1503" spans="37:69" x14ac:dyDescent="0.25">
      <c r="AK1503" s="27">
        <v>2022</v>
      </c>
      <c r="AL1503" t="s">
        <v>65</v>
      </c>
      <c r="AM1503" t="s">
        <v>37</v>
      </c>
      <c r="AN1503">
        <v>250018</v>
      </c>
      <c r="AO1503" s="29">
        <v>4</v>
      </c>
      <c r="AP1503" t="s">
        <v>76</v>
      </c>
      <c r="AQ1503" s="61">
        <v>421</v>
      </c>
      <c r="BK1503" s="27">
        <v>2022</v>
      </c>
      <c r="BL1503" t="s">
        <v>51</v>
      </c>
      <c r="BM1503" t="s">
        <v>29</v>
      </c>
      <c r="BN1503">
        <v>511112</v>
      </c>
      <c r="BO1503" s="29">
        <v>9</v>
      </c>
      <c r="BP1503" t="s">
        <v>74</v>
      </c>
      <c r="BQ1503" s="61">
        <v>1815</v>
      </c>
    </row>
    <row r="1504" spans="37:69" x14ac:dyDescent="0.25">
      <c r="AK1504" s="27">
        <v>2022</v>
      </c>
      <c r="AL1504" t="s">
        <v>65</v>
      </c>
      <c r="AM1504" t="s">
        <v>37</v>
      </c>
      <c r="AN1504">
        <v>250018</v>
      </c>
      <c r="AO1504" s="29">
        <v>6</v>
      </c>
      <c r="AP1504" t="s">
        <v>81</v>
      </c>
      <c r="AQ1504" s="61">
        <v>4813</v>
      </c>
      <c r="BK1504" s="27">
        <v>2022</v>
      </c>
      <c r="BL1504" t="s">
        <v>51</v>
      </c>
      <c r="BM1504" t="s">
        <v>29</v>
      </c>
      <c r="BN1504">
        <v>511112</v>
      </c>
      <c r="BO1504" s="29">
        <v>9</v>
      </c>
      <c r="BP1504" t="s">
        <v>79</v>
      </c>
      <c r="BQ1504" s="61">
        <v>4372</v>
      </c>
    </row>
    <row r="1505" spans="37:69" x14ac:dyDescent="0.25">
      <c r="AK1505" s="27">
        <v>2022</v>
      </c>
      <c r="AL1505" t="s">
        <v>65</v>
      </c>
      <c r="AM1505" t="s">
        <v>37</v>
      </c>
      <c r="AN1505">
        <v>250018</v>
      </c>
      <c r="AO1505" s="29">
        <v>7</v>
      </c>
      <c r="AP1505" t="s">
        <v>78</v>
      </c>
      <c r="AQ1505" s="61">
        <v>3000</v>
      </c>
      <c r="BK1505" s="27">
        <v>2022</v>
      </c>
      <c r="BL1505" t="s">
        <v>51</v>
      </c>
      <c r="BM1505" t="s">
        <v>29</v>
      </c>
      <c r="BN1505">
        <v>511112</v>
      </c>
      <c r="BO1505" s="29">
        <v>9</v>
      </c>
      <c r="BP1505" t="s">
        <v>80</v>
      </c>
      <c r="BQ1505" s="61">
        <v>2012</v>
      </c>
    </row>
    <row r="1506" spans="37:69" x14ac:dyDescent="0.25">
      <c r="AK1506" s="27">
        <v>2022</v>
      </c>
      <c r="AL1506" t="s">
        <v>65</v>
      </c>
      <c r="AM1506" t="s">
        <v>37</v>
      </c>
      <c r="AN1506">
        <v>250018</v>
      </c>
      <c r="AO1506" s="29">
        <v>8</v>
      </c>
      <c r="AP1506" t="s">
        <v>75</v>
      </c>
      <c r="AQ1506" s="61">
        <v>1226</v>
      </c>
      <c r="BK1506" s="27">
        <v>2022</v>
      </c>
      <c r="BL1506" t="s">
        <v>51</v>
      </c>
      <c r="BM1506" t="s">
        <v>29</v>
      </c>
      <c r="BN1506">
        <v>511112</v>
      </c>
      <c r="BO1506" s="29">
        <v>9</v>
      </c>
      <c r="BP1506" t="s">
        <v>21</v>
      </c>
      <c r="BQ1506" s="61">
        <v>3237</v>
      </c>
    </row>
    <row r="1507" spans="37:69" x14ac:dyDescent="0.25">
      <c r="AK1507" s="27">
        <v>2022</v>
      </c>
      <c r="AL1507" t="s">
        <v>65</v>
      </c>
      <c r="AM1507" t="s">
        <v>37</v>
      </c>
      <c r="AN1507">
        <v>250018</v>
      </c>
      <c r="AO1507" s="29">
        <v>8</v>
      </c>
      <c r="AP1507" t="s">
        <v>19</v>
      </c>
      <c r="AQ1507" s="61">
        <v>2333</v>
      </c>
      <c r="BK1507" s="27">
        <v>2022</v>
      </c>
      <c r="BL1507" t="s">
        <v>51</v>
      </c>
      <c r="BM1507" t="s">
        <v>29</v>
      </c>
      <c r="BN1507">
        <v>511112</v>
      </c>
      <c r="BO1507" s="29">
        <v>10</v>
      </c>
      <c r="BP1507" t="s">
        <v>79</v>
      </c>
      <c r="BQ1507" s="61">
        <v>1615</v>
      </c>
    </row>
    <row r="1508" spans="37:69" x14ac:dyDescent="0.25">
      <c r="AK1508" s="27">
        <v>2022</v>
      </c>
      <c r="AL1508" t="s">
        <v>65</v>
      </c>
      <c r="AM1508" t="s">
        <v>37</v>
      </c>
      <c r="AN1508">
        <v>250018</v>
      </c>
      <c r="AO1508" s="29">
        <v>8</v>
      </c>
      <c r="AP1508" t="s">
        <v>20</v>
      </c>
      <c r="AQ1508" s="61">
        <v>4661</v>
      </c>
      <c r="BK1508" s="27">
        <v>2022</v>
      </c>
      <c r="BL1508" t="s">
        <v>51</v>
      </c>
      <c r="BM1508" t="s">
        <v>29</v>
      </c>
      <c r="BN1508">
        <v>511112</v>
      </c>
      <c r="BO1508" s="29">
        <v>10</v>
      </c>
      <c r="BP1508" t="s">
        <v>20</v>
      </c>
      <c r="BQ1508" s="61">
        <v>4142</v>
      </c>
    </row>
    <row r="1509" spans="37:69" x14ac:dyDescent="0.25">
      <c r="AK1509" s="27">
        <v>2022</v>
      </c>
      <c r="AL1509" t="s">
        <v>65</v>
      </c>
      <c r="AM1509" t="s">
        <v>37</v>
      </c>
      <c r="AN1509">
        <v>250019</v>
      </c>
      <c r="AO1509" s="29">
        <v>3</v>
      </c>
      <c r="AP1509" t="s">
        <v>75</v>
      </c>
      <c r="AQ1509" s="61">
        <v>3238</v>
      </c>
      <c r="BK1509" s="27">
        <v>2022</v>
      </c>
      <c r="BL1509" t="s">
        <v>51</v>
      </c>
      <c r="BM1509" t="s">
        <v>29</v>
      </c>
      <c r="BN1509">
        <v>511112</v>
      </c>
      <c r="BO1509" s="29">
        <v>11</v>
      </c>
      <c r="BP1509" t="s">
        <v>77</v>
      </c>
      <c r="BQ1509" s="61">
        <v>11807</v>
      </c>
    </row>
    <row r="1510" spans="37:69" x14ac:dyDescent="0.25">
      <c r="AK1510" s="27">
        <v>2022</v>
      </c>
      <c r="AL1510" t="s">
        <v>65</v>
      </c>
      <c r="AM1510" t="s">
        <v>37</v>
      </c>
      <c r="AN1510">
        <v>250019</v>
      </c>
      <c r="AO1510" s="29">
        <v>3</v>
      </c>
      <c r="AP1510" t="s">
        <v>11</v>
      </c>
      <c r="AQ1510" s="61">
        <v>2287</v>
      </c>
      <c r="BK1510" s="27">
        <v>2022</v>
      </c>
      <c r="BL1510" t="s">
        <v>51</v>
      </c>
      <c r="BM1510" t="s">
        <v>29</v>
      </c>
      <c r="BN1510">
        <v>511112</v>
      </c>
      <c r="BO1510" s="29">
        <v>11</v>
      </c>
      <c r="BP1510" t="s">
        <v>81</v>
      </c>
      <c r="BQ1510" s="61">
        <v>897</v>
      </c>
    </row>
    <row r="1511" spans="37:69" x14ac:dyDescent="0.25">
      <c r="AK1511" s="27">
        <v>2022</v>
      </c>
      <c r="AL1511" t="s">
        <v>65</v>
      </c>
      <c r="AM1511" t="s">
        <v>37</v>
      </c>
      <c r="AN1511">
        <v>250019</v>
      </c>
      <c r="AO1511" s="29">
        <v>5</v>
      </c>
      <c r="AP1511" t="s">
        <v>21</v>
      </c>
      <c r="AQ1511" s="61">
        <v>3089</v>
      </c>
      <c r="BK1511" s="27">
        <v>2022</v>
      </c>
      <c r="BL1511" t="s">
        <v>51</v>
      </c>
      <c r="BM1511" t="s">
        <v>29</v>
      </c>
      <c r="BN1511">
        <v>511112</v>
      </c>
      <c r="BO1511" s="29">
        <v>11</v>
      </c>
      <c r="BP1511" t="s">
        <v>14</v>
      </c>
      <c r="BQ1511" s="61">
        <v>3469</v>
      </c>
    </row>
    <row r="1512" spans="37:69" x14ac:dyDescent="0.25">
      <c r="AK1512" s="27">
        <v>2022</v>
      </c>
      <c r="AL1512" t="s">
        <v>65</v>
      </c>
      <c r="AM1512" t="s">
        <v>37</v>
      </c>
      <c r="AN1512">
        <v>250019</v>
      </c>
      <c r="AO1512" s="29">
        <v>8</v>
      </c>
      <c r="AP1512" t="s">
        <v>15</v>
      </c>
      <c r="AQ1512" s="61">
        <v>5257</v>
      </c>
      <c r="BK1512" s="27">
        <v>2022</v>
      </c>
      <c r="BL1512" t="s">
        <v>51</v>
      </c>
      <c r="BM1512" t="s">
        <v>29</v>
      </c>
      <c r="BN1512">
        <v>511112</v>
      </c>
      <c r="BO1512" s="29">
        <v>12</v>
      </c>
      <c r="BP1512" t="s">
        <v>74</v>
      </c>
      <c r="BQ1512" s="61">
        <v>7895</v>
      </c>
    </row>
    <row r="1513" spans="37:69" x14ac:dyDescent="0.25">
      <c r="AK1513" s="27">
        <v>2022</v>
      </c>
      <c r="AL1513" t="s">
        <v>65</v>
      </c>
      <c r="AM1513" t="s">
        <v>37</v>
      </c>
      <c r="AN1513">
        <v>250019</v>
      </c>
      <c r="AO1513" s="29">
        <v>10</v>
      </c>
      <c r="AP1513" t="s">
        <v>74</v>
      </c>
      <c r="AQ1513" s="61">
        <v>3236</v>
      </c>
      <c r="BK1513" s="27">
        <v>2022</v>
      </c>
      <c r="BL1513" t="s">
        <v>51</v>
      </c>
      <c r="BM1513" t="s">
        <v>29</v>
      </c>
      <c r="BN1513">
        <v>511112</v>
      </c>
      <c r="BO1513" s="29">
        <v>12</v>
      </c>
      <c r="BP1513" t="s">
        <v>81</v>
      </c>
      <c r="BQ1513" s="61">
        <v>5518</v>
      </c>
    </row>
    <row r="1514" spans="37:69" x14ac:dyDescent="0.25">
      <c r="AK1514" s="27">
        <v>2022</v>
      </c>
      <c r="AL1514" t="s">
        <v>65</v>
      </c>
      <c r="AM1514" t="s">
        <v>37</v>
      </c>
      <c r="AN1514">
        <v>250019</v>
      </c>
      <c r="AO1514" s="29">
        <v>10</v>
      </c>
      <c r="AP1514" t="s">
        <v>16</v>
      </c>
      <c r="AQ1514" s="61">
        <v>4479</v>
      </c>
      <c r="BK1514" s="27">
        <v>2022</v>
      </c>
      <c r="BL1514" t="s">
        <v>51</v>
      </c>
      <c r="BM1514" t="s">
        <v>29</v>
      </c>
      <c r="BN1514">
        <v>511112</v>
      </c>
      <c r="BO1514" s="29">
        <v>12</v>
      </c>
      <c r="BP1514" t="s">
        <v>17</v>
      </c>
      <c r="BQ1514" s="61">
        <v>5678</v>
      </c>
    </row>
    <row r="1515" spans="37:69" x14ac:dyDescent="0.25">
      <c r="AK1515" s="27">
        <v>2022</v>
      </c>
      <c r="AL1515" t="s">
        <v>65</v>
      </c>
      <c r="AM1515" t="s">
        <v>37</v>
      </c>
      <c r="AN1515">
        <v>250019</v>
      </c>
      <c r="AO1515" s="29">
        <v>12</v>
      </c>
      <c r="AP1515" t="s">
        <v>75</v>
      </c>
      <c r="AQ1515" s="61">
        <v>3781</v>
      </c>
      <c r="BK1515" s="27">
        <v>2022</v>
      </c>
      <c r="BL1515" t="s">
        <v>51</v>
      </c>
      <c r="BM1515" t="s">
        <v>29</v>
      </c>
      <c r="BN1515">
        <v>511112</v>
      </c>
      <c r="BO1515" s="29">
        <v>12</v>
      </c>
      <c r="BP1515" t="s">
        <v>20</v>
      </c>
      <c r="BQ1515" s="61">
        <v>786</v>
      </c>
    </row>
    <row r="1516" spans="37:69" x14ac:dyDescent="0.25">
      <c r="AK1516" s="27">
        <v>2022</v>
      </c>
      <c r="AL1516" t="s">
        <v>65</v>
      </c>
      <c r="AM1516" t="s">
        <v>37</v>
      </c>
      <c r="AN1516">
        <v>250020</v>
      </c>
      <c r="AO1516" s="29">
        <v>2</v>
      </c>
      <c r="AP1516" t="s">
        <v>19</v>
      </c>
      <c r="AQ1516" s="61">
        <v>4614</v>
      </c>
      <c r="BK1516" s="27">
        <v>2022</v>
      </c>
      <c r="BL1516" t="s">
        <v>51</v>
      </c>
      <c r="BM1516" t="s">
        <v>29</v>
      </c>
      <c r="BN1516">
        <v>511112</v>
      </c>
      <c r="BO1516" s="29">
        <v>12</v>
      </c>
      <c r="BP1516" t="s">
        <v>21</v>
      </c>
      <c r="BQ1516" s="61">
        <v>503</v>
      </c>
    </row>
    <row r="1517" spans="37:69" x14ac:dyDescent="0.25">
      <c r="AK1517" s="27">
        <v>2022</v>
      </c>
      <c r="AL1517" t="s">
        <v>65</v>
      </c>
      <c r="AM1517" t="s">
        <v>37</v>
      </c>
      <c r="AN1517">
        <v>250020</v>
      </c>
      <c r="AO1517" s="29">
        <v>3</v>
      </c>
      <c r="AP1517" t="s">
        <v>81</v>
      </c>
      <c r="AQ1517" s="61">
        <v>664</v>
      </c>
      <c r="BK1517" s="27">
        <v>2022</v>
      </c>
      <c r="BL1517" t="s">
        <v>51</v>
      </c>
      <c r="BM1517" t="s">
        <v>30</v>
      </c>
      <c r="BN1517">
        <v>511113</v>
      </c>
      <c r="BO1517" s="29">
        <v>1</v>
      </c>
      <c r="BP1517" t="s">
        <v>81</v>
      </c>
      <c r="BQ1517" s="61">
        <v>1703</v>
      </c>
    </row>
    <row r="1518" spans="37:69" x14ac:dyDescent="0.25">
      <c r="AK1518" s="27">
        <v>2022</v>
      </c>
      <c r="AL1518" t="s">
        <v>65</v>
      </c>
      <c r="AM1518" t="s">
        <v>37</v>
      </c>
      <c r="AN1518">
        <v>250020</v>
      </c>
      <c r="AO1518" s="29">
        <v>3</v>
      </c>
      <c r="AP1518" t="s">
        <v>19</v>
      </c>
      <c r="AQ1518" s="61">
        <v>4834</v>
      </c>
      <c r="BK1518" s="27">
        <v>2022</v>
      </c>
      <c r="BL1518" t="s">
        <v>51</v>
      </c>
      <c r="BM1518" t="s">
        <v>30</v>
      </c>
      <c r="BN1518">
        <v>511113</v>
      </c>
      <c r="BO1518" s="29">
        <v>1</v>
      </c>
      <c r="BP1518" t="s">
        <v>20</v>
      </c>
      <c r="BQ1518" s="61">
        <v>1641</v>
      </c>
    </row>
    <row r="1519" spans="37:69" x14ac:dyDescent="0.25">
      <c r="AK1519" s="27">
        <v>2022</v>
      </c>
      <c r="AL1519" t="s">
        <v>65</v>
      </c>
      <c r="AM1519" t="s">
        <v>37</v>
      </c>
      <c r="AN1519">
        <v>250020</v>
      </c>
      <c r="AO1519" s="29">
        <v>6</v>
      </c>
      <c r="AP1519" t="s">
        <v>16</v>
      </c>
      <c r="AQ1519" s="61">
        <v>4691</v>
      </c>
      <c r="BK1519" s="27">
        <v>2022</v>
      </c>
      <c r="BL1519" t="s">
        <v>51</v>
      </c>
      <c r="BM1519" t="s">
        <v>30</v>
      </c>
      <c r="BN1519">
        <v>511113</v>
      </c>
      <c r="BO1519" s="29">
        <v>2</v>
      </c>
      <c r="BP1519" t="s">
        <v>74</v>
      </c>
      <c r="BQ1519" s="61">
        <v>4552</v>
      </c>
    </row>
    <row r="1520" spans="37:69" x14ac:dyDescent="0.25">
      <c r="AK1520" s="27">
        <v>2022</v>
      </c>
      <c r="AL1520" t="s">
        <v>65</v>
      </c>
      <c r="AM1520" t="s">
        <v>37</v>
      </c>
      <c r="AN1520">
        <v>250020</v>
      </c>
      <c r="AO1520" s="29">
        <v>8</v>
      </c>
      <c r="AP1520" t="s">
        <v>74</v>
      </c>
      <c r="AQ1520" s="61">
        <v>1059</v>
      </c>
      <c r="BK1520" s="27">
        <v>2022</v>
      </c>
      <c r="BL1520" t="s">
        <v>51</v>
      </c>
      <c r="BM1520" t="s">
        <v>30</v>
      </c>
      <c r="BN1520">
        <v>511113</v>
      </c>
      <c r="BO1520" s="29">
        <v>2</v>
      </c>
      <c r="BP1520" t="s">
        <v>20</v>
      </c>
      <c r="BQ1520" s="61">
        <v>446</v>
      </c>
    </row>
    <row r="1521" spans="37:69" x14ac:dyDescent="0.25">
      <c r="AK1521" s="27">
        <v>2022</v>
      </c>
      <c r="AL1521" t="s">
        <v>65</v>
      </c>
      <c r="AM1521" t="s">
        <v>37</v>
      </c>
      <c r="AN1521">
        <v>250020</v>
      </c>
      <c r="AO1521" s="29">
        <v>10</v>
      </c>
      <c r="AP1521" t="s">
        <v>73</v>
      </c>
      <c r="AQ1521" s="61">
        <v>4796</v>
      </c>
      <c r="BK1521" s="27">
        <v>2022</v>
      </c>
      <c r="BL1521" t="s">
        <v>51</v>
      </c>
      <c r="BM1521" t="s">
        <v>30</v>
      </c>
      <c r="BN1521">
        <v>511113</v>
      </c>
      <c r="BO1521" s="29">
        <v>3</v>
      </c>
      <c r="BP1521" t="s">
        <v>19</v>
      </c>
      <c r="BQ1521" s="61">
        <v>4021</v>
      </c>
    </row>
    <row r="1522" spans="37:69" x14ac:dyDescent="0.25">
      <c r="AK1522" s="27">
        <v>2022</v>
      </c>
      <c r="AL1522" t="s">
        <v>65</v>
      </c>
      <c r="AM1522" t="s">
        <v>37</v>
      </c>
      <c r="AN1522">
        <v>250020</v>
      </c>
      <c r="AO1522" s="29">
        <v>11</v>
      </c>
      <c r="AP1522" t="s">
        <v>77</v>
      </c>
      <c r="AQ1522" s="61">
        <v>2303</v>
      </c>
      <c r="BK1522" s="27">
        <v>2022</v>
      </c>
      <c r="BL1522" t="s">
        <v>51</v>
      </c>
      <c r="BM1522" t="s">
        <v>30</v>
      </c>
      <c r="BN1522">
        <v>511113</v>
      </c>
      <c r="BO1522" s="29">
        <v>3</v>
      </c>
      <c r="BP1522" t="s">
        <v>20</v>
      </c>
      <c r="BQ1522" s="61">
        <v>2400</v>
      </c>
    </row>
    <row r="1523" spans="37:69" x14ac:dyDescent="0.25">
      <c r="AK1523" s="27">
        <v>2022</v>
      </c>
      <c r="AL1523" t="s">
        <v>65</v>
      </c>
      <c r="AM1523" t="s">
        <v>37</v>
      </c>
      <c r="AN1523">
        <v>250020</v>
      </c>
      <c r="AO1523" s="29">
        <v>12</v>
      </c>
      <c r="AP1523" t="s">
        <v>75</v>
      </c>
      <c r="AQ1523" s="61">
        <v>4975</v>
      </c>
      <c r="BK1523" s="27">
        <v>2022</v>
      </c>
      <c r="BL1523" t="s">
        <v>51</v>
      </c>
      <c r="BM1523" t="s">
        <v>30</v>
      </c>
      <c r="BN1523">
        <v>511113</v>
      </c>
      <c r="BO1523" s="29">
        <v>4</v>
      </c>
      <c r="BP1523" t="s">
        <v>17</v>
      </c>
      <c r="BQ1523" s="61">
        <v>3047</v>
      </c>
    </row>
    <row r="1524" spans="37:69" x14ac:dyDescent="0.25">
      <c r="AK1524" s="27">
        <v>2022</v>
      </c>
      <c r="AL1524" t="s">
        <v>65</v>
      </c>
      <c r="AM1524" t="s">
        <v>35</v>
      </c>
      <c r="AN1524">
        <v>250026</v>
      </c>
      <c r="AO1524" s="29">
        <v>1</v>
      </c>
      <c r="AP1524" t="s">
        <v>77</v>
      </c>
      <c r="AQ1524" s="61">
        <v>2989</v>
      </c>
      <c r="BK1524" s="27">
        <v>2022</v>
      </c>
      <c r="BL1524" t="s">
        <v>51</v>
      </c>
      <c r="BM1524" t="s">
        <v>30</v>
      </c>
      <c r="BN1524">
        <v>511113</v>
      </c>
      <c r="BO1524" s="29">
        <v>4</v>
      </c>
      <c r="BP1524" t="s">
        <v>20</v>
      </c>
      <c r="BQ1524" s="61">
        <v>3647</v>
      </c>
    </row>
    <row r="1525" spans="37:69" x14ac:dyDescent="0.25">
      <c r="AK1525" s="27">
        <v>2022</v>
      </c>
      <c r="AL1525" t="s">
        <v>65</v>
      </c>
      <c r="AM1525" t="s">
        <v>35</v>
      </c>
      <c r="AN1525">
        <v>250026</v>
      </c>
      <c r="AO1525" s="29">
        <v>3</v>
      </c>
      <c r="AP1525" t="s">
        <v>17</v>
      </c>
      <c r="AQ1525" s="61">
        <v>1874</v>
      </c>
      <c r="BK1525" s="27">
        <v>2022</v>
      </c>
      <c r="BL1525" t="s">
        <v>51</v>
      </c>
      <c r="BM1525" t="s">
        <v>30</v>
      </c>
      <c r="BN1525">
        <v>511113</v>
      </c>
      <c r="BO1525" s="29">
        <v>5</v>
      </c>
      <c r="BP1525" t="s">
        <v>73</v>
      </c>
      <c r="BQ1525" s="61">
        <v>3989</v>
      </c>
    </row>
    <row r="1526" spans="37:69" x14ac:dyDescent="0.25">
      <c r="AK1526" s="27">
        <v>2022</v>
      </c>
      <c r="AL1526" t="s">
        <v>65</v>
      </c>
      <c r="AM1526" t="s">
        <v>35</v>
      </c>
      <c r="AN1526">
        <v>250026</v>
      </c>
      <c r="AO1526" s="29">
        <v>4</v>
      </c>
      <c r="AP1526" t="s">
        <v>15</v>
      </c>
      <c r="AQ1526" s="61">
        <v>3855</v>
      </c>
      <c r="BK1526" s="27">
        <v>2022</v>
      </c>
      <c r="BL1526" t="s">
        <v>51</v>
      </c>
      <c r="BM1526" t="s">
        <v>30</v>
      </c>
      <c r="BN1526">
        <v>511113</v>
      </c>
      <c r="BO1526" s="29">
        <v>5</v>
      </c>
      <c r="BP1526" t="s">
        <v>13</v>
      </c>
      <c r="BQ1526" s="61">
        <v>4041</v>
      </c>
    </row>
    <row r="1527" spans="37:69" x14ac:dyDescent="0.25">
      <c r="AK1527" s="27">
        <v>2022</v>
      </c>
      <c r="AL1527" t="s">
        <v>65</v>
      </c>
      <c r="AM1527" t="s">
        <v>35</v>
      </c>
      <c r="AN1527">
        <v>250026</v>
      </c>
      <c r="AO1527" s="29">
        <v>8</v>
      </c>
      <c r="AP1527" t="s">
        <v>74</v>
      </c>
      <c r="AQ1527" s="61">
        <v>2048</v>
      </c>
      <c r="BK1527" s="27">
        <v>2022</v>
      </c>
      <c r="BL1527" t="s">
        <v>51</v>
      </c>
      <c r="BM1527" t="s">
        <v>30</v>
      </c>
      <c r="BN1527">
        <v>511113</v>
      </c>
      <c r="BO1527" s="29">
        <v>5</v>
      </c>
      <c r="BP1527" t="s">
        <v>15</v>
      </c>
      <c r="BQ1527" s="61">
        <v>378</v>
      </c>
    </row>
    <row r="1528" spans="37:69" x14ac:dyDescent="0.25">
      <c r="AK1528" s="27">
        <v>2022</v>
      </c>
      <c r="AL1528" t="s">
        <v>65</v>
      </c>
      <c r="AM1528" t="s">
        <v>35</v>
      </c>
      <c r="AN1528">
        <v>250027</v>
      </c>
      <c r="AO1528" s="29">
        <v>3</v>
      </c>
      <c r="AP1528" t="s">
        <v>12</v>
      </c>
      <c r="AQ1528" s="61">
        <v>4946</v>
      </c>
      <c r="BK1528" s="27">
        <v>2022</v>
      </c>
      <c r="BL1528" t="s">
        <v>51</v>
      </c>
      <c r="BM1528" t="s">
        <v>30</v>
      </c>
      <c r="BN1528">
        <v>511113</v>
      </c>
      <c r="BO1528" s="29">
        <v>5</v>
      </c>
      <c r="BP1528" t="s">
        <v>20</v>
      </c>
      <c r="BQ1528" s="61">
        <v>5599</v>
      </c>
    </row>
    <row r="1529" spans="37:69" x14ac:dyDescent="0.25">
      <c r="AK1529" s="27">
        <v>2022</v>
      </c>
      <c r="AL1529" t="s">
        <v>65</v>
      </c>
      <c r="AM1529" t="s">
        <v>35</v>
      </c>
      <c r="AN1529">
        <v>250027</v>
      </c>
      <c r="AO1529" s="29">
        <v>5</v>
      </c>
      <c r="AP1529" t="s">
        <v>76</v>
      </c>
      <c r="AQ1529" s="61">
        <v>1973</v>
      </c>
      <c r="BK1529" s="27">
        <v>2022</v>
      </c>
      <c r="BL1529" t="s">
        <v>51</v>
      </c>
      <c r="BM1529" t="s">
        <v>30</v>
      </c>
      <c r="BN1529">
        <v>511113</v>
      </c>
      <c r="BO1529" s="29">
        <v>6</v>
      </c>
      <c r="BP1529" t="s">
        <v>73</v>
      </c>
      <c r="BQ1529" s="61">
        <v>5895</v>
      </c>
    </row>
    <row r="1530" spans="37:69" x14ac:dyDescent="0.25">
      <c r="AK1530" s="27">
        <v>2022</v>
      </c>
      <c r="AL1530" t="s">
        <v>65</v>
      </c>
      <c r="AM1530" t="s">
        <v>35</v>
      </c>
      <c r="AN1530">
        <v>250027</v>
      </c>
      <c r="AO1530" s="29">
        <v>6</v>
      </c>
      <c r="AP1530" t="s">
        <v>14</v>
      </c>
      <c r="AQ1530" s="61">
        <v>4738</v>
      </c>
      <c r="BK1530" s="27">
        <v>2022</v>
      </c>
      <c r="BL1530" t="s">
        <v>51</v>
      </c>
      <c r="BM1530" t="s">
        <v>30</v>
      </c>
      <c r="BN1530">
        <v>511113</v>
      </c>
      <c r="BO1530" s="29">
        <v>6</v>
      </c>
      <c r="BP1530" t="s">
        <v>18</v>
      </c>
      <c r="BQ1530" s="61">
        <v>3443</v>
      </c>
    </row>
    <row r="1531" spans="37:69" x14ac:dyDescent="0.25">
      <c r="AK1531" s="27">
        <v>2022</v>
      </c>
      <c r="AL1531" t="s">
        <v>65</v>
      </c>
      <c r="AM1531" t="s">
        <v>35</v>
      </c>
      <c r="AN1531">
        <v>250027</v>
      </c>
      <c r="AO1531" s="29">
        <v>8</v>
      </c>
      <c r="AP1531" t="s">
        <v>16</v>
      </c>
      <c r="AQ1531" s="61">
        <v>3561</v>
      </c>
      <c r="BK1531" s="27">
        <v>2022</v>
      </c>
      <c r="BL1531" t="s">
        <v>51</v>
      </c>
      <c r="BM1531" t="s">
        <v>30</v>
      </c>
      <c r="BN1531">
        <v>511113</v>
      </c>
      <c r="BO1531" s="29">
        <v>7</v>
      </c>
      <c r="BP1531" t="s">
        <v>79</v>
      </c>
      <c r="BQ1531" s="61">
        <v>4392</v>
      </c>
    </row>
    <row r="1532" spans="37:69" x14ac:dyDescent="0.25">
      <c r="AK1532" s="27">
        <v>2022</v>
      </c>
      <c r="AL1532" t="s">
        <v>65</v>
      </c>
      <c r="AM1532" t="s">
        <v>35</v>
      </c>
      <c r="AN1532">
        <v>250027</v>
      </c>
      <c r="AO1532" s="29">
        <v>11</v>
      </c>
      <c r="AP1532" t="s">
        <v>73</v>
      </c>
      <c r="AQ1532" s="61">
        <v>3701</v>
      </c>
      <c r="BK1532" s="27">
        <v>2022</v>
      </c>
      <c r="BL1532" t="s">
        <v>51</v>
      </c>
      <c r="BM1532" t="s">
        <v>30</v>
      </c>
      <c r="BN1532">
        <v>511113</v>
      </c>
      <c r="BO1532" s="29">
        <v>7</v>
      </c>
      <c r="BP1532" t="s">
        <v>81</v>
      </c>
      <c r="BQ1532" s="61">
        <v>4037</v>
      </c>
    </row>
    <row r="1533" spans="37:69" x14ac:dyDescent="0.25">
      <c r="AK1533" s="27">
        <v>2022</v>
      </c>
      <c r="AL1533" t="s">
        <v>65</v>
      </c>
      <c r="AM1533" t="s">
        <v>35</v>
      </c>
      <c r="AN1533">
        <v>250027</v>
      </c>
      <c r="AO1533" s="29">
        <v>11</v>
      </c>
      <c r="AP1533" t="s">
        <v>77</v>
      </c>
      <c r="AQ1533" s="61">
        <v>4837</v>
      </c>
      <c r="BK1533" s="27">
        <v>2022</v>
      </c>
      <c r="BL1533" t="s">
        <v>51</v>
      </c>
      <c r="BM1533" t="s">
        <v>30</v>
      </c>
      <c r="BN1533">
        <v>511113</v>
      </c>
      <c r="BO1533" s="29">
        <v>7</v>
      </c>
      <c r="BP1533" t="s">
        <v>11</v>
      </c>
      <c r="BQ1533" s="61">
        <v>4311</v>
      </c>
    </row>
    <row r="1534" spans="37:69" x14ac:dyDescent="0.25">
      <c r="AK1534" s="27">
        <v>2022</v>
      </c>
      <c r="AL1534" t="s">
        <v>65</v>
      </c>
      <c r="AM1534" t="s">
        <v>35</v>
      </c>
      <c r="AN1534">
        <v>250028</v>
      </c>
      <c r="AO1534" s="29">
        <v>1</v>
      </c>
      <c r="AP1534" t="s">
        <v>73</v>
      </c>
      <c r="AQ1534" s="61">
        <v>4409</v>
      </c>
      <c r="BK1534" s="27">
        <v>2022</v>
      </c>
      <c r="BL1534" t="s">
        <v>51</v>
      </c>
      <c r="BM1534" t="s">
        <v>30</v>
      </c>
      <c r="BN1534">
        <v>511113</v>
      </c>
      <c r="BO1534" s="29">
        <v>7</v>
      </c>
      <c r="BP1534" t="s">
        <v>12</v>
      </c>
      <c r="BQ1534" s="61">
        <v>2179</v>
      </c>
    </row>
    <row r="1535" spans="37:69" x14ac:dyDescent="0.25">
      <c r="AK1535" s="27">
        <v>2022</v>
      </c>
      <c r="AL1535" t="s">
        <v>65</v>
      </c>
      <c r="AM1535" t="s">
        <v>35</v>
      </c>
      <c r="AN1535">
        <v>250028</v>
      </c>
      <c r="AO1535" s="29">
        <v>1</v>
      </c>
      <c r="AP1535" t="s">
        <v>16</v>
      </c>
      <c r="AQ1535" s="61">
        <v>2174</v>
      </c>
      <c r="BK1535" s="27">
        <v>2022</v>
      </c>
      <c r="BL1535" t="s">
        <v>51</v>
      </c>
      <c r="BM1535" t="s">
        <v>30</v>
      </c>
      <c r="BN1535">
        <v>511113</v>
      </c>
      <c r="BO1535" s="29">
        <v>7</v>
      </c>
      <c r="BP1535" t="s">
        <v>21</v>
      </c>
      <c r="BQ1535" s="61">
        <v>5649</v>
      </c>
    </row>
    <row r="1536" spans="37:69" x14ac:dyDescent="0.25">
      <c r="AK1536" s="27">
        <v>2022</v>
      </c>
      <c r="AL1536" t="s">
        <v>65</v>
      </c>
      <c r="AM1536" t="s">
        <v>35</v>
      </c>
      <c r="AN1536">
        <v>250028</v>
      </c>
      <c r="AO1536" s="29">
        <v>3</v>
      </c>
      <c r="AP1536" t="s">
        <v>20</v>
      </c>
      <c r="AQ1536" s="61">
        <v>3603</v>
      </c>
      <c r="BK1536" s="27">
        <v>2022</v>
      </c>
      <c r="BL1536" t="s">
        <v>51</v>
      </c>
      <c r="BM1536" t="s">
        <v>30</v>
      </c>
      <c r="BN1536">
        <v>511113</v>
      </c>
      <c r="BO1536" s="29">
        <v>8</v>
      </c>
      <c r="BP1536" t="s">
        <v>79</v>
      </c>
      <c r="BQ1536" s="61">
        <v>5836</v>
      </c>
    </row>
    <row r="1537" spans="37:69" x14ac:dyDescent="0.25">
      <c r="AK1537" s="27">
        <v>2022</v>
      </c>
      <c r="AL1537" t="s">
        <v>65</v>
      </c>
      <c r="AM1537" t="s">
        <v>35</v>
      </c>
      <c r="AN1537">
        <v>250028</v>
      </c>
      <c r="AO1537" s="29">
        <v>4</v>
      </c>
      <c r="AP1537" t="s">
        <v>18</v>
      </c>
      <c r="AQ1537" s="61">
        <v>2356</v>
      </c>
      <c r="BK1537" s="27">
        <v>2022</v>
      </c>
      <c r="BL1537" t="s">
        <v>51</v>
      </c>
      <c r="BM1537" t="s">
        <v>30</v>
      </c>
      <c r="BN1537">
        <v>511113</v>
      </c>
      <c r="BO1537" s="29">
        <v>8</v>
      </c>
      <c r="BP1537" t="s">
        <v>80</v>
      </c>
      <c r="BQ1537" s="61">
        <v>708</v>
      </c>
    </row>
    <row r="1538" spans="37:69" x14ac:dyDescent="0.25">
      <c r="AK1538" s="27">
        <v>2022</v>
      </c>
      <c r="AL1538" t="s">
        <v>65</v>
      </c>
      <c r="AM1538" t="s">
        <v>35</v>
      </c>
      <c r="AN1538">
        <v>250028</v>
      </c>
      <c r="AO1538" s="29">
        <v>6</v>
      </c>
      <c r="AP1538" t="s">
        <v>20</v>
      </c>
      <c r="AQ1538" s="61">
        <v>4483</v>
      </c>
      <c r="BK1538" s="27">
        <v>2022</v>
      </c>
      <c r="BL1538" t="s">
        <v>51</v>
      </c>
      <c r="BM1538" t="s">
        <v>30</v>
      </c>
      <c r="BN1538">
        <v>511113</v>
      </c>
      <c r="BO1538" s="29">
        <v>8</v>
      </c>
      <c r="BP1538" t="s">
        <v>12</v>
      </c>
      <c r="BQ1538" s="61">
        <v>2595</v>
      </c>
    </row>
    <row r="1539" spans="37:69" x14ac:dyDescent="0.25">
      <c r="AK1539" s="27">
        <v>2022</v>
      </c>
      <c r="AL1539" t="s">
        <v>65</v>
      </c>
      <c r="AM1539" t="s">
        <v>35</v>
      </c>
      <c r="AN1539">
        <v>250028</v>
      </c>
      <c r="AO1539" s="29">
        <v>9</v>
      </c>
      <c r="AP1539" t="s">
        <v>75</v>
      </c>
      <c r="AQ1539" s="61">
        <v>3149</v>
      </c>
      <c r="BK1539" s="27">
        <v>2022</v>
      </c>
      <c r="BL1539" t="s">
        <v>51</v>
      </c>
      <c r="BM1539" t="s">
        <v>30</v>
      </c>
      <c r="BN1539">
        <v>511113</v>
      </c>
      <c r="BO1539" s="29">
        <v>8</v>
      </c>
      <c r="BP1539" t="s">
        <v>13</v>
      </c>
      <c r="BQ1539" s="61">
        <v>2756</v>
      </c>
    </row>
    <row r="1540" spans="37:69" x14ac:dyDescent="0.25">
      <c r="AK1540" s="27">
        <v>2022</v>
      </c>
      <c r="AL1540" t="s">
        <v>65</v>
      </c>
      <c r="AM1540" t="s">
        <v>35</v>
      </c>
      <c r="AN1540">
        <v>250028</v>
      </c>
      <c r="AO1540" s="29">
        <v>12</v>
      </c>
      <c r="AP1540" t="s">
        <v>81</v>
      </c>
      <c r="AQ1540" s="61">
        <v>3701</v>
      </c>
      <c r="BK1540" s="27">
        <v>2022</v>
      </c>
      <c r="BL1540" t="s">
        <v>51</v>
      </c>
      <c r="BM1540" t="s">
        <v>30</v>
      </c>
      <c r="BN1540">
        <v>511113</v>
      </c>
      <c r="BO1540" s="29">
        <v>8</v>
      </c>
      <c r="BP1540" t="s">
        <v>16</v>
      </c>
      <c r="BQ1540" s="61">
        <v>4855</v>
      </c>
    </row>
    <row r="1541" spans="37:69" x14ac:dyDescent="0.25">
      <c r="AK1541" s="27">
        <v>2022</v>
      </c>
      <c r="AL1541" t="s">
        <v>65</v>
      </c>
      <c r="AM1541" t="s">
        <v>35</v>
      </c>
      <c r="AN1541">
        <v>250028</v>
      </c>
      <c r="AO1541" s="29">
        <v>12</v>
      </c>
      <c r="AP1541" t="s">
        <v>21</v>
      </c>
      <c r="AQ1541" s="61">
        <v>2417</v>
      </c>
      <c r="BK1541" s="27">
        <v>2022</v>
      </c>
      <c r="BL1541" t="s">
        <v>51</v>
      </c>
      <c r="BM1541" t="s">
        <v>30</v>
      </c>
      <c r="BN1541">
        <v>511113</v>
      </c>
      <c r="BO1541" s="29">
        <v>8</v>
      </c>
      <c r="BP1541" t="s">
        <v>17</v>
      </c>
      <c r="BQ1541" s="61">
        <v>3368</v>
      </c>
    </row>
    <row r="1542" spans="37:69" x14ac:dyDescent="0.25">
      <c r="AK1542" s="27">
        <v>2022</v>
      </c>
      <c r="AL1542" t="s">
        <v>65</v>
      </c>
      <c r="AM1542" t="s">
        <v>35</v>
      </c>
      <c r="AN1542">
        <v>250029</v>
      </c>
      <c r="AO1542" s="29">
        <v>2</v>
      </c>
      <c r="AP1542" t="s">
        <v>21</v>
      </c>
      <c r="AQ1542" s="61">
        <v>4151</v>
      </c>
      <c r="BK1542" s="27">
        <v>2022</v>
      </c>
      <c r="BL1542" t="s">
        <v>51</v>
      </c>
      <c r="BM1542" t="s">
        <v>30</v>
      </c>
      <c r="BN1542">
        <v>511113</v>
      </c>
      <c r="BO1542" s="29">
        <v>8</v>
      </c>
      <c r="BP1542" t="s">
        <v>20</v>
      </c>
      <c r="BQ1542" s="61">
        <v>4137</v>
      </c>
    </row>
    <row r="1543" spans="37:69" x14ac:dyDescent="0.25">
      <c r="AK1543" s="27">
        <v>2022</v>
      </c>
      <c r="AL1543" t="s">
        <v>65</v>
      </c>
      <c r="AM1543" t="s">
        <v>35</v>
      </c>
      <c r="AN1543">
        <v>250029</v>
      </c>
      <c r="AO1543" s="29">
        <v>3</v>
      </c>
      <c r="AP1543" t="s">
        <v>20</v>
      </c>
      <c r="AQ1543" s="61">
        <v>3383</v>
      </c>
      <c r="BK1543" s="27">
        <v>2022</v>
      </c>
      <c r="BL1543" t="s">
        <v>51</v>
      </c>
      <c r="BM1543" t="s">
        <v>30</v>
      </c>
      <c r="BN1543">
        <v>511113</v>
      </c>
      <c r="BO1543" s="29">
        <v>9</v>
      </c>
      <c r="BP1543" t="s">
        <v>79</v>
      </c>
      <c r="BQ1543" s="61">
        <v>3690</v>
      </c>
    </row>
    <row r="1544" spans="37:69" x14ac:dyDescent="0.25">
      <c r="AK1544" s="27">
        <v>2022</v>
      </c>
      <c r="AL1544" t="s">
        <v>65</v>
      </c>
      <c r="AM1544" t="s">
        <v>35</v>
      </c>
      <c r="AN1544">
        <v>250029</v>
      </c>
      <c r="AO1544" s="29">
        <v>4</v>
      </c>
      <c r="AP1544" t="s">
        <v>15</v>
      </c>
      <c r="AQ1544" s="61">
        <v>5644</v>
      </c>
      <c r="BK1544" s="27">
        <v>2022</v>
      </c>
      <c r="BL1544" t="s">
        <v>51</v>
      </c>
      <c r="BM1544" t="s">
        <v>30</v>
      </c>
      <c r="BN1544">
        <v>511113</v>
      </c>
      <c r="BO1544" s="29">
        <v>9</v>
      </c>
      <c r="BP1544" t="s">
        <v>15</v>
      </c>
      <c r="BQ1544" s="61">
        <v>2838</v>
      </c>
    </row>
    <row r="1545" spans="37:69" x14ac:dyDescent="0.25">
      <c r="AK1545" s="27">
        <v>2022</v>
      </c>
      <c r="AL1545" t="s">
        <v>65</v>
      </c>
      <c r="AM1545" t="s">
        <v>35</v>
      </c>
      <c r="AN1545">
        <v>250029</v>
      </c>
      <c r="AO1545" s="29">
        <v>6</v>
      </c>
      <c r="AP1545" t="s">
        <v>74</v>
      </c>
      <c r="AQ1545" s="61">
        <v>1161</v>
      </c>
      <c r="BK1545" s="27">
        <v>2022</v>
      </c>
      <c r="BL1545" t="s">
        <v>51</v>
      </c>
      <c r="BM1545" t="s">
        <v>30</v>
      </c>
      <c r="BN1545">
        <v>511113</v>
      </c>
      <c r="BO1545" s="29">
        <v>9</v>
      </c>
      <c r="BP1545" t="s">
        <v>17</v>
      </c>
      <c r="BQ1545" s="61">
        <v>5822</v>
      </c>
    </row>
    <row r="1546" spans="37:69" x14ac:dyDescent="0.25">
      <c r="AK1546" s="27">
        <v>2022</v>
      </c>
      <c r="AL1546" t="s">
        <v>65</v>
      </c>
      <c r="AM1546" t="s">
        <v>35</v>
      </c>
      <c r="AN1546">
        <v>250029</v>
      </c>
      <c r="AO1546" s="29">
        <v>10</v>
      </c>
      <c r="AP1546" t="s">
        <v>75</v>
      </c>
      <c r="AQ1546" s="61">
        <v>5437</v>
      </c>
      <c r="BK1546" s="27">
        <v>2022</v>
      </c>
      <c r="BL1546" t="s">
        <v>51</v>
      </c>
      <c r="BM1546" t="s">
        <v>30</v>
      </c>
      <c r="BN1546">
        <v>511113</v>
      </c>
      <c r="BO1546" s="29">
        <v>10</v>
      </c>
      <c r="BP1546" t="s">
        <v>76</v>
      </c>
      <c r="BQ1546" s="61">
        <v>4976</v>
      </c>
    </row>
    <row r="1547" spans="37:69" x14ac:dyDescent="0.25">
      <c r="AK1547" s="27">
        <v>2022</v>
      </c>
      <c r="AL1547" t="s">
        <v>65</v>
      </c>
      <c r="AM1547" t="s">
        <v>35</v>
      </c>
      <c r="AN1547">
        <v>250029</v>
      </c>
      <c r="AO1547" s="29">
        <v>11</v>
      </c>
      <c r="AP1547" t="s">
        <v>21</v>
      </c>
      <c r="AQ1547" s="61">
        <v>1302</v>
      </c>
      <c r="BK1547" s="27">
        <v>2022</v>
      </c>
      <c r="BL1547" t="s">
        <v>51</v>
      </c>
      <c r="BM1547" t="s">
        <v>30</v>
      </c>
      <c r="BN1547">
        <v>511113</v>
      </c>
      <c r="BO1547" s="29">
        <v>10</v>
      </c>
      <c r="BP1547" t="s">
        <v>11</v>
      </c>
      <c r="BQ1547" s="61">
        <v>3798</v>
      </c>
    </row>
    <row r="1548" spans="37:69" x14ac:dyDescent="0.25">
      <c r="AK1548" s="27">
        <v>2022</v>
      </c>
      <c r="AL1548" t="s">
        <v>65</v>
      </c>
      <c r="AM1548" t="s">
        <v>35</v>
      </c>
      <c r="AN1548">
        <v>250030</v>
      </c>
      <c r="AO1548" s="29">
        <v>6</v>
      </c>
      <c r="AP1548" t="s">
        <v>74</v>
      </c>
      <c r="AQ1548" s="61">
        <v>2806</v>
      </c>
      <c r="BK1548" s="27">
        <v>2022</v>
      </c>
      <c r="BL1548" t="s">
        <v>51</v>
      </c>
      <c r="BM1548" t="s">
        <v>30</v>
      </c>
      <c r="BN1548">
        <v>511113</v>
      </c>
      <c r="BO1548" s="29">
        <v>10</v>
      </c>
      <c r="BP1548" t="s">
        <v>17</v>
      </c>
      <c r="BQ1548" s="61">
        <v>3029</v>
      </c>
    </row>
    <row r="1549" spans="37:69" x14ac:dyDescent="0.25">
      <c r="AK1549" s="27">
        <v>2022</v>
      </c>
      <c r="AL1549" t="s">
        <v>51</v>
      </c>
      <c r="AM1549" t="s">
        <v>34</v>
      </c>
      <c r="AN1549">
        <v>250021</v>
      </c>
      <c r="AO1549" s="29">
        <v>2</v>
      </c>
      <c r="AP1549" t="s">
        <v>74</v>
      </c>
      <c r="AQ1549" s="61">
        <v>924</v>
      </c>
      <c r="BK1549" s="27">
        <v>2022</v>
      </c>
      <c r="BL1549" t="s">
        <v>51</v>
      </c>
      <c r="BM1549" t="s">
        <v>30</v>
      </c>
      <c r="BN1549">
        <v>511113</v>
      </c>
      <c r="BO1549" s="29">
        <v>12</v>
      </c>
      <c r="BP1549" t="s">
        <v>75</v>
      </c>
      <c r="BQ1549" s="61">
        <v>628</v>
      </c>
    </row>
    <row r="1550" spans="37:69" x14ac:dyDescent="0.25">
      <c r="AK1550" s="27">
        <v>2022</v>
      </c>
      <c r="AL1550" t="s">
        <v>51</v>
      </c>
      <c r="AM1550" t="s">
        <v>34</v>
      </c>
      <c r="AN1550">
        <v>250021</v>
      </c>
      <c r="AO1550" s="29">
        <v>4</v>
      </c>
      <c r="AP1550" t="s">
        <v>13</v>
      </c>
      <c r="AQ1550" s="61">
        <v>451</v>
      </c>
      <c r="BK1550" s="27">
        <v>2022</v>
      </c>
      <c r="BL1550" t="s">
        <v>51</v>
      </c>
      <c r="BM1550" t="s">
        <v>30</v>
      </c>
      <c r="BN1550">
        <v>511113</v>
      </c>
      <c r="BO1550" s="29">
        <v>12</v>
      </c>
      <c r="BP1550" t="s">
        <v>16</v>
      </c>
      <c r="BQ1550" s="61">
        <v>802</v>
      </c>
    </row>
    <row r="1551" spans="37:69" x14ac:dyDescent="0.25">
      <c r="AK1551" s="27">
        <v>2022</v>
      </c>
      <c r="AL1551" t="s">
        <v>51</v>
      </c>
      <c r="AM1551" t="s">
        <v>34</v>
      </c>
      <c r="AN1551">
        <v>250021</v>
      </c>
      <c r="AO1551" s="29">
        <v>6</v>
      </c>
      <c r="AP1551" t="s">
        <v>13</v>
      </c>
      <c r="AQ1551" s="61">
        <v>3339</v>
      </c>
      <c r="BK1551" s="27">
        <v>2022</v>
      </c>
      <c r="BL1551" t="s">
        <v>51</v>
      </c>
      <c r="BM1551" t="s">
        <v>30</v>
      </c>
      <c r="BN1551">
        <v>511113</v>
      </c>
      <c r="BO1551" s="29">
        <v>12</v>
      </c>
      <c r="BP1551" t="s">
        <v>18</v>
      </c>
      <c r="BQ1551" s="61">
        <v>4496</v>
      </c>
    </row>
    <row r="1552" spans="37:69" x14ac:dyDescent="0.25">
      <c r="AK1552" s="27">
        <v>2022</v>
      </c>
      <c r="AL1552" t="s">
        <v>51</v>
      </c>
      <c r="AM1552" t="s">
        <v>34</v>
      </c>
      <c r="AN1552">
        <v>250021</v>
      </c>
      <c r="AO1552" s="29">
        <v>8</v>
      </c>
      <c r="AP1552" t="s">
        <v>78</v>
      </c>
      <c r="AQ1552" s="61">
        <v>5286</v>
      </c>
      <c r="BK1552" s="27">
        <v>2022</v>
      </c>
      <c r="BL1552" t="s">
        <v>51</v>
      </c>
      <c r="BM1552" t="s">
        <v>30</v>
      </c>
      <c r="BN1552">
        <v>511114</v>
      </c>
      <c r="BO1552" s="29">
        <v>1</v>
      </c>
      <c r="BP1552" t="s">
        <v>16</v>
      </c>
      <c r="BQ1552" s="61">
        <v>4544</v>
      </c>
    </row>
    <row r="1553" spans="37:69" x14ac:dyDescent="0.25">
      <c r="AK1553" s="27">
        <v>2022</v>
      </c>
      <c r="AL1553" t="s">
        <v>51</v>
      </c>
      <c r="AM1553" t="s">
        <v>34</v>
      </c>
      <c r="AN1553">
        <v>250021</v>
      </c>
      <c r="AO1553" s="29">
        <v>8</v>
      </c>
      <c r="AP1553" t="s">
        <v>20</v>
      </c>
      <c r="AQ1553" s="61">
        <v>2620</v>
      </c>
      <c r="BK1553" s="27">
        <v>2022</v>
      </c>
      <c r="BL1553" t="s">
        <v>51</v>
      </c>
      <c r="BM1553" t="s">
        <v>30</v>
      </c>
      <c r="BN1553">
        <v>511114</v>
      </c>
      <c r="BO1553" s="29">
        <v>1</v>
      </c>
      <c r="BP1553" t="s">
        <v>18</v>
      </c>
      <c r="BQ1553" s="61">
        <v>1180</v>
      </c>
    </row>
    <row r="1554" spans="37:69" x14ac:dyDescent="0.25">
      <c r="AK1554" s="27">
        <v>2022</v>
      </c>
      <c r="AL1554" t="s">
        <v>51</v>
      </c>
      <c r="AM1554" t="s">
        <v>34</v>
      </c>
      <c r="AN1554">
        <v>250021</v>
      </c>
      <c r="AO1554" s="29">
        <v>9</v>
      </c>
      <c r="AP1554" t="s">
        <v>19</v>
      </c>
      <c r="AQ1554" s="61">
        <v>5209</v>
      </c>
      <c r="BK1554" s="27">
        <v>2022</v>
      </c>
      <c r="BL1554" t="s">
        <v>51</v>
      </c>
      <c r="BM1554" t="s">
        <v>30</v>
      </c>
      <c r="BN1554">
        <v>511114</v>
      </c>
      <c r="BO1554" s="29">
        <v>2</v>
      </c>
      <c r="BP1554" t="s">
        <v>74</v>
      </c>
      <c r="BQ1554" s="61">
        <v>1698</v>
      </c>
    </row>
    <row r="1555" spans="37:69" x14ac:dyDescent="0.25">
      <c r="AK1555" s="27">
        <v>2022</v>
      </c>
      <c r="AL1555" t="s">
        <v>51</v>
      </c>
      <c r="AM1555" t="s">
        <v>34</v>
      </c>
      <c r="AN1555">
        <v>250021</v>
      </c>
      <c r="AO1555" s="29">
        <v>10</v>
      </c>
      <c r="AP1555" t="s">
        <v>14</v>
      </c>
      <c r="AQ1555" s="61">
        <v>4826</v>
      </c>
      <c r="BK1555" s="27">
        <v>2022</v>
      </c>
      <c r="BL1555" t="s">
        <v>51</v>
      </c>
      <c r="BM1555" t="s">
        <v>30</v>
      </c>
      <c r="BN1555">
        <v>511114</v>
      </c>
      <c r="BO1555" s="29">
        <v>2</v>
      </c>
      <c r="BP1555" t="s">
        <v>11</v>
      </c>
      <c r="BQ1555" s="61">
        <v>5717</v>
      </c>
    </row>
    <row r="1556" spans="37:69" x14ac:dyDescent="0.25">
      <c r="AK1556" s="27">
        <v>2022</v>
      </c>
      <c r="AL1556" t="s">
        <v>51</v>
      </c>
      <c r="AM1556" t="s">
        <v>34</v>
      </c>
      <c r="AN1556">
        <v>250021</v>
      </c>
      <c r="AO1556" s="29">
        <v>12</v>
      </c>
      <c r="AP1556" t="s">
        <v>73</v>
      </c>
      <c r="AQ1556" s="61">
        <v>2300</v>
      </c>
      <c r="BK1556" s="27">
        <v>2022</v>
      </c>
      <c r="BL1556" t="s">
        <v>51</v>
      </c>
      <c r="BM1556" t="s">
        <v>30</v>
      </c>
      <c r="BN1556">
        <v>511114</v>
      </c>
      <c r="BO1556" s="29">
        <v>2</v>
      </c>
      <c r="BP1556" t="s">
        <v>14</v>
      </c>
      <c r="BQ1556" s="61">
        <v>3737</v>
      </c>
    </row>
    <row r="1557" spans="37:69" x14ac:dyDescent="0.25">
      <c r="AK1557" s="27">
        <v>2022</v>
      </c>
      <c r="AL1557" t="s">
        <v>51</v>
      </c>
      <c r="AM1557" t="s">
        <v>34</v>
      </c>
      <c r="AN1557">
        <v>250021</v>
      </c>
      <c r="AO1557" s="29">
        <v>12</v>
      </c>
      <c r="AP1557" t="s">
        <v>21</v>
      </c>
      <c r="AQ1557" s="61">
        <v>4199</v>
      </c>
      <c r="BK1557" s="27">
        <v>2022</v>
      </c>
      <c r="BL1557" t="s">
        <v>51</v>
      </c>
      <c r="BM1557" t="s">
        <v>30</v>
      </c>
      <c r="BN1557">
        <v>511114</v>
      </c>
      <c r="BO1557" s="29">
        <v>2</v>
      </c>
      <c r="BP1557" t="s">
        <v>20</v>
      </c>
      <c r="BQ1557" s="61">
        <v>3782</v>
      </c>
    </row>
    <row r="1558" spans="37:69" x14ac:dyDescent="0.25">
      <c r="AK1558" s="27">
        <v>2022</v>
      </c>
      <c r="AL1558" t="s">
        <v>51</v>
      </c>
      <c r="AM1558" t="s">
        <v>34</v>
      </c>
      <c r="AN1558">
        <v>250022</v>
      </c>
      <c r="AO1558" s="29">
        <v>4</v>
      </c>
      <c r="AP1558" t="s">
        <v>12</v>
      </c>
      <c r="AQ1558" s="61">
        <v>4360</v>
      </c>
      <c r="BK1558" s="27">
        <v>2022</v>
      </c>
      <c r="BL1558" t="s">
        <v>51</v>
      </c>
      <c r="BM1558" t="s">
        <v>30</v>
      </c>
      <c r="BN1558">
        <v>511114</v>
      </c>
      <c r="BO1558" s="29">
        <v>3</v>
      </c>
      <c r="BP1558" t="s">
        <v>74</v>
      </c>
      <c r="BQ1558" s="61">
        <v>4627</v>
      </c>
    </row>
    <row r="1559" spans="37:69" x14ac:dyDescent="0.25">
      <c r="AK1559" s="27">
        <v>2022</v>
      </c>
      <c r="AL1559" t="s">
        <v>51</v>
      </c>
      <c r="AM1559" t="s">
        <v>34</v>
      </c>
      <c r="AN1559">
        <v>250022</v>
      </c>
      <c r="AO1559" s="29">
        <v>5</v>
      </c>
      <c r="AP1559" t="s">
        <v>15</v>
      </c>
      <c r="AQ1559" s="61">
        <v>984</v>
      </c>
      <c r="BK1559" s="27">
        <v>2022</v>
      </c>
      <c r="BL1559" t="s">
        <v>51</v>
      </c>
      <c r="BM1559" t="s">
        <v>30</v>
      </c>
      <c r="BN1559">
        <v>511114</v>
      </c>
      <c r="BO1559" s="29">
        <v>3</v>
      </c>
      <c r="BP1559" t="s">
        <v>75</v>
      </c>
      <c r="BQ1559" s="61">
        <v>484</v>
      </c>
    </row>
    <row r="1560" spans="37:69" x14ac:dyDescent="0.25">
      <c r="AK1560" s="27">
        <v>2022</v>
      </c>
      <c r="AL1560" t="s">
        <v>51</v>
      </c>
      <c r="AM1560" t="s">
        <v>34</v>
      </c>
      <c r="AN1560">
        <v>250022</v>
      </c>
      <c r="AO1560" s="29">
        <v>10</v>
      </c>
      <c r="AP1560" t="s">
        <v>18</v>
      </c>
      <c r="AQ1560" s="61">
        <v>1013</v>
      </c>
      <c r="BK1560" s="27">
        <v>2022</v>
      </c>
      <c r="BL1560" t="s">
        <v>51</v>
      </c>
      <c r="BM1560" t="s">
        <v>30</v>
      </c>
      <c r="BN1560">
        <v>511114</v>
      </c>
      <c r="BO1560" s="29">
        <v>3</v>
      </c>
      <c r="BP1560" t="s">
        <v>11</v>
      </c>
      <c r="BQ1560" s="61">
        <v>965</v>
      </c>
    </row>
    <row r="1561" spans="37:69" x14ac:dyDescent="0.25">
      <c r="AK1561" s="27">
        <v>2022</v>
      </c>
      <c r="AL1561" t="s">
        <v>51</v>
      </c>
      <c r="AM1561" t="s">
        <v>34</v>
      </c>
      <c r="AN1561">
        <v>250022</v>
      </c>
      <c r="AO1561" s="29">
        <v>11</v>
      </c>
      <c r="AP1561" t="s">
        <v>74</v>
      </c>
      <c r="AQ1561" s="61">
        <v>2964</v>
      </c>
      <c r="BK1561" s="27">
        <v>2022</v>
      </c>
      <c r="BL1561" t="s">
        <v>51</v>
      </c>
      <c r="BM1561" t="s">
        <v>30</v>
      </c>
      <c r="BN1561">
        <v>511114</v>
      </c>
      <c r="BO1561" s="29">
        <v>3</v>
      </c>
      <c r="BP1561" t="s">
        <v>16</v>
      </c>
      <c r="BQ1561" s="61">
        <v>3683</v>
      </c>
    </row>
    <row r="1562" spans="37:69" x14ac:dyDescent="0.25">
      <c r="AK1562" s="27">
        <v>2022</v>
      </c>
      <c r="AL1562" t="s">
        <v>51</v>
      </c>
      <c r="AM1562" t="s">
        <v>34</v>
      </c>
      <c r="AN1562">
        <v>250022</v>
      </c>
      <c r="AO1562" s="29">
        <v>11</v>
      </c>
      <c r="AP1562" t="s">
        <v>11</v>
      </c>
      <c r="AQ1562" s="61">
        <v>4984</v>
      </c>
      <c r="BK1562" s="27">
        <v>2022</v>
      </c>
      <c r="BL1562" t="s">
        <v>51</v>
      </c>
      <c r="BM1562" t="s">
        <v>30</v>
      </c>
      <c r="BN1562">
        <v>511114</v>
      </c>
      <c r="BO1562" s="29">
        <v>3</v>
      </c>
      <c r="BP1562" t="s">
        <v>19</v>
      </c>
      <c r="BQ1562" s="61">
        <v>5048</v>
      </c>
    </row>
    <row r="1563" spans="37:69" x14ac:dyDescent="0.25">
      <c r="AK1563" s="27">
        <v>2022</v>
      </c>
      <c r="AL1563" t="s">
        <v>51</v>
      </c>
      <c r="AM1563" t="s">
        <v>34</v>
      </c>
      <c r="AN1563">
        <v>250022</v>
      </c>
      <c r="AO1563" s="29">
        <v>12</v>
      </c>
      <c r="AP1563" t="s">
        <v>20</v>
      </c>
      <c r="AQ1563" s="61">
        <v>786</v>
      </c>
      <c r="BK1563" s="27">
        <v>2022</v>
      </c>
      <c r="BL1563" t="s">
        <v>51</v>
      </c>
      <c r="BM1563" t="s">
        <v>30</v>
      </c>
      <c r="BN1563">
        <v>511114</v>
      </c>
      <c r="BO1563" s="29">
        <v>4</v>
      </c>
      <c r="BP1563" t="s">
        <v>78</v>
      </c>
      <c r="BQ1563" s="61">
        <v>2390</v>
      </c>
    </row>
    <row r="1564" spans="37:69" x14ac:dyDescent="0.25">
      <c r="AK1564" s="27">
        <v>2022</v>
      </c>
      <c r="AL1564" t="s">
        <v>51</v>
      </c>
      <c r="AM1564" t="s">
        <v>34</v>
      </c>
      <c r="AN1564">
        <v>250023</v>
      </c>
      <c r="AO1564" s="29">
        <v>1</v>
      </c>
      <c r="AP1564" t="s">
        <v>18</v>
      </c>
      <c r="AQ1564" s="61">
        <v>1180</v>
      </c>
      <c r="BK1564" s="27">
        <v>2022</v>
      </c>
      <c r="BL1564" t="s">
        <v>51</v>
      </c>
      <c r="BM1564" t="s">
        <v>30</v>
      </c>
      <c r="BN1564">
        <v>511114</v>
      </c>
      <c r="BO1564" s="29">
        <v>4</v>
      </c>
      <c r="BP1564" t="s">
        <v>16</v>
      </c>
      <c r="BQ1564" s="61">
        <v>1164</v>
      </c>
    </row>
    <row r="1565" spans="37:69" x14ac:dyDescent="0.25">
      <c r="AK1565" s="27">
        <v>2022</v>
      </c>
      <c r="AL1565" t="s">
        <v>51</v>
      </c>
      <c r="AM1565" t="s">
        <v>34</v>
      </c>
      <c r="AN1565">
        <v>250023</v>
      </c>
      <c r="AO1565" s="29">
        <v>3</v>
      </c>
      <c r="AP1565" t="s">
        <v>20</v>
      </c>
      <c r="AQ1565" s="61">
        <v>2400</v>
      </c>
      <c r="BK1565" s="27">
        <v>2022</v>
      </c>
      <c r="BL1565" t="s">
        <v>51</v>
      </c>
      <c r="BM1565" t="s">
        <v>30</v>
      </c>
      <c r="BN1565">
        <v>511114</v>
      </c>
      <c r="BO1565" s="29">
        <v>5</v>
      </c>
      <c r="BP1565" t="s">
        <v>76</v>
      </c>
      <c r="BQ1565" s="61">
        <v>363</v>
      </c>
    </row>
    <row r="1566" spans="37:69" x14ac:dyDescent="0.25">
      <c r="AK1566" s="27">
        <v>2022</v>
      </c>
      <c r="AL1566" t="s">
        <v>51</v>
      </c>
      <c r="AM1566" t="s">
        <v>34</v>
      </c>
      <c r="AN1566">
        <v>250023</v>
      </c>
      <c r="AO1566" s="29">
        <v>12</v>
      </c>
      <c r="AP1566" t="s">
        <v>21</v>
      </c>
      <c r="AQ1566" s="61">
        <v>383</v>
      </c>
      <c r="BK1566" s="27">
        <v>2022</v>
      </c>
      <c r="BL1566" t="s">
        <v>51</v>
      </c>
      <c r="BM1566" t="s">
        <v>30</v>
      </c>
      <c r="BN1566">
        <v>511114</v>
      </c>
      <c r="BO1566" s="29">
        <v>5</v>
      </c>
      <c r="BP1566" t="s">
        <v>77</v>
      </c>
      <c r="BQ1566" s="61">
        <v>439</v>
      </c>
    </row>
    <row r="1567" spans="37:69" x14ac:dyDescent="0.25">
      <c r="AK1567" s="27">
        <v>2022</v>
      </c>
      <c r="AL1567" t="s">
        <v>51</v>
      </c>
      <c r="AM1567" t="s">
        <v>34</v>
      </c>
      <c r="AN1567">
        <v>250024</v>
      </c>
      <c r="AO1567" s="29">
        <v>2</v>
      </c>
      <c r="AP1567" t="s">
        <v>17</v>
      </c>
      <c r="AQ1567" s="61">
        <v>2942</v>
      </c>
      <c r="BK1567" s="27">
        <v>2022</v>
      </c>
      <c r="BL1567" t="s">
        <v>51</v>
      </c>
      <c r="BM1567" t="s">
        <v>30</v>
      </c>
      <c r="BN1567">
        <v>511114</v>
      </c>
      <c r="BO1567" s="29">
        <v>5</v>
      </c>
      <c r="BP1567" t="s">
        <v>78</v>
      </c>
      <c r="BQ1567" s="61">
        <v>5772</v>
      </c>
    </row>
    <row r="1568" spans="37:69" x14ac:dyDescent="0.25">
      <c r="AK1568" s="27">
        <v>2022</v>
      </c>
      <c r="AL1568" t="s">
        <v>51</v>
      </c>
      <c r="AM1568" t="s">
        <v>34</v>
      </c>
      <c r="AN1568">
        <v>250024</v>
      </c>
      <c r="AO1568" s="29">
        <v>7</v>
      </c>
      <c r="AP1568" t="s">
        <v>81</v>
      </c>
      <c r="AQ1568" s="61">
        <v>4037</v>
      </c>
      <c r="BK1568" s="27">
        <v>2022</v>
      </c>
      <c r="BL1568" t="s">
        <v>51</v>
      </c>
      <c r="BM1568" t="s">
        <v>30</v>
      </c>
      <c r="BN1568">
        <v>511114</v>
      </c>
      <c r="BO1568" s="29">
        <v>5</v>
      </c>
      <c r="BP1568" t="s">
        <v>11</v>
      </c>
      <c r="BQ1568" s="61">
        <v>1367</v>
      </c>
    </row>
    <row r="1569" spans="37:69" x14ac:dyDescent="0.25">
      <c r="AK1569" s="27">
        <v>2022</v>
      </c>
      <c r="AL1569" t="s">
        <v>51</v>
      </c>
      <c r="AM1569" t="s">
        <v>34</v>
      </c>
      <c r="AN1569">
        <v>250024</v>
      </c>
      <c r="AO1569" s="29">
        <v>9</v>
      </c>
      <c r="AP1569" t="s">
        <v>79</v>
      </c>
      <c r="AQ1569" s="61">
        <v>5074</v>
      </c>
      <c r="BK1569" s="27">
        <v>2022</v>
      </c>
      <c r="BL1569" t="s">
        <v>51</v>
      </c>
      <c r="BM1569" t="s">
        <v>30</v>
      </c>
      <c r="BN1569">
        <v>511114</v>
      </c>
      <c r="BO1569" s="29">
        <v>5</v>
      </c>
      <c r="BP1569" t="s">
        <v>12</v>
      </c>
      <c r="BQ1569" s="61">
        <v>3969</v>
      </c>
    </row>
    <row r="1570" spans="37:69" x14ac:dyDescent="0.25">
      <c r="AK1570" s="27">
        <v>2022</v>
      </c>
      <c r="AL1570" t="s">
        <v>51</v>
      </c>
      <c r="AM1570" t="s">
        <v>34</v>
      </c>
      <c r="AN1570">
        <v>250024</v>
      </c>
      <c r="AO1570" s="29">
        <v>9</v>
      </c>
      <c r="AP1570" t="s">
        <v>16</v>
      </c>
      <c r="AQ1570" s="61">
        <v>1109</v>
      </c>
      <c r="BK1570" s="27">
        <v>2022</v>
      </c>
      <c r="BL1570" t="s">
        <v>51</v>
      </c>
      <c r="BM1570" t="s">
        <v>30</v>
      </c>
      <c r="BN1570">
        <v>511114</v>
      </c>
      <c r="BO1570" s="29">
        <v>5</v>
      </c>
      <c r="BP1570" t="s">
        <v>21</v>
      </c>
      <c r="BQ1570" s="61">
        <v>1965</v>
      </c>
    </row>
    <row r="1571" spans="37:69" x14ac:dyDescent="0.25">
      <c r="AK1571" s="27">
        <v>2022</v>
      </c>
      <c r="AL1571" t="s">
        <v>51</v>
      </c>
      <c r="AM1571" t="s">
        <v>34</v>
      </c>
      <c r="AN1571">
        <v>250024</v>
      </c>
      <c r="AO1571" s="29">
        <v>9</v>
      </c>
      <c r="AP1571" t="s">
        <v>17</v>
      </c>
      <c r="AQ1571" s="61">
        <v>5822</v>
      </c>
      <c r="BK1571" s="27">
        <v>2022</v>
      </c>
      <c r="BL1571" t="s">
        <v>51</v>
      </c>
      <c r="BM1571" t="s">
        <v>30</v>
      </c>
      <c r="BN1571">
        <v>511114</v>
      </c>
      <c r="BO1571" s="29">
        <v>6</v>
      </c>
      <c r="BP1571" t="s">
        <v>78</v>
      </c>
      <c r="BQ1571" s="61">
        <v>555</v>
      </c>
    </row>
    <row r="1572" spans="37:69" x14ac:dyDescent="0.25">
      <c r="AK1572" s="27">
        <v>2022</v>
      </c>
      <c r="AL1572" t="s">
        <v>51</v>
      </c>
      <c r="AM1572" t="s">
        <v>34</v>
      </c>
      <c r="AN1572">
        <v>250024</v>
      </c>
      <c r="AO1572" s="29">
        <v>11</v>
      </c>
      <c r="AP1572" t="s">
        <v>81</v>
      </c>
      <c r="AQ1572" s="61">
        <v>897</v>
      </c>
      <c r="BK1572" s="27">
        <v>2022</v>
      </c>
      <c r="BL1572" t="s">
        <v>51</v>
      </c>
      <c r="BM1572" t="s">
        <v>30</v>
      </c>
      <c r="BN1572">
        <v>511114</v>
      </c>
      <c r="BO1572" s="29">
        <v>6</v>
      </c>
      <c r="BP1572" t="s">
        <v>11</v>
      </c>
      <c r="BQ1572" s="61">
        <v>4663</v>
      </c>
    </row>
    <row r="1573" spans="37:69" x14ac:dyDescent="0.25">
      <c r="AK1573" s="27">
        <v>2022</v>
      </c>
      <c r="AL1573" t="s">
        <v>51</v>
      </c>
      <c r="AM1573" t="s">
        <v>34</v>
      </c>
      <c r="AN1573">
        <v>250024</v>
      </c>
      <c r="AO1573" s="29">
        <v>11</v>
      </c>
      <c r="AP1573" t="s">
        <v>11</v>
      </c>
      <c r="AQ1573" s="61">
        <v>3676</v>
      </c>
      <c r="BK1573" s="27">
        <v>2022</v>
      </c>
      <c r="BL1573" t="s">
        <v>51</v>
      </c>
      <c r="BM1573" t="s">
        <v>30</v>
      </c>
      <c r="BN1573">
        <v>511114</v>
      </c>
      <c r="BO1573" s="29">
        <v>6</v>
      </c>
      <c r="BP1573" t="s">
        <v>12</v>
      </c>
      <c r="BQ1573" s="61">
        <v>1600</v>
      </c>
    </row>
    <row r="1574" spans="37:69" x14ac:dyDescent="0.25">
      <c r="AK1574" s="27">
        <v>2022</v>
      </c>
      <c r="AL1574" t="s">
        <v>51</v>
      </c>
      <c r="AM1574" t="s">
        <v>34</v>
      </c>
      <c r="AN1574">
        <v>250024</v>
      </c>
      <c r="AO1574" s="29">
        <v>12</v>
      </c>
      <c r="AP1574" t="s">
        <v>75</v>
      </c>
      <c r="AQ1574" s="61">
        <v>2044</v>
      </c>
      <c r="BK1574" s="27">
        <v>2022</v>
      </c>
      <c r="BL1574" t="s">
        <v>51</v>
      </c>
      <c r="BM1574" t="s">
        <v>30</v>
      </c>
      <c r="BN1574">
        <v>511114</v>
      </c>
      <c r="BO1574" s="29">
        <v>6</v>
      </c>
      <c r="BP1574" t="s">
        <v>16</v>
      </c>
      <c r="BQ1574" s="61">
        <v>5719</v>
      </c>
    </row>
    <row r="1575" spans="37:69" x14ac:dyDescent="0.25">
      <c r="AK1575" s="27">
        <v>2022</v>
      </c>
      <c r="AL1575" t="s">
        <v>51</v>
      </c>
      <c r="AM1575" t="s">
        <v>34</v>
      </c>
      <c r="AN1575">
        <v>250024</v>
      </c>
      <c r="AO1575" s="29">
        <v>12</v>
      </c>
      <c r="AP1575" t="s">
        <v>18</v>
      </c>
      <c r="AQ1575" s="61">
        <v>2886</v>
      </c>
      <c r="BK1575" s="27">
        <v>2022</v>
      </c>
      <c r="BL1575" t="s">
        <v>51</v>
      </c>
      <c r="BM1575" t="s">
        <v>30</v>
      </c>
      <c r="BN1575">
        <v>511114</v>
      </c>
      <c r="BO1575" s="29">
        <v>6</v>
      </c>
      <c r="BP1575" t="s">
        <v>19</v>
      </c>
      <c r="BQ1575" s="61">
        <v>918</v>
      </c>
    </row>
    <row r="1576" spans="37:69" x14ac:dyDescent="0.25">
      <c r="AK1576" s="27">
        <v>2022</v>
      </c>
      <c r="AL1576" t="s">
        <v>51</v>
      </c>
      <c r="AM1576" t="s">
        <v>34</v>
      </c>
      <c r="AN1576">
        <v>250025</v>
      </c>
      <c r="AO1576" s="29">
        <v>2</v>
      </c>
      <c r="AP1576" t="s">
        <v>77</v>
      </c>
      <c r="AQ1576" s="61">
        <v>5465</v>
      </c>
      <c r="BK1576" s="27">
        <v>2022</v>
      </c>
      <c r="BL1576" t="s">
        <v>51</v>
      </c>
      <c r="BM1576" t="s">
        <v>30</v>
      </c>
      <c r="BN1576">
        <v>511114</v>
      </c>
      <c r="BO1576" s="29">
        <v>7</v>
      </c>
      <c r="BP1576" t="s">
        <v>74</v>
      </c>
      <c r="BQ1576" s="61">
        <v>1499</v>
      </c>
    </row>
    <row r="1577" spans="37:69" x14ac:dyDescent="0.25">
      <c r="AK1577" s="27">
        <v>2022</v>
      </c>
      <c r="AL1577" t="s">
        <v>51</v>
      </c>
      <c r="AM1577" t="s">
        <v>34</v>
      </c>
      <c r="AN1577">
        <v>250025</v>
      </c>
      <c r="AO1577" s="29">
        <v>3</v>
      </c>
      <c r="AP1577" t="s">
        <v>73</v>
      </c>
      <c r="AQ1577" s="61">
        <v>2102</v>
      </c>
      <c r="BK1577" s="27">
        <v>2022</v>
      </c>
      <c r="BL1577" t="s">
        <v>51</v>
      </c>
      <c r="BM1577" t="s">
        <v>30</v>
      </c>
      <c r="BN1577">
        <v>511114</v>
      </c>
      <c r="BO1577" s="29">
        <v>7</v>
      </c>
      <c r="BP1577" t="s">
        <v>16</v>
      </c>
      <c r="BQ1577" s="61">
        <v>4654</v>
      </c>
    </row>
    <row r="1578" spans="37:69" x14ac:dyDescent="0.25">
      <c r="AK1578" s="27">
        <v>2022</v>
      </c>
      <c r="AL1578" t="s">
        <v>51</v>
      </c>
      <c r="AM1578" t="s">
        <v>34</v>
      </c>
      <c r="AN1578">
        <v>250025</v>
      </c>
      <c r="AO1578" s="29">
        <v>3</v>
      </c>
      <c r="AP1578" t="s">
        <v>74</v>
      </c>
      <c r="AQ1578" s="61">
        <v>4627</v>
      </c>
      <c r="BK1578" s="27">
        <v>2022</v>
      </c>
      <c r="BL1578" t="s">
        <v>51</v>
      </c>
      <c r="BM1578" t="s">
        <v>30</v>
      </c>
      <c r="BN1578">
        <v>511114</v>
      </c>
      <c r="BO1578" s="29">
        <v>7</v>
      </c>
      <c r="BP1578" t="s">
        <v>18</v>
      </c>
      <c r="BQ1578" s="61">
        <v>1440</v>
      </c>
    </row>
    <row r="1579" spans="37:69" x14ac:dyDescent="0.25">
      <c r="AK1579" s="27">
        <v>2022</v>
      </c>
      <c r="AL1579" t="s">
        <v>51</v>
      </c>
      <c r="AM1579" t="s">
        <v>34</v>
      </c>
      <c r="AN1579">
        <v>250025</v>
      </c>
      <c r="AO1579" s="29">
        <v>5</v>
      </c>
      <c r="AP1579" t="s">
        <v>21</v>
      </c>
      <c r="AQ1579" s="61">
        <v>1965</v>
      </c>
      <c r="BK1579" s="27">
        <v>2022</v>
      </c>
      <c r="BL1579" t="s">
        <v>51</v>
      </c>
      <c r="BM1579" t="s">
        <v>30</v>
      </c>
      <c r="BN1579">
        <v>511114</v>
      </c>
      <c r="BO1579" s="29">
        <v>7</v>
      </c>
      <c r="BP1579" t="s">
        <v>19</v>
      </c>
      <c r="BQ1579" s="61">
        <v>608</v>
      </c>
    </row>
    <row r="1580" spans="37:69" x14ac:dyDescent="0.25">
      <c r="AK1580" s="27">
        <v>2022</v>
      </c>
      <c r="AL1580" t="s">
        <v>51</v>
      </c>
      <c r="AM1580" t="s">
        <v>34</v>
      </c>
      <c r="AN1580">
        <v>250025</v>
      </c>
      <c r="AO1580" s="29">
        <v>8</v>
      </c>
      <c r="AP1580" t="s">
        <v>16</v>
      </c>
      <c r="AQ1580" s="61">
        <v>4855</v>
      </c>
      <c r="BK1580" s="27">
        <v>2022</v>
      </c>
      <c r="BL1580" t="s">
        <v>51</v>
      </c>
      <c r="BM1580" t="s">
        <v>30</v>
      </c>
      <c r="BN1580">
        <v>511114</v>
      </c>
      <c r="BO1580" s="29">
        <v>8</v>
      </c>
      <c r="BP1580" t="s">
        <v>73</v>
      </c>
      <c r="BQ1580" s="61">
        <v>4886</v>
      </c>
    </row>
    <row r="1581" spans="37:69" x14ac:dyDescent="0.25">
      <c r="AK1581" s="27">
        <v>2022</v>
      </c>
      <c r="AL1581" t="s">
        <v>51</v>
      </c>
      <c r="AM1581" t="s">
        <v>34</v>
      </c>
      <c r="AN1581">
        <v>250025</v>
      </c>
      <c r="AO1581" s="29">
        <v>8</v>
      </c>
      <c r="AP1581" t="s">
        <v>20</v>
      </c>
      <c r="AQ1581" s="61">
        <v>4137</v>
      </c>
      <c r="BK1581" s="27">
        <v>2022</v>
      </c>
      <c r="BL1581" t="s">
        <v>51</v>
      </c>
      <c r="BM1581" t="s">
        <v>30</v>
      </c>
      <c r="BN1581">
        <v>511114</v>
      </c>
      <c r="BO1581" s="29">
        <v>8</v>
      </c>
      <c r="BP1581" t="s">
        <v>15</v>
      </c>
      <c r="BQ1581" s="61">
        <v>4008</v>
      </c>
    </row>
    <row r="1582" spans="37:69" x14ac:dyDescent="0.25">
      <c r="AK1582" s="27">
        <v>2022</v>
      </c>
      <c r="AL1582" t="s">
        <v>51</v>
      </c>
      <c r="AM1582" t="s">
        <v>34</v>
      </c>
      <c r="AN1582">
        <v>250025</v>
      </c>
      <c r="AO1582" s="29">
        <v>10</v>
      </c>
      <c r="AP1582" t="s">
        <v>17</v>
      </c>
      <c r="AQ1582" s="61">
        <v>3029</v>
      </c>
      <c r="BK1582" s="27">
        <v>2022</v>
      </c>
      <c r="BL1582" t="s">
        <v>51</v>
      </c>
      <c r="BM1582" t="s">
        <v>30</v>
      </c>
      <c r="BN1582">
        <v>511114</v>
      </c>
      <c r="BO1582" s="29">
        <v>9</v>
      </c>
      <c r="BP1582" t="s">
        <v>79</v>
      </c>
      <c r="BQ1582" s="61">
        <v>458</v>
      </c>
    </row>
    <row r="1583" spans="37:69" x14ac:dyDescent="0.25">
      <c r="AK1583" s="27">
        <v>2022</v>
      </c>
      <c r="AL1583" t="s">
        <v>51</v>
      </c>
      <c r="AM1583" t="s">
        <v>36</v>
      </c>
      <c r="AN1583">
        <v>250001</v>
      </c>
      <c r="AO1583" s="29">
        <v>1</v>
      </c>
      <c r="AP1583" t="s">
        <v>13</v>
      </c>
      <c r="AQ1583" s="61">
        <v>619</v>
      </c>
      <c r="BK1583" s="27">
        <v>2022</v>
      </c>
      <c r="BL1583" t="s">
        <v>51</v>
      </c>
      <c r="BM1583" t="s">
        <v>30</v>
      </c>
      <c r="BN1583">
        <v>511114</v>
      </c>
      <c r="BO1583" s="29">
        <v>9</v>
      </c>
      <c r="BP1583" t="s">
        <v>18</v>
      </c>
      <c r="BQ1583" s="61">
        <v>3343</v>
      </c>
    </row>
    <row r="1584" spans="37:69" x14ac:dyDescent="0.25">
      <c r="AK1584" s="27">
        <v>2022</v>
      </c>
      <c r="AL1584" t="s">
        <v>51</v>
      </c>
      <c r="AM1584" t="s">
        <v>36</v>
      </c>
      <c r="AN1584">
        <v>250001</v>
      </c>
      <c r="AO1584" s="29">
        <v>4</v>
      </c>
      <c r="AP1584" t="s">
        <v>80</v>
      </c>
      <c r="AQ1584" s="61">
        <v>5712</v>
      </c>
      <c r="BK1584" s="27">
        <v>2022</v>
      </c>
      <c r="BL1584" t="s">
        <v>51</v>
      </c>
      <c r="BM1584" t="s">
        <v>30</v>
      </c>
      <c r="BN1584">
        <v>511114</v>
      </c>
      <c r="BO1584" s="29">
        <v>10</v>
      </c>
      <c r="BP1584" t="s">
        <v>17</v>
      </c>
      <c r="BQ1584" s="61">
        <v>954</v>
      </c>
    </row>
    <row r="1585" spans="37:69" x14ac:dyDescent="0.25">
      <c r="AK1585" s="27">
        <v>2022</v>
      </c>
      <c r="AL1585" t="s">
        <v>51</v>
      </c>
      <c r="AM1585" t="s">
        <v>36</v>
      </c>
      <c r="AN1585">
        <v>250001</v>
      </c>
      <c r="AO1585" s="29">
        <v>7</v>
      </c>
      <c r="AP1585" t="s">
        <v>15</v>
      </c>
      <c r="AQ1585" s="61">
        <v>322</v>
      </c>
      <c r="BK1585" s="27">
        <v>2022</v>
      </c>
      <c r="BL1585" t="s">
        <v>51</v>
      </c>
      <c r="BM1585" t="s">
        <v>30</v>
      </c>
      <c r="BN1585">
        <v>511114</v>
      </c>
      <c r="BO1585" s="29">
        <v>10</v>
      </c>
      <c r="BP1585" t="s">
        <v>21</v>
      </c>
      <c r="BQ1585" s="61">
        <v>5944</v>
      </c>
    </row>
    <row r="1586" spans="37:69" x14ac:dyDescent="0.25">
      <c r="AK1586" s="27">
        <v>2022</v>
      </c>
      <c r="AL1586" t="s">
        <v>51</v>
      </c>
      <c r="AM1586" t="s">
        <v>36</v>
      </c>
      <c r="AN1586">
        <v>250001</v>
      </c>
      <c r="AO1586" s="29">
        <v>7</v>
      </c>
      <c r="AP1586" t="s">
        <v>18</v>
      </c>
      <c r="AQ1586" s="61">
        <v>1440</v>
      </c>
      <c r="BK1586" s="27">
        <v>2022</v>
      </c>
      <c r="BL1586" t="s">
        <v>51</v>
      </c>
      <c r="BM1586" t="s">
        <v>30</v>
      </c>
      <c r="BN1586">
        <v>511114</v>
      </c>
      <c r="BO1586" s="29">
        <v>11</v>
      </c>
      <c r="BP1586" t="s">
        <v>73</v>
      </c>
      <c r="BQ1586" s="61">
        <v>4732</v>
      </c>
    </row>
    <row r="1587" spans="37:69" x14ac:dyDescent="0.25">
      <c r="AK1587" s="27">
        <v>2022</v>
      </c>
      <c r="AL1587" t="s">
        <v>51</v>
      </c>
      <c r="AM1587" t="s">
        <v>36</v>
      </c>
      <c r="AN1587">
        <v>250001</v>
      </c>
      <c r="AO1587" s="29">
        <v>12</v>
      </c>
      <c r="AP1587" t="s">
        <v>73</v>
      </c>
      <c r="AQ1587" s="61">
        <v>1187</v>
      </c>
      <c r="BK1587" s="27">
        <v>2022</v>
      </c>
      <c r="BL1587" t="s">
        <v>51</v>
      </c>
      <c r="BM1587" t="s">
        <v>30</v>
      </c>
      <c r="BN1587">
        <v>511114</v>
      </c>
      <c r="BO1587" s="29">
        <v>11</v>
      </c>
      <c r="BP1587" t="s">
        <v>74</v>
      </c>
      <c r="BQ1587" s="61">
        <v>2964</v>
      </c>
    </row>
    <row r="1588" spans="37:69" x14ac:dyDescent="0.25">
      <c r="AK1588" s="27">
        <v>2022</v>
      </c>
      <c r="AL1588" t="s">
        <v>51</v>
      </c>
      <c r="AM1588" t="s">
        <v>36</v>
      </c>
      <c r="AN1588">
        <v>250002</v>
      </c>
      <c r="AO1588" s="29">
        <v>2</v>
      </c>
      <c r="AP1588" t="s">
        <v>78</v>
      </c>
      <c r="AQ1588" s="61">
        <v>655</v>
      </c>
      <c r="BK1588" s="27">
        <v>2022</v>
      </c>
      <c r="BL1588" t="s">
        <v>51</v>
      </c>
      <c r="BM1588" t="s">
        <v>30</v>
      </c>
      <c r="BN1588">
        <v>511114</v>
      </c>
      <c r="BO1588" s="29">
        <v>11</v>
      </c>
      <c r="BP1588" t="s">
        <v>18</v>
      </c>
      <c r="BQ1588" s="61">
        <v>4892</v>
      </c>
    </row>
    <row r="1589" spans="37:69" x14ac:dyDescent="0.25">
      <c r="AK1589" s="27">
        <v>2022</v>
      </c>
      <c r="AL1589" t="s">
        <v>51</v>
      </c>
      <c r="AM1589" t="s">
        <v>36</v>
      </c>
      <c r="AN1589">
        <v>250002</v>
      </c>
      <c r="AO1589" s="29">
        <v>2</v>
      </c>
      <c r="AP1589" t="s">
        <v>11</v>
      </c>
      <c r="AQ1589" s="61">
        <v>5717</v>
      </c>
      <c r="BK1589" s="27">
        <v>2022</v>
      </c>
      <c r="BL1589" t="s">
        <v>51</v>
      </c>
      <c r="BM1589" t="s">
        <v>30</v>
      </c>
      <c r="BN1589">
        <v>511114</v>
      </c>
      <c r="BO1589" s="29">
        <v>12</v>
      </c>
      <c r="BP1589" t="s">
        <v>76</v>
      </c>
      <c r="BQ1589" s="61">
        <v>4326</v>
      </c>
    </row>
    <row r="1590" spans="37:69" x14ac:dyDescent="0.25">
      <c r="AK1590" s="27">
        <v>2022</v>
      </c>
      <c r="AL1590" t="s">
        <v>51</v>
      </c>
      <c r="AM1590" t="s">
        <v>36</v>
      </c>
      <c r="AN1590">
        <v>250002</v>
      </c>
      <c r="AO1590" s="29">
        <v>7</v>
      </c>
      <c r="AP1590" t="s">
        <v>74</v>
      </c>
      <c r="AQ1590" s="61">
        <v>1499</v>
      </c>
      <c r="BK1590" s="27">
        <v>2022</v>
      </c>
      <c r="BL1590" t="s">
        <v>51</v>
      </c>
      <c r="BM1590" t="s">
        <v>30</v>
      </c>
      <c r="BN1590">
        <v>511114</v>
      </c>
      <c r="BO1590" s="29">
        <v>12</v>
      </c>
      <c r="BP1590" t="s">
        <v>80</v>
      </c>
      <c r="BQ1590" s="61">
        <v>810</v>
      </c>
    </row>
    <row r="1591" spans="37:69" x14ac:dyDescent="0.25">
      <c r="AK1591" s="27">
        <v>2022</v>
      </c>
      <c r="AL1591" t="s">
        <v>51</v>
      </c>
      <c r="AM1591" t="s">
        <v>36</v>
      </c>
      <c r="AN1591">
        <v>250002</v>
      </c>
      <c r="AO1591" s="29">
        <v>10</v>
      </c>
      <c r="AP1591" t="s">
        <v>20</v>
      </c>
      <c r="AQ1591" s="61">
        <v>4142</v>
      </c>
      <c r="BK1591" s="27">
        <v>2022</v>
      </c>
      <c r="BL1591" t="s">
        <v>51</v>
      </c>
      <c r="BM1591" t="s">
        <v>30</v>
      </c>
      <c r="BN1591">
        <v>511114</v>
      </c>
      <c r="BO1591" s="29">
        <v>12</v>
      </c>
      <c r="BP1591" t="s">
        <v>81</v>
      </c>
      <c r="BQ1591" s="61">
        <v>917</v>
      </c>
    </row>
    <row r="1592" spans="37:69" x14ac:dyDescent="0.25">
      <c r="AK1592" s="27">
        <v>2022</v>
      </c>
      <c r="AL1592" t="s">
        <v>51</v>
      </c>
      <c r="AM1592" t="s">
        <v>36</v>
      </c>
      <c r="AN1592">
        <v>250002</v>
      </c>
      <c r="AO1592" s="29">
        <v>12</v>
      </c>
      <c r="AP1592" t="s">
        <v>74</v>
      </c>
      <c r="AQ1592" s="61">
        <v>6182</v>
      </c>
      <c r="BK1592" s="27">
        <v>2022</v>
      </c>
      <c r="BL1592" t="s">
        <v>51</v>
      </c>
      <c r="BM1592" t="s">
        <v>70</v>
      </c>
      <c r="BN1592">
        <v>511115</v>
      </c>
      <c r="BO1592" s="29">
        <v>1</v>
      </c>
      <c r="BP1592" t="s">
        <v>75</v>
      </c>
      <c r="BQ1592" s="61">
        <v>419</v>
      </c>
    </row>
    <row r="1593" spans="37:69" x14ac:dyDescent="0.25">
      <c r="AK1593" s="27">
        <v>2022</v>
      </c>
      <c r="AL1593" t="s">
        <v>51</v>
      </c>
      <c r="AM1593" t="s">
        <v>36</v>
      </c>
      <c r="AN1593">
        <v>250003</v>
      </c>
      <c r="AO1593" s="29">
        <v>1</v>
      </c>
      <c r="AP1593" t="s">
        <v>77</v>
      </c>
      <c r="AQ1593" s="61">
        <v>2331</v>
      </c>
      <c r="BK1593" s="27">
        <v>2022</v>
      </c>
      <c r="BL1593" t="s">
        <v>51</v>
      </c>
      <c r="BM1593" t="s">
        <v>70</v>
      </c>
      <c r="BN1593">
        <v>511115</v>
      </c>
      <c r="BO1593" s="29">
        <v>1</v>
      </c>
      <c r="BP1593" t="s">
        <v>77</v>
      </c>
      <c r="BQ1593" s="61">
        <v>2331</v>
      </c>
    </row>
    <row r="1594" spans="37:69" x14ac:dyDescent="0.25">
      <c r="AK1594" s="27">
        <v>2022</v>
      </c>
      <c r="AL1594" t="s">
        <v>51</v>
      </c>
      <c r="AM1594" t="s">
        <v>36</v>
      </c>
      <c r="AN1594">
        <v>250003</v>
      </c>
      <c r="AO1594" s="29">
        <v>3</v>
      </c>
      <c r="AP1594" t="s">
        <v>75</v>
      </c>
      <c r="AQ1594" s="61">
        <v>484</v>
      </c>
      <c r="BK1594" s="27">
        <v>2022</v>
      </c>
      <c r="BL1594" t="s">
        <v>51</v>
      </c>
      <c r="BM1594" t="s">
        <v>70</v>
      </c>
      <c r="BN1594">
        <v>511115</v>
      </c>
      <c r="BO1594" s="29">
        <v>1</v>
      </c>
      <c r="BP1594" t="s">
        <v>79</v>
      </c>
      <c r="BQ1594" s="61">
        <v>5176</v>
      </c>
    </row>
    <row r="1595" spans="37:69" x14ac:dyDescent="0.25">
      <c r="AK1595" s="27">
        <v>2022</v>
      </c>
      <c r="AL1595" t="s">
        <v>51</v>
      </c>
      <c r="AM1595" t="s">
        <v>36</v>
      </c>
      <c r="AN1595">
        <v>250003</v>
      </c>
      <c r="AO1595" s="29">
        <v>3</v>
      </c>
      <c r="AP1595" t="s">
        <v>11</v>
      </c>
      <c r="AQ1595" s="61">
        <v>403</v>
      </c>
      <c r="BK1595" s="27">
        <v>2022</v>
      </c>
      <c r="BL1595" t="s">
        <v>51</v>
      </c>
      <c r="BM1595" t="s">
        <v>70</v>
      </c>
      <c r="BN1595">
        <v>511115</v>
      </c>
      <c r="BO1595" s="29">
        <v>1</v>
      </c>
      <c r="BP1595" t="s">
        <v>11</v>
      </c>
      <c r="BQ1595" s="61">
        <v>2449</v>
      </c>
    </row>
    <row r="1596" spans="37:69" x14ac:dyDescent="0.25">
      <c r="AK1596" s="27">
        <v>2022</v>
      </c>
      <c r="AL1596" t="s">
        <v>51</v>
      </c>
      <c r="AM1596" t="s">
        <v>36</v>
      </c>
      <c r="AN1596">
        <v>250003</v>
      </c>
      <c r="AO1596" s="29">
        <v>3</v>
      </c>
      <c r="AP1596" t="s">
        <v>16</v>
      </c>
      <c r="AQ1596" s="61">
        <v>3683</v>
      </c>
      <c r="BK1596" s="27">
        <v>2022</v>
      </c>
      <c r="BL1596" t="s">
        <v>51</v>
      </c>
      <c r="BM1596" t="s">
        <v>70</v>
      </c>
      <c r="BN1596">
        <v>511115</v>
      </c>
      <c r="BO1596" s="29">
        <v>2</v>
      </c>
      <c r="BP1596" t="s">
        <v>74</v>
      </c>
      <c r="BQ1596" s="61">
        <v>6086</v>
      </c>
    </row>
    <row r="1597" spans="37:69" x14ac:dyDescent="0.25">
      <c r="AK1597" s="27">
        <v>2022</v>
      </c>
      <c r="AL1597" t="s">
        <v>51</v>
      </c>
      <c r="AM1597" t="s">
        <v>36</v>
      </c>
      <c r="AN1597">
        <v>250003</v>
      </c>
      <c r="AO1597" s="29">
        <v>4</v>
      </c>
      <c r="AP1597" t="s">
        <v>73</v>
      </c>
      <c r="AQ1597" s="61">
        <v>4271</v>
      </c>
      <c r="BK1597" s="27">
        <v>2022</v>
      </c>
      <c r="BL1597" t="s">
        <v>51</v>
      </c>
      <c r="BM1597" t="s">
        <v>70</v>
      </c>
      <c r="BN1597">
        <v>511115</v>
      </c>
      <c r="BO1597" s="29">
        <v>2</v>
      </c>
      <c r="BP1597" t="s">
        <v>78</v>
      </c>
      <c r="BQ1597" s="61">
        <v>655</v>
      </c>
    </row>
    <row r="1598" spans="37:69" x14ac:dyDescent="0.25">
      <c r="AK1598" s="27">
        <v>2022</v>
      </c>
      <c r="AL1598" t="s">
        <v>51</v>
      </c>
      <c r="AM1598" t="s">
        <v>36</v>
      </c>
      <c r="AN1598">
        <v>250003</v>
      </c>
      <c r="AO1598" s="29">
        <v>5</v>
      </c>
      <c r="AP1598" t="s">
        <v>75</v>
      </c>
      <c r="AQ1598" s="61">
        <v>4043</v>
      </c>
      <c r="BK1598" s="27">
        <v>2022</v>
      </c>
      <c r="BL1598" t="s">
        <v>51</v>
      </c>
      <c r="BM1598" t="s">
        <v>70</v>
      </c>
      <c r="BN1598">
        <v>511115</v>
      </c>
      <c r="BO1598" s="29">
        <v>2</v>
      </c>
      <c r="BP1598" t="s">
        <v>12</v>
      </c>
      <c r="BQ1598" s="61">
        <v>358</v>
      </c>
    </row>
    <row r="1599" spans="37:69" x14ac:dyDescent="0.25">
      <c r="AK1599" s="27">
        <v>2022</v>
      </c>
      <c r="AL1599" t="s">
        <v>51</v>
      </c>
      <c r="AM1599" t="s">
        <v>36</v>
      </c>
      <c r="AN1599">
        <v>250003</v>
      </c>
      <c r="AO1599" s="29">
        <v>5</v>
      </c>
      <c r="AP1599" t="s">
        <v>11</v>
      </c>
      <c r="AQ1599" s="61">
        <v>1367</v>
      </c>
      <c r="BK1599" s="27">
        <v>2022</v>
      </c>
      <c r="BL1599" t="s">
        <v>51</v>
      </c>
      <c r="BM1599" t="s">
        <v>70</v>
      </c>
      <c r="BN1599">
        <v>511115</v>
      </c>
      <c r="BO1599" s="29">
        <v>2</v>
      </c>
      <c r="BP1599" t="s">
        <v>16</v>
      </c>
      <c r="BQ1599" s="61">
        <v>1371</v>
      </c>
    </row>
    <row r="1600" spans="37:69" x14ac:dyDescent="0.25">
      <c r="AK1600" s="27">
        <v>2022</v>
      </c>
      <c r="AL1600" t="s">
        <v>51</v>
      </c>
      <c r="AM1600" t="s">
        <v>36</v>
      </c>
      <c r="AN1600">
        <v>250003</v>
      </c>
      <c r="AO1600" s="29">
        <v>7</v>
      </c>
      <c r="AP1600" t="s">
        <v>73</v>
      </c>
      <c r="AQ1600" s="61">
        <v>358</v>
      </c>
      <c r="BK1600" s="27">
        <v>2022</v>
      </c>
      <c r="BL1600" t="s">
        <v>51</v>
      </c>
      <c r="BM1600" t="s">
        <v>70</v>
      </c>
      <c r="BN1600">
        <v>511115</v>
      </c>
      <c r="BO1600" s="29">
        <v>2</v>
      </c>
      <c r="BP1600" t="s">
        <v>17</v>
      </c>
      <c r="BQ1600" s="61">
        <v>2942</v>
      </c>
    </row>
    <row r="1601" spans="37:69" x14ac:dyDescent="0.25">
      <c r="AK1601" s="27">
        <v>2022</v>
      </c>
      <c r="AL1601" t="s">
        <v>51</v>
      </c>
      <c r="AM1601" t="s">
        <v>36</v>
      </c>
      <c r="AN1601">
        <v>250003</v>
      </c>
      <c r="AO1601" s="29">
        <v>7</v>
      </c>
      <c r="AP1601" t="s">
        <v>16</v>
      </c>
      <c r="AQ1601" s="61">
        <v>3520</v>
      </c>
      <c r="BK1601" s="27">
        <v>2022</v>
      </c>
      <c r="BL1601" t="s">
        <v>51</v>
      </c>
      <c r="BM1601" t="s">
        <v>70</v>
      </c>
      <c r="BN1601">
        <v>511115</v>
      </c>
      <c r="BO1601" s="29">
        <v>2</v>
      </c>
      <c r="BP1601" t="s">
        <v>19</v>
      </c>
      <c r="BQ1601" s="61">
        <v>5560</v>
      </c>
    </row>
    <row r="1602" spans="37:69" x14ac:dyDescent="0.25">
      <c r="AK1602" s="27">
        <v>2022</v>
      </c>
      <c r="AL1602" t="s">
        <v>51</v>
      </c>
      <c r="AM1602" t="s">
        <v>36</v>
      </c>
      <c r="AN1602">
        <v>250003</v>
      </c>
      <c r="AO1602" s="29">
        <v>10</v>
      </c>
      <c r="AP1602" t="s">
        <v>17</v>
      </c>
      <c r="AQ1602" s="61">
        <v>954</v>
      </c>
      <c r="BK1602" s="27">
        <v>2022</v>
      </c>
      <c r="BL1602" t="s">
        <v>51</v>
      </c>
      <c r="BM1602" t="s">
        <v>70</v>
      </c>
      <c r="BN1602">
        <v>511115</v>
      </c>
      <c r="BO1602" s="29">
        <v>3</v>
      </c>
      <c r="BP1602" t="s">
        <v>80</v>
      </c>
      <c r="BQ1602" s="61">
        <v>3223</v>
      </c>
    </row>
    <row r="1603" spans="37:69" x14ac:dyDescent="0.25">
      <c r="AK1603" s="27">
        <v>2022</v>
      </c>
      <c r="AL1603" t="s">
        <v>51</v>
      </c>
      <c r="AM1603" t="s">
        <v>36</v>
      </c>
      <c r="AN1603">
        <v>250003</v>
      </c>
      <c r="AO1603" s="29">
        <v>10</v>
      </c>
      <c r="AP1603" t="s">
        <v>18</v>
      </c>
      <c r="AQ1603" s="61">
        <v>2066</v>
      </c>
      <c r="BK1603" s="27">
        <v>2022</v>
      </c>
      <c r="BL1603" t="s">
        <v>51</v>
      </c>
      <c r="BM1603" t="s">
        <v>70</v>
      </c>
      <c r="BN1603">
        <v>511115</v>
      </c>
      <c r="BO1603" s="29">
        <v>3</v>
      </c>
      <c r="BP1603" t="s">
        <v>21</v>
      </c>
      <c r="BQ1603" s="61">
        <v>3836</v>
      </c>
    </row>
    <row r="1604" spans="37:69" x14ac:dyDescent="0.25">
      <c r="AK1604" s="27">
        <v>2022</v>
      </c>
      <c r="AL1604" t="s">
        <v>51</v>
      </c>
      <c r="AM1604" t="s">
        <v>36</v>
      </c>
      <c r="AN1604">
        <v>250003</v>
      </c>
      <c r="AO1604" s="29">
        <v>11</v>
      </c>
      <c r="AP1604" t="s">
        <v>79</v>
      </c>
      <c r="AQ1604" s="61">
        <v>342</v>
      </c>
      <c r="BK1604" s="27">
        <v>2022</v>
      </c>
      <c r="BL1604" t="s">
        <v>51</v>
      </c>
      <c r="BM1604" t="s">
        <v>70</v>
      </c>
      <c r="BN1604">
        <v>511115</v>
      </c>
      <c r="BO1604" s="29">
        <v>4</v>
      </c>
      <c r="BP1604" t="s">
        <v>73</v>
      </c>
      <c r="BQ1604" s="61">
        <v>4271</v>
      </c>
    </row>
    <row r="1605" spans="37:69" x14ac:dyDescent="0.25">
      <c r="AK1605" s="27">
        <v>2022</v>
      </c>
      <c r="AL1605" t="s">
        <v>51</v>
      </c>
      <c r="AM1605" t="s">
        <v>36</v>
      </c>
      <c r="AN1605">
        <v>250003</v>
      </c>
      <c r="AO1605" s="29">
        <v>11</v>
      </c>
      <c r="AP1605" t="s">
        <v>14</v>
      </c>
      <c r="AQ1605" s="61">
        <v>3469</v>
      </c>
      <c r="BK1605" s="27">
        <v>2022</v>
      </c>
      <c r="BL1605" t="s">
        <v>51</v>
      </c>
      <c r="BM1605" t="s">
        <v>70</v>
      </c>
      <c r="BN1605">
        <v>511115</v>
      </c>
      <c r="BO1605" s="29">
        <v>5</v>
      </c>
      <c r="BP1605" t="s">
        <v>75</v>
      </c>
      <c r="BQ1605" s="61">
        <v>4043</v>
      </c>
    </row>
    <row r="1606" spans="37:69" x14ac:dyDescent="0.25">
      <c r="AK1606" s="27">
        <v>2022</v>
      </c>
      <c r="AL1606" t="s">
        <v>51</v>
      </c>
      <c r="AM1606" t="s">
        <v>36</v>
      </c>
      <c r="AN1606">
        <v>250003</v>
      </c>
      <c r="AO1606" s="29">
        <v>11</v>
      </c>
      <c r="AP1606" t="s">
        <v>18</v>
      </c>
      <c r="AQ1606" s="61">
        <v>4892</v>
      </c>
      <c r="BK1606" s="27">
        <v>2022</v>
      </c>
      <c r="BL1606" t="s">
        <v>51</v>
      </c>
      <c r="BM1606" t="s">
        <v>70</v>
      </c>
      <c r="BN1606">
        <v>511115</v>
      </c>
      <c r="BO1606" s="29">
        <v>5</v>
      </c>
      <c r="BP1606" t="s">
        <v>78</v>
      </c>
      <c r="BQ1606" s="61">
        <v>5726</v>
      </c>
    </row>
    <row r="1607" spans="37:69" x14ac:dyDescent="0.25">
      <c r="AK1607" s="27">
        <v>2022</v>
      </c>
      <c r="AL1607" t="s">
        <v>51</v>
      </c>
      <c r="AM1607" t="s">
        <v>36</v>
      </c>
      <c r="AN1607">
        <v>250003</v>
      </c>
      <c r="AO1607" s="29">
        <v>12</v>
      </c>
      <c r="AP1607" t="s">
        <v>80</v>
      </c>
      <c r="AQ1607" s="61">
        <v>810</v>
      </c>
      <c r="BK1607" s="27">
        <v>2022</v>
      </c>
      <c r="BL1607" t="s">
        <v>51</v>
      </c>
      <c r="BM1607" t="s">
        <v>70</v>
      </c>
      <c r="BN1607">
        <v>511115</v>
      </c>
      <c r="BO1607" s="29">
        <v>5</v>
      </c>
      <c r="BP1607" t="s">
        <v>18</v>
      </c>
      <c r="BQ1607" s="61">
        <v>3998</v>
      </c>
    </row>
    <row r="1608" spans="37:69" x14ac:dyDescent="0.25">
      <c r="AK1608" s="27">
        <v>2022</v>
      </c>
      <c r="AL1608" t="s">
        <v>51</v>
      </c>
      <c r="AM1608" t="s">
        <v>36</v>
      </c>
      <c r="AN1608">
        <v>250004</v>
      </c>
      <c r="AO1608" s="29">
        <v>2</v>
      </c>
      <c r="AP1608" t="s">
        <v>17</v>
      </c>
      <c r="AQ1608" s="61">
        <v>1486</v>
      </c>
      <c r="BK1608" s="27">
        <v>2022</v>
      </c>
      <c r="BL1608" t="s">
        <v>51</v>
      </c>
      <c r="BM1608" t="s">
        <v>70</v>
      </c>
      <c r="BN1608">
        <v>511115</v>
      </c>
      <c r="BO1608" s="29">
        <v>5</v>
      </c>
      <c r="BP1608" t="s">
        <v>19</v>
      </c>
      <c r="BQ1608" s="61">
        <v>2302</v>
      </c>
    </row>
    <row r="1609" spans="37:69" x14ac:dyDescent="0.25">
      <c r="AK1609" s="27">
        <v>2022</v>
      </c>
      <c r="AL1609" t="s">
        <v>51</v>
      </c>
      <c r="AM1609" t="s">
        <v>36</v>
      </c>
      <c r="AN1609">
        <v>250004</v>
      </c>
      <c r="AO1609" s="29">
        <v>3</v>
      </c>
      <c r="AP1609" t="s">
        <v>79</v>
      </c>
      <c r="AQ1609" s="61">
        <v>2588</v>
      </c>
      <c r="BK1609" s="27">
        <v>2022</v>
      </c>
      <c r="BL1609" t="s">
        <v>51</v>
      </c>
      <c r="BM1609" t="s">
        <v>70</v>
      </c>
      <c r="BN1609">
        <v>511115</v>
      </c>
      <c r="BO1609" s="29">
        <v>8</v>
      </c>
      <c r="BP1609" t="s">
        <v>77</v>
      </c>
      <c r="BQ1609" s="61">
        <v>2330</v>
      </c>
    </row>
    <row r="1610" spans="37:69" x14ac:dyDescent="0.25">
      <c r="AK1610" s="27">
        <v>2022</v>
      </c>
      <c r="AL1610" t="s">
        <v>51</v>
      </c>
      <c r="AM1610" t="s">
        <v>36</v>
      </c>
      <c r="AN1610">
        <v>250004</v>
      </c>
      <c r="AO1610" s="29">
        <v>4</v>
      </c>
      <c r="AP1610" t="s">
        <v>14</v>
      </c>
      <c r="AQ1610" s="61">
        <v>1441</v>
      </c>
      <c r="BK1610" s="27">
        <v>2022</v>
      </c>
      <c r="BL1610" t="s">
        <v>51</v>
      </c>
      <c r="BM1610" t="s">
        <v>70</v>
      </c>
      <c r="BN1610">
        <v>511115</v>
      </c>
      <c r="BO1610" s="29">
        <v>8</v>
      </c>
      <c r="BP1610" t="s">
        <v>79</v>
      </c>
      <c r="BQ1610" s="61">
        <v>2230</v>
      </c>
    </row>
    <row r="1611" spans="37:69" x14ac:dyDescent="0.25">
      <c r="AK1611" s="27">
        <v>2022</v>
      </c>
      <c r="AL1611" t="s">
        <v>51</v>
      </c>
      <c r="AM1611" t="s">
        <v>36</v>
      </c>
      <c r="AN1611">
        <v>250004</v>
      </c>
      <c r="AO1611" s="29">
        <v>6</v>
      </c>
      <c r="AP1611" t="s">
        <v>73</v>
      </c>
      <c r="AQ1611" s="61">
        <v>5895</v>
      </c>
      <c r="BK1611" s="27">
        <v>2022</v>
      </c>
      <c r="BL1611" t="s">
        <v>51</v>
      </c>
      <c r="BM1611" t="s">
        <v>70</v>
      </c>
      <c r="BN1611">
        <v>511115</v>
      </c>
      <c r="BO1611" s="29">
        <v>8</v>
      </c>
      <c r="BP1611" t="s">
        <v>12</v>
      </c>
      <c r="BQ1611" s="61">
        <v>2043</v>
      </c>
    </row>
    <row r="1612" spans="37:69" x14ac:dyDescent="0.25">
      <c r="AK1612" s="27">
        <v>2022</v>
      </c>
      <c r="AL1612" t="s">
        <v>51</v>
      </c>
      <c r="AM1612" t="s">
        <v>36</v>
      </c>
      <c r="AN1612">
        <v>250004</v>
      </c>
      <c r="AO1612" s="29">
        <v>7</v>
      </c>
      <c r="AP1612" t="s">
        <v>78</v>
      </c>
      <c r="AQ1612" s="61">
        <v>921</v>
      </c>
      <c r="BK1612" s="27">
        <v>2022</v>
      </c>
      <c r="BL1612" t="s">
        <v>51</v>
      </c>
      <c r="BM1612" t="s">
        <v>70</v>
      </c>
      <c r="BN1612">
        <v>511115</v>
      </c>
      <c r="BO1612" s="29">
        <v>8</v>
      </c>
      <c r="BP1612" t="s">
        <v>20</v>
      </c>
      <c r="BQ1612" s="61">
        <v>4784</v>
      </c>
    </row>
    <row r="1613" spans="37:69" x14ac:dyDescent="0.25">
      <c r="AK1613" s="27">
        <v>2022</v>
      </c>
      <c r="AL1613" t="s">
        <v>51</v>
      </c>
      <c r="AM1613" t="s">
        <v>36</v>
      </c>
      <c r="AN1613">
        <v>250004</v>
      </c>
      <c r="AO1613" s="29">
        <v>8</v>
      </c>
      <c r="AP1613" t="s">
        <v>80</v>
      </c>
      <c r="AQ1613" s="61">
        <v>5481</v>
      </c>
      <c r="BK1613" s="27">
        <v>2022</v>
      </c>
      <c r="BL1613" t="s">
        <v>51</v>
      </c>
      <c r="BM1613" t="s">
        <v>70</v>
      </c>
      <c r="BN1613">
        <v>511115</v>
      </c>
      <c r="BO1613" s="29">
        <v>9</v>
      </c>
      <c r="BP1613" t="s">
        <v>14</v>
      </c>
      <c r="BQ1613" s="61">
        <v>1620</v>
      </c>
    </row>
    <row r="1614" spans="37:69" x14ac:dyDescent="0.25">
      <c r="AK1614" s="27">
        <v>2022</v>
      </c>
      <c r="AL1614" t="s">
        <v>51</v>
      </c>
      <c r="AM1614" t="s">
        <v>36</v>
      </c>
      <c r="AN1614">
        <v>250004</v>
      </c>
      <c r="AO1614" s="29">
        <v>8</v>
      </c>
      <c r="AP1614" t="s">
        <v>15</v>
      </c>
      <c r="AQ1614" s="61">
        <v>4008</v>
      </c>
      <c r="BK1614" s="27">
        <v>2022</v>
      </c>
      <c r="BL1614" t="s">
        <v>51</v>
      </c>
      <c r="BM1614" t="s">
        <v>70</v>
      </c>
      <c r="BN1614">
        <v>511115</v>
      </c>
      <c r="BO1614" s="29">
        <v>9</v>
      </c>
      <c r="BP1614" t="s">
        <v>16</v>
      </c>
      <c r="BQ1614" s="61">
        <v>1109</v>
      </c>
    </row>
    <row r="1615" spans="37:69" x14ac:dyDescent="0.25">
      <c r="AK1615" s="27">
        <v>2022</v>
      </c>
      <c r="AL1615" t="s">
        <v>51</v>
      </c>
      <c r="AM1615" t="s">
        <v>36</v>
      </c>
      <c r="AN1615">
        <v>250004</v>
      </c>
      <c r="AO1615" s="29">
        <v>12</v>
      </c>
      <c r="AP1615" t="s">
        <v>81</v>
      </c>
      <c r="AQ1615" s="61">
        <v>5481</v>
      </c>
      <c r="BK1615" s="27">
        <v>2022</v>
      </c>
      <c r="BL1615" t="s">
        <v>51</v>
      </c>
      <c r="BM1615" t="s">
        <v>70</v>
      </c>
      <c r="BN1615">
        <v>511115</v>
      </c>
      <c r="BO1615" s="29">
        <v>10</v>
      </c>
      <c r="BP1615" t="s">
        <v>77</v>
      </c>
      <c r="BQ1615" s="61">
        <v>2256</v>
      </c>
    </row>
    <row r="1616" spans="37:69" x14ac:dyDescent="0.25">
      <c r="AK1616" s="27">
        <v>2022</v>
      </c>
      <c r="AL1616" t="s">
        <v>51</v>
      </c>
      <c r="AM1616" t="s">
        <v>36</v>
      </c>
      <c r="AN1616">
        <v>250004</v>
      </c>
      <c r="AO1616" s="29">
        <v>12</v>
      </c>
      <c r="AP1616" t="s">
        <v>21</v>
      </c>
      <c r="AQ1616" s="61">
        <v>503</v>
      </c>
      <c r="BK1616" s="27">
        <v>2022</v>
      </c>
      <c r="BL1616" t="s">
        <v>51</v>
      </c>
      <c r="BM1616" t="s">
        <v>70</v>
      </c>
      <c r="BN1616">
        <v>511115</v>
      </c>
      <c r="BO1616" s="29">
        <v>10</v>
      </c>
      <c r="BP1616" t="s">
        <v>14</v>
      </c>
      <c r="BQ1616" s="61">
        <v>4826</v>
      </c>
    </row>
    <row r="1617" spans="37:69" x14ac:dyDescent="0.25">
      <c r="AK1617" s="27">
        <v>2022</v>
      </c>
      <c r="AL1617" t="s">
        <v>51</v>
      </c>
      <c r="AM1617" t="s">
        <v>36</v>
      </c>
      <c r="AN1617">
        <v>250005</v>
      </c>
      <c r="AO1617" s="29">
        <v>4</v>
      </c>
      <c r="AP1617" t="s">
        <v>18</v>
      </c>
      <c r="AQ1617" s="61">
        <v>5673</v>
      </c>
      <c r="BK1617" s="27">
        <v>2022</v>
      </c>
      <c r="BL1617" t="s">
        <v>51</v>
      </c>
      <c r="BM1617" t="s">
        <v>70</v>
      </c>
      <c r="BN1617">
        <v>511115</v>
      </c>
      <c r="BO1617" s="29">
        <v>10</v>
      </c>
      <c r="BP1617" t="s">
        <v>18</v>
      </c>
      <c r="BQ1617" s="61">
        <v>1013</v>
      </c>
    </row>
    <row r="1618" spans="37:69" x14ac:dyDescent="0.25">
      <c r="AK1618" s="27">
        <v>2022</v>
      </c>
      <c r="AL1618" t="s">
        <v>51</v>
      </c>
      <c r="AM1618" t="s">
        <v>36</v>
      </c>
      <c r="AN1618">
        <v>250005</v>
      </c>
      <c r="AO1618" s="29">
        <v>5</v>
      </c>
      <c r="AP1618" t="s">
        <v>78</v>
      </c>
      <c r="AQ1618" s="61">
        <v>5726</v>
      </c>
      <c r="BK1618" s="27">
        <v>2022</v>
      </c>
      <c r="BL1618" t="s">
        <v>51</v>
      </c>
      <c r="BM1618" t="s">
        <v>70</v>
      </c>
      <c r="BN1618">
        <v>511115</v>
      </c>
      <c r="BO1618" s="29">
        <v>11</v>
      </c>
      <c r="BP1618" t="s">
        <v>11</v>
      </c>
      <c r="BQ1618" s="61">
        <v>3676</v>
      </c>
    </row>
    <row r="1619" spans="37:69" x14ac:dyDescent="0.25">
      <c r="AK1619" s="27">
        <v>2022</v>
      </c>
      <c r="AL1619" t="s">
        <v>51</v>
      </c>
      <c r="AM1619" t="s">
        <v>36</v>
      </c>
      <c r="AN1619">
        <v>250005</v>
      </c>
      <c r="AO1619" s="29">
        <v>5</v>
      </c>
      <c r="AP1619" t="s">
        <v>12</v>
      </c>
      <c r="AQ1619" s="61">
        <v>796</v>
      </c>
      <c r="BK1619" s="27">
        <v>2022</v>
      </c>
      <c r="BL1619" t="s">
        <v>51</v>
      </c>
      <c r="BM1619" t="s">
        <v>70</v>
      </c>
      <c r="BN1619">
        <v>511115</v>
      </c>
      <c r="BO1619" s="29">
        <v>12</v>
      </c>
      <c r="BP1619" t="s">
        <v>79</v>
      </c>
      <c r="BQ1619" s="61">
        <v>6113</v>
      </c>
    </row>
    <row r="1620" spans="37:69" x14ac:dyDescent="0.25">
      <c r="AK1620" s="27">
        <v>2022</v>
      </c>
      <c r="AL1620" t="s">
        <v>51</v>
      </c>
      <c r="AM1620" t="s">
        <v>36</v>
      </c>
      <c r="AN1620">
        <v>250005</v>
      </c>
      <c r="AO1620" s="29">
        <v>7</v>
      </c>
      <c r="AP1620" t="s">
        <v>75</v>
      </c>
      <c r="AQ1620" s="61">
        <v>3308</v>
      </c>
      <c r="BK1620" s="27">
        <v>2022</v>
      </c>
      <c r="BL1620" t="s">
        <v>51</v>
      </c>
      <c r="BM1620" t="s">
        <v>70</v>
      </c>
      <c r="BN1620">
        <v>511115</v>
      </c>
      <c r="BO1620" s="29">
        <v>12</v>
      </c>
      <c r="BP1620" t="s">
        <v>18</v>
      </c>
      <c r="BQ1620" s="61">
        <v>2886</v>
      </c>
    </row>
    <row r="1621" spans="37:69" x14ac:dyDescent="0.25">
      <c r="AK1621" s="27">
        <v>2022</v>
      </c>
      <c r="AL1621" t="s">
        <v>51</v>
      </c>
      <c r="AM1621" t="s">
        <v>36</v>
      </c>
      <c r="AN1621">
        <v>250005</v>
      </c>
      <c r="AO1621" s="29">
        <v>9</v>
      </c>
      <c r="AP1621" t="s">
        <v>15</v>
      </c>
      <c r="AQ1621" s="61">
        <v>2900</v>
      </c>
      <c r="BK1621" s="27">
        <v>2022</v>
      </c>
      <c r="BL1621" t="s">
        <v>51</v>
      </c>
      <c r="BM1621" t="s">
        <v>70</v>
      </c>
      <c r="BN1621">
        <v>511115</v>
      </c>
      <c r="BO1621" s="29">
        <v>12</v>
      </c>
      <c r="BP1621" t="s">
        <v>21</v>
      </c>
      <c r="BQ1621" s="61">
        <v>4199</v>
      </c>
    </row>
    <row r="1622" spans="37:69" x14ac:dyDescent="0.25">
      <c r="AK1622" s="27">
        <v>2022</v>
      </c>
      <c r="AL1622" t="s">
        <v>51</v>
      </c>
      <c r="AM1622" t="s">
        <v>36</v>
      </c>
      <c r="AN1622">
        <v>250006</v>
      </c>
      <c r="AO1622" s="29">
        <v>3</v>
      </c>
      <c r="AP1622" t="s">
        <v>19</v>
      </c>
      <c r="AQ1622" s="61">
        <v>5048</v>
      </c>
      <c r="BK1622" s="27">
        <v>2022</v>
      </c>
      <c r="BL1622" t="s">
        <v>51</v>
      </c>
      <c r="BM1622" t="s">
        <v>31</v>
      </c>
      <c r="BN1622">
        <v>511116</v>
      </c>
      <c r="BO1622" s="29">
        <v>1</v>
      </c>
      <c r="BP1622" t="s">
        <v>73</v>
      </c>
      <c r="BQ1622" s="61">
        <v>3028</v>
      </c>
    </row>
    <row r="1623" spans="37:69" x14ac:dyDescent="0.25">
      <c r="AK1623" s="27">
        <v>2022</v>
      </c>
      <c r="AL1623" t="s">
        <v>51</v>
      </c>
      <c r="AM1623" t="s">
        <v>36</v>
      </c>
      <c r="AN1623">
        <v>250006</v>
      </c>
      <c r="AO1623" s="29">
        <v>3</v>
      </c>
      <c r="AP1623" t="s">
        <v>20</v>
      </c>
      <c r="AQ1623" s="61">
        <v>1408</v>
      </c>
      <c r="BK1623" s="27">
        <v>2022</v>
      </c>
      <c r="BL1623" t="s">
        <v>51</v>
      </c>
      <c r="BM1623" t="s">
        <v>31</v>
      </c>
      <c r="BN1623">
        <v>511116</v>
      </c>
      <c r="BO1623" s="29">
        <v>1</v>
      </c>
      <c r="BP1623" t="s">
        <v>16</v>
      </c>
      <c r="BQ1623" s="61">
        <v>11475</v>
      </c>
    </row>
    <row r="1624" spans="37:69" x14ac:dyDescent="0.25">
      <c r="AK1624" s="27">
        <v>2022</v>
      </c>
      <c r="AL1624" t="s">
        <v>51</v>
      </c>
      <c r="AM1624" t="s">
        <v>36</v>
      </c>
      <c r="AN1624">
        <v>250006</v>
      </c>
      <c r="AO1624" s="29">
        <v>6</v>
      </c>
      <c r="AP1624" t="s">
        <v>12</v>
      </c>
      <c r="AQ1624" s="61">
        <v>4353</v>
      </c>
      <c r="BK1624" s="27">
        <v>2022</v>
      </c>
      <c r="BL1624" t="s">
        <v>51</v>
      </c>
      <c r="BM1624" t="s">
        <v>31</v>
      </c>
      <c r="BN1624">
        <v>511116</v>
      </c>
      <c r="BO1624" s="29">
        <v>2</v>
      </c>
      <c r="BP1624" t="s">
        <v>13</v>
      </c>
      <c r="BQ1624" s="61">
        <v>3508</v>
      </c>
    </row>
    <row r="1625" spans="37:69" x14ac:dyDescent="0.25">
      <c r="AK1625" s="27">
        <v>2022</v>
      </c>
      <c r="AL1625" t="s">
        <v>51</v>
      </c>
      <c r="AM1625" t="s">
        <v>36</v>
      </c>
      <c r="AN1625">
        <v>250006</v>
      </c>
      <c r="AO1625" s="29">
        <v>10</v>
      </c>
      <c r="AP1625" t="s">
        <v>21</v>
      </c>
      <c r="AQ1625" s="61">
        <v>1115</v>
      </c>
      <c r="BK1625" s="27">
        <v>2022</v>
      </c>
      <c r="BL1625" t="s">
        <v>51</v>
      </c>
      <c r="BM1625" t="s">
        <v>31</v>
      </c>
      <c r="BN1625">
        <v>511116</v>
      </c>
      <c r="BO1625" s="29">
        <v>3</v>
      </c>
      <c r="BP1625" t="s">
        <v>73</v>
      </c>
      <c r="BQ1625" s="61">
        <v>2102</v>
      </c>
    </row>
    <row r="1626" spans="37:69" x14ac:dyDescent="0.25">
      <c r="AK1626" s="27">
        <v>2022</v>
      </c>
      <c r="AL1626" t="s">
        <v>51</v>
      </c>
      <c r="AM1626" t="s">
        <v>36</v>
      </c>
      <c r="AN1626">
        <v>250007</v>
      </c>
      <c r="AO1626" s="29">
        <v>2</v>
      </c>
      <c r="AP1626" t="s">
        <v>74</v>
      </c>
      <c r="AQ1626" s="61">
        <v>4552</v>
      </c>
      <c r="BK1626" s="27">
        <v>2022</v>
      </c>
      <c r="BL1626" t="s">
        <v>51</v>
      </c>
      <c r="BM1626" t="s">
        <v>31</v>
      </c>
      <c r="BN1626">
        <v>511116</v>
      </c>
      <c r="BO1626" s="29">
        <v>3</v>
      </c>
      <c r="BP1626" t="s">
        <v>79</v>
      </c>
      <c r="BQ1626" s="61">
        <v>2588</v>
      </c>
    </row>
    <row r="1627" spans="37:69" x14ac:dyDescent="0.25">
      <c r="AK1627" s="27">
        <v>2022</v>
      </c>
      <c r="AL1627" t="s">
        <v>51</v>
      </c>
      <c r="AM1627" t="s">
        <v>36</v>
      </c>
      <c r="AN1627">
        <v>250007</v>
      </c>
      <c r="AO1627" s="29">
        <v>2</v>
      </c>
      <c r="AP1627" t="s">
        <v>19</v>
      </c>
      <c r="AQ1627" s="61">
        <v>5560</v>
      </c>
      <c r="BK1627" s="27">
        <v>2022</v>
      </c>
      <c r="BL1627" t="s">
        <v>51</v>
      </c>
      <c r="BM1627" t="s">
        <v>31</v>
      </c>
      <c r="BN1627">
        <v>511116</v>
      </c>
      <c r="BO1627" s="29">
        <v>3</v>
      </c>
      <c r="BP1627" t="s">
        <v>19</v>
      </c>
      <c r="BQ1627" s="61">
        <v>4053</v>
      </c>
    </row>
    <row r="1628" spans="37:69" x14ac:dyDescent="0.25">
      <c r="AK1628" s="27">
        <v>2022</v>
      </c>
      <c r="AL1628" t="s">
        <v>51</v>
      </c>
      <c r="AM1628" t="s">
        <v>36</v>
      </c>
      <c r="AN1628">
        <v>250007</v>
      </c>
      <c r="AO1628" s="29">
        <v>5</v>
      </c>
      <c r="AP1628" t="s">
        <v>73</v>
      </c>
      <c r="AQ1628" s="61">
        <v>4886</v>
      </c>
      <c r="BK1628" s="27">
        <v>2022</v>
      </c>
      <c r="BL1628" t="s">
        <v>51</v>
      </c>
      <c r="BM1628" t="s">
        <v>31</v>
      </c>
      <c r="BN1628">
        <v>511116</v>
      </c>
      <c r="BO1628" s="29">
        <v>3</v>
      </c>
      <c r="BP1628" t="s">
        <v>20</v>
      </c>
      <c r="BQ1628" s="61">
        <v>1408</v>
      </c>
    </row>
    <row r="1629" spans="37:69" x14ac:dyDescent="0.25">
      <c r="AK1629" s="27">
        <v>2022</v>
      </c>
      <c r="AL1629" t="s">
        <v>51</v>
      </c>
      <c r="AM1629" t="s">
        <v>36</v>
      </c>
      <c r="AN1629">
        <v>250007</v>
      </c>
      <c r="AO1629" s="29">
        <v>8</v>
      </c>
      <c r="AP1629" t="s">
        <v>13</v>
      </c>
      <c r="AQ1629" s="61">
        <v>2756</v>
      </c>
      <c r="BK1629" s="27">
        <v>2022</v>
      </c>
      <c r="BL1629" t="s">
        <v>51</v>
      </c>
      <c r="BM1629" t="s">
        <v>31</v>
      </c>
      <c r="BN1629">
        <v>511116</v>
      </c>
      <c r="BO1629" s="29">
        <v>4</v>
      </c>
      <c r="BP1629" t="s">
        <v>77</v>
      </c>
      <c r="BQ1629" s="61">
        <v>1582</v>
      </c>
    </row>
    <row r="1630" spans="37:69" x14ac:dyDescent="0.25">
      <c r="AK1630" s="27">
        <v>2022</v>
      </c>
      <c r="AL1630" t="s">
        <v>51</v>
      </c>
      <c r="AM1630" t="s">
        <v>36</v>
      </c>
      <c r="AN1630">
        <v>250007</v>
      </c>
      <c r="AO1630" s="29">
        <v>9</v>
      </c>
      <c r="AP1630" t="s">
        <v>19</v>
      </c>
      <c r="AQ1630" s="61">
        <v>5821</v>
      </c>
      <c r="BK1630" s="27">
        <v>2022</v>
      </c>
      <c r="BL1630" t="s">
        <v>51</v>
      </c>
      <c r="BM1630" t="s">
        <v>31</v>
      </c>
      <c r="BN1630">
        <v>511116</v>
      </c>
      <c r="BO1630" s="29">
        <v>4</v>
      </c>
      <c r="BP1630" t="s">
        <v>78</v>
      </c>
      <c r="BQ1630" s="61">
        <v>2206</v>
      </c>
    </row>
    <row r="1631" spans="37:69" x14ac:dyDescent="0.25">
      <c r="AK1631" s="27">
        <v>2022</v>
      </c>
      <c r="AL1631" t="s">
        <v>51</v>
      </c>
      <c r="AM1631" t="s">
        <v>36</v>
      </c>
      <c r="AN1631">
        <v>250007</v>
      </c>
      <c r="AO1631" s="29">
        <v>10</v>
      </c>
      <c r="AP1631" t="s">
        <v>11</v>
      </c>
      <c r="AQ1631" s="61">
        <v>3798</v>
      </c>
      <c r="BK1631" s="27">
        <v>2022</v>
      </c>
      <c r="BL1631" t="s">
        <v>51</v>
      </c>
      <c r="BM1631" t="s">
        <v>31</v>
      </c>
      <c r="BN1631">
        <v>511116</v>
      </c>
      <c r="BO1631" s="29">
        <v>4</v>
      </c>
      <c r="BP1631" t="s">
        <v>15</v>
      </c>
      <c r="BQ1631" s="61">
        <v>1275</v>
      </c>
    </row>
    <row r="1632" spans="37:69" x14ac:dyDescent="0.25">
      <c r="AK1632" s="27">
        <v>2022</v>
      </c>
      <c r="AL1632" t="s">
        <v>51</v>
      </c>
      <c r="AM1632" t="s">
        <v>36</v>
      </c>
      <c r="AN1632">
        <v>250007</v>
      </c>
      <c r="AO1632" s="29">
        <v>11</v>
      </c>
      <c r="AP1632" t="s">
        <v>79</v>
      </c>
      <c r="AQ1632" s="61">
        <v>1398</v>
      </c>
      <c r="BK1632" s="27">
        <v>2022</v>
      </c>
      <c r="BL1632" t="s">
        <v>51</v>
      </c>
      <c r="BM1632" t="s">
        <v>31</v>
      </c>
      <c r="BN1632">
        <v>511116</v>
      </c>
      <c r="BO1632" s="29">
        <v>4</v>
      </c>
      <c r="BP1632" t="s">
        <v>20</v>
      </c>
      <c r="BQ1632" s="61">
        <v>3626</v>
      </c>
    </row>
    <row r="1633" spans="37:69" x14ac:dyDescent="0.25">
      <c r="AK1633" s="27">
        <v>2022</v>
      </c>
      <c r="AL1633" t="s">
        <v>51</v>
      </c>
      <c r="AM1633" t="s">
        <v>36</v>
      </c>
      <c r="AN1633">
        <v>250008</v>
      </c>
      <c r="AO1633" s="29">
        <v>2</v>
      </c>
      <c r="AP1633" t="s">
        <v>13</v>
      </c>
      <c r="AQ1633" s="61">
        <v>3508</v>
      </c>
      <c r="BK1633" s="27">
        <v>2022</v>
      </c>
      <c r="BL1633" t="s">
        <v>51</v>
      </c>
      <c r="BM1633" t="s">
        <v>31</v>
      </c>
      <c r="BN1633">
        <v>511116</v>
      </c>
      <c r="BO1633" s="29">
        <v>5</v>
      </c>
      <c r="BP1633" t="s">
        <v>73</v>
      </c>
      <c r="BQ1633" s="61">
        <v>4886</v>
      </c>
    </row>
    <row r="1634" spans="37:69" x14ac:dyDescent="0.25">
      <c r="AK1634" s="27">
        <v>2022</v>
      </c>
      <c r="AL1634" t="s">
        <v>51</v>
      </c>
      <c r="AM1634" t="s">
        <v>36</v>
      </c>
      <c r="AN1634">
        <v>250008</v>
      </c>
      <c r="AO1634" s="29">
        <v>3</v>
      </c>
      <c r="AP1634" t="s">
        <v>77</v>
      </c>
      <c r="AQ1634" s="61">
        <v>1814</v>
      </c>
      <c r="BK1634" s="27">
        <v>2022</v>
      </c>
      <c r="BL1634" t="s">
        <v>51</v>
      </c>
      <c r="BM1634" t="s">
        <v>31</v>
      </c>
      <c r="BN1634">
        <v>511116</v>
      </c>
      <c r="BO1634" s="29">
        <v>6</v>
      </c>
      <c r="BP1634" t="s">
        <v>12</v>
      </c>
      <c r="BQ1634" s="61">
        <v>4353</v>
      </c>
    </row>
    <row r="1635" spans="37:69" x14ac:dyDescent="0.25">
      <c r="AK1635" s="27">
        <v>2022</v>
      </c>
      <c r="AL1635" t="s">
        <v>51</v>
      </c>
      <c r="AM1635" t="s">
        <v>36</v>
      </c>
      <c r="AN1635">
        <v>250008</v>
      </c>
      <c r="AO1635" s="29">
        <v>3</v>
      </c>
      <c r="AP1635" t="s">
        <v>79</v>
      </c>
      <c r="AQ1635" s="61">
        <v>2467</v>
      </c>
      <c r="BK1635" s="27">
        <v>2022</v>
      </c>
      <c r="BL1635" t="s">
        <v>51</v>
      </c>
      <c r="BM1635" t="s">
        <v>31</v>
      </c>
      <c r="BN1635">
        <v>511116</v>
      </c>
      <c r="BO1635" s="29">
        <v>6</v>
      </c>
      <c r="BP1635" t="s">
        <v>19</v>
      </c>
      <c r="BQ1635" s="61">
        <v>5063</v>
      </c>
    </row>
    <row r="1636" spans="37:69" x14ac:dyDescent="0.25">
      <c r="AK1636" s="27">
        <v>2022</v>
      </c>
      <c r="AL1636" t="s">
        <v>51</v>
      </c>
      <c r="AM1636" t="s">
        <v>36</v>
      </c>
      <c r="AN1636">
        <v>250008</v>
      </c>
      <c r="AO1636" s="29">
        <v>4</v>
      </c>
      <c r="AP1636" t="s">
        <v>15</v>
      </c>
      <c r="AQ1636" s="61">
        <v>1275</v>
      </c>
      <c r="BK1636" s="27">
        <v>2022</v>
      </c>
      <c r="BL1636" t="s">
        <v>51</v>
      </c>
      <c r="BM1636" t="s">
        <v>31</v>
      </c>
      <c r="BN1636">
        <v>511116</v>
      </c>
      <c r="BO1636" s="29">
        <v>7</v>
      </c>
      <c r="BP1636" t="s">
        <v>73</v>
      </c>
      <c r="BQ1636" s="61">
        <v>358</v>
      </c>
    </row>
    <row r="1637" spans="37:69" x14ac:dyDescent="0.25">
      <c r="AK1637" s="27">
        <v>2022</v>
      </c>
      <c r="AL1637" t="s">
        <v>51</v>
      </c>
      <c r="AM1637" t="s">
        <v>36</v>
      </c>
      <c r="AN1637">
        <v>250008</v>
      </c>
      <c r="AO1637" s="29">
        <v>4</v>
      </c>
      <c r="AP1637" t="s">
        <v>16</v>
      </c>
      <c r="AQ1637" s="61">
        <v>1164</v>
      </c>
      <c r="BK1637" s="27">
        <v>2022</v>
      </c>
      <c r="BL1637" t="s">
        <v>51</v>
      </c>
      <c r="BM1637" t="s">
        <v>31</v>
      </c>
      <c r="BN1637">
        <v>511116</v>
      </c>
      <c r="BO1637" s="29">
        <v>7</v>
      </c>
      <c r="BP1637" t="s">
        <v>11</v>
      </c>
      <c r="BQ1637" s="61">
        <v>1781</v>
      </c>
    </row>
    <row r="1638" spans="37:69" x14ac:dyDescent="0.25">
      <c r="AK1638" s="27">
        <v>2022</v>
      </c>
      <c r="AL1638" t="s">
        <v>51</v>
      </c>
      <c r="AM1638" t="s">
        <v>36</v>
      </c>
      <c r="AN1638">
        <v>250008</v>
      </c>
      <c r="AO1638" s="29">
        <v>5</v>
      </c>
      <c r="AP1638" t="s">
        <v>73</v>
      </c>
      <c r="AQ1638" s="61">
        <v>3989</v>
      </c>
      <c r="BK1638" s="27">
        <v>2022</v>
      </c>
      <c r="BL1638" t="s">
        <v>51</v>
      </c>
      <c r="BM1638" t="s">
        <v>31</v>
      </c>
      <c r="BN1638">
        <v>511116</v>
      </c>
      <c r="BO1638" s="29">
        <v>7</v>
      </c>
      <c r="BP1638" t="s">
        <v>14</v>
      </c>
      <c r="BQ1638" s="61">
        <v>4592</v>
      </c>
    </row>
    <row r="1639" spans="37:69" x14ac:dyDescent="0.25">
      <c r="AK1639" s="27">
        <v>2022</v>
      </c>
      <c r="AL1639" t="s">
        <v>51</v>
      </c>
      <c r="AM1639" t="s">
        <v>36</v>
      </c>
      <c r="AN1639">
        <v>250008</v>
      </c>
      <c r="AO1639" s="29">
        <v>6</v>
      </c>
      <c r="AP1639" t="s">
        <v>13</v>
      </c>
      <c r="AQ1639" s="61">
        <v>3961</v>
      </c>
      <c r="BK1639" s="27">
        <v>2022</v>
      </c>
      <c r="BL1639" t="s">
        <v>51</v>
      </c>
      <c r="BM1639" t="s">
        <v>31</v>
      </c>
      <c r="BN1639">
        <v>511116</v>
      </c>
      <c r="BO1639" s="29">
        <v>8</v>
      </c>
      <c r="BP1639" t="s">
        <v>74</v>
      </c>
      <c r="BQ1639" s="61">
        <v>986</v>
      </c>
    </row>
    <row r="1640" spans="37:69" x14ac:dyDescent="0.25">
      <c r="AK1640" s="27">
        <v>2022</v>
      </c>
      <c r="AL1640" t="s">
        <v>51</v>
      </c>
      <c r="AM1640" t="s">
        <v>36</v>
      </c>
      <c r="AN1640">
        <v>250008</v>
      </c>
      <c r="AO1640" s="29">
        <v>7</v>
      </c>
      <c r="AP1640" t="s">
        <v>79</v>
      </c>
      <c r="AQ1640" s="61">
        <v>904</v>
      </c>
      <c r="BK1640" s="27">
        <v>2022</v>
      </c>
      <c r="BL1640" t="s">
        <v>51</v>
      </c>
      <c r="BM1640" t="s">
        <v>31</v>
      </c>
      <c r="BN1640">
        <v>511116</v>
      </c>
      <c r="BO1640" s="29">
        <v>8</v>
      </c>
      <c r="BP1640" t="s">
        <v>78</v>
      </c>
      <c r="BQ1640" s="61">
        <v>5286</v>
      </c>
    </row>
    <row r="1641" spans="37:69" x14ac:dyDescent="0.25">
      <c r="AK1641" s="27">
        <v>2022</v>
      </c>
      <c r="AL1641" t="s">
        <v>51</v>
      </c>
      <c r="AM1641" t="s">
        <v>36</v>
      </c>
      <c r="AN1641">
        <v>250009</v>
      </c>
      <c r="AO1641" s="29">
        <v>2</v>
      </c>
      <c r="AP1641" t="s">
        <v>74</v>
      </c>
      <c r="AQ1641" s="61">
        <v>5162</v>
      </c>
      <c r="BK1641" s="27">
        <v>2022</v>
      </c>
      <c r="BL1641" t="s">
        <v>51</v>
      </c>
      <c r="BM1641" t="s">
        <v>31</v>
      </c>
      <c r="BN1641">
        <v>511116</v>
      </c>
      <c r="BO1641" s="29">
        <v>8</v>
      </c>
      <c r="BP1641" t="s">
        <v>20</v>
      </c>
      <c r="BQ1641" s="61">
        <v>2620</v>
      </c>
    </row>
    <row r="1642" spans="37:69" x14ac:dyDescent="0.25">
      <c r="AK1642" s="27">
        <v>2022</v>
      </c>
      <c r="AL1642" t="s">
        <v>51</v>
      </c>
      <c r="AM1642" t="s">
        <v>36</v>
      </c>
      <c r="AN1642">
        <v>250009</v>
      </c>
      <c r="AO1642" s="29">
        <v>4</v>
      </c>
      <c r="AP1642" t="s">
        <v>17</v>
      </c>
      <c r="AQ1642" s="61">
        <v>3047</v>
      </c>
      <c r="BK1642" s="27">
        <v>2022</v>
      </c>
      <c r="BL1642" t="s">
        <v>51</v>
      </c>
      <c r="BM1642" t="s">
        <v>31</v>
      </c>
      <c r="BN1642">
        <v>511116</v>
      </c>
      <c r="BO1642" s="29">
        <v>9</v>
      </c>
      <c r="BP1642" t="s">
        <v>79</v>
      </c>
      <c r="BQ1642" s="61">
        <v>5074</v>
      </c>
    </row>
    <row r="1643" spans="37:69" x14ac:dyDescent="0.25">
      <c r="AK1643" s="27">
        <v>2022</v>
      </c>
      <c r="AL1643" t="s">
        <v>51</v>
      </c>
      <c r="AM1643" t="s">
        <v>36</v>
      </c>
      <c r="AN1643">
        <v>250009</v>
      </c>
      <c r="AO1643" s="29">
        <v>6</v>
      </c>
      <c r="AP1643" t="s">
        <v>18</v>
      </c>
      <c r="AQ1643" s="61">
        <v>3443</v>
      </c>
      <c r="BK1643" s="27">
        <v>2022</v>
      </c>
      <c r="BL1643" t="s">
        <v>51</v>
      </c>
      <c r="BM1643" t="s">
        <v>31</v>
      </c>
      <c r="BN1643">
        <v>511116</v>
      </c>
      <c r="BO1643" s="29">
        <v>9</v>
      </c>
      <c r="BP1643" t="s">
        <v>12</v>
      </c>
      <c r="BQ1643" s="61">
        <v>2690</v>
      </c>
    </row>
    <row r="1644" spans="37:69" x14ac:dyDescent="0.25">
      <c r="AK1644" s="27">
        <v>2022</v>
      </c>
      <c r="AL1644" t="s">
        <v>51</v>
      </c>
      <c r="AM1644" t="s">
        <v>36</v>
      </c>
      <c r="AN1644">
        <v>250009</v>
      </c>
      <c r="AO1644" s="29">
        <v>9</v>
      </c>
      <c r="AP1644" t="s">
        <v>79</v>
      </c>
      <c r="AQ1644" s="61">
        <v>4372</v>
      </c>
      <c r="BK1644" s="27">
        <v>2022</v>
      </c>
      <c r="BL1644" t="s">
        <v>51</v>
      </c>
      <c r="BM1644" t="s">
        <v>31</v>
      </c>
      <c r="BN1644">
        <v>511116</v>
      </c>
      <c r="BO1644" s="29">
        <v>9</v>
      </c>
      <c r="BP1644" t="s">
        <v>19</v>
      </c>
      <c r="BQ1644" s="61">
        <v>5209</v>
      </c>
    </row>
    <row r="1645" spans="37:69" x14ac:dyDescent="0.25">
      <c r="AK1645" s="27">
        <v>2022</v>
      </c>
      <c r="AL1645" t="s">
        <v>51</v>
      </c>
      <c r="AM1645" t="s">
        <v>36</v>
      </c>
      <c r="AN1645">
        <v>250009</v>
      </c>
      <c r="AO1645" s="29">
        <v>10</v>
      </c>
      <c r="AP1645" t="s">
        <v>14</v>
      </c>
      <c r="AQ1645" s="61">
        <v>2940</v>
      </c>
      <c r="BK1645" s="27">
        <v>2022</v>
      </c>
      <c r="BL1645" t="s">
        <v>51</v>
      </c>
      <c r="BM1645" t="s">
        <v>31</v>
      </c>
      <c r="BN1645">
        <v>511116</v>
      </c>
      <c r="BO1645" s="29">
        <v>10</v>
      </c>
      <c r="BP1645" t="s">
        <v>18</v>
      </c>
      <c r="BQ1645" s="61">
        <v>5219</v>
      </c>
    </row>
    <row r="1646" spans="37:69" x14ac:dyDescent="0.25">
      <c r="AK1646" s="27">
        <v>2022</v>
      </c>
      <c r="AL1646" t="s">
        <v>51</v>
      </c>
      <c r="AM1646" t="s">
        <v>36</v>
      </c>
      <c r="AN1646">
        <v>250009</v>
      </c>
      <c r="AO1646" s="29">
        <v>12</v>
      </c>
      <c r="AP1646" t="s">
        <v>75</v>
      </c>
      <c r="AQ1646" s="61">
        <v>628</v>
      </c>
      <c r="BK1646" s="27">
        <v>2022</v>
      </c>
      <c r="BL1646" t="s">
        <v>51</v>
      </c>
      <c r="BM1646" t="s">
        <v>31</v>
      </c>
      <c r="BN1646">
        <v>511116</v>
      </c>
      <c r="BO1646" s="29">
        <v>11</v>
      </c>
      <c r="BP1646" t="s">
        <v>79</v>
      </c>
      <c r="BQ1646" s="61">
        <v>1740</v>
      </c>
    </row>
    <row r="1647" spans="37:69" x14ac:dyDescent="0.25">
      <c r="AK1647" s="27">
        <v>2022</v>
      </c>
      <c r="AL1647" t="s">
        <v>51</v>
      </c>
      <c r="AM1647" t="s">
        <v>36</v>
      </c>
      <c r="AN1647">
        <v>250009</v>
      </c>
      <c r="AO1647" s="29">
        <v>12</v>
      </c>
      <c r="AP1647" t="s">
        <v>79</v>
      </c>
      <c r="AQ1647" s="61">
        <v>1395</v>
      </c>
      <c r="BK1647" s="27">
        <v>2022</v>
      </c>
      <c r="BL1647" t="s">
        <v>51</v>
      </c>
      <c r="BM1647" t="s">
        <v>31</v>
      </c>
      <c r="BN1647">
        <v>511116</v>
      </c>
      <c r="BO1647" s="29">
        <v>11</v>
      </c>
      <c r="BP1647" t="s">
        <v>81</v>
      </c>
      <c r="BQ1647" s="61">
        <v>3638</v>
      </c>
    </row>
    <row r="1648" spans="37:69" x14ac:dyDescent="0.25">
      <c r="AK1648" s="27">
        <v>2022</v>
      </c>
      <c r="AL1648" t="s">
        <v>51</v>
      </c>
      <c r="AM1648" t="s">
        <v>36</v>
      </c>
      <c r="AN1648">
        <v>250010</v>
      </c>
      <c r="AO1648" s="29">
        <v>2</v>
      </c>
      <c r="AP1648" t="s">
        <v>20</v>
      </c>
      <c r="AQ1648" s="61">
        <v>828</v>
      </c>
      <c r="BK1648" s="27">
        <v>2022</v>
      </c>
      <c r="BL1648" t="s">
        <v>51</v>
      </c>
      <c r="BM1648" t="s">
        <v>31</v>
      </c>
      <c r="BN1648">
        <v>511116</v>
      </c>
      <c r="BO1648" s="29">
        <v>11</v>
      </c>
      <c r="BP1648" t="s">
        <v>11</v>
      </c>
      <c r="BQ1648" s="61">
        <v>4984</v>
      </c>
    </row>
    <row r="1649" spans="37:69" x14ac:dyDescent="0.25">
      <c r="AK1649" s="27">
        <v>2022</v>
      </c>
      <c r="AL1649" t="s">
        <v>51</v>
      </c>
      <c r="AM1649" t="s">
        <v>36</v>
      </c>
      <c r="AN1649">
        <v>250010</v>
      </c>
      <c r="AO1649" s="29">
        <v>3</v>
      </c>
      <c r="AP1649" t="s">
        <v>17</v>
      </c>
      <c r="AQ1649" s="61">
        <v>4421</v>
      </c>
      <c r="BK1649" s="27">
        <v>2022</v>
      </c>
      <c r="BL1649" t="s">
        <v>51</v>
      </c>
      <c r="BM1649" t="s">
        <v>31</v>
      </c>
      <c r="BN1649">
        <v>511116</v>
      </c>
      <c r="BO1649" s="29">
        <v>11</v>
      </c>
      <c r="BP1649" t="s">
        <v>13</v>
      </c>
      <c r="BQ1649" s="61">
        <v>3555</v>
      </c>
    </row>
    <row r="1650" spans="37:69" x14ac:dyDescent="0.25">
      <c r="AK1650" s="27">
        <v>2022</v>
      </c>
      <c r="AL1650" t="s">
        <v>51</v>
      </c>
      <c r="AM1650" t="s">
        <v>36</v>
      </c>
      <c r="AN1650">
        <v>250010</v>
      </c>
      <c r="AO1650" s="29">
        <v>4</v>
      </c>
      <c r="AP1650" t="s">
        <v>20</v>
      </c>
      <c r="AQ1650" s="61">
        <v>3647</v>
      </c>
      <c r="BK1650" s="27">
        <v>2022</v>
      </c>
      <c r="BL1650" t="s">
        <v>51</v>
      </c>
      <c r="BM1650" t="s">
        <v>31</v>
      </c>
      <c r="BN1650">
        <v>511116</v>
      </c>
      <c r="BO1650" s="29">
        <v>11</v>
      </c>
      <c r="BP1650" t="s">
        <v>18</v>
      </c>
      <c r="BQ1650" s="61">
        <v>4302</v>
      </c>
    </row>
    <row r="1651" spans="37:69" x14ac:dyDescent="0.25">
      <c r="AK1651" s="27">
        <v>2022</v>
      </c>
      <c r="AL1651" t="s">
        <v>51</v>
      </c>
      <c r="AM1651" t="s">
        <v>36</v>
      </c>
      <c r="AN1651">
        <v>250010</v>
      </c>
      <c r="AO1651" s="29">
        <v>7</v>
      </c>
      <c r="AP1651" t="s">
        <v>16</v>
      </c>
      <c r="AQ1651" s="61">
        <v>4654</v>
      </c>
      <c r="BK1651" s="27">
        <v>2022</v>
      </c>
      <c r="BL1651" t="s">
        <v>51</v>
      </c>
      <c r="BM1651" t="s">
        <v>31</v>
      </c>
      <c r="BN1651">
        <v>511116</v>
      </c>
      <c r="BO1651" s="29">
        <v>11</v>
      </c>
      <c r="BP1651" t="s">
        <v>20</v>
      </c>
      <c r="BQ1651" s="61">
        <v>3453</v>
      </c>
    </row>
    <row r="1652" spans="37:69" x14ac:dyDescent="0.25">
      <c r="AK1652" s="27">
        <v>2022</v>
      </c>
      <c r="AL1652" t="s">
        <v>51</v>
      </c>
      <c r="AM1652" t="s">
        <v>36</v>
      </c>
      <c r="AN1652">
        <v>250010</v>
      </c>
      <c r="AO1652" s="29">
        <v>7</v>
      </c>
      <c r="AP1652" t="s">
        <v>18</v>
      </c>
      <c r="AQ1652" s="61">
        <v>2007</v>
      </c>
      <c r="BK1652" s="27">
        <v>2022</v>
      </c>
      <c r="BL1652" t="s">
        <v>51</v>
      </c>
      <c r="BM1652" t="s">
        <v>31</v>
      </c>
      <c r="BN1652">
        <v>511116</v>
      </c>
      <c r="BO1652" s="29">
        <v>11</v>
      </c>
      <c r="BP1652" t="s">
        <v>21</v>
      </c>
      <c r="BQ1652" s="61">
        <v>637</v>
      </c>
    </row>
    <row r="1653" spans="37:69" x14ac:dyDescent="0.25">
      <c r="AK1653" s="27">
        <v>2022</v>
      </c>
      <c r="AL1653" t="s">
        <v>51</v>
      </c>
      <c r="AM1653" t="s">
        <v>36</v>
      </c>
      <c r="AN1653">
        <v>250010</v>
      </c>
      <c r="AO1653" s="29">
        <v>8</v>
      </c>
      <c r="AP1653" t="s">
        <v>74</v>
      </c>
      <c r="AQ1653" s="61">
        <v>986</v>
      </c>
      <c r="BK1653" s="27">
        <v>2022</v>
      </c>
      <c r="BL1653" t="s">
        <v>51</v>
      </c>
      <c r="BM1653" t="s">
        <v>31</v>
      </c>
      <c r="BN1653">
        <v>511116</v>
      </c>
      <c r="BO1653" s="29">
        <v>12</v>
      </c>
      <c r="BP1653" t="s">
        <v>73</v>
      </c>
      <c r="BQ1653" s="61">
        <v>3487</v>
      </c>
    </row>
    <row r="1654" spans="37:69" x14ac:dyDescent="0.25">
      <c r="AK1654" s="27">
        <v>2022</v>
      </c>
      <c r="AL1654" t="s">
        <v>51</v>
      </c>
      <c r="AM1654" t="s">
        <v>36</v>
      </c>
      <c r="AN1654">
        <v>250010</v>
      </c>
      <c r="AO1654" s="29">
        <v>8</v>
      </c>
      <c r="AP1654" t="s">
        <v>80</v>
      </c>
      <c r="AQ1654" s="61">
        <v>708</v>
      </c>
      <c r="BK1654" s="27">
        <v>2022</v>
      </c>
      <c r="BL1654" t="s">
        <v>51</v>
      </c>
      <c r="BM1654" t="s">
        <v>31</v>
      </c>
      <c r="BN1654">
        <v>511116</v>
      </c>
      <c r="BO1654" s="29">
        <v>12</v>
      </c>
      <c r="BP1654" t="s">
        <v>75</v>
      </c>
      <c r="BQ1654" s="61">
        <v>2044</v>
      </c>
    </row>
    <row r="1655" spans="37:69" x14ac:dyDescent="0.25">
      <c r="AK1655" s="27">
        <v>2022</v>
      </c>
      <c r="AL1655" t="s">
        <v>51</v>
      </c>
      <c r="AM1655" t="s">
        <v>36</v>
      </c>
      <c r="AN1655">
        <v>250010</v>
      </c>
      <c r="AO1655" s="29">
        <v>9</v>
      </c>
      <c r="AP1655" t="s">
        <v>15</v>
      </c>
      <c r="AQ1655" s="61">
        <v>2838</v>
      </c>
      <c r="BK1655" s="27">
        <v>2022</v>
      </c>
      <c r="BL1655" t="s">
        <v>51</v>
      </c>
      <c r="BM1655" t="s">
        <v>31</v>
      </c>
      <c r="BN1655">
        <v>511116</v>
      </c>
      <c r="BO1655" s="29">
        <v>12</v>
      </c>
      <c r="BP1655" t="s">
        <v>79</v>
      </c>
      <c r="BQ1655" s="61">
        <v>1032</v>
      </c>
    </row>
    <row r="1656" spans="37:69" x14ac:dyDescent="0.25">
      <c r="AK1656" s="27">
        <v>2022</v>
      </c>
      <c r="AL1656" t="s">
        <v>51</v>
      </c>
      <c r="AM1656" t="s">
        <v>36</v>
      </c>
      <c r="AN1656">
        <v>250010</v>
      </c>
      <c r="AO1656" s="29">
        <v>9</v>
      </c>
      <c r="AP1656" t="s">
        <v>18</v>
      </c>
      <c r="AQ1656" s="61">
        <v>3343</v>
      </c>
      <c r="BK1656" s="27">
        <v>2022</v>
      </c>
      <c r="BL1656" t="s">
        <v>51</v>
      </c>
      <c r="BM1656" t="s">
        <v>31</v>
      </c>
      <c r="BN1656">
        <v>511116</v>
      </c>
      <c r="BO1656" s="29">
        <v>12</v>
      </c>
      <c r="BP1656" t="s">
        <v>81</v>
      </c>
      <c r="BQ1656" s="61">
        <v>5481</v>
      </c>
    </row>
    <row r="1657" spans="37:69" x14ac:dyDescent="0.25">
      <c r="AK1657" s="27">
        <v>2022</v>
      </c>
      <c r="AL1657" t="s">
        <v>51</v>
      </c>
      <c r="AM1657" t="s">
        <v>36</v>
      </c>
      <c r="AN1657">
        <v>250010</v>
      </c>
      <c r="AO1657" s="29">
        <v>11</v>
      </c>
      <c r="AP1657" t="s">
        <v>77</v>
      </c>
      <c r="AQ1657" s="61">
        <v>544</v>
      </c>
      <c r="BK1657" s="27">
        <v>2022</v>
      </c>
      <c r="BL1657" t="s">
        <v>51</v>
      </c>
      <c r="BM1657" t="s">
        <v>31</v>
      </c>
      <c r="BN1657">
        <v>511116</v>
      </c>
      <c r="BO1657" s="29">
        <v>12</v>
      </c>
      <c r="BP1657" t="s">
        <v>21</v>
      </c>
      <c r="BQ1657" s="61">
        <v>383</v>
      </c>
    </row>
    <row r="1658" spans="37:69" x14ac:dyDescent="0.25">
      <c r="AK1658" s="27">
        <v>2022</v>
      </c>
      <c r="AL1658" t="s">
        <v>51</v>
      </c>
      <c r="AM1658" t="s">
        <v>36</v>
      </c>
      <c r="AN1658">
        <v>250010</v>
      </c>
      <c r="AO1658" s="29">
        <v>12</v>
      </c>
      <c r="AP1658" t="s">
        <v>76</v>
      </c>
      <c r="AQ1658" s="61">
        <v>7353</v>
      </c>
      <c r="BK1658" s="27">
        <v>2022</v>
      </c>
      <c r="BL1658" t="s">
        <v>51</v>
      </c>
      <c r="BM1658" t="s">
        <v>31</v>
      </c>
      <c r="BN1658">
        <v>511117</v>
      </c>
      <c r="BO1658" s="29">
        <v>1</v>
      </c>
      <c r="BP1658" t="s">
        <v>79</v>
      </c>
      <c r="BQ1658" s="61">
        <v>961</v>
      </c>
    </row>
    <row r="1659" spans="37:69" x14ac:dyDescent="0.25">
      <c r="AK1659" s="27">
        <v>2022</v>
      </c>
      <c r="AL1659" t="s">
        <v>51</v>
      </c>
      <c r="AM1659" t="s">
        <v>37</v>
      </c>
      <c r="AN1659">
        <v>250011</v>
      </c>
      <c r="AO1659" s="29">
        <v>1</v>
      </c>
      <c r="AP1659" t="s">
        <v>77</v>
      </c>
      <c r="AQ1659" s="61">
        <v>2624</v>
      </c>
      <c r="BK1659" s="27">
        <v>2022</v>
      </c>
      <c r="BL1659" t="s">
        <v>51</v>
      </c>
      <c r="BM1659" t="s">
        <v>31</v>
      </c>
      <c r="BN1659">
        <v>511117</v>
      </c>
      <c r="BO1659" s="29">
        <v>1</v>
      </c>
      <c r="BP1659" t="s">
        <v>19</v>
      </c>
      <c r="BQ1659" s="61">
        <v>1093</v>
      </c>
    </row>
    <row r="1660" spans="37:69" x14ac:dyDescent="0.25">
      <c r="AK1660" s="27">
        <v>2022</v>
      </c>
      <c r="AL1660" t="s">
        <v>51</v>
      </c>
      <c r="AM1660" t="s">
        <v>37</v>
      </c>
      <c r="AN1660">
        <v>250011</v>
      </c>
      <c r="AO1660" s="29">
        <v>2</v>
      </c>
      <c r="AP1660" t="s">
        <v>73</v>
      </c>
      <c r="AQ1660" s="61">
        <v>2954</v>
      </c>
      <c r="BK1660" s="27">
        <v>2022</v>
      </c>
      <c r="BL1660" t="s">
        <v>51</v>
      </c>
      <c r="BM1660" t="s">
        <v>31</v>
      </c>
      <c r="BN1660">
        <v>511117</v>
      </c>
      <c r="BO1660" s="29">
        <v>2</v>
      </c>
      <c r="BP1660" t="s">
        <v>73</v>
      </c>
      <c r="BQ1660" s="61">
        <v>2954</v>
      </c>
    </row>
    <row r="1661" spans="37:69" x14ac:dyDescent="0.25">
      <c r="AK1661" s="27">
        <v>2022</v>
      </c>
      <c r="AL1661" t="s">
        <v>51</v>
      </c>
      <c r="AM1661" t="s">
        <v>37</v>
      </c>
      <c r="AN1661">
        <v>250011</v>
      </c>
      <c r="AO1661" s="29">
        <v>4</v>
      </c>
      <c r="AP1661" t="s">
        <v>78</v>
      </c>
      <c r="AQ1661" s="61">
        <v>2390</v>
      </c>
      <c r="BK1661" s="27">
        <v>2022</v>
      </c>
      <c r="BL1661" t="s">
        <v>51</v>
      </c>
      <c r="BM1661" t="s">
        <v>31</v>
      </c>
      <c r="BN1661">
        <v>511117</v>
      </c>
      <c r="BO1661" s="29">
        <v>2</v>
      </c>
      <c r="BP1661" t="s">
        <v>76</v>
      </c>
      <c r="BQ1661" s="61">
        <v>2281</v>
      </c>
    </row>
    <row r="1662" spans="37:69" x14ac:dyDescent="0.25">
      <c r="AK1662" s="27">
        <v>2022</v>
      </c>
      <c r="AL1662" t="s">
        <v>51</v>
      </c>
      <c r="AM1662" t="s">
        <v>37</v>
      </c>
      <c r="AN1662">
        <v>250011</v>
      </c>
      <c r="AO1662" s="29">
        <v>5</v>
      </c>
      <c r="AP1662" t="s">
        <v>18</v>
      </c>
      <c r="AQ1662" s="61">
        <v>3998</v>
      </c>
      <c r="BK1662" s="27">
        <v>2022</v>
      </c>
      <c r="BL1662" t="s">
        <v>51</v>
      </c>
      <c r="BM1662" t="s">
        <v>31</v>
      </c>
      <c r="BN1662">
        <v>511117</v>
      </c>
      <c r="BO1662" s="29">
        <v>2</v>
      </c>
      <c r="BP1662" t="s">
        <v>80</v>
      </c>
      <c r="BQ1662" s="61">
        <v>1902</v>
      </c>
    </row>
    <row r="1663" spans="37:69" x14ac:dyDescent="0.25">
      <c r="AK1663" s="27">
        <v>2022</v>
      </c>
      <c r="AL1663" t="s">
        <v>51</v>
      </c>
      <c r="AM1663" t="s">
        <v>37</v>
      </c>
      <c r="AN1663">
        <v>250011</v>
      </c>
      <c r="AO1663" s="29">
        <v>6</v>
      </c>
      <c r="AP1663" t="s">
        <v>77</v>
      </c>
      <c r="AQ1663" s="61">
        <v>1851</v>
      </c>
      <c r="BK1663" s="27">
        <v>2022</v>
      </c>
      <c r="BL1663" t="s">
        <v>51</v>
      </c>
      <c r="BM1663" t="s">
        <v>31</v>
      </c>
      <c r="BN1663">
        <v>511117</v>
      </c>
      <c r="BO1663" s="29">
        <v>3</v>
      </c>
      <c r="BP1663" t="s">
        <v>77</v>
      </c>
      <c r="BQ1663" s="61">
        <v>1814</v>
      </c>
    </row>
    <row r="1664" spans="37:69" x14ac:dyDescent="0.25">
      <c r="AK1664" s="27">
        <v>2022</v>
      </c>
      <c r="AL1664" t="s">
        <v>51</v>
      </c>
      <c r="AM1664" t="s">
        <v>37</v>
      </c>
      <c r="AN1664">
        <v>250011</v>
      </c>
      <c r="AO1664" s="29">
        <v>6</v>
      </c>
      <c r="AP1664" t="s">
        <v>78</v>
      </c>
      <c r="AQ1664" s="61">
        <v>555</v>
      </c>
      <c r="BK1664" s="27">
        <v>2022</v>
      </c>
      <c r="BL1664" t="s">
        <v>51</v>
      </c>
      <c r="BM1664" t="s">
        <v>31</v>
      </c>
      <c r="BN1664">
        <v>511117</v>
      </c>
      <c r="BO1664" s="29">
        <v>3</v>
      </c>
      <c r="BP1664" t="s">
        <v>11</v>
      </c>
      <c r="BQ1664" s="61">
        <v>403</v>
      </c>
    </row>
    <row r="1665" spans="37:69" x14ac:dyDescent="0.25">
      <c r="AK1665" s="27">
        <v>2022</v>
      </c>
      <c r="AL1665" t="s">
        <v>51</v>
      </c>
      <c r="AM1665" t="s">
        <v>37</v>
      </c>
      <c r="AN1665">
        <v>250011</v>
      </c>
      <c r="AO1665" s="29">
        <v>7</v>
      </c>
      <c r="AP1665" t="s">
        <v>14</v>
      </c>
      <c r="AQ1665" s="61">
        <v>3064</v>
      </c>
      <c r="BK1665" s="27">
        <v>2022</v>
      </c>
      <c r="BL1665" t="s">
        <v>51</v>
      </c>
      <c r="BM1665" t="s">
        <v>31</v>
      </c>
      <c r="BN1665">
        <v>511117</v>
      </c>
      <c r="BO1665" s="29">
        <v>3</v>
      </c>
      <c r="BP1665" t="s">
        <v>17</v>
      </c>
      <c r="BQ1665" s="61">
        <v>4421</v>
      </c>
    </row>
    <row r="1666" spans="37:69" x14ac:dyDescent="0.25">
      <c r="AK1666" s="27">
        <v>2022</v>
      </c>
      <c r="AL1666" t="s">
        <v>51</v>
      </c>
      <c r="AM1666" t="s">
        <v>37</v>
      </c>
      <c r="AN1666">
        <v>250011</v>
      </c>
      <c r="AO1666" s="29">
        <v>7</v>
      </c>
      <c r="AP1666" t="s">
        <v>21</v>
      </c>
      <c r="AQ1666" s="61">
        <v>5649</v>
      </c>
      <c r="BK1666" s="27">
        <v>2022</v>
      </c>
      <c r="BL1666" t="s">
        <v>51</v>
      </c>
      <c r="BM1666" t="s">
        <v>31</v>
      </c>
      <c r="BN1666">
        <v>511117</v>
      </c>
      <c r="BO1666" s="29">
        <v>4</v>
      </c>
      <c r="BP1666" t="s">
        <v>75</v>
      </c>
      <c r="BQ1666" s="61">
        <v>5014</v>
      </c>
    </row>
    <row r="1667" spans="37:69" x14ac:dyDescent="0.25">
      <c r="AK1667" s="27">
        <v>2022</v>
      </c>
      <c r="AL1667" t="s">
        <v>51</v>
      </c>
      <c r="AM1667" t="s">
        <v>37</v>
      </c>
      <c r="AN1667">
        <v>250011</v>
      </c>
      <c r="AO1667" s="29">
        <v>8</v>
      </c>
      <c r="AP1667" t="s">
        <v>73</v>
      </c>
      <c r="AQ1667" s="61">
        <v>4886</v>
      </c>
      <c r="BK1667" s="27">
        <v>2022</v>
      </c>
      <c r="BL1667" t="s">
        <v>51</v>
      </c>
      <c r="BM1667" t="s">
        <v>31</v>
      </c>
      <c r="BN1667">
        <v>511117</v>
      </c>
      <c r="BO1667" s="29">
        <v>4</v>
      </c>
      <c r="BP1667" t="s">
        <v>13</v>
      </c>
      <c r="BQ1667" s="61">
        <v>451</v>
      </c>
    </row>
    <row r="1668" spans="37:69" x14ac:dyDescent="0.25">
      <c r="AK1668" s="27">
        <v>2022</v>
      </c>
      <c r="AL1668" t="s">
        <v>51</v>
      </c>
      <c r="AM1668" t="s">
        <v>37</v>
      </c>
      <c r="AN1668">
        <v>250011</v>
      </c>
      <c r="AO1668" s="29">
        <v>8</v>
      </c>
      <c r="AP1668" t="s">
        <v>77</v>
      </c>
      <c r="AQ1668" s="61">
        <v>2330</v>
      </c>
      <c r="BK1668" s="27">
        <v>2022</v>
      </c>
      <c r="BL1668" t="s">
        <v>51</v>
      </c>
      <c r="BM1668" t="s">
        <v>31</v>
      </c>
      <c r="BN1668">
        <v>511117</v>
      </c>
      <c r="BO1668" s="29">
        <v>4</v>
      </c>
      <c r="BP1668" t="s">
        <v>18</v>
      </c>
      <c r="BQ1668" s="61">
        <v>5673</v>
      </c>
    </row>
    <row r="1669" spans="37:69" x14ac:dyDescent="0.25">
      <c r="AK1669" s="27">
        <v>2022</v>
      </c>
      <c r="AL1669" t="s">
        <v>51</v>
      </c>
      <c r="AM1669" t="s">
        <v>37</v>
      </c>
      <c r="AN1669">
        <v>250011</v>
      </c>
      <c r="AO1669" s="29">
        <v>10</v>
      </c>
      <c r="AP1669" t="s">
        <v>21</v>
      </c>
      <c r="AQ1669" s="61">
        <v>5944</v>
      </c>
      <c r="BK1669" s="27">
        <v>2022</v>
      </c>
      <c r="BL1669" t="s">
        <v>51</v>
      </c>
      <c r="BM1669" t="s">
        <v>31</v>
      </c>
      <c r="BN1669">
        <v>511117</v>
      </c>
      <c r="BO1669" s="29">
        <v>5</v>
      </c>
      <c r="BP1669" t="s">
        <v>15</v>
      </c>
      <c r="BQ1669" s="61">
        <v>984</v>
      </c>
    </row>
    <row r="1670" spans="37:69" x14ac:dyDescent="0.25">
      <c r="AK1670" s="27">
        <v>2022</v>
      </c>
      <c r="AL1670" t="s">
        <v>51</v>
      </c>
      <c r="AM1670" t="s">
        <v>37</v>
      </c>
      <c r="AN1670">
        <v>250011</v>
      </c>
      <c r="AO1670" s="29">
        <v>11</v>
      </c>
      <c r="AP1670" t="s">
        <v>77</v>
      </c>
      <c r="AQ1670" s="61">
        <v>699</v>
      </c>
      <c r="BK1670" s="27">
        <v>2022</v>
      </c>
      <c r="BL1670" t="s">
        <v>51</v>
      </c>
      <c r="BM1670" t="s">
        <v>31</v>
      </c>
      <c r="BN1670">
        <v>511117</v>
      </c>
      <c r="BO1670" s="29">
        <v>6</v>
      </c>
      <c r="BP1670" t="s">
        <v>13</v>
      </c>
      <c r="BQ1670" s="61">
        <v>3339</v>
      </c>
    </row>
    <row r="1671" spans="37:69" x14ac:dyDescent="0.25">
      <c r="AK1671" s="27">
        <v>2022</v>
      </c>
      <c r="AL1671" t="s">
        <v>51</v>
      </c>
      <c r="AM1671" t="s">
        <v>37</v>
      </c>
      <c r="AN1671">
        <v>250011</v>
      </c>
      <c r="AO1671" s="29">
        <v>12</v>
      </c>
      <c r="AP1671" t="s">
        <v>15</v>
      </c>
      <c r="AQ1671" s="61">
        <v>4943</v>
      </c>
      <c r="BK1671" s="27">
        <v>2022</v>
      </c>
      <c r="BL1671" t="s">
        <v>51</v>
      </c>
      <c r="BM1671" t="s">
        <v>31</v>
      </c>
      <c r="BN1671">
        <v>511117</v>
      </c>
      <c r="BO1671" s="29">
        <v>7</v>
      </c>
      <c r="BP1671" t="s">
        <v>78</v>
      </c>
      <c r="BQ1671" s="61">
        <v>921</v>
      </c>
    </row>
    <row r="1672" spans="37:69" x14ac:dyDescent="0.25">
      <c r="AK1672" s="27">
        <v>2022</v>
      </c>
      <c r="AL1672" t="s">
        <v>51</v>
      </c>
      <c r="AM1672" t="s">
        <v>37</v>
      </c>
      <c r="AN1672">
        <v>250012</v>
      </c>
      <c r="AO1672" s="29">
        <v>1</v>
      </c>
      <c r="AP1672" t="s">
        <v>11</v>
      </c>
      <c r="AQ1672" s="61">
        <v>2449</v>
      </c>
      <c r="BK1672" s="27">
        <v>2022</v>
      </c>
      <c r="BL1672" t="s">
        <v>51</v>
      </c>
      <c r="BM1672" t="s">
        <v>31</v>
      </c>
      <c r="BN1672">
        <v>511117</v>
      </c>
      <c r="BO1672" s="29">
        <v>7</v>
      </c>
      <c r="BP1672" t="s">
        <v>12</v>
      </c>
      <c r="BQ1672" s="61">
        <v>782</v>
      </c>
    </row>
    <row r="1673" spans="37:69" x14ac:dyDescent="0.25">
      <c r="AK1673" s="27">
        <v>2022</v>
      </c>
      <c r="AL1673" t="s">
        <v>51</v>
      </c>
      <c r="AM1673" t="s">
        <v>37</v>
      </c>
      <c r="AN1673">
        <v>250012</v>
      </c>
      <c r="AO1673" s="29">
        <v>5</v>
      </c>
      <c r="AP1673" t="s">
        <v>13</v>
      </c>
      <c r="AQ1673" s="61">
        <v>4041</v>
      </c>
      <c r="BK1673" s="27">
        <v>2022</v>
      </c>
      <c r="BL1673" t="s">
        <v>51</v>
      </c>
      <c r="BM1673" t="s">
        <v>31</v>
      </c>
      <c r="BN1673">
        <v>511117</v>
      </c>
      <c r="BO1673" s="29">
        <v>7</v>
      </c>
      <c r="BP1673" t="s">
        <v>14</v>
      </c>
      <c r="BQ1673" s="61">
        <v>3064</v>
      </c>
    </row>
    <row r="1674" spans="37:69" x14ac:dyDescent="0.25">
      <c r="AK1674" s="27">
        <v>2022</v>
      </c>
      <c r="AL1674" t="s">
        <v>51</v>
      </c>
      <c r="AM1674" t="s">
        <v>37</v>
      </c>
      <c r="AN1674">
        <v>250012</v>
      </c>
      <c r="AO1674" s="29">
        <v>5</v>
      </c>
      <c r="AP1674" t="s">
        <v>19</v>
      </c>
      <c r="AQ1674" s="61">
        <v>2302</v>
      </c>
      <c r="BK1674" s="27">
        <v>2022</v>
      </c>
      <c r="BL1674" t="s">
        <v>51</v>
      </c>
      <c r="BM1674" t="s">
        <v>31</v>
      </c>
      <c r="BN1674">
        <v>511117</v>
      </c>
      <c r="BO1674" s="29">
        <v>7</v>
      </c>
      <c r="BP1674" t="s">
        <v>18</v>
      </c>
      <c r="BQ1674" s="61">
        <v>2007</v>
      </c>
    </row>
    <row r="1675" spans="37:69" x14ac:dyDescent="0.25">
      <c r="AK1675" s="27">
        <v>2022</v>
      </c>
      <c r="AL1675" t="s">
        <v>51</v>
      </c>
      <c r="AM1675" t="s">
        <v>37</v>
      </c>
      <c r="AN1675">
        <v>250012</v>
      </c>
      <c r="AO1675" s="29">
        <v>6</v>
      </c>
      <c r="AP1675" t="s">
        <v>80</v>
      </c>
      <c r="AQ1675" s="61">
        <v>5033</v>
      </c>
      <c r="BK1675" s="27">
        <v>2022</v>
      </c>
      <c r="BL1675" t="s">
        <v>51</v>
      </c>
      <c r="BM1675" t="s">
        <v>31</v>
      </c>
      <c r="BN1675">
        <v>511117</v>
      </c>
      <c r="BO1675" s="29">
        <v>8</v>
      </c>
      <c r="BP1675" t="s">
        <v>76</v>
      </c>
      <c r="BQ1675" s="61">
        <v>2628</v>
      </c>
    </row>
    <row r="1676" spans="37:69" x14ac:dyDescent="0.25">
      <c r="AK1676" s="27">
        <v>2022</v>
      </c>
      <c r="AL1676" t="s">
        <v>51</v>
      </c>
      <c r="AM1676" t="s">
        <v>37</v>
      </c>
      <c r="AN1676">
        <v>250012</v>
      </c>
      <c r="AO1676" s="29">
        <v>6</v>
      </c>
      <c r="AP1676" t="s">
        <v>19</v>
      </c>
      <c r="AQ1676" s="61">
        <v>5063</v>
      </c>
      <c r="BK1676" s="27">
        <v>2022</v>
      </c>
      <c r="BL1676" t="s">
        <v>51</v>
      </c>
      <c r="BM1676" t="s">
        <v>31</v>
      </c>
      <c r="BN1676">
        <v>511117</v>
      </c>
      <c r="BO1676" s="29">
        <v>8</v>
      </c>
      <c r="BP1676" t="s">
        <v>13</v>
      </c>
      <c r="BQ1676" s="61">
        <v>2184</v>
      </c>
    </row>
    <row r="1677" spans="37:69" x14ac:dyDescent="0.25">
      <c r="AK1677" s="27">
        <v>2022</v>
      </c>
      <c r="AL1677" t="s">
        <v>51</v>
      </c>
      <c r="AM1677" t="s">
        <v>37</v>
      </c>
      <c r="AN1677">
        <v>250012</v>
      </c>
      <c r="AO1677" s="29">
        <v>7</v>
      </c>
      <c r="AP1677" t="s">
        <v>12</v>
      </c>
      <c r="AQ1677" s="61">
        <v>2179</v>
      </c>
      <c r="BK1677" s="27">
        <v>2022</v>
      </c>
      <c r="BL1677" t="s">
        <v>51</v>
      </c>
      <c r="BM1677" t="s">
        <v>31</v>
      </c>
      <c r="BN1677">
        <v>511117</v>
      </c>
      <c r="BO1677" s="29">
        <v>8</v>
      </c>
      <c r="BP1677" t="s">
        <v>17</v>
      </c>
      <c r="BQ1677" s="61">
        <v>2775</v>
      </c>
    </row>
    <row r="1678" spans="37:69" x14ac:dyDescent="0.25">
      <c r="AK1678" s="27">
        <v>2022</v>
      </c>
      <c r="AL1678" t="s">
        <v>51</v>
      </c>
      <c r="AM1678" t="s">
        <v>37</v>
      </c>
      <c r="AN1678">
        <v>250012</v>
      </c>
      <c r="AO1678" s="29">
        <v>8</v>
      </c>
      <c r="AP1678" t="s">
        <v>12</v>
      </c>
      <c r="AQ1678" s="61">
        <v>2043</v>
      </c>
      <c r="BK1678" s="27">
        <v>2022</v>
      </c>
      <c r="BL1678" t="s">
        <v>51</v>
      </c>
      <c r="BM1678" t="s">
        <v>31</v>
      </c>
      <c r="BN1678">
        <v>511117</v>
      </c>
      <c r="BO1678" s="29">
        <v>8</v>
      </c>
      <c r="BP1678" t="s">
        <v>20</v>
      </c>
      <c r="BQ1678" s="61">
        <v>2919</v>
      </c>
    </row>
    <row r="1679" spans="37:69" x14ac:dyDescent="0.25">
      <c r="AK1679" s="27">
        <v>2022</v>
      </c>
      <c r="AL1679" t="s">
        <v>51</v>
      </c>
      <c r="AM1679" t="s">
        <v>37</v>
      </c>
      <c r="AN1679">
        <v>250012</v>
      </c>
      <c r="AO1679" s="29">
        <v>9</v>
      </c>
      <c r="AP1679" t="s">
        <v>11</v>
      </c>
      <c r="AQ1679" s="61">
        <v>5776</v>
      </c>
      <c r="BK1679" s="27">
        <v>2022</v>
      </c>
      <c r="BL1679" t="s">
        <v>51</v>
      </c>
      <c r="BM1679" t="s">
        <v>31</v>
      </c>
      <c r="BN1679">
        <v>511117</v>
      </c>
      <c r="BO1679" s="29">
        <v>9</v>
      </c>
      <c r="BP1679" t="s">
        <v>11</v>
      </c>
      <c r="BQ1679" s="61">
        <v>5776</v>
      </c>
    </row>
    <row r="1680" spans="37:69" x14ac:dyDescent="0.25">
      <c r="AK1680" s="27">
        <v>2022</v>
      </c>
      <c r="AL1680" t="s">
        <v>51</v>
      </c>
      <c r="AM1680" t="s">
        <v>37</v>
      </c>
      <c r="AN1680">
        <v>250012</v>
      </c>
      <c r="AO1680" s="29">
        <v>11</v>
      </c>
      <c r="AP1680" t="s">
        <v>77</v>
      </c>
      <c r="AQ1680" s="61">
        <v>3609</v>
      </c>
      <c r="BK1680" s="27">
        <v>2022</v>
      </c>
      <c r="BL1680" t="s">
        <v>51</v>
      </c>
      <c r="BM1680" t="s">
        <v>31</v>
      </c>
      <c r="BN1680">
        <v>511117</v>
      </c>
      <c r="BO1680" s="29">
        <v>9</v>
      </c>
      <c r="BP1680" t="s">
        <v>13</v>
      </c>
      <c r="BQ1680" s="61">
        <v>1446</v>
      </c>
    </row>
    <row r="1681" spans="37:69" x14ac:dyDescent="0.25">
      <c r="AK1681" s="27">
        <v>2022</v>
      </c>
      <c r="AL1681" t="s">
        <v>51</v>
      </c>
      <c r="AM1681" t="s">
        <v>37</v>
      </c>
      <c r="AN1681">
        <v>250013</v>
      </c>
      <c r="AO1681" s="29">
        <v>1</v>
      </c>
      <c r="AP1681" t="s">
        <v>16</v>
      </c>
      <c r="AQ1681" s="61">
        <v>5658</v>
      </c>
      <c r="BK1681" s="27">
        <v>2022</v>
      </c>
      <c r="BL1681" t="s">
        <v>51</v>
      </c>
      <c r="BM1681" t="s">
        <v>31</v>
      </c>
      <c r="BN1681">
        <v>511117</v>
      </c>
      <c r="BO1681" s="29">
        <v>9</v>
      </c>
      <c r="BP1681" t="s">
        <v>15</v>
      </c>
      <c r="BQ1681" s="61">
        <v>2900</v>
      </c>
    </row>
    <row r="1682" spans="37:69" x14ac:dyDescent="0.25">
      <c r="AK1682" s="27">
        <v>2022</v>
      </c>
      <c r="AL1682" t="s">
        <v>51</v>
      </c>
      <c r="AM1682" t="s">
        <v>37</v>
      </c>
      <c r="AN1682">
        <v>250013</v>
      </c>
      <c r="AO1682" s="29">
        <v>2</v>
      </c>
      <c r="AP1682" t="s">
        <v>19</v>
      </c>
      <c r="AQ1682" s="61">
        <v>2595</v>
      </c>
      <c r="BK1682" s="27">
        <v>2022</v>
      </c>
      <c r="BL1682" t="s">
        <v>51</v>
      </c>
      <c r="BM1682" t="s">
        <v>31</v>
      </c>
      <c r="BN1682">
        <v>511117</v>
      </c>
      <c r="BO1682" s="29">
        <v>9</v>
      </c>
      <c r="BP1682" t="s">
        <v>19</v>
      </c>
      <c r="BQ1682" s="61">
        <v>5821</v>
      </c>
    </row>
    <row r="1683" spans="37:69" x14ac:dyDescent="0.25">
      <c r="AK1683" s="27">
        <v>2022</v>
      </c>
      <c r="AL1683" t="s">
        <v>51</v>
      </c>
      <c r="AM1683" t="s">
        <v>37</v>
      </c>
      <c r="AN1683">
        <v>250013</v>
      </c>
      <c r="AO1683" s="29">
        <v>3</v>
      </c>
      <c r="AP1683" t="s">
        <v>11</v>
      </c>
      <c r="AQ1683" s="61">
        <v>2099</v>
      </c>
      <c r="BK1683" s="27">
        <v>2022</v>
      </c>
      <c r="BL1683" t="s">
        <v>51</v>
      </c>
      <c r="BM1683" t="s">
        <v>31</v>
      </c>
      <c r="BN1683">
        <v>511117</v>
      </c>
      <c r="BO1683" s="29">
        <v>10</v>
      </c>
      <c r="BP1683" t="s">
        <v>11</v>
      </c>
      <c r="BQ1683" s="61">
        <v>5365</v>
      </c>
    </row>
    <row r="1684" spans="37:69" x14ac:dyDescent="0.25">
      <c r="AK1684" s="27">
        <v>2022</v>
      </c>
      <c r="AL1684" t="s">
        <v>51</v>
      </c>
      <c r="AM1684" t="s">
        <v>37</v>
      </c>
      <c r="AN1684">
        <v>250013</v>
      </c>
      <c r="AO1684" s="29">
        <v>4</v>
      </c>
      <c r="AP1684" t="s">
        <v>78</v>
      </c>
      <c r="AQ1684" s="61">
        <v>2206</v>
      </c>
      <c r="BK1684" s="27">
        <v>2022</v>
      </c>
      <c r="BL1684" t="s">
        <v>51</v>
      </c>
      <c r="BM1684" t="s">
        <v>31</v>
      </c>
      <c r="BN1684">
        <v>511117</v>
      </c>
      <c r="BO1684" s="29">
        <v>10</v>
      </c>
      <c r="BP1684" t="s">
        <v>14</v>
      </c>
      <c r="BQ1684" s="61">
        <v>2940</v>
      </c>
    </row>
    <row r="1685" spans="37:69" x14ac:dyDescent="0.25">
      <c r="AK1685" s="27">
        <v>2022</v>
      </c>
      <c r="AL1685" t="s">
        <v>51</v>
      </c>
      <c r="AM1685" t="s">
        <v>37</v>
      </c>
      <c r="AN1685">
        <v>250013</v>
      </c>
      <c r="AO1685" s="29">
        <v>6</v>
      </c>
      <c r="AP1685" t="s">
        <v>11</v>
      </c>
      <c r="AQ1685" s="61">
        <v>3459</v>
      </c>
      <c r="BK1685" s="27">
        <v>2022</v>
      </c>
      <c r="BL1685" t="s">
        <v>51</v>
      </c>
      <c r="BM1685" t="s">
        <v>31</v>
      </c>
      <c r="BN1685">
        <v>511117</v>
      </c>
      <c r="BO1685" s="29">
        <v>10</v>
      </c>
      <c r="BP1685" t="s">
        <v>21</v>
      </c>
      <c r="BQ1685" s="61">
        <v>1115</v>
      </c>
    </row>
    <row r="1686" spans="37:69" x14ac:dyDescent="0.25">
      <c r="AK1686" s="27">
        <v>2022</v>
      </c>
      <c r="AL1686" t="s">
        <v>51</v>
      </c>
      <c r="AM1686" t="s">
        <v>37</v>
      </c>
      <c r="AN1686">
        <v>250013</v>
      </c>
      <c r="AO1686" s="29">
        <v>6</v>
      </c>
      <c r="AP1686" t="s">
        <v>12</v>
      </c>
      <c r="AQ1686" s="61">
        <v>1600</v>
      </c>
      <c r="BK1686" s="27">
        <v>2022</v>
      </c>
      <c r="BL1686" t="s">
        <v>51</v>
      </c>
      <c r="BM1686" t="s">
        <v>31</v>
      </c>
      <c r="BN1686">
        <v>511117</v>
      </c>
      <c r="BO1686" s="29">
        <v>11</v>
      </c>
      <c r="BP1686" t="s">
        <v>75</v>
      </c>
      <c r="BQ1686" s="61">
        <v>1229</v>
      </c>
    </row>
    <row r="1687" spans="37:69" x14ac:dyDescent="0.25">
      <c r="AK1687" s="27">
        <v>2022</v>
      </c>
      <c r="AL1687" t="s">
        <v>51</v>
      </c>
      <c r="AM1687" t="s">
        <v>37</v>
      </c>
      <c r="AN1687">
        <v>250013</v>
      </c>
      <c r="AO1687" s="29">
        <v>6</v>
      </c>
      <c r="AP1687" t="s">
        <v>16</v>
      </c>
      <c r="AQ1687" s="61">
        <v>5719</v>
      </c>
      <c r="BK1687" s="27">
        <v>2022</v>
      </c>
      <c r="BL1687" t="s">
        <v>51</v>
      </c>
      <c r="BM1687" t="s">
        <v>31</v>
      </c>
      <c r="BN1687">
        <v>511117</v>
      </c>
      <c r="BO1687" s="29">
        <v>12</v>
      </c>
      <c r="BP1687" t="s">
        <v>74</v>
      </c>
      <c r="BQ1687" s="61">
        <v>3367</v>
      </c>
    </row>
    <row r="1688" spans="37:69" x14ac:dyDescent="0.25">
      <c r="AK1688" s="27">
        <v>2022</v>
      </c>
      <c r="AL1688" t="s">
        <v>51</v>
      </c>
      <c r="AM1688" t="s">
        <v>37</v>
      </c>
      <c r="AN1688">
        <v>250013</v>
      </c>
      <c r="AO1688" s="29">
        <v>7</v>
      </c>
      <c r="AP1688" t="s">
        <v>79</v>
      </c>
      <c r="AQ1688" s="61">
        <v>4392</v>
      </c>
      <c r="BK1688" s="27">
        <v>2022</v>
      </c>
      <c r="BL1688" t="s">
        <v>51</v>
      </c>
      <c r="BM1688" t="s">
        <v>31</v>
      </c>
      <c r="BN1688">
        <v>511117</v>
      </c>
      <c r="BO1688" s="29">
        <v>12</v>
      </c>
      <c r="BP1688" t="s">
        <v>76</v>
      </c>
      <c r="BQ1688" s="61">
        <v>7496</v>
      </c>
    </row>
    <row r="1689" spans="37:69" x14ac:dyDescent="0.25">
      <c r="AK1689" s="27">
        <v>2022</v>
      </c>
      <c r="AL1689" t="s">
        <v>51</v>
      </c>
      <c r="AM1689" t="s">
        <v>37</v>
      </c>
      <c r="AN1689">
        <v>250013</v>
      </c>
      <c r="AO1689" s="29">
        <v>8</v>
      </c>
      <c r="AP1689" t="s">
        <v>17</v>
      </c>
      <c r="AQ1689" s="61">
        <v>3368</v>
      </c>
      <c r="BK1689" s="27">
        <v>2022</v>
      </c>
      <c r="BL1689" t="s">
        <v>51</v>
      </c>
      <c r="BM1689" t="s">
        <v>31</v>
      </c>
      <c r="BN1689">
        <v>511117</v>
      </c>
      <c r="BO1689" s="29">
        <v>12</v>
      </c>
      <c r="BP1689" t="s">
        <v>18</v>
      </c>
      <c r="BQ1689" s="61">
        <v>1610</v>
      </c>
    </row>
    <row r="1690" spans="37:69" x14ac:dyDescent="0.25">
      <c r="AK1690" s="27">
        <v>2022</v>
      </c>
      <c r="AL1690" t="s">
        <v>51</v>
      </c>
      <c r="AM1690" t="s">
        <v>37</v>
      </c>
      <c r="AN1690">
        <v>250013</v>
      </c>
      <c r="AO1690" s="29">
        <v>10</v>
      </c>
      <c r="AP1690" t="s">
        <v>76</v>
      </c>
      <c r="AQ1690" s="61">
        <v>4976</v>
      </c>
      <c r="BK1690" s="27">
        <v>2022</v>
      </c>
      <c r="BL1690" t="s">
        <v>64</v>
      </c>
      <c r="BM1690" t="s">
        <v>29</v>
      </c>
      <c r="BN1690">
        <v>511111</v>
      </c>
      <c r="BO1690" s="29">
        <v>1</v>
      </c>
      <c r="BP1690" t="s">
        <v>11</v>
      </c>
      <c r="BQ1690" s="61">
        <v>2807</v>
      </c>
    </row>
    <row r="1691" spans="37:69" x14ac:dyDescent="0.25">
      <c r="AK1691" s="27">
        <v>2022</v>
      </c>
      <c r="AL1691" t="s">
        <v>51</v>
      </c>
      <c r="AM1691" t="s">
        <v>37</v>
      </c>
      <c r="AN1691">
        <v>250013</v>
      </c>
      <c r="AO1691" s="29">
        <v>11</v>
      </c>
      <c r="AP1691" t="s">
        <v>81</v>
      </c>
      <c r="AQ1691" s="61">
        <v>3638</v>
      </c>
      <c r="BK1691" s="27">
        <v>2022</v>
      </c>
      <c r="BL1691" t="s">
        <v>64</v>
      </c>
      <c r="BM1691" t="s">
        <v>29</v>
      </c>
      <c r="BN1691">
        <v>511111</v>
      </c>
      <c r="BO1691" s="29">
        <v>2</v>
      </c>
      <c r="BP1691" t="s">
        <v>11</v>
      </c>
      <c r="BQ1691" s="61">
        <v>5866</v>
      </c>
    </row>
    <row r="1692" spans="37:69" x14ac:dyDescent="0.25">
      <c r="AK1692" s="27">
        <v>2022</v>
      </c>
      <c r="AL1692" t="s">
        <v>51</v>
      </c>
      <c r="AM1692" t="s">
        <v>37</v>
      </c>
      <c r="AN1692">
        <v>250014</v>
      </c>
      <c r="AO1692" s="29">
        <v>2</v>
      </c>
      <c r="AP1692" t="s">
        <v>20</v>
      </c>
      <c r="AQ1692" s="61">
        <v>2954</v>
      </c>
      <c r="BK1692" s="27">
        <v>2022</v>
      </c>
      <c r="BL1692" t="s">
        <v>64</v>
      </c>
      <c r="BM1692" t="s">
        <v>29</v>
      </c>
      <c r="BN1692">
        <v>511111</v>
      </c>
      <c r="BO1692" s="29">
        <v>2</v>
      </c>
      <c r="BP1692" t="s">
        <v>15</v>
      </c>
      <c r="BQ1692" s="61">
        <v>4727</v>
      </c>
    </row>
    <row r="1693" spans="37:69" x14ac:dyDescent="0.25">
      <c r="AK1693" s="27">
        <v>2022</v>
      </c>
      <c r="AL1693" t="s">
        <v>51</v>
      </c>
      <c r="AM1693" t="s">
        <v>37</v>
      </c>
      <c r="AN1693">
        <v>250014</v>
      </c>
      <c r="AO1693" s="29">
        <v>3</v>
      </c>
      <c r="AP1693" t="s">
        <v>19</v>
      </c>
      <c r="AQ1693" s="61">
        <v>686</v>
      </c>
      <c r="BK1693" s="27">
        <v>2022</v>
      </c>
      <c r="BL1693" t="s">
        <v>64</v>
      </c>
      <c r="BM1693" t="s">
        <v>29</v>
      </c>
      <c r="BN1693">
        <v>511111</v>
      </c>
      <c r="BO1693" s="29">
        <v>2</v>
      </c>
      <c r="BP1693" t="s">
        <v>17</v>
      </c>
      <c r="BQ1693" s="61">
        <v>1815</v>
      </c>
    </row>
    <row r="1694" spans="37:69" x14ac:dyDescent="0.25">
      <c r="AK1694" s="27">
        <v>2022</v>
      </c>
      <c r="AL1694" t="s">
        <v>51</v>
      </c>
      <c r="AM1694" t="s">
        <v>37</v>
      </c>
      <c r="AN1694">
        <v>250014</v>
      </c>
      <c r="AO1694" s="29">
        <v>6</v>
      </c>
      <c r="AP1694" t="s">
        <v>17</v>
      </c>
      <c r="AQ1694" s="61">
        <v>2169</v>
      </c>
      <c r="BK1694" s="27">
        <v>2022</v>
      </c>
      <c r="BL1694" t="s">
        <v>64</v>
      </c>
      <c r="BM1694" t="s">
        <v>29</v>
      </c>
      <c r="BN1694">
        <v>511111</v>
      </c>
      <c r="BO1694" s="29">
        <v>3</v>
      </c>
      <c r="BP1694" t="s">
        <v>78</v>
      </c>
      <c r="BQ1694" s="61">
        <v>2042</v>
      </c>
    </row>
    <row r="1695" spans="37:69" x14ac:dyDescent="0.25">
      <c r="AK1695" s="27">
        <v>2022</v>
      </c>
      <c r="AL1695" t="s">
        <v>51</v>
      </c>
      <c r="AM1695" t="s">
        <v>37</v>
      </c>
      <c r="AN1695">
        <v>250014</v>
      </c>
      <c r="AO1695" s="29">
        <v>6</v>
      </c>
      <c r="AP1695" t="s">
        <v>19</v>
      </c>
      <c r="AQ1695" s="61">
        <v>4895</v>
      </c>
      <c r="BK1695" s="27">
        <v>2022</v>
      </c>
      <c r="BL1695" t="s">
        <v>64</v>
      </c>
      <c r="BM1695" t="s">
        <v>29</v>
      </c>
      <c r="BN1695">
        <v>511111</v>
      </c>
      <c r="BO1695" s="29">
        <v>3</v>
      </c>
      <c r="BP1695" t="s">
        <v>14</v>
      </c>
      <c r="BQ1695" s="61">
        <v>5966</v>
      </c>
    </row>
    <row r="1696" spans="37:69" x14ac:dyDescent="0.25">
      <c r="AK1696" s="27">
        <v>2022</v>
      </c>
      <c r="AL1696" t="s">
        <v>51</v>
      </c>
      <c r="AM1696" t="s">
        <v>37</v>
      </c>
      <c r="AN1696">
        <v>250014</v>
      </c>
      <c r="AO1696" s="29">
        <v>8</v>
      </c>
      <c r="AP1696" t="s">
        <v>13</v>
      </c>
      <c r="AQ1696" s="61">
        <v>2184</v>
      </c>
      <c r="BK1696" s="27">
        <v>2022</v>
      </c>
      <c r="BL1696" t="s">
        <v>64</v>
      </c>
      <c r="BM1696" t="s">
        <v>29</v>
      </c>
      <c r="BN1696">
        <v>511111</v>
      </c>
      <c r="BO1696" s="29">
        <v>4</v>
      </c>
      <c r="BP1696" t="s">
        <v>80</v>
      </c>
      <c r="BQ1696" s="61">
        <v>1725</v>
      </c>
    </row>
    <row r="1697" spans="37:69" x14ac:dyDescent="0.25">
      <c r="AK1697" s="27">
        <v>2022</v>
      </c>
      <c r="AL1697" t="s">
        <v>51</v>
      </c>
      <c r="AM1697" t="s">
        <v>37</v>
      </c>
      <c r="AN1697">
        <v>250014</v>
      </c>
      <c r="AO1697" s="29">
        <v>11</v>
      </c>
      <c r="AP1697" t="s">
        <v>77</v>
      </c>
      <c r="AQ1697" s="61">
        <v>4097</v>
      </c>
      <c r="BK1697" s="27">
        <v>2022</v>
      </c>
      <c r="BL1697" t="s">
        <v>64</v>
      </c>
      <c r="BM1697" t="s">
        <v>29</v>
      </c>
      <c r="BN1697">
        <v>511111</v>
      </c>
      <c r="BO1697" s="29">
        <v>4</v>
      </c>
      <c r="BP1697" t="s">
        <v>13</v>
      </c>
      <c r="BQ1697" s="61">
        <v>2414</v>
      </c>
    </row>
    <row r="1698" spans="37:69" x14ac:dyDescent="0.25">
      <c r="AK1698" s="27">
        <v>2022</v>
      </c>
      <c r="AL1698" t="s">
        <v>51</v>
      </c>
      <c r="AM1698" t="s">
        <v>37</v>
      </c>
      <c r="AN1698">
        <v>250015</v>
      </c>
      <c r="AO1698" s="29">
        <v>1</v>
      </c>
      <c r="AP1698" t="s">
        <v>81</v>
      </c>
      <c r="AQ1698" s="61">
        <v>1703</v>
      </c>
      <c r="BK1698" s="27">
        <v>2022</v>
      </c>
      <c r="BL1698" t="s">
        <v>64</v>
      </c>
      <c r="BM1698" t="s">
        <v>29</v>
      </c>
      <c r="BN1698">
        <v>511111</v>
      </c>
      <c r="BO1698" s="29">
        <v>4</v>
      </c>
      <c r="BP1698" t="s">
        <v>14</v>
      </c>
      <c r="BQ1698" s="61">
        <v>1135</v>
      </c>
    </row>
    <row r="1699" spans="37:69" x14ac:dyDescent="0.25">
      <c r="AK1699" s="27">
        <v>2022</v>
      </c>
      <c r="AL1699" t="s">
        <v>51</v>
      </c>
      <c r="AM1699" t="s">
        <v>37</v>
      </c>
      <c r="AN1699">
        <v>250015</v>
      </c>
      <c r="AO1699" s="29">
        <v>1</v>
      </c>
      <c r="AP1699" t="s">
        <v>16</v>
      </c>
      <c r="AQ1699" s="61">
        <v>4544</v>
      </c>
      <c r="BK1699" s="27">
        <v>2022</v>
      </c>
      <c r="BL1699" t="s">
        <v>64</v>
      </c>
      <c r="BM1699" t="s">
        <v>29</v>
      </c>
      <c r="BN1699">
        <v>511111</v>
      </c>
      <c r="BO1699" s="29">
        <v>5</v>
      </c>
      <c r="BP1699" t="s">
        <v>12</v>
      </c>
      <c r="BQ1699" s="61">
        <v>1038</v>
      </c>
    </row>
    <row r="1700" spans="37:69" x14ac:dyDescent="0.25">
      <c r="AK1700" s="27">
        <v>2022</v>
      </c>
      <c r="AL1700" t="s">
        <v>51</v>
      </c>
      <c r="AM1700" t="s">
        <v>37</v>
      </c>
      <c r="AN1700">
        <v>250015</v>
      </c>
      <c r="AO1700" s="29">
        <v>2</v>
      </c>
      <c r="AP1700" t="s">
        <v>20</v>
      </c>
      <c r="AQ1700" s="61">
        <v>446</v>
      </c>
      <c r="BK1700" s="27">
        <v>2022</v>
      </c>
      <c r="BL1700" t="s">
        <v>64</v>
      </c>
      <c r="BM1700" t="s">
        <v>29</v>
      </c>
      <c r="BN1700">
        <v>511111</v>
      </c>
      <c r="BO1700" s="29">
        <v>5</v>
      </c>
      <c r="BP1700" t="s">
        <v>20</v>
      </c>
      <c r="BQ1700" s="61">
        <v>5162</v>
      </c>
    </row>
    <row r="1701" spans="37:69" x14ac:dyDescent="0.25">
      <c r="AK1701" s="27">
        <v>2022</v>
      </c>
      <c r="AL1701" t="s">
        <v>51</v>
      </c>
      <c r="AM1701" t="s">
        <v>37</v>
      </c>
      <c r="AN1701">
        <v>250015</v>
      </c>
      <c r="AO1701" s="29">
        <v>4</v>
      </c>
      <c r="AP1701" t="s">
        <v>20</v>
      </c>
      <c r="AQ1701" s="61">
        <v>3626</v>
      </c>
      <c r="BK1701" s="27">
        <v>2022</v>
      </c>
      <c r="BL1701" t="s">
        <v>64</v>
      </c>
      <c r="BM1701" t="s">
        <v>29</v>
      </c>
      <c r="BN1701">
        <v>511111</v>
      </c>
      <c r="BO1701" s="29">
        <v>6</v>
      </c>
      <c r="BP1701" t="s">
        <v>13</v>
      </c>
      <c r="BQ1701" s="61">
        <v>5771</v>
      </c>
    </row>
    <row r="1702" spans="37:69" x14ac:dyDescent="0.25">
      <c r="AK1702" s="27">
        <v>2022</v>
      </c>
      <c r="AL1702" t="s">
        <v>51</v>
      </c>
      <c r="AM1702" t="s">
        <v>37</v>
      </c>
      <c r="AN1702">
        <v>250015</v>
      </c>
      <c r="AO1702" s="29">
        <v>5</v>
      </c>
      <c r="AP1702" t="s">
        <v>15</v>
      </c>
      <c r="AQ1702" s="61">
        <v>378</v>
      </c>
      <c r="BK1702" s="27">
        <v>2022</v>
      </c>
      <c r="BL1702" t="s">
        <v>64</v>
      </c>
      <c r="BM1702" t="s">
        <v>29</v>
      </c>
      <c r="BN1702">
        <v>511111</v>
      </c>
      <c r="BO1702" s="29">
        <v>6</v>
      </c>
      <c r="BP1702" t="s">
        <v>18</v>
      </c>
      <c r="BQ1702" s="61">
        <v>4350</v>
      </c>
    </row>
    <row r="1703" spans="37:69" x14ac:dyDescent="0.25">
      <c r="AK1703" s="27">
        <v>2022</v>
      </c>
      <c r="AL1703" t="s">
        <v>51</v>
      </c>
      <c r="AM1703" t="s">
        <v>37</v>
      </c>
      <c r="AN1703">
        <v>250015</v>
      </c>
      <c r="AO1703" s="29">
        <v>6</v>
      </c>
      <c r="AP1703" t="s">
        <v>76</v>
      </c>
      <c r="AQ1703" s="61">
        <v>5473</v>
      </c>
      <c r="BK1703" s="27">
        <v>2022</v>
      </c>
      <c r="BL1703" t="s">
        <v>64</v>
      </c>
      <c r="BM1703" t="s">
        <v>29</v>
      </c>
      <c r="BN1703">
        <v>511111</v>
      </c>
      <c r="BO1703" s="29">
        <v>7</v>
      </c>
      <c r="BP1703" t="s">
        <v>16</v>
      </c>
      <c r="BQ1703" s="61">
        <v>3378</v>
      </c>
    </row>
    <row r="1704" spans="37:69" x14ac:dyDescent="0.25">
      <c r="AK1704" s="27">
        <v>2022</v>
      </c>
      <c r="AL1704" t="s">
        <v>51</v>
      </c>
      <c r="AM1704" t="s">
        <v>37</v>
      </c>
      <c r="AN1704">
        <v>250015</v>
      </c>
      <c r="AO1704" s="29">
        <v>7</v>
      </c>
      <c r="AP1704" t="s">
        <v>11</v>
      </c>
      <c r="AQ1704" s="61">
        <v>1781</v>
      </c>
      <c r="BK1704" s="27">
        <v>2022</v>
      </c>
      <c r="BL1704" t="s">
        <v>64</v>
      </c>
      <c r="BM1704" t="s">
        <v>29</v>
      </c>
      <c r="BN1704">
        <v>511111</v>
      </c>
      <c r="BO1704" s="29">
        <v>8</v>
      </c>
      <c r="BP1704" t="s">
        <v>13</v>
      </c>
      <c r="BQ1704" s="61">
        <v>855</v>
      </c>
    </row>
    <row r="1705" spans="37:69" x14ac:dyDescent="0.25">
      <c r="AK1705" s="27">
        <v>2022</v>
      </c>
      <c r="AL1705" t="s">
        <v>51</v>
      </c>
      <c r="AM1705" t="s">
        <v>37</v>
      </c>
      <c r="AN1705">
        <v>250015</v>
      </c>
      <c r="AO1705" s="29">
        <v>7</v>
      </c>
      <c r="AP1705" t="s">
        <v>14</v>
      </c>
      <c r="AQ1705" s="61">
        <v>4592</v>
      </c>
      <c r="BK1705" s="27">
        <v>2022</v>
      </c>
      <c r="BL1705" t="s">
        <v>64</v>
      </c>
      <c r="BM1705" t="s">
        <v>29</v>
      </c>
      <c r="BN1705">
        <v>511111</v>
      </c>
      <c r="BO1705" s="29">
        <v>8</v>
      </c>
      <c r="BP1705" t="s">
        <v>17</v>
      </c>
      <c r="BQ1705" s="61">
        <v>1448</v>
      </c>
    </row>
    <row r="1706" spans="37:69" x14ac:dyDescent="0.25">
      <c r="AK1706" s="27">
        <v>2022</v>
      </c>
      <c r="AL1706" t="s">
        <v>51</v>
      </c>
      <c r="AM1706" t="s">
        <v>37</v>
      </c>
      <c r="AN1706">
        <v>250015</v>
      </c>
      <c r="AO1706" s="29">
        <v>7</v>
      </c>
      <c r="AP1706" t="s">
        <v>19</v>
      </c>
      <c r="AQ1706" s="61">
        <v>608</v>
      </c>
      <c r="BK1706" s="27">
        <v>2022</v>
      </c>
      <c r="BL1706" t="s">
        <v>64</v>
      </c>
      <c r="BM1706" t="s">
        <v>29</v>
      </c>
      <c r="BN1706">
        <v>511111</v>
      </c>
      <c r="BO1706" s="29">
        <v>8</v>
      </c>
      <c r="BP1706" t="s">
        <v>20</v>
      </c>
      <c r="BQ1706" s="61">
        <v>1389</v>
      </c>
    </row>
    <row r="1707" spans="37:69" x14ac:dyDescent="0.25">
      <c r="AK1707" s="27">
        <v>2022</v>
      </c>
      <c r="AL1707" t="s">
        <v>51</v>
      </c>
      <c r="AM1707" t="s">
        <v>37</v>
      </c>
      <c r="AN1707">
        <v>250015</v>
      </c>
      <c r="AO1707" s="29">
        <v>8</v>
      </c>
      <c r="AP1707" t="s">
        <v>79</v>
      </c>
      <c r="AQ1707" s="61">
        <v>5836</v>
      </c>
      <c r="BK1707" s="27">
        <v>2022</v>
      </c>
      <c r="BL1707" t="s">
        <v>64</v>
      </c>
      <c r="BM1707" t="s">
        <v>29</v>
      </c>
      <c r="BN1707">
        <v>511111</v>
      </c>
      <c r="BO1707" s="29">
        <v>9</v>
      </c>
      <c r="BP1707" t="s">
        <v>80</v>
      </c>
      <c r="BQ1707" s="61">
        <v>341</v>
      </c>
    </row>
    <row r="1708" spans="37:69" x14ac:dyDescent="0.25">
      <c r="AK1708" s="27">
        <v>2022</v>
      </c>
      <c r="AL1708" t="s">
        <v>51</v>
      </c>
      <c r="AM1708" t="s">
        <v>37</v>
      </c>
      <c r="AN1708">
        <v>250015</v>
      </c>
      <c r="AO1708" s="29">
        <v>11</v>
      </c>
      <c r="AP1708" t="s">
        <v>20</v>
      </c>
      <c r="AQ1708" s="61">
        <v>3453</v>
      </c>
      <c r="BK1708" s="27">
        <v>2022</v>
      </c>
      <c r="BL1708" t="s">
        <v>64</v>
      </c>
      <c r="BM1708" t="s">
        <v>29</v>
      </c>
      <c r="BN1708">
        <v>511111</v>
      </c>
      <c r="BO1708" s="29">
        <v>9</v>
      </c>
      <c r="BP1708" t="s">
        <v>14</v>
      </c>
      <c r="BQ1708" s="61">
        <v>2860</v>
      </c>
    </row>
    <row r="1709" spans="37:69" x14ac:dyDescent="0.25">
      <c r="AK1709" s="27">
        <v>2022</v>
      </c>
      <c r="AL1709" t="s">
        <v>51</v>
      </c>
      <c r="AM1709" t="s">
        <v>37</v>
      </c>
      <c r="AN1709">
        <v>250016</v>
      </c>
      <c r="AO1709" s="29">
        <v>1</v>
      </c>
      <c r="AP1709" t="s">
        <v>74</v>
      </c>
      <c r="AQ1709" s="61">
        <v>5062</v>
      </c>
      <c r="BK1709" s="27">
        <v>2022</v>
      </c>
      <c r="BL1709" t="s">
        <v>64</v>
      </c>
      <c r="BM1709" t="s">
        <v>29</v>
      </c>
      <c r="BN1709">
        <v>511111</v>
      </c>
      <c r="BO1709" s="29">
        <v>9</v>
      </c>
      <c r="BP1709" t="s">
        <v>16</v>
      </c>
      <c r="BQ1709" s="61">
        <v>1703</v>
      </c>
    </row>
    <row r="1710" spans="37:69" x14ac:dyDescent="0.25">
      <c r="AK1710" s="27">
        <v>2022</v>
      </c>
      <c r="AL1710" t="s">
        <v>51</v>
      </c>
      <c r="AM1710" t="s">
        <v>37</v>
      </c>
      <c r="AN1710">
        <v>250016</v>
      </c>
      <c r="AO1710" s="29">
        <v>1</v>
      </c>
      <c r="AP1710" t="s">
        <v>11</v>
      </c>
      <c r="AQ1710" s="61">
        <v>1689</v>
      </c>
      <c r="BK1710" s="27">
        <v>2022</v>
      </c>
      <c r="BL1710" t="s">
        <v>64</v>
      </c>
      <c r="BM1710" t="s">
        <v>29</v>
      </c>
      <c r="BN1710">
        <v>511111</v>
      </c>
      <c r="BO1710" s="29">
        <v>9</v>
      </c>
      <c r="BP1710" t="s">
        <v>17</v>
      </c>
      <c r="BQ1710" s="61">
        <v>2688</v>
      </c>
    </row>
    <row r="1711" spans="37:69" x14ac:dyDescent="0.25">
      <c r="AK1711" s="27">
        <v>2022</v>
      </c>
      <c r="AL1711" t="s">
        <v>51</v>
      </c>
      <c r="AM1711" t="s">
        <v>37</v>
      </c>
      <c r="AN1711">
        <v>250016</v>
      </c>
      <c r="AO1711" s="29">
        <v>1</v>
      </c>
      <c r="AP1711" t="s">
        <v>19</v>
      </c>
      <c r="AQ1711" s="61">
        <v>1093</v>
      </c>
      <c r="BK1711" s="27">
        <v>2022</v>
      </c>
      <c r="BL1711" t="s">
        <v>64</v>
      </c>
      <c r="BM1711" t="s">
        <v>29</v>
      </c>
      <c r="BN1711">
        <v>511111</v>
      </c>
      <c r="BO1711" s="29">
        <v>9</v>
      </c>
      <c r="BP1711" t="s">
        <v>19</v>
      </c>
      <c r="BQ1711" s="61">
        <v>5527</v>
      </c>
    </row>
    <row r="1712" spans="37:69" x14ac:dyDescent="0.25">
      <c r="AK1712" s="27">
        <v>2022</v>
      </c>
      <c r="AL1712" t="s">
        <v>51</v>
      </c>
      <c r="AM1712" t="s">
        <v>37</v>
      </c>
      <c r="AN1712">
        <v>250016</v>
      </c>
      <c r="AO1712" s="29">
        <v>7</v>
      </c>
      <c r="AP1712" t="s">
        <v>13</v>
      </c>
      <c r="AQ1712" s="61">
        <v>2656</v>
      </c>
      <c r="BK1712" s="27">
        <v>2022</v>
      </c>
      <c r="BL1712" t="s">
        <v>64</v>
      </c>
      <c r="BM1712" t="s">
        <v>29</v>
      </c>
      <c r="BN1712">
        <v>511111</v>
      </c>
      <c r="BO1712" s="29">
        <v>9</v>
      </c>
      <c r="BP1712" t="s">
        <v>20</v>
      </c>
      <c r="BQ1712" s="61">
        <v>645</v>
      </c>
    </row>
    <row r="1713" spans="37:69" x14ac:dyDescent="0.25">
      <c r="AK1713" s="27">
        <v>2022</v>
      </c>
      <c r="AL1713" t="s">
        <v>51</v>
      </c>
      <c r="AM1713" t="s">
        <v>37</v>
      </c>
      <c r="AN1713">
        <v>250016</v>
      </c>
      <c r="AO1713" s="29">
        <v>8</v>
      </c>
      <c r="AP1713" t="s">
        <v>20</v>
      </c>
      <c r="AQ1713" s="61">
        <v>2919</v>
      </c>
      <c r="BK1713" s="27">
        <v>2022</v>
      </c>
      <c r="BL1713" t="s">
        <v>64</v>
      </c>
      <c r="BM1713" t="s">
        <v>29</v>
      </c>
      <c r="BN1713">
        <v>511111</v>
      </c>
      <c r="BO1713" s="29">
        <v>10</v>
      </c>
      <c r="BP1713" t="s">
        <v>81</v>
      </c>
      <c r="BQ1713" s="61">
        <v>4373</v>
      </c>
    </row>
    <row r="1714" spans="37:69" x14ac:dyDescent="0.25">
      <c r="AK1714" s="27">
        <v>2022</v>
      </c>
      <c r="AL1714" t="s">
        <v>51</v>
      </c>
      <c r="AM1714" t="s">
        <v>37</v>
      </c>
      <c r="AN1714">
        <v>250016</v>
      </c>
      <c r="AO1714" s="29">
        <v>10</v>
      </c>
      <c r="AP1714" t="s">
        <v>18</v>
      </c>
      <c r="AQ1714" s="61">
        <v>2136</v>
      </c>
      <c r="BK1714" s="27">
        <v>2022</v>
      </c>
      <c r="BL1714" t="s">
        <v>64</v>
      </c>
      <c r="BM1714" t="s">
        <v>29</v>
      </c>
      <c r="BN1714">
        <v>511111</v>
      </c>
      <c r="BO1714" s="29">
        <v>10</v>
      </c>
      <c r="BP1714" t="s">
        <v>16</v>
      </c>
      <c r="BQ1714" s="61">
        <v>11220</v>
      </c>
    </row>
    <row r="1715" spans="37:69" x14ac:dyDescent="0.25">
      <c r="AK1715" s="27">
        <v>2022</v>
      </c>
      <c r="AL1715" t="s">
        <v>51</v>
      </c>
      <c r="AM1715" t="s">
        <v>37</v>
      </c>
      <c r="AN1715">
        <v>250016</v>
      </c>
      <c r="AO1715" s="29">
        <v>11</v>
      </c>
      <c r="AP1715" t="s">
        <v>75</v>
      </c>
      <c r="AQ1715" s="61">
        <v>1229</v>
      </c>
      <c r="BK1715" s="27">
        <v>2022</v>
      </c>
      <c r="BL1715" t="s">
        <v>64</v>
      </c>
      <c r="BM1715" t="s">
        <v>29</v>
      </c>
      <c r="BN1715">
        <v>511111</v>
      </c>
      <c r="BO1715" s="29">
        <v>11</v>
      </c>
      <c r="BP1715" t="s">
        <v>11</v>
      </c>
      <c r="BQ1715" s="61">
        <v>4602</v>
      </c>
    </row>
    <row r="1716" spans="37:69" x14ac:dyDescent="0.25">
      <c r="AK1716" s="27">
        <v>2022</v>
      </c>
      <c r="AL1716" t="s">
        <v>51</v>
      </c>
      <c r="AM1716" t="s">
        <v>37</v>
      </c>
      <c r="AN1716">
        <v>250016</v>
      </c>
      <c r="AO1716" s="29">
        <v>11</v>
      </c>
      <c r="AP1716" t="s">
        <v>13</v>
      </c>
      <c r="AQ1716" s="61">
        <v>3555</v>
      </c>
      <c r="BK1716" s="27">
        <v>2022</v>
      </c>
      <c r="BL1716" t="s">
        <v>64</v>
      </c>
      <c r="BM1716" t="s">
        <v>29</v>
      </c>
      <c r="BN1716">
        <v>511111</v>
      </c>
      <c r="BO1716" s="29">
        <v>11</v>
      </c>
      <c r="BP1716" t="s">
        <v>19</v>
      </c>
      <c r="BQ1716" s="61">
        <v>461</v>
      </c>
    </row>
    <row r="1717" spans="37:69" x14ac:dyDescent="0.25">
      <c r="AK1717" s="27">
        <v>2022</v>
      </c>
      <c r="AL1717" t="s">
        <v>51</v>
      </c>
      <c r="AM1717" t="s">
        <v>37</v>
      </c>
      <c r="AN1717">
        <v>250016</v>
      </c>
      <c r="AO1717" s="29">
        <v>12</v>
      </c>
      <c r="AP1717" t="s">
        <v>79</v>
      </c>
      <c r="AQ1717" s="61">
        <v>4718</v>
      </c>
      <c r="BK1717" s="27">
        <v>2022</v>
      </c>
      <c r="BL1717" t="s">
        <v>64</v>
      </c>
      <c r="BM1717" t="s">
        <v>29</v>
      </c>
      <c r="BN1717">
        <v>511111</v>
      </c>
      <c r="BO1717" s="29">
        <v>12</v>
      </c>
      <c r="BP1717" t="s">
        <v>76</v>
      </c>
      <c r="BQ1717" s="61">
        <v>3616</v>
      </c>
    </row>
    <row r="1718" spans="37:69" x14ac:dyDescent="0.25">
      <c r="AK1718" s="27">
        <v>2022</v>
      </c>
      <c r="AL1718" t="s">
        <v>51</v>
      </c>
      <c r="AM1718" t="s">
        <v>37</v>
      </c>
      <c r="AN1718">
        <v>250016</v>
      </c>
      <c r="AO1718" s="29">
        <v>12</v>
      </c>
      <c r="AP1718" t="s">
        <v>81</v>
      </c>
      <c r="AQ1718" s="61">
        <v>258</v>
      </c>
      <c r="BK1718" s="27">
        <v>2022</v>
      </c>
      <c r="BL1718" t="s">
        <v>64</v>
      </c>
      <c r="BM1718" t="s">
        <v>29</v>
      </c>
      <c r="BN1718">
        <v>511111</v>
      </c>
      <c r="BO1718" s="29">
        <v>12</v>
      </c>
      <c r="BP1718" t="s">
        <v>14</v>
      </c>
      <c r="BQ1718" s="61">
        <v>3862</v>
      </c>
    </row>
    <row r="1719" spans="37:69" x14ac:dyDescent="0.25">
      <c r="AK1719" s="27">
        <v>2022</v>
      </c>
      <c r="AL1719" t="s">
        <v>51</v>
      </c>
      <c r="AM1719" t="s">
        <v>37</v>
      </c>
      <c r="AN1719">
        <v>250016</v>
      </c>
      <c r="AO1719" s="29">
        <v>12</v>
      </c>
      <c r="AP1719" t="s">
        <v>16</v>
      </c>
      <c r="AQ1719" s="61">
        <v>802</v>
      </c>
      <c r="BK1719" s="27">
        <v>2022</v>
      </c>
      <c r="BL1719" t="s">
        <v>64</v>
      </c>
      <c r="BM1719" t="s">
        <v>29</v>
      </c>
      <c r="BN1719">
        <v>511111</v>
      </c>
      <c r="BO1719" s="29">
        <v>12</v>
      </c>
      <c r="BP1719" t="s">
        <v>16</v>
      </c>
      <c r="BQ1719" s="61">
        <v>3271</v>
      </c>
    </row>
    <row r="1720" spans="37:69" x14ac:dyDescent="0.25">
      <c r="AK1720" s="27">
        <v>2022</v>
      </c>
      <c r="AL1720" t="s">
        <v>51</v>
      </c>
      <c r="AM1720" t="s">
        <v>37</v>
      </c>
      <c r="AN1720">
        <v>250017</v>
      </c>
      <c r="AO1720" s="29">
        <v>2</v>
      </c>
      <c r="AP1720" t="s">
        <v>12</v>
      </c>
      <c r="AQ1720" s="61">
        <v>358</v>
      </c>
      <c r="BK1720" s="27">
        <v>2022</v>
      </c>
      <c r="BL1720" t="s">
        <v>64</v>
      </c>
      <c r="BM1720" t="s">
        <v>29</v>
      </c>
      <c r="BN1720">
        <v>511111</v>
      </c>
      <c r="BO1720" s="29">
        <v>12</v>
      </c>
      <c r="BP1720" t="s">
        <v>18</v>
      </c>
      <c r="BQ1720" s="61">
        <v>5060</v>
      </c>
    </row>
    <row r="1721" spans="37:69" x14ac:dyDescent="0.25">
      <c r="AK1721" s="27">
        <v>2022</v>
      </c>
      <c r="AL1721" t="s">
        <v>51</v>
      </c>
      <c r="AM1721" t="s">
        <v>37</v>
      </c>
      <c r="AN1721">
        <v>250017</v>
      </c>
      <c r="AO1721" s="29">
        <v>5</v>
      </c>
      <c r="AP1721" t="s">
        <v>12</v>
      </c>
      <c r="AQ1721" s="61">
        <v>3173</v>
      </c>
      <c r="BK1721" s="27">
        <v>2022</v>
      </c>
      <c r="BL1721" t="s">
        <v>64</v>
      </c>
      <c r="BM1721" t="s">
        <v>29</v>
      </c>
      <c r="BN1721">
        <v>511111</v>
      </c>
      <c r="BO1721" s="29">
        <v>12</v>
      </c>
      <c r="BP1721" t="s">
        <v>20</v>
      </c>
      <c r="BQ1721" s="61">
        <v>4562</v>
      </c>
    </row>
    <row r="1722" spans="37:69" x14ac:dyDescent="0.25">
      <c r="AK1722" s="27">
        <v>2022</v>
      </c>
      <c r="AL1722" t="s">
        <v>51</v>
      </c>
      <c r="AM1722" t="s">
        <v>37</v>
      </c>
      <c r="AN1722">
        <v>250017</v>
      </c>
      <c r="AO1722" s="29">
        <v>6</v>
      </c>
      <c r="AP1722" t="s">
        <v>19</v>
      </c>
      <c r="AQ1722" s="61">
        <v>918</v>
      </c>
      <c r="BK1722" s="27">
        <v>2022</v>
      </c>
      <c r="BL1722" t="s">
        <v>64</v>
      </c>
      <c r="BM1722" t="s">
        <v>29</v>
      </c>
      <c r="BN1722">
        <v>511112</v>
      </c>
      <c r="BO1722" s="29">
        <v>1</v>
      </c>
      <c r="BP1722" t="s">
        <v>76</v>
      </c>
      <c r="BQ1722" s="61">
        <v>573</v>
      </c>
    </row>
    <row r="1723" spans="37:69" x14ac:dyDescent="0.25">
      <c r="AK1723" s="27">
        <v>2022</v>
      </c>
      <c r="AL1723" t="s">
        <v>51</v>
      </c>
      <c r="AM1723" t="s">
        <v>37</v>
      </c>
      <c r="AN1723">
        <v>250017</v>
      </c>
      <c r="AO1723" s="29">
        <v>9</v>
      </c>
      <c r="AP1723" t="s">
        <v>12</v>
      </c>
      <c r="AQ1723" s="61">
        <v>2690</v>
      </c>
      <c r="BK1723" s="27">
        <v>2022</v>
      </c>
      <c r="BL1723" t="s">
        <v>64</v>
      </c>
      <c r="BM1723" t="s">
        <v>29</v>
      </c>
      <c r="BN1723">
        <v>511112</v>
      </c>
      <c r="BO1723" s="29">
        <v>2</v>
      </c>
      <c r="BP1723" t="s">
        <v>75</v>
      </c>
      <c r="BQ1723" s="61">
        <v>847</v>
      </c>
    </row>
    <row r="1724" spans="37:69" x14ac:dyDescent="0.25">
      <c r="AK1724" s="27">
        <v>2022</v>
      </c>
      <c r="AL1724" t="s">
        <v>51</v>
      </c>
      <c r="AM1724" t="s">
        <v>37</v>
      </c>
      <c r="AN1724">
        <v>250017</v>
      </c>
      <c r="AO1724" s="29">
        <v>10</v>
      </c>
      <c r="AP1724" t="s">
        <v>79</v>
      </c>
      <c r="AQ1724" s="61">
        <v>1615</v>
      </c>
      <c r="BK1724" s="27">
        <v>2022</v>
      </c>
      <c r="BL1724" t="s">
        <v>64</v>
      </c>
      <c r="BM1724" t="s">
        <v>29</v>
      </c>
      <c r="BN1724">
        <v>511112</v>
      </c>
      <c r="BO1724" s="29">
        <v>2</v>
      </c>
      <c r="BP1724" t="s">
        <v>14</v>
      </c>
      <c r="BQ1724" s="61">
        <v>4123</v>
      </c>
    </row>
    <row r="1725" spans="37:69" x14ac:dyDescent="0.25">
      <c r="AK1725" s="27">
        <v>2022</v>
      </c>
      <c r="AL1725" t="s">
        <v>51</v>
      </c>
      <c r="AM1725" t="s">
        <v>37</v>
      </c>
      <c r="AN1725">
        <v>250017</v>
      </c>
      <c r="AO1725" s="29">
        <v>10</v>
      </c>
      <c r="AP1725" t="s">
        <v>11</v>
      </c>
      <c r="AQ1725" s="61">
        <v>5365</v>
      </c>
      <c r="BK1725" s="27">
        <v>2022</v>
      </c>
      <c r="BL1725" t="s">
        <v>64</v>
      </c>
      <c r="BM1725" t="s">
        <v>29</v>
      </c>
      <c r="BN1725">
        <v>511112</v>
      </c>
      <c r="BO1725" s="29">
        <v>2</v>
      </c>
      <c r="BP1725" t="s">
        <v>15</v>
      </c>
      <c r="BQ1725" s="61">
        <v>1768</v>
      </c>
    </row>
    <row r="1726" spans="37:69" x14ac:dyDescent="0.25">
      <c r="AK1726" s="27">
        <v>2022</v>
      </c>
      <c r="AL1726" t="s">
        <v>51</v>
      </c>
      <c r="AM1726" t="s">
        <v>37</v>
      </c>
      <c r="AN1726">
        <v>250017</v>
      </c>
      <c r="AO1726" s="29">
        <v>11</v>
      </c>
      <c r="AP1726" t="s">
        <v>18</v>
      </c>
      <c r="AQ1726" s="61">
        <v>4302</v>
      </c>
      <c r="BK1726" s="27">
        <v>2022</v>
      </c>
      <c r="BL1726" t="s">
        <v>64</v>
      </c>
      <c r="BM1726" t="s">
        <v>29</v>
      </c>
      <c r="BN1726">
        <v>511112</v>
      </c>
      <c r="BO1726" s="29">
        <v>3</v>
      </c>
      <c r="BP1726" t="s">
        <v>78</v>
      </c>
      <c r="BQ1726" s="61">
        <v>263</v>
      </c>
    </row>
    <row r="1727" spans="37:69" x14ac:dyDescent="0.25">
      <c r="AK1727" s="27">
        <v>2022</v>
      </c>
      <c r="AL1727" t="s">
        <v>51</v>
      </c>
      <c r="AM1727" t="s">
        <v>37</v>
      </c>
      <c r="AN1727">
        <v>250017</v>
      </c>
      <c r="AO1727" s="29">
        <v>12</v>
      </c>
      <c r="AP1727" t="s">
        <v>18</v>
      </c>
      <c r="AQ1727" s="61">
        <v>4496</v>
      </c>
      <c r="BK1727" s="27">
        <v>2022</v>
      </c>
      <c r="BL1727" t="s">
        <v>64</v>
      </c>
      <c r="BM1727" t="s">
        <v>29</v>
      </c>
      <c r="BN1727">
        <v>511112</v>
      </c>
      <c r="BO1727" s="29">
        <v>3</v>
      </c>
      <c r="BP1727" t="s">
        <v>18</v>
      </c>
      <c r="BQ1727" s="61">
        <v>657</v>
      </c>
    </row>
    <row r="1728" spans="37:69" x14ac:dyDescent="0.25">
      <c r="AK1728" s="27">
        <v>2022</v>
      </c>
      <c r="AL1728" t="s">
        <v>51</v>
      </c>
      <c r="AM1728" t="s">
        <v>37</v>
      </c>
      <c r="AN1728">
        <v>250018</v>
      </c>
      <c r="AO1728" s="29">
        <v>2</v>
      </c>
      <c r="AP1728" t="s">
        <v>11</v>
      </c>
      <c r="AQ1728" s="61">
        <v>4956</v>
      </c>
      <c r="BK1728" s="27">
        <v>2022</v>
      </c>
      <c r="BL1728" t="s">
        <v>64</v>
      </c>
      <c r="BM1728" t="s">
        <v>29</v>
      </c>
      <c r="BN1728">
        <v>511112</v>
      </c>
      <c r="BO1728" s="29">
        <v>4</v>
      </c>
      <c r="BP1728" t="s">
        <v>15</v>
      </c>
      <c r="BQ1728" s="61">
        <v>3712</v>
      </c>
    </row>
    <row r="1729" spans="37:69" x14ac:dyDescent="0.25">
      <c r="AK1729" s="27">
        <v>2022</v>
      </c>
      <c r="AL1729" t="s">
        <v>51</v>
      </c>
      <c r="AM1729" t="s">
        <v>37</v>
      </c>
      <c r="AN1729">
        <v>250018</v>
      </c>
      <c r="AO1729" s="29">
        <v>5</v>
      </c>
      <c r="AP1729" t="s">
        <v>78</v>
      </c>
      <c r="AQ1729" s="61">
        <v>5772</v>
      </c>
      <c r="BK1729" s="27">
        <v>2022</v>
      </c>
      <c r="BL1729" t="s">
        <v>64</v>
      </c>
      <c r="BM1729" t="s">
        <v>29</v>
      </c>
      <c r="BN1729">
        <v>511112</v>
      </c>
      <c r="BO1729" s="29">
        <v>4</v>
      </c>
      <c r="BP1729" t="s">
        <v>18</v>
      </c>
      <c r="BQ1729" s="61">
        <v>1767</v>
      </c>
    </row>
    <row r="1730" spans="37:69" x14ac:dyDescent="0.25">
      <c r="AK1730" s="27">
        <v>2022</v>
      </c>
      <c r="AL1730" t="s">
        <v>51</v>
      </c>
      <c r="AM1730" t="s">
        <v>37</v>
      </c>
      <c r="AN1730">
        <v>250018</v>
      </c>
      <c r="AO1730" s="29">
        <v>8</v>
      </c>
      <c r="AP1730" t="s">
        <v>76</v>
      </c>
      <c r="AQ1730" s="61">
        <v>2628</v>
      </c>
      <c r="BK1730" s="27">
        <v>2022</v>
      </c>
      <c r="BL1730" t="s">
        <v>64</v>
      </c>
      <c r="BM1730" t="s">
        <v>29</v>
      </c>
      <c r="BN1730">
        <v>511112</v>
      </c>
      <c r="BO1730" s="29">
        <v>5</v>
      </c>
      <c r="BP1730" t="s">
        <v>79</v>
      </c>
      <c r="BQ1730" s="61">
        <v>2119</v>
      </c>
    </row>
    <row r="1731" spans="37:69" x14ac:dyDescent="0.25">
      <c r="AK1731" s="27">
        <v>2022</v>
      </c>
      <c r="AL1731" t="s">
        <v>51</v>
      </c>
      <c r="AM1731" t="s">
        <v>37</v>
      </c>
      <c r="AN1731">
        <v>250018</v>
      </c>
      <c r="AO1731" s="29">
        <v>8</v>
      </c>
      <c r="AP1731" t="s">
        <v>12</v>
      </c>
      <c r="AQ1731" s="61">
        <v>2595</v>
      </c>
      <c r="BK1731" s="27">
        <v>2022</v>
      </c>
      <c r="BL1731" t="s">
        <v>64</v>
      </c>
      <c r="BM1731" t="s">
        <v>29</v>
      </c>
      <c r="BN1731">
        <v>511112</v>
      </c>
      <c r="BO1731" s="29">
        <v>5</v>
      </c>
      <c r="BP1731" t="s">
        <v>80</v>
      </c>
      <c r="BQ1731" s="61">
        <v>5083</v>
      </c>
    </row>
    <row r="1732" spans="37:69" x14ac:dyDescent="0.25">
      <c r="AK1732" s="27">
        <v>2022</v>
      </c>
      <c r="AL1732" t="s">
        <v>51</v>
      </c>
      <c r="AM1732" t="s">
        <v>37</v>
      </c>
      <c r="AN1732">
        <v>250018</v>
      </c>
      <c r="AO1732" s="29">
        <v>9</v>
      </c>
      <c r="AP1732" t="s">
        <v>13</v>
      </c>
      <c r="AQ1732" s="61">
        <v>1446</v>
      </c>
      <c r="BK1732" s="27">
        <v>2022</v>
      </c>
      <c r="BL1732" t="s">
        <v>64</v>
      </c>
      <c r="BM1732" t="s">
        <v>29</v>
      </c>
      <c r="BN1732">
        <v>511112</v>
      </c>
      <c r="BO1732" s="29">
        <v>5</v>
      </c>
      <c r="BP1732" t="s">
        <v>17</v>
      </c>
      <c r="BQ1732" s="61">
        <v>1768</v>
      </c>
    </row>
    <row r="1733" spans="37:69" x14ac:dyDescent="0.25">
      <c r="AK1733" s="27">
        <v>2022</v>
      </c>
      <c r="AL1733" t="s">
        <v>51</v>
      </c>
      <c r="AM1733" t="s">
        <v>37</v>
      </c>
      <c r="AN1733">
        <v>250018</v>
      </c>
      <c r="AO1733" s="29">
        <v>9</v>
      </c>
      <c r="AP1733" t="s">
        <v>14</v>
      </c>
      <c r="AQ1733" s="61">
        <v>1620</v>
      </c>
      <c r="BK1733" s="27">
        <v>2022</v>
      </c>
      <c r="BL1733" t="s">
        <v>64</v>
      </c>
      <c r="BM1733" t="s">
        <v>29</v>
      </c>
      <c r="BN1733">
        <v>511112</v>
      </c>
      <c r="BO1733" s="29">
        <v>6</v>
      </c>
      <c r="BP1733" t="s">
        <v>74</v>
      </c>
      <c r="BQ1733" s="61">
        <v>759</v>
      </c>
    </row>
    <row r="1734" spans="37:69" x14ac:dyDescent="0.25">
      <c r="AK1734" s="27">
        <v>2022</v>
      </c>
      <c r="AL1734" t="s">
        <v>51</v>
      </c>
      <c r="AM1734" t="s">
        <v>37</v>
      </c>
      <c r="AN1734">
        <v>250018</v>
      </c>
      <c r="AO1734" s="29">
        <v>10</v>
      </c>
      <c r="AP1734" t="s">
        <v>11</v>
      </c>
      <c r="AQ1734" s="61">
        <v>5852</v>
      </c>
      <c r="BK1734" s="27">
        <v>2022</v>
      </c>
      <c r="BL1734" t="s">
        <v>64</v>
      </c>
      <c r="BM1734" t="s">
        <v>29</v>
      </c>
      <c r="BN1734">
        <v>511112</v>
      </c>
      <c r="BO1734" s="29">
        <v>6</v>
      </c>
      <c r="BP1734" t="s">
        <v>76</v>
      </c>
      <c r="BQ1734" s="61">
        <v>3370</v>
      </c>
    </row>
    <row r="1735" spans="37:69" x14ac:dyDescent="0.25">
      <c r="AK1735" s="27">
        <v>2022</v>
      </c>
      <c r="AL1735" t="s">
        <v>51</v>
      </c>
      <c r="AM1735" t="s">
        <v>37</v>
      </c>
      <c r="AN1735">
        <v>250018</v>
      </c>
      <c r="AO1735" s="29">
        <v>11</v>
      </c>
      <c r="AP1735" t="s">
        <v>77</v>
      </c>
      <c r="AQ1735" s="61">
        <v>4659</v>
      </c>
      <c r="BK1735" s="27">
        <v>2022</v>
      </c>
      <c r="BL1735" t="s">
        <v>64</v>
      </c>
      <c r="BM1735" t="s">
        <v>29</v>
      </c>
      <c r="BN1735">
        <v>511112</v>
      </c>
      <c r="BO1735" s="29">
        <v>7</v>
      </c>
      <c r="BP1735" t="s">
        <v>74</v>
      </c>
      <c r="BQ1735" s="61">
        <v>1974</v>
      </c>
    </row>
    <row r="1736" spans="37:69" x14ac:dyDescent="0.25">
      <c r="AK1736" s="27">
        <v>2022</v>
      </c>
      <c r="AL1736" t="s">
        <v>51</v>
      </c>
      <c r="AM1736" t="s">
        <v>37</v>
      </c>
      <c r="AN1736">
        <v>250018</v>
      </c>
      <c r="AO1736" s="29">
        <v>12</v>
      </c>
      <c r="AP1736" t="s">
        <v>81</v>
      </c>
      <c r="AQ1736" s="61">
        <v>659</v>
      </c>
      <c r="BK1736" s="27">
        <v>2022</v>
      </c>
      <c r="BL1736" t="s">
        <v>64</v>
      </c>
      <c r="BM1736" t="s">
        <v>29</v>
      </c>
      <c r="BN1736">
        <v>511112</v>
      </c>
      <c r="BO1736" s="29">
        <v>8</v>
      </c>
      <c r="BP1736" t="s">
        <v>78</v>
      </c>
      <c r="BQ1736" s="61">
        <v>5482</v>
      </c>
    </row>
    <row r="1737" spans="37:69" x14ac:dyDescent="0.25">
      <c r="AK1737" s="27">
        <v>2022</v>
      </c>
      <c r="AL1737" t="s">
        <v>51</v>
      </c>
      <c r="AM1737" t="s">
        <v>37</v>
      </c>
      <c r="AN1737">
        <v>250019</v>
      </c>
      <c r="AO1737" s="29">
        <v>2</v>
      </c>
      <c r="AP1737" t="s">
        <v>74</v>
      </c>
      <c r="AQ1737" s="61">
        <v>1698</v>
      </c>
      <c r="BK1737" s="27">
        <v>2022</v>
      </c>
      <c r="BL1737" t="s">
        <v>64</v>
      </c>
      <c r="BM1737" t="s">
        <v>29</v>
      </c>
      <c r="BN1737">
        <v>511112</v>
      </c>
      <c r="BO1737" s="29">
        <v>8</v>
      </c>
      <c r="BP1737" t="s">
        <v>16</v>
      </c>
      <c r="BQ1737" s="61">
        <v>5253</v>
      </c>
    </row>
    <row r="1738" spans="37:69" x14ac:dyDescent="0.25">
      <c r="AK1738" s="27">
        <v>2022</v>
      </c>
      <c r="AL1738" t="s">
        <v>51</v>
      </c>
      <c r="AM1738" t="s">
        <v>37</v>
      </c>
      <c r="AN1738">
        <v>250019</v>
      </c>
      <c r="AO1738" s="29">
        <v>3</v>
      </c>
      <c r="AP1738" t="s">
        <v>21</v>
      </c>
      <c r="AQ1738" s="61">
        <v>3836</v>
      </c>
      <c r="BK1738" s="27">
        <v>2022</v>
      </c>
      <c r="BL1738" t="s">
        <v>64</v>
      </c>
      <c r="BM1738" t="s">
        <v>29</v>
      </c>
      <c r="BN1738">
        <v>511112</v>
      </c>
      <c r="BO1738" s="29">
        <v>8</v>
      </c>
      <c r="BP1738" t="s">
        <v>17</v>
      </c>
      <c r="BQ1738" s="61">
        <v>3234</v>
      </c>
    </row>
    <row r="1739" spans="37:69" x14ac:dyDescent="0.25">
      <c r="AK1739" s="27">
        <v>2022</v>
      </c>
      <c r="AL1739" t="s">
        <v>51</v>
      </c>
      <c r="AM1739" t="s">
        <v>37</v>
      </c>
      <c r="AN1739">
        <v>250019</v>
      </c>
      <c r="AO1739" s="29">
        <v>5</v>
      </c>
      <c r="AP1739" t="s">
        <v>20</v>
      </c>
      <c r="AQ1739" s="61">
        <v>5599</v>
      </c>
      <c r="BK1739" s="27">
        <v>2022</v>
      </c>
      <c r="BL1739" t="s">
        <v>64</v>
      </c>
      <c r="BM1739" t="s">
        <v>29</v>
      </c>
      <c r="BN1739">
        <v>511112</v>
      </c>
      <c r="BO1739" s="29">
        <v>8</v>
      </c>
      <c r="BP1739" t="s">
        <v>19</v>
      </c>
      <c r="BQ1739" s="61">
        <v>1832</v>
      </c>
    </row>
    <row r="1740" spans="37:69" x14ac:dyDescent="0.25">
      <c r="AK1740" s="27">
        <v>2022</v>
      </c>
      <c r="AL1740" t="s">
        <v>51</v>
      </c>
      <c r="AM1740" t="s">
        <v>37</v>
      </c>
      <c r="AN1740">
        <v>250019</v>
      </c>
      <c r="AO1740" s="29">
        <v>8</v>
      </c>
      <c r="AP1740" t="s">
        <v>79</v>
      </c>
      <c r="AQ1740" s="61">
        <v>2230</v>
      </c>
      <c r="BK1740" s="27">
        <v>2022</v>
      </c>
      <c r="BL1740" t="s">
        <v>64</v>
      </c>
      <c r="BM1740" t="s">
        <v>29</v>
      </c>
      <c r="BN1740">
        <v>511112</v>
      </c>
      <c r="BO1740" s="29">
        <v>9</v>
      </c>
      <c r="BP1740" t="s">
        <v>81</v>
      </c>
      <c r="BQ1740" s="61">
        <v>756</v>
      </c>
    </row>
    <row r="1741" spans="37:69" x14ac:dyDescent="0.25">
      <c r="AK1741" s="27">
        <v>2022</v>
      </c>
      <c r="AL1741" t="s">
        <v>51</v>
      </c>
      <c r="AM1741" t="s">
        <v>37</v>
      </c>
      <c r="AN1741">
        <v>250019</v>
      </c>
      <c r="AO1741" s="29">
        <v>9</v>
      </c>
      <c r="AP1741" t="s">
        <v>11</v>
      </c>
      <c r="AQ1741" s="61">
        <v>5831</v>
      </c>
      <c r="BK1741" s="27">
        <v>2022</v>
      </c>
      <c r="BL1741" t="s">
        <v>64</v>
      </c>
      <c r="BM1741" t="s">
        <v>29</v>
      </c>
      <c r="BN1741">
        <v>511112</v>
      </c>
      <c r="BO1741" s="29">
        <v>9</v>
      </c>
      <c r="BP1741" t="s">
        <v>13</v>
      </c>
      <c r="BQ1741" s="61">
        <v>3974</v>
      </c>
    </row>
    <row r="1742" spans="37:69" x14ac:dyDescent="0.25">
      <c r="AK1742" s="27">
        <v>2022</v>
      </c>
      <c r="AL1742" t="s">
        <v>51</v>
      </c>
      <c r="AM1742" t="s">
        <v>37</v>
      </c>
      <c r="AN1742">
        <v>250019</v>
      </c>
      <c r="AO1742" s="29">
        <v>10</v>
      </c>
      <c r="AP1742" t="s">
        <v>77</v>
      </c>
      <c r="AQ1742" s="61">
        <v>2256</v>
      </c>
      <c r="BK1742" s="27">
        <v>2022</v>
      </c>
      <c r="BL1742" t="s">
        <v>64</v>
      </c>
      <c r="BM1742" t="s">
        <v>29</v>
      </c>
      <c r="BN1742">
        <v>511112</v>
      </c>
      <c r="BO1742" s="29">
        <v>10</v>
      </c>
      <c r="BP1742" t="s">
        <v>76</v>
      </c>
      <c r="BQ1742" s="61">
        <v>2273</v>
      </c>
    </row>
    <row r="1743" spans="37:69" x14ac:dyDescent="0.25">
      <c r="AK1743" s="27">
        <v>2022</v>
      </c>
      <c r="AL1743" t="s">
        <v>51</v>
      </c>
      <c r="AM1743" t="s">
        <v>37</v>
      </c>
      <c r="AN1743">
        <v>250019</v>
      </c>
      <c r="AO1743" s="29">
        <v>12</v>
      </c>
      <c r="AP1743" t="s">
        <v>74</v>
      </c>
      <c r="AQ1743" s="61">
        <v>5080</v>
      </c>
      <c r="BK1743" s="27">
        <v>2022</v>
      </c>
      <c r="BL1743" t="s">
        <v>64</v>
      </c>
      <c r="BM1743" t="s">
        <v>29</v>
      </c>
      <c r="BN1743">
        <v>511112</v>
      </c>
      <c r="BO1743" s="29">
        <v>10</v>
      </c>
      <c r="BP1743" t="s">
        <v>15</v>
      </c>
      <c r="BQ1743" s="61">
        <v>938</v>
      </c>
    </row>
    <row r="1744" spans="37:69" x14ac:dyDescent="0.25">
      <c r="AK1744" s="27">
        <v>2022</v>
      </c>
      <c r="AL1744" t="s">
        <v>51</v>
      </c>
      <c r="AM1744" t="s">
        <v>37</v>
      </c>
      <c r="AN1744">
        <v>250019</v>
      </c>
      <c r="AO1744" s="29">
        <v>12</v>
      </c>
      <c r="AP1744" t="s">
        <v>76</v>
      </c>
      <c r="AQ1744" s="61">
        <v>3219</v>
      </c>
      <c r="BK1744" s="27">
        <v>2022</v>
      </c>
      <c r="BL1744" t="s">
        <v>64</v>
      </c>
      <c r="BM1744" t="s">
        <v>29</v>
      </c>
      <c r="BN1744">
        <v>511112</v>
      </c>
      <c r="BO1744" s="29">
        <v>11</v>
      </c>
      <c r="BP1744" t="s">
        <v>14</v>
      </c>
      <c r="BQ1744" s="61">
        <v>5272</v>
      </c>
    </row>
    <row r="1745" spans="37:69" x14ac:dyDescent="0.25">
      <c r="AK1745" s="27">
        <v>2022</v>
      </c>
      <c r="AL1745" t="s">
        <v>51</v>
      </c>
      <c r="AM1745" t="s">
        <v>37</v>
      </c>
      <c r="AN1745">
        <v>250020</v>
      </c>
      <c r="AO1745" s="29">
        <v>1</v>
      </c>
      <c r="AP1745" t="s">
        <v>73</v>
      </c>
      <c r="AQ1745" s="61">
        <v>3028</v>
      </c>
      <c r="BK1745" s="27">
        <v>2022</v>
      </c>
      <c r="BL1745" t="s">
        <v>64</v>
      </c>
      <c r="BM1745" t="s">
        <v>29</v>
      </c>
      <c r="BN1745">
        <v>511112</v>
      </c>
      <c r="BO1745" s="29">
        <v>11</v>
      </c>
      <c r="BP1745" t="s">
        <v>20</v>
      </c>
      <c r="BQ1745" s="61">
        <v>5341</v>
      </c>
    </row>
    <row r="1746" spans="37:69" x14ac:dyDescent="0.25">
      <c r="AK1746" s="27">
        <v>2022</v>
      </c>
      <c r="AL1746" t="s">
        <v>51</v>
      </c>
      <c r="AM1746" t="s">
        <v>37</v>
      </c>
      <c r="AN1746">
        <v>250020</v>
      </c>
      <c r="AO1746" s="29">
        <v>1</v>
      </c>
      <c r="AP1746" t="s">
        <v>20</v>
      </c>
      <c r="AQ1746" s="61">
        <v>1641</v>
      </c>
      <c r="BK1746" s="27">
        <v>2022</v>
      </c>
      <c r="BL1746" t="s">
        <v>64</v>
      </c>
      <c r="BM1746" t="s">
        <v>29</v>
      </c>
      <c r="BN1746">
        <v>511112</v>
      </c>
      <c r="BO1746" s="29">
        <v>12</v>
      </c>
      <c r="BP1746" t="s">
        <v>15</v>
      </c>
      <c r="BQ1746" s="61">
        <v>5233</v>
      </c>
    </row>
    <row r="1747" spans="37:69" x14ac:dyDescent="0.25">
      <c r="AK1747" s="27">
        <v>2022</v>
      </c>
      <c r="AL1747" t="s">
        <v>51</v>
      </c>
      <c r="AM1747" t="s">
        <v>37</v>
      </c>
      <c r="AN1747">
        <v>250020</v>
      </c>
      <c r="AO1747" s="29">
        <v>2</v>
      </c>
      <c r="AP1747" t="s">
        <v>80</v>
      </c>
      <c r="AQ1747" s="61">
        <v>1902</v>
      </c>
      <c r="BK1747" s="27">
        <v>2022</v>
      </c>
      <c r="BL1747" t="s">
        <v>64</v>
      </c>
      <c r="BM1747" t="s">
        <v>30</v>
      </c>
      <c r="BN1747">
        <v>511113</v>
      </c>
      <c r="BO1747" s="29">
        <v>1</v>
      </c>
      <c r="BP1747" t="s">
        <v>74</v>
      </c>
      <c r="BQ1747" s="61">
        <v>2278</v>
      </c>
    </row>
    <row r="1748" spans="37:69" x14ac:dyDescent="0.25">
      <c r="AK1748" s="27">
        <v>2022</v>
      </c>
      <c r="AL1748" t="s">
        <v>51</v>
      </c>
      <c r="AM1748" t="s">
        <v>37</v>
      </c>
      <c r="AN1748">
        <v>250020</v>
      </c>
      <c r="AO1748" s="29">
        <v>4</v>
      </c>
      <c r="AP1748" t="s">
        <v>74</v>
      </c>
      <c r="AQ1748" s="61">
        <v>1454</v>
      </c>
      <c r="BK1748" s="27">
        <v>2022</v>
      </c>
      <c r="BL1748" t="s">
        <v>64</v>
      </c>
      <c r="BM1748" t="s">
        <v>30</v>
      </c>
      <c r="BN1748">
        <v>511113</v>
      </c>
      <c r="BO1748" s="29">
        <v>1</v>
      </c>
      <c r="BP1748" t="s">
        <v>76</v>
      </c>
      <c r="BQ1748" s="61">
        <v>775</v>
      </c>
    </row>
    <row r="1749" spans="37:69" x14ac:dyDescent="0.25">
      <c r="AK1749" s="27">
        <v>2022</v>
      </c>
      <c r="AL1749" t="s">
        <v>51</v>
      </c>
      <c r="AM1749" t="s">
        <v>37</v>
      </c>
      <c r="AN1749">
        <v>250020</v>
      </c>
      <c r="AO1749" s="29">
        <v>5</v>
      </c>
      <c r="AP1749" t="s">
        <v>76</v>
      </c>
      <c r="AQ1749" s="61">
        <v>363</v>
      </c>
      <c r="BK1749" s="27">
        <v>2022</v>
      </c>
      <c r="BL1749" t="s">
        <v>64</v>
      </c>
      <c r="BM1749" t="s">
        <v>30</v>
      </c>
      <c r="BN1749">
        <v>511113</v>
      </c>
      <c r="BO1749" s="29">
        <v>1</v>
      </c>
      <c r="BP1749" t="s">
        <v>79</v>
      </c>
      <c r="BQ1749" s="61">
        <v>4255</v>
      </c>
    </row>
    <row r="1750" spans="37:69" x14ac:dyDescent="0.25">
      <c r="AK1750" s="27">
        <v>2022</v>
      </c>
      <c r="AL1750" t="s">
        <v>51</v>
      </c>
      <c r="AM1750" t="s">
        <v>37</v>
      </c>
      <c r="AN1750">
        <v>250020</v>
      </c>
      <c r="AO1750" s="29">
        <v>6</v>
      </c>
      <c r="AP1750" t="s">
        <v>17</v>
      </c>
      <c r="AQ1750" s="61">
        <v>662</v>
      </c>
      <c r="BK1750" s="27">
        <v>2022</v>
      </c>
      <c r="BL1750" t="s">
        <v>64</v>
      </c>
      <c r="BM1750" t="s">
        <v>30</v>
      </c>
      <c r="BN1750">
        <v>511113</v>
      </c>
      <c r="BO1750" s="29">
        <v>1</v>
      </c>
      <c r="BP1750" t="s">
        <v>81</v>
      </c>
      <c r="BQ1750" s="61">
        <v>2357</v>
      </c>
    </row>
    <row r="1751" spans="37:69" x14ac:dyDescent="0.25">
      <c r="AK1751" s="27">
        <v>2022</v>
      </c>
      <c r="AL1751" t="s">
        <v>51</v>
      </c>
      <c r="AM1751" t="s">
        <v>37</v>
      </c>
      <c r="AN1751">
        <v>250020</v>
      </c>
      <c r="AO1751" s="29">
        <v>9</v>
      </c>
      <c r="AP1751" t="s">
        <v>74</v>
      </c>
      <c r="AQ1751" s="61">
        <v>1815</v>
      </c>
      <c r="BK1751" s="27">
        <v>2022</v>
      </c>
      <c r="BL1751" t="s">
        <v>64</v>
      </c>
      <c r="BM1751" t="s">
        <v>30</v>
      </c>
      <c r="BN1751">
        <v>511113</v>
      </c>
      <c r="BO1751" s="29">
        <v>1</v>
      </c>
      <c r="BP1751" t="s">
        <v>16</v>
      </c>
      <c r="BQ1751" s="61">
        <v>949</v>
      </c>
    </row>
    <row r="1752" spans="37:69" x14ac:dyDescent="0.25">
      <c r="AK1752" s="27">
        <v>2022</v>
      </c>
      <c r="AL1752" t="s">
        <v>51</v>
      </c>
      <c r="AM1752" t="s">
        <v>37</v>
      </c>
      <c r="AN1752">
        <v>250020</v>
      </c>
      <c r="AO1752" s="29">
        <v>10</v>
      </c>
      <c r="AP1752" t="s">
        <v>18</v>
      </c>
      <c r="AQ1752" s="61">
        <v>3083</v>
      </c>
      <c r="BK1752" s="27">
        <v>2022</v>
      </c>
      <c r="BL1752" t="s">
        <v>64</v>
      </c>
      <c r="BM1752" t="s">
        <v>30</v>
      </c>
      <c r="BN1752">
        <v>511113</v>
      </c>
      <c r="BO1752" s="29">
        <v>1</v>
      </c>
      <c r="BP1752" t="s">
        <v>17</v>
      </c>
      <c r="BQ1752" s="61">
        <v>2159</v>
      </c>
    </row>
    <row r="1753" spans="37:69" x14ac:dyDescent="0.25">
      <c r="AK1753" s="27">
        <v>2022</v>
      </c>
      <c r="AL1753" t="s">
        <v>51</v>
      </c>
      <c r="AM1753" t="s">
        <v>37</v>
      </c>
      <c r="AN1753">
        <v>250020</v>
      </c>
      <c r="AO1753" s="29">
        <v>12</v>
      </c>
      <c r="AP1753" t="s">
        <v>17</v>
      </c>
      <c r="AQ1753" s="61">
        <v>5678</v>
      </c>
      <c r="BK1753" s="27">
        <v>2022</v>
      </c>
      <c r="BL1753" t="s">
        <v>64</v>
      </c>
      <c r="BM1753" t="s">
        <v>30</v>
      </c>
      <c r="BN1753">
        <v>511113</v>
      </c>
      <c r="BO1753" s="29">
        <v>2</v>
      </c>
      <c r="BP1753" t="s">
        <v>75</v>
      </c>
      <c r="BQ1753" s="61">
        <v>4457</v>
      </c>
    </row>
    <row r="1754" spans="37:69" x14ac:dyDescent="0.25">
      <c r="AK1754" s="27">
        <v>2022</v>
      </c>
      <c r="AL1754" t="s">
        <v>51</v>
      </c>
      <c r="AM1754" t="s">
        <v>35</v>
      </c>
      <c r="AN1754">
        <v>250026</v>
      </c>
      <c r="AO1754" s="29">
        <v>1</v>
      </c>
      <c r="AP1754" t="s">
        <v>16</v>
      </c>
      <c r="AQ1754" s="61">
        <v>5817</v>
      </c>
      <c r="BK1754" s="27">
        <v>2022</v>
      </c>
      <c r="BL1754" t="s">
        <v>64</v>
      </c>
      <c r="BM1754" t="s">
        <v>30</v>
      </c>
      <c r="BN1754">
        <v>511113</v>
      </c>
      <c r="BO1754" s="29">
        <v>2</v>
      </c>
      <c r="BP1754" t="s">
        <v>77</v>
      </c>
      <c r="BQ1754" s="61">
        <v>3726</v>
      </c>
    </row>
    <row r="1755" spans="37:69" x14ac:dyDescent="0.25">
      <c r="AK1755" s="27">
        <v>2022</v>
      </c>
      <c r="AL1755" t="s">
        <v>51</v>
      </c>
      <c r="AM1755" t="s">
        <v>35</v>
      </c>
      <c r="AN1755">
        <v>250026</v>
      </c>
      <c r="AO1755" s="29">
        <v>2</v>
      </c>
      <c r="AP1755" t="s">
        <v>74</v>
      </c>
      <c r="AQ1755" s="61">
        <v>3278</v>
      </c>
      <c r="BK1755" s="27">
        <v>2022</v>
      </c>
      <c r="BL1755" t="s">
        <v>64</v>
      </c>
      <c r="BM1755" t="s">
        <v>30</v>
      </c>
      <c r="BN1755">
        <v>511113</v>
      </c>
      <c r="BO1755" s="29">
        <v>2</v>
      </c>
      <c r="BP1755" t="s">
        <v>11</v>
      </c>
      <c r="BQ1755" s="61">
        <v>3326</v>
      </c>
    </row>
    <row r="1756" spans="37:69" x14ac:dyDescent="0.25">
      <c r="AK1756" s="27">
        <v>2022</v>
      </c>
      <c r="AL1756" t="s">
        <v>51</v>
      </c>
      <c r="AM1756" t="s">
        <v>35</v>
      </c>
      <c r="AN1756">
        <v>250026</v>
      </c>
      <c r="AO1756" s="29">
        <v>3</v>
      </c>
      <c r="AP1756" t="s">
        <v>12</v>
      </c>
      <c r="AQ1756" s="61">
        <v>5289</v>
      </c>
      <c r="BK1756" s="27">
        <v>2022</v>
      </c>
      <c r="BL1756" t="s">
        <v>64</v>
      </c>
      <c r="BM1756" t="s">
        <v>30</v>
      </c>
      <c r="BN1756">
        <v>511113</v>
      </c>
      <c r="BO1756" s="29">
        <v>2</v>
      </c>
      <c r="BP1756" t="s">
        <v>18</v>
      </c>
      <c r="BQ1756" s="61">
        <v>2089</v>
      </c>
    </row>
    <row r="1757" spans="37:69" x14ac:dyDescent="0.25">
      <c r="AK1757" s="27">
        <v>2022</v>
      </c>
      <c r="AL1757" t="s">
        <v>51</v>
      </c>
      <c r="AM1757" t="s">
        <v>35</v>
      </c>
      <c r="AN1757">
        <v>250026</v>
      </c>
      <c r="AO1757" s="29">
        <v>3</v>
      </c>
      <c r="AP1757" t="s">
        <v>19</v>
      </c>
      <c r="AQ1757" s="61">
        <v>3335</v>
      </c>
      <c r="BK1757" s="27">
        <v>2022</v>
      </c>
      <c r="BL1757" t="s">
        <v>64</v>
      </c>
      <c r="BM1757" t="s">
        <v>30</v>
      </c>
      <c r="BN1757">
        <v>511113</v>
      </c>
      <c r="BO1757" s="29">
        <v>2</v>
      </c>
      <c r="BP1757" t="s">
        <v>19</v>
      </c>
      <c r="BQ1757" s="61">
        <v>1525</v>
      </c>
    </row>
    <row r="1758" spans="37:69" x14ac:dyDescent="0.25">
      <c r="AK1758" s="27">
        <v>2022</v>
      </c>
      <c r="AL1758" t="s">
        <v>51</v>
      </c>
      <c r="AM1758" t="s">
        <v>35</v>
      </c>
      <c r="AN1758">
        <v>250026</v>
      </c>
      <c r="AO1758" s="29">
        <v>4</v>
      </c>
      <c r="AP1758" t="s">
        <v>77</v>
      </c>
      <c r="AQ1758" s="61">
        <v>1582</v>
      </c>
      <c r="BK1758" s="27">
        <v>2022</v>
      </c>
      <c r="BL1758" t="s">
        <v>64</v>
      </c>
      <c r="BM1758" t="s">
        <v>30</v>
      </c>
      <c r="BN1758">
        <v>511113</v>
      </c>
      <c r="BO1758" s="29">
        <v>2</v>
      </c>
      <c r="BP1758" t="s">
        <v>20</v>
      </c>
      <c r="BQ1758" s="61">
        <v>10060</v>
      </c>
    </row>
    <row r="1759" spans="37:69" x14ac:dyDescent="0.25">
      <c r="AK1759" s="27">
        <v>2022</v>
      </c>
      <c r="AL1759" t="s">
        <v>51</v>
      </c>
      <c r="AM1759" t="s">
        <v>35</v>
      </c>
      <c r="AN1759">
        <v>250026</v>
      </c>
      <c r="AO1759" s="29">
        <v>4</v>
      </c>
      <c r="AP1759" t="s">
        <v>18</v>
      </c>
      <c r="AQ1759" s="61">
        <v>1425</v>
      </c>
      <c r="BK1759" s="27">
        <v>2022</v>
      </c>
      <c r="BL1759" t="s">
        <v>64</v>
      </c>
      <c r="BM1759" t="s">
        <v>30</v>
      </c>
      <c r="BN1759">
        <v>511113</v>
      </c>
      <c r="BO1759" s="29">
        <v>3</v>
      </c>
      <c r="BP1759" t="s">
        <v>19</v>
      </c>
      <c r="BQ1759" s="61">
        <v>873</v>
      </c>
    </row>
    <row r="1760" spans="37:69" x14ac:dyDescent="0.25">
      <c r="AK1760" s="27">
        <v>2022</v>
      </c>
      <c r="AL1760" t="s">
        <v>51</v>
      </c>
      <c r="AM1760" t="s">
        <v>35</v>
      </c>
      <c r="AN1760">
        <v>250026</v>
      </c>
      <c r="AO1760" s="29">
        <v>5</v>
      </c>
      <c r="AP1760" t="s">
        <v>79</v>
      </c>
      <c r="AQ1760" s="61">
        <v>4096</v>
      </c>
      <c r="BK1760" s="27">
        <v>2022</v>
      </c>
      <c r="BL1760" t="s">
        <v>64</v>
      </c>
      <c r="BM1760" t="s">
        <v>30</v>
      </c>
      <c r="BN1760">
        <v>511113</v>
      </c>
      <c r="BO1760" s="29">
        <v>3</v>
      </c>
      <c r="BP1760" t="s">
        <v>20</v>
      </c>
      <c r="BQ1760" s="61">
        <v>4832</v>
      </c>
    </row>
    <row r="1761" spans="37:69" x14ac:dyDescent="0.25">
      <c r="AK1761" s="27">
        <v>2022</v>
      </c>
      <c r="AL1761" t="s">
        <v>51</v>
      </c>
      <c r="AM1761" t="s">
        <v>35</v>
      </c>
      <c r="AN1761">
        <v>250026</v>
      </c>
      <c r="AO1761" s="29">
        <v>7</v>
      </c>
      <c r="AP1761" t="s">
        <v>12</v>
      </c>
      <c r="AQ1761" s="61">
        <v>782</v>
      </c>
      <c r="BK1761" s="27">
        <v>2022</v>
      </c>
      <c r="BL1761" t="s">
        <v>64</v>
      </c>
      <c r="BM1761" t="s">
        <v>30</v>
      </c>
      <c r="BN1761">
        <v>511113</v>
      </c>
      <c r="BO1761" s="29">
        <v>4</v>
      </c>
      <c r="BP1761" t="s">
        <v>74</v>
      </c>
      <c r="BQ1761" s="61">
        <v>5251</v>
      </c>
    </row>
    <row r="1762" spans="37:69" x14ac:dyDescent="0.25">
      <c r="AK1762" s="27">
        <v>2022</v>
      </c>
      <c r="AL1762" t="s">
        <v>51</v>
      </c>
      <c r="AM1762" t="s">
        <v>35</v>
      </c>
      <c r="AN1762">
        <v>250026</v>
      </c>
      <c r="AO1762" s="29">
        <v>9</v>
      </c>
      <c r="AP1762" t="s">
        <v>79</v>
      </c>
      <c r="AQ1762" s="61">
        <v>458</v>
      </c>
      <c r="BK1762" s="27">
        <v>2022</v>
      </c>
      <c r="BL1762" t="s">
        <v>64</v>
      </c>
      <c r="BM1762" t="s">
        <v>30</v>
      </c>
      <c r="BN1762">
        <v>511113</v>
      </c>
      <c r="BO1762" s="29">
        <v>4</v>
      </c>
      <c r="BP1762" t="s">
        <v>79</v>
      </c>
      <c r="BQ1762" s="61">
        <v>4932</v>
      </c>
    </row>
    <row r="1763" spans="37:69" x14ac:dyDescent="0.25">
      <c r="AK1763" s="27">
        <v>2022</v>
      </c>
      <c r="AL1763" t="s">
        <v>51</v>
      </c>
      <c r="AM1763" t="s">
        <v>35</v>
      </c>
      <c r="AN1763">
        <v>250026</v>
      </c>
      <c r="AO1763" s="29">
        <v>9</v>
      </c>
      <c r="AP1763" t="s">
        <v>21</v>
      </c>
      <c r="AQ1763" s="61">
        <v>3237</v>
      </c>
      <c r="BK1763" s="27">
        <v>2022</v>
      </c>
      <c r="BL1763" t="s">
        <v>64</v>
      </c>
      <c r="BM1763" t="s">
        <v>30</v>
      </c>
      <c r="BN1763">
        <v>511113</v>
      </c>
      <c r="BO1763" s="29">
        <v>4</v>
      </c>
      <c r="BP1763" t="s">
        <v>81</v>
      </c>
      <c r="BQ1763" s="61">
        <v>1625</v>
      </c>
    </row>
    <row r="1764" spans="37:69" x14ac:dyDescent="0.25">
      <c r="AK1764" s="27">
        <v>2022</v>
      </c>
      <c r="AL1764" t="s">
        <v>51</v>
      </c>
      <c r="AM1764" t="s">
        <v>35</v>
      </c>
      <c r="AN1764">
        <v>250026</v>
      </c>
      <c r="AO1764" s="29">
        <v>11</v>
      </c>
      <c r="AP1764" t="s">
        <v>73</v>
      </c>
      <c r="AQ1764" s="61">
        <v>4732</v>
      </c>
      <c r="BK1764" s="27">
        <v>2022</v>
      </c>
      <c r="BL1764" t="s">
        <v>64</v>
      </c>
      <c r="BM1764" t="s">
        <v>30</v>
      </c>
      <c r="BN1764">
        <v>511113</v>
      </c>
      <c r="BO1764" s="29">
        <v>4</v>
      </c>
      <c r="BP1764" t="s">
        <v>17</v>
      </c>
      <c r="BQ1764" s="61">
        <v>4509</v>
      </c>
    </row>
    <row r="1765" spans="37:69" x14ac:dyDescent="0.25">
      <c r="AK1765" s="27">
        <v>2022</v>
      </c>
      <c r="AL1765" t="s">
        <v>51</v>
      </c>
      <c r="AM1765" t="s">
        <v>35</v>
      </c>
      <c r="AN1765">
        <v>250026</v>
      </c>
      <c r="AO1765" s="29">
        <v>11</v>
      </c>
      <c r="AP1765" t="s">
        <v>11</v>
      </c>
      <c r="AQ1765" s="61">
        <v>3317</v>
      </c>
      <c r="BK1765" s="27">
        <v>2022</v>
      </c>
      <c r="BL1765" t="s">
        <v>64</v>
      </c>
      <c r="BM1765" t="s">
        <v>30</v>
      </c>
      <c r="BN1765">
        <v>511113</v>
      </c>
      <c r="BO1765" s="29">
        <v>5</v>
      </c>
      <c r="BP1765" t="s">
        <v>14</v>
      </c>
      <c r="BQ1765" s="61">
        <v>4352</v>
      </c>
    </row>
    <row r="1766" spans="37:69" x14ac:dyDescent="0.25">
      <c r="AK1766" s="27">
        <v>2022</v>
      </c>
      <c r="AL1766" t="s">
        <v>51</v>
      </c>
      <c r="AM1766" t="s">
        <v>35</v>
      </c>
      <c r="AN1766">
        <v>250026</v>
      </c>
      <c r="AO1766" s="29">
        <v>12</v>
      </c>
      <c r="AP1766" t="s">
        <v>77</v>
      </c>
      <c r="AQ1766" s="61">
        <v>387</v>
      </c>
      <c r="BK1766" s="27">
        <v>2022</v>
      </c>
      <c r="BL1766" t="s">
        <v>64</v>
      </c>
      <c r="BM1766" t="s">
        <v>30</v>
      </c>
      <c r="BN1766">
        <v>511113</v>
      </c>
      <c r="BO1766" s="29">
        <v>6</v>
      </c>
      <c r="BP1766" t="s">
        <v>80</v>
      </c>
      <c r="BQ1766" s="61">
        <v>2077</v>
      </c>
    </row>
    <row r="1767" spans="37:69" x14ac:dyDescent="0.25">
      <c r="AK1767" s="27">
        <v>2022</v>
      </c>
      <c r="AL1767" t="s">
        <v>51</v>
      </c>
      <c r="AM1767" t="s">
        <v>35</v>
      </c>
      <c r="AN1767">
        <v>250027</v>
      </c>
      <c r="AO1767" s="29">
        <v>1</v>
      </c>
      <c r="AP1767" t="s">
        <v>75</v>
      </c>
      <c r="AQ1767" s="61">
        <v>419</v>
      </c>
      <c r="BK1767" s="27">
        <v>2022</v>
      </c>
      <c r="BL1767" t="s">
        <v>64</v>
      </c>
      <c r="BM1767" t="s">
        <v>30</v>
      </c>
      <c r="BN1767">
        <v>511113</v>
      </c>
      <c r="BO1767" s="29">
        <v>6</v>
      </c>
      <c r="BP1767" t="s">
        <v>12</v>
      </c>
      <c r="BQ1767" s="61">
        <v>1989</v>
      </c>
    </row>
    <row r="1768" spans="37:69" x14ac:dyDescent="0.25">
      <c r="AK1768" s="27">
        <v>2022</v>
      </c>
      <c r="AL1768" t="s">
        <v>51</v>
      </c>
      <c r="AM1768" t="s">
        <v>35</v>
      </c>
      <c r="AN1768">
        <v>250027</v>
      </c>
      <c r="AO1768" s="29">
        <v>1</v>
      </c>
      <c r="AP1768" t="s">
        <v>79</v>
      </c>
      <c r="AQ1768" s="61">
        <v>961</v>
      </c>
      <c r="BK1768" s="27">
        <v>2022</v>
      </c>
      <c r="BL1768" t="s">
        <v>64</v>
      </c>
      <c r="BM1768" t="s">
        <v>30</v>
      </c>
      <c r="BN1768">
        <v>511113</v>
      </c>
      <c r="BO1768" s="29">
        <v>7</v>
      </c>
      <c r="BP1768" t="s">
        <v>79</v>
      </c>
      <c r="BQ1768" s="61">
        <v>4026</v>
      </c>
    </row>
    <row r="1769" spans="37:69" x14ac:dyDescent="0.25">
      <c r="AK1769" s="27">
        <v>2022</v>
      </c>
      <c r="AL1769" t="s">
        <v>51</v>
      </c>
      <c r="AM1769" t="s">
        <v>35</v>
      </c>
      <c r="AN1769">
        <v>250027</v>
      </c>
      <c r="AO1769" s="29">
        <v>2</v>
      </c>
      <c r="AP1769" t="s">
        <v>79</v>
      </c>
      <c r="AQ1769" s="61">
        <v>1497</v>
      </c>
      <c r="BK1769" s="27">
        <v>2022</v>
      </c>
      <c r="BL1769" t="s">
        <v>64</v>
      </c>
      <c r="BM1769" t="s">
        <v>30</v>
      </c>
      <c r="BN1769">
        <v>511113</v>
      </c>
      <c r="BO1769" s="29">
        <v>7</v>
      </c>
      <c r="BP1769" t="s">
        <v>80</v>
      </c>
      <c r="BQ1769" s="61">
        <v>2016</v>
      </c>
    </row>
    <row r="1770" spans="37:69" x14ac:dyDescent="0.25">
      <c r="AK1770" s="27">
        <v>2022</v>
      </c>
      <c r="AL1770" t="s">
        <v>51</v>
      </c>
      <c r="AM1770" t="s">
        <v>35</v>
      </c>
      <c r="AN1770">
        <v>250027</v>
      </c>
      <c r="AO1770" s="29">
        <v>5</v>
      </c>
      <c r="AP1770" t="s">
        <v>77</v>
      </c>
      <c r="AQ1770" s="61">
        <v>439</v>
      </c>
      <c r="BK1770" s="27">
        <v>2022</v>
      </c>
      <c r="BL1770" t="s">
        <v>64</v>
      </c>
      <c r="BM1770" t="s">
        <v>30</v>
      </c>
      <c r="BN1770">
        <v>511113</v>
      </c>
      <c r="BO1770" s="29">
        <v>7</v>
      </c>
      <c r="BP1770" t="s">
        <v>13</v>
      </c>
      <c r="BQ1770" s="61">
        <v>1570</v>
      </c>
    </row>
    <row r="1771" spans="37:69" x14ac:dyDescent="0.25">
      <c r="AK1771" s="27">
        <v>2022</v>
      </c>
      <c r="AL1771" t="s">
        <v>51</v>
      </c>
      <c r="AM1771" t="s">
        <v>35</v>
      </c>
      <c r="AN1771">
        <v>250028</v>
      </c>
      <c r="AO1771" s="29">
        <v>1</v>
      </c>
      <c r="AP1771" t="s">
        <v>79</v>
      </c>
      <c r="AQ1771" s="61">
        <v>5176</v>
      </c>
      <c r="BK1771" s="27">
        <v>2022</v>
      </c>
      <c r="BL1771" t="s">
        <v>64</v>
      </c>
      <c r="BM1771" t="s">
        <v>30</v>
      </c>
      <c r="BN1771">
        <v>511113</v>
      </c>
      <c r="BO1771" s="29">
        <v>8</v>
      </c>
      <c r="BP1771" t="s">
        <v>74</v>
      </c>
      <c r="BQ1771" s="61">
        <v>1765</v>
      </c>
    </row>
    <row r="1772" spans="37:69" x14ac:dyDescent="0.25">
      <c r="AK1772" s="27">
        <v>2022</v>
      </c>
      <c r="AL1772" t="s">
        <v>51</v>
      </c>
      <c r="AM1772" t="s">
        <v>35</v>
      </c>
      <c r="AN1772">
        <v>250028</v>
      </c>
      <c r="AO1772" s="29">
        <v>2</v>
      </c>
      <c r="AP1772" t="s">
        <v>76</v>
      </c>
      <c r="AQ1772" s="61">
        <v>2281</v>
      </c>
      <c r="BK1772" s="27">
        <v>2022</v>
      </c>
      <c r="BL1772" t="s">
        <v>64</v>
      </c>
      <c r="BM1772" t="s">
        <v>30</v>
      </c>
      <c r="BN1772">
        <v>511113</v>
      </c>
      <c r="BO1772" s="29">
        <v>8</v>
      </c>
      <c r="BP1772" t="s">
        <v>20</v>
      </c>
      <c r="BQ1772" s="61">
        <v>2884</v>
      </c>
    </row>
    <row r="1773" spans="37:69" x14ac:dyDescent="0.25">
      <c r="AK1773" s="27">
        <v>2022</v>
      </c>
      <c r="AL1773" t="s">
        <v>51</v>
      </c>
      <c r="AM1773" t="s">
        <v>35</v>
      </c>
      <c r="AN1773">
        <v>250028</v>
      </c>
      <c r="AO1773" s="29">
        <v>2</v>
      </c>
      <c r="AP1773" t="s">
        <v>14</v>
      </c>
      <c r="AQ1773" s="61">
        <v>3737</v>
      </c>
      <c r="BK1773" s="27">
        <v>2022</v>
      </c>
      <c r="BL1773" t="s">
        <v>64</v>
      </c>
      <c r="BM1773" t="s">
        <v>30</v>
      </c>
      <c r="BN1773">
        <v>511113</v>
      </c>
      <c r="BO1773" s="29">
        <v>9</v>
      </c>
      <c r="BP1773" t="s">
        <v>73</v>
      </c>
      <c r="BQ1773" s="61">
        <v>3211</v>
      </c>
    </row>
    <row r="1774" spans="37:69" x14ac:dyDescent="0.25">
      <c r="AK1774" s="27">
        <v>2022</v>
      </c>
      <c r="AL1774" t="s">
        <v>51</v>
      </c>
      <c r="AM1774" t="s">
        <v>35</v>
      </c>
      <c r="AN1774">
        <v>250028</v>
      </c>
      <c r="AO1774" s="29">
        <v>3</v>
      </c>
      <c r="AP1774" t="s">
        <v>11</v>
      </c>
      <c r="AQ1774" s="61">
        <v>965</v>
      </c>
      <c r="BK1774" s="27">
        <v>2022</v>
      </c>
      <c r="BL1774" t="s">
        <v>64</v>
      </c>
      <c r="BM1774" t="s">
        <v>30</v>
      </c>
      <c r="BN1774">
        <v>511113</v>
      </c>
      <c r="BO1774" s="29">
        <v>10</v>
      </c>
      <c r="BP1774" t="s">
        <v>74</v>
      </c>
      <c r="BQ1774" s="61">
        <v>3255</v>
      </c>
    </row>
    <row r="1775" spans="37:69" x14ac:dyDescent="0.25">
      <c r="AK1775" s="27">
        <v>2022</v>
      </c>
      <c r="AL1775" t="s">
        <v>51</v>
      </c>
      <c r="AM1775" t="s">
        <v>35</v>
      </c>
      <c r="AN1775">
        <v>250028</v>
      </c>
      <c r="AO1775" s="29">
        <v>8</v>
      </c>
      <c r="AP1775" t="s">
        <v>17</v>
      </c>
      <c r="AQ1775" s="61">
        <v>2775</v>
      </c>
      <c r="BK1775" s="27">
        <v>2022</v>
      </c>
      <c r="BL1775" t="s">
        <v>64</v>
      </c>
      <c r="BM1775" t="s">
        <v>30</v>
      </c>
      <c r="BN1775">
        <v>511113</v>
      </c>
      <c r="BO1775" s="29">
        <v>10</v>
      </c>
      <c r="BP1775" t="s">
        <v>76</v>
      </c>
      <c r="BQ1775" s="61">
        <v>5239</v>
      </c>
    </row>
    <row r="1776" spans="37:69" x14ac:dyDescent="0.25">
      <c r="AK1776" s="27">
        <v>2022</v>
      </c>
      <c r="AL1776" t="s">
        <v>51</v>
      </c>
      <c r="AM1776" t="s">
        <v>35</v>
      </c>
      <c r="AN1776">
        <v>250028</v>
      </c>
      <c r="AO1776" s="29">
        <v>8</v>
      </c>
      <c r="AP1776" t="s">
        <v>20</v>
      </c>
      <c r="AQ1776" s="61">
        <v>4784</v>
      </c>
      <c r="BK1776" s="27">
        <v>2022</v>
      </c>
      <c r="BL1776" t="s">
        <v>64</v>
      </c>
      <c r="BM1776" t="s">
        <v>30</v>
      </c>
      <c r="BN1776">
        <v>511113</v>
      </c>
      <c r="BO1776" s="29">
        <v>10</v>
      </c>
      <c r="BP1776" t="s">
        <v>79</v>
      </c>
      <c r="BQ1776" s="61">
        <v>4270</v>
      </c>
    </row>
    <row r="1777" spans="37:69" x14ac:dyDescent="0.25">
      <c r="AK1777" s="27">
        <v>2022</v>
      </c>
      <c r="AL1777" t="s">
        <v>51</v>
      </c>
      <c r="AM1777" t="s">
        <v>35</v>
      </c>
      <c r="AN1777">
        <v>250028</v>
      </c>
      <c r="AO1777" s="29">
        <v>9</v>
      </c>
      <c r="AP1777" t="s">
        <v>79</v>
      </c>
      <c r="AQ1777" s="61">
        <v>3690</v>
      </c>
      <c r="BK1777" s="27">
        <v>2022</v>
      </c>
      <c r="BL1777" t="s">
        <v>64</v>
      </c>
      <c r="BM1777" t="s">
        <v>30</v>
      </c>
      <c r="BN1777">
        <v>511113</v>
      </c>
      <c r="BO1777" s="29">
        <v>12</v>
      </c>
      <c r="BP1777" t="s">
        <v>75</v>
      </c>
      <c r="BQ1777" s="61">
        <v>2746</v>
      </c>
    </row>
    <row r="1778" spans="37:69" x14ac:dyDescent="0.25">
      <c r="AK1778" s="27">
        <v>2022</v>
      </c>
      <c r="AL1778" t="s">
        <v>51</v>
      </c>
      <c r="AM1778" t="s">
        <v>35</v>
      </c>
      <c r="AN1778">
        <v>250028</v>
      </c>
      <c r="AO1778" s="29">
        <v>11</v>
      </c>
      <c r="AP1778" t="s">
        <v>21</v>
      </c>
      <c r="AQ1778" s="61">
        <v>637</v>
      </c>
      <c r="BK1778" s="27">
        <v>2022</v>
      </c>
      <c r="BL1778" t="s">
        <v>64</v>
      </c>
      <c r="BM1778" t="s">
        <v>30</v>
      </c>
      <c r="BN1778">
        <v>511113</v>
      </c>
      <c r="BO1778" s="29">
        <v>12</v>
      </c>
      <c r="BP1778" t="s">
        <v>78</v>
      </c>
      <c r="BQ1778" s="61">
        <v>3126</v>
      </c>
    </row>
    <row r="1779" spans="37:69" x14ac:dyDescent="0.25">
      <c r="AK1779" s="27">
        <v>2022</v>
      </c>
      <c r="AL1779" t="s">
        <v>51</v>
      </c>
      <c r="AM1779" t="s">
        <v>35</v>
      </c>
      <c r="AN1779">
        <v>250028</v>
      </c>
      <c r="AO1779" s="29">
        <v>12</v>
      </c>
      <c r="AP1779" t="s">
        <v>76</v>
      </c>
      <c r="AQ1779" s="61">
        <v>1250</v>
      </c>
      <c r="BK1779" s="27">
        <v>2022</v>
      </c>
      <c r="BL1779" t="s">
        <v>64</v>
      </c>
      <c r="BM1779" t="s">
        <v>30</v>
      </c>
      <c r="BN1779">
        <v>511113</v>
      </c>
      <c r="BO1779" s="29">
        <v>12</v>
      </c>
      <c r="BP1779" t="s">
        <v>79</v>
      </c>
      <c r="BQ1779" s="61">
        <v>322</v>
      </c>
    </row>
    <row r="1780" spans="37:69" x14ac:dyDescent="0.25">
      <c r="AK1780" s="27">
        <v>2022</v>
      </c>
      <c r="AL1780" t="s">
        <v>51</v>
      </c>
      <c r="AM1780" t="s">
        <v>35</v>
      </c>
      <c r="AN1780">
        <v>250029</v>
      </c>
      <c r="AO1780" s="29">
        <v>2</v>
      </c>
      <c r="AP1780" t="s">
        <v>16</v>
      </c>
      <c r="AQ1780" s="61">
        <v>1371</v>
      </c>
      <c r="BK1780" s="27">
        <v>2022</v>
      </c>
      <c r="BL1780" t="s">
        <v>64</v>
      </c>
      <c r="BM1780" t="s">
        <v>30</v>
      </c>
      <c r="BN1780">
        <v>511113</v>
      </c>
      <c r="BO1780" s="29">
        <v>12</v>
      </c>
      <c r="BP1780" t="s">
        <v>13</v>
      </c>
      <c r="BQ1780" s="61">
        <v>2389</v>
      </c>
    </row>
    <row r="1781" spans="37:69" x14ac:dyDescent="0.25">
      <c r="AK1781" s="27">
        <v>2022</v>
      </c>
      <c r="AL1781" t="s">
        <v>51</v>
      </c>
      <c r="AM1781" t="s">
        <v>35</v>
      </c>
      <c r="AN1781">
        <v>250029</v>
      </c>
      <c r="AO1781" s="29">
        <v>3</v>
      </c>
      <c r="AP1781" t="s">
        <v>80</v>
      </c>
      <c r="AQ1781" s="61">
        <v>3223</v>
      </c>
      <c r="BK1781" s="27">
        <v>2022</v>
      </c>
      <c r="BL1781" t="s">
        <v>64</v>
      </c>
      <c r="BM1781" t="s">
        <v>30</v>
      </c>
      <c r="BN1781">
        <v>511114</v>
      </c>
      <c r="BO1781" s="29">
        <v>1</v>
      </c>
      <c r="BP1781" t="s">
        <v>74</v>
      </c>
      <c r="BQ1781" s="61">
        <v>313</v>
      </c>
    </row>
    <row r="1782" spans="37:69" x14ac:dyDescent="0.25">
      <c r="AK1782" s="27">
        <v>2022</v>
      </c>
      <c r="AL1782" t="s">
        <v>51</v>
      </c>
      <c r="AM1782" t="s">
        <v>35</v>
      </c>
      <c r="AN1782">
        <v>250029</v>
      </c>
      <c r="AO1782" s="29">
        <v>7</v>
      </c>
      <c r="AP1782" t="s">
        <v>11</v>
      </c>
      <c r="AQ1782" s="61">
        <v>4311</v>
      </c>
      <c r="BK1782" s="27">
        <v>2022</v>
      </c>
      <c r="BL1782" t="s">
        <v>64</v>
      </c>
      <c r="BM1782" t="s">
        <v>30</v>
      </c>
      <c r="BN1782">
        <v>511114</v>
      </c>
      <c r="BO1782" s="29">
        <v>1</v>
      </c>
      <c r="BP1782" t="s">
        <v>18</v>
      </c>
      <c r="BQ1782" s="61">
        <v>362</v>
      </c>
    </row>
    <row r="1783" spans="37:69" x14ac:dyDescent="0.25">
      <c r="AK1783" s="27">
        <v>2022</v>
      </c>
      <c r="AL1783" t="s">
        <v>51</v>
      </c>
      <c r="AM1783" t="s">
        <v>35</v>
      </c>
      <c r="AN1783">
        <v>250029</v>
      </c>
      <c r="AO1783" s="29">
        <v>9</v>
      </c>
      <c r="AP1783" t="s">
        <v>80</v>
      </c>
      <c r="AQ1783" s="61">
        <v>2012</v>
      </c>
      <c r="BK1783" s="27">
        <v>2022</v>
      </c>
      <c r="BL1783" t="s">
        <v>64</v>
      </c>
      <c r="BM1783" t="s">
        <v>30</v>
      </c>
      <c r="BN1783">
        <v>511114</v>
      </c>
      <c r="BO1783" s="29">
        <v>2</v>
      </c>
      <c r="BP1783" t="s">
        <v>75</v>
      </c>
      <c r="BQ1783" s="61">
        <v>1361</v>
      </c>
    </row>
    <row r="1784" spans="37:69" x14ac:dyDescent="0.25">
      <c r="AK1784" s="27">
        <v>2022</v>
      </c>
      <c r="AL1784" t="s">
        <v>51</v>
      </c>
      <c r="AM1784" t="s">
        <v>35</v>
      </c>
      <c r="AN1784">
        <v>250029</v>
      </c>
      <c r="AO1784" s="29">
        <v>12</v>
      </c>
      <c r="AP1784" t="s">
        <v>79</v>
      </c>
      <c r="AQ1784" s="61">
        <v>1032</v>
      </c>
      <c r="BK1784" s="27">
        <v>2022</v>
      </c>
      <c r="BL1784" t="s">
        <v>64</v>
      </c>
      <c r="BM1784" t="s">
        <v>30</v>
      </c>
      <c r="BN1784">
        <v>511114</v>
      </c>
      <c r="BO1784" s="29">
        <v>2</v>
      </c>
      <c r="BP1784" t="s">
        <v>76</v>
      </c>
      <c r="BQ1784" s="61">
        <v>363</v>
      </c>
    </row>
    <row r="1785" spans="37:69" x14ac:dyDescent="0.25">
      <c r="AK1785" s="27">
        <v>2022</v>
      </c>
      <c r="AL1785" t="s">
        <v>51</v>
      </c>
      <c r="AM1785" t="s">
        <v>35</v>
      </c>
      <c r="AN1785">
        <v>250029</v>
      </c>
      <c r="AO1785" s="29">
        <v>12</v>
      </c>
      <c r="AP1785" t="s">
        <v>81</v>
      </c>
      <c r="AQ1785" s="61">
        <v>5518</v>
      </c>
      <c r="BK1785" s="27">
        <v>2022</v>
      </c>
      <c r="BL1785" t="s">
        <v>64</v>
      </c>
      <c r="BM1785" t="s">
        <v>30</v>
      </c>
      <c r="BN1785">
        <v>511114</v>
      </c>
      <c r="BO1785" s="29">
        <v>2</v>
      </c>
      <c r="BP1785" t="s">
        <v>11</v>
      </c>
      <c r="BQ1785" s="61">
        <v>3150</v>
      </c>
    </row>
    <row r="1786" spans="37:69" x14ac:dyDescent="0.25">
      <c r="AK1786" s="27">
        <v>2022</v>
      </c>
      <c r="AL1786" t="s">
        <v>51</v>
      </c>
      <c r="AM1786" t="s">
        <v>35</v>
      </c>
      <c r="AN1786">
        <v>250030</v>
      </c>
      <c r="AO1786" s="29">
        <v>1</v>
      </c>
      <c r="AP1786" t="s">
        <v>14</v>
      </c>
      <c r="AQ1786" s="61">
        <v>3019</v>
      </c>
      <c r="BK1786" s="27">
        <v>2022</v>
      </c>
      <c r="BL1786" t="s">
        <v>64</v>
      </c>
      <c r="BM1786" t="s">
        <v>30</v>
      </c>
      <c r="BN1786">
        <v>511114</v>
      </c>
      <c r="BO1786" s="29">
        <v>2</v>
      </c>
      <c r="BP1786" t="s">
        <v>19</v>
      </c>
      <c r="BQ1786" s="61">
        <v>5090</v>
      </c>
    </row>
    <row r="1787" spans="37:69" x14ac:dyDescent="0.25">
      <c r="AK1787" s="27">
        <v>2022</v>
      </c>
      <c r="AL1787" t="s">
        <v>51</v>
      </c>
      <c r="AM1787" t="s">
        <v>35</v>
      </c>
      <c r="AN1787">
        <v>250030</v>
      </c>
      <c r="AO1787" s="29">
        <v>3</v>
      </c>
      <c r="AP1787" t="s">
        <v>19</v>
      </c>
      <c r="AQ1787" s="61">
        <v>4053</v>
      </c>
      <c r="BK1787" s="27">
        <v>2022</v>
      </c>
      <c r="BL1787" t="s">
        <v>64</v>
      </c>
      <c r="BM1787" t="s">
        <v>30</v>
      </c>
      <c r="BN1787">
        <v>511114</v>
      </c>
      <c r="BO1787" s="29">
        <v>3</v>
      </c>
      <c r="BP1787" t="s">
        <v>75</v>
      </c>
      <c r="BQ1787" s="61">
        <v>2093</v>
      </c>
    </row>
    <row r="1788" spans="37:69" x14ac:dyDescent="0.25">
      <c r="AK1788" s="27">
        <v>2022</v>
      </c>
      <c r="AL1788" t="s">
        <v>51</v>
      </c>
      <c r="AM1788" t="s">
        <v>35</v>
      </c>
      <c r="AN1788">
        <v>250030</v>
      </c>
      <c r="AO1788" s="29">
        <v>4</v>
      </c>
      <c r="AP1788" t="s">
        <v>75</v>
      </c>
      <c r="AQ1788" s="61">
        <v>5014</v>
      </c>
      <c r="BK1788" s="27">
        <v>2022</v>
      </c>
      <c r="BL1788" t="s">
        <v>64</v>
      </c>
      <c r="BM1788" t="s">
        <v>30</v>
      </c>
      <c r="BN1788">
        <v>511114</v>
      </c>
      <c r="BO1788" s="29">
        <v>3</v>
      </c>
      <c r="BP1788" t="s">
        <v>78</v>
      </c>
      <c r="BQ1788" s="61">
        <v>4156</v>
      </c>
    </row>
    <row r="1789" spans="37:69" x14ac:dyDescent="0.25">
      <c r="AK1789" s="27">
        <v>2022</v>
      </c>
      <c r="AL1789" t="s">
        <v>51</v>
      </c>
      <c r="AM1789" t="s">
        <v>35</v>
      </c>
      <c r="AN1789">
        <v>250030</v>
      </c>
      <c r="AO1789" s="29">
        <v>6</v>
      </c>
      <c r="AP1789" t="s">
        <v>11</v>
      </c>
      <c r="AQ1789" s="61">
        <v>1204</v>
      </c>
      <c r="BK1789" s="27">
        <v>2022</v>
      </c>
      <c r="BL1789" t="s">
        <v>64</v>
      </c>
      <c r="BM1789" t="s">
        <v>30</v>
      </c>
      <c r="BN1789">
        <v>511114</v>
      </c>
      <c r="BO1789" s="29">
        <v>3</v>
      </c>
      <c r="BP1789" t="s">
        <v>81</v>
      </c>
      <c r="BQ1789" s="61">
        <v>4450</v>
      </c>
    </row>
    <row r="1790" spans="37:69" x14ac:dyDescent="0.25">
      <c r="AK1790" s="27">
        <v>2022</v>
      </c>
      <c r="AL1790" t="s">
        <v>51</v>
      </c>
      <c r="AM1790" t="s">
        <v>35</v>
      </c>
      <c r="AN1790">
        <v>250030</v>
      </c>
      <c r="AO1790" s="29">
        <v>9</v>
      </c>
      <c r="AP1790" t="s">
        <v>74</v>
      </c>
      <c r="AQ1790" s="61">
        <v>5642</v>
      </c>
      <c r="BK1790" s="27">
        <v>2022</v>
      </c>
      <c r="BL1790" t="s">
        <v>64</v>
      </c>
      <c r="BM1790" t="s">
        <v>30</v>
      </c>
      <c r="BN1790">
        <v>511114</v>
      </c>
      <c r="BO1790" s="29">
        <v>3</v>
      </c>
      <c r="BP1790" t="s">
        <v>11</v>
      </c>
      <c r="BQ1790" s="61">
        <v>5413</v>
      </c>
    </row>
    <row r="1791" spans="37:69" x14ac:dyDescent="0.25">
      <c r="AK1791" s="27">
        <v>2022</v>
      </c>
      <c r="AL1791" t="s">
        <v>51</v>
      </c>
      <c r="AM1791" t="s">
        <v>35</v>
      </c>
      <c r="AN1791">
        <v>250030</v>
      </c>
      <c r="AO1791" s="29">
        <v>12</v>
      </c>
      <c r="AP1791" t="s">
        <v>18</v>
      </c>
      <c r="AQ1791" s="61">
        <v>1610</v>
      </c>
      <c r="BK1791" s="27">
        <v>2022</v>
      </c>
      <c r="BL1791" t="s">
        <v>64</v>
      </c>
      <c r="BM1791" t="s">
        <v>30</v>
      </c>
      <c r="BN1791">
        <v>511114</v>
      </c>
      <c r="BO1791" s="29">
        <v>4</v>
      </c>
      <c r="BP1791" t="s">
        <v>77</v>
      </c>
      <c r="BQ1791" s="61">
        <v>5719</v>
      </c>
    </row>
    <row r="1792" spans="37:69" x14ac:dyDescent="0.25">
      <c r="AK1792" s="27">
        <v>2022</v>
      </c>
      <c r="AL1792" t="s">
        <v>64</v>
      </c>
      <c r="AM1792" t="s">
        <v>34</v>
      </c>
      <c r="AN1792">
        <v>250021</v>
      </c>
      <c r="AO1792" s="29">
        <v>1</v>
      </c>
      <c r="AP1792" t="s">
        <v>74</v>
      </c>
      <c r="AQ1792" s="61">
        <v>313</v>
      </c>
      <c r="BK1792" s="27">
        <v>2022</v>
      </c>
      <c r="BL1792" t="s">
        <v>64</v>
      </c>
      <c r="BM1792" t="s">
        <v>30</v>
      </c>
      <c r="BN1792">
        <v>511114</v>
      </c>
      <c r="BO1792" s="29">
        <v>4</v>
      </c>
      <c r="BP1792" t="s">
        <v>81</v>
      </c>
      <c r="BQ1792" s="61">
        <v>4697</v>
      </c>
    </row>
    <row r="1793" spans="37:69" x14ac:dyDescent="0.25">
      <c r="AK1793" s="27">
        <v>2022</v>
      </c>
      <c r="AL1793" t="s">
        <v>64</v>
      </c>
      <c r="AM1793" t="s">
        <v>34</v>
      </c>
      <c r="AN1793">
        <v>250021</v>
      </c>
      <c r="AO1793" s="29">
        <v>2</v>
      </c>
      <c r="AP1793" t="s">
        <v>76</v>
      </c>
      <c r="AQ1793" s="61">
        <v>363</v>
      </c>
      <c r="BK1793" s="27">
        <v>2022</v>
      </c>
      <c r="BL1793" t="s">
        <v>64</v>
      </c>
      <c r="BM1793" t="s">
        <v>30</v>
      </c>
      <c r="BN1793">
        <v>511114</v>
      </c>
      <c r="BO1793" s="29">
        <v>4</v>
      </c>
      <c r="BP1793" t="s">
        <v>12</v>
      </c>
      <c r="BQ1793" s="61">
        <v>4229</v>
      </c>
    </row>
    <row r="1794" spans="37:69" x14ac:dyDescent="0.25">
      <c r="AK1794" s="27">
        <v>2022</v>
      </c>
      <c r="AL1794" t="s">
        <v>64</v>
      </c>
      <c r="AM1794" t="s">
        <v>34</v>
      </c>
      <c r="AN1794">
        <v>250021</v>
      </c>
      <c r="AO1794" s="29">
        <v>4</v>
      </c>
      <c r="AP1794" t="s">
        <v>81</v>
      </c>
      <c r="AQ1794" s="61">
        <v>4697</v>
      </c>
      <c r="BK1794" s="27">
        <v>2022</v>
      </c>
      <c r="BL1794" t="s">
        <v>64</v>
      </c>
      <c r="BM1794" t="s">
        <v>30</v>
      </c>
      <c r="BN1794">
        <v>511114</v>
      </c>
      <c r="BO1794" s="29">
        <v>4</v>
      </c>
      <c r="BP1794" t="s">
        <v>13</v>
      </c>
      <c r="BQ1794" s="61">
        <v>4304</v>
      </c>
    </row>
    <row r="1795" spans="37:69" x14ac:dyDescent="0.25">
      <c r="AK1795" s="27">
        <v>2022</v>
      </c>
      <c r="AL1795" t="s">
        <v>64</v>
      </c>
      <c r="AM1795" t="s">
        <v>34</v>
      </c>
      <c r="AN1795">
        <v>250021</v>
      </c>
      <c r="AO1795" s="29">
        <v>5</v>
      </c>
      <c r="AP1795" t="s">
        <v>11</v>
      </c>
      <c r="AQ1795" s="61">
        <v>3624</v>
      </c>
      <c r="BK1795" s="27">
        <v>2022</v>
      </c>
      <c r="BL1795" t="s">
        <v>64</v>
      </c>
      <c r="BM1795" t="s">
        <v>30</v>
      </c>
      <c r="BN1795">
        <v>511114</v>
      </c>
      <c r="BO1795" s="29">
        <v>5</v>
      </c>
      <c r="BP1795" t="s">
        <v>76</v>
      </c>
      <c r="BQ1795" s="61">
        <v>534</v>
      </c>
    </row>
    <row r="1796" spans="37:69" x14ac:dyDescent="0.25">
      <c r="AK1796" s="27">
        <v>2022</v>
      </c>
      <c r="AL1796" t="s">
        <v>64</v>
      </c>
      <c r="AM1796" t="s">
        <v>34</v>
      </c>
      <c r="AN1796">
        <v>250021</v>
      </c>
      <c r="AO1796" s="29">
        <v>5</v>
      </c>
      <c r="AP1796" t="s">
        <v>12</v>
      </c>
      <c r="AQ1796" s="61">
        <v>1038</v>
      </c>
      <c r="BK1796" s="27">
        <v>2022</v>
      </c>
      <c r="BL1796" t="s">
        <v>64</v>
      </c>
      <c r="BM1796" t="s">
        <v>30</v>
      </c>
      <c r="BN1796">
        <v>511114</v>
      </c>
      <c r="BO1796" s="29">
        <v>5</v>
      </c>
      <c r="BP1796" t="s">
        <v>78</v>
      </c>
      <c r="BQ1796" s="61">
        <v>2983</v>
      </c>
    </row>
    <row r="1797" spans="37:69" x14ac:dyDescent="0.25">
      <c r="AK1797" s="27">
        <v>2022</v>
      </c>
      <c r="AL1797" t="s">
        <v>64</v>
      </c>
      <c r="AM1797" t="s">
        <v>34</v>
      </c>
      <c r="AN1797">
        <v>250021</v>
      </c>
      <c r="AO1797" s="29">
        <v>10</v>
      </c>
      <c r="AP1797" t="s">
        <v>81</v>
      </c>
      <c r="AQ1797" s="61">
        <v>4373</v>
      </c>
      <c r="BK1797" s="27">
        <v>2022</v>
      </c>
      <c r="BL1797" t="s">
        <v>64</v>
      </c>
      <c r="BM1797" t="s">
        <v>30</v>
      </c>
      <c r="BN1797">
        <v>511114</v>
      </c>
      <c r="BO1797" s="29">
        <v>5</v>
      </c>
      <c r="BP1797" t="s">
        <v>80</v>
      </c>
      <c r="BQ1797" s="61">
        <v>5778</v>
      </c>
    </row>
    <row r="1798" spans="37:69" x14ac:dyDescent="0.25">
      <c r="AK1798" s="27">
        <v>2022</v>
      </c>
      <c r="AL1798" t="s">
        <v>64</v>
      </c>
      <c r="AM1798" t="s">
        <v>34</v>
      </c>
      <c r="AN1798">
        <v>250022</v>
      </c>
      <c r="AO1798" s="29">
        <v>2</v>
      </c>
      <c r="AP1798" t="s">
        <v>78</v>
      </c>
      <c r="AQ1798" s="61">
        <v>3717</v>
      </c>
      <c r="BK1798" s="27">
        <v>2022</v>
      </c>
      <c r="BL1798" t="s">
        <v>64</v>
      </c>
      <c r="BM1798" t="s">
        <v>30</v>
      </c>
      <c r="BN1798">
        <v>511114</v>
      </c>
      <c r="BO1798" s="29">
        <v>5</v>
      </c>
      <c r="BP1798" t="s">
        <v>11</v>
      </c>
      <c r="BQ1798" s="61">
        <v>3624</v>
      </c>
    </row>
    <row r="1799" spans="37:69" x14ac:dyDescent="0.25">
      <c r="AK1799" s="27">
        <v>2022</v>
      </c>
      <c r="AL1799" t="s">
        <v>64</v>
      </c>
      <c r="AM1799" t="s">
        <v>34</v>
      </c>
      <c r="AN1799">
        <v>250022</v>
      </c>
      <c r="AO1799" s="29">
        <v>2</v>
      </c>
      <c r="AP1799" t="s">
        <v>11</v>
      </c>
      <c r="AQ1799" s="61">
        <v>5866</v>
      </c>
      <c r="BK1799" s="27">
        <v>2022</v>
      </c>
      <c r="BL1799" t="s">
        <v>64</v>
      </c>
      <c r="BM1799" t="s">
        <v>30</v>
      </c>
      <c r="BN1799">
        <v>511114</v>
      </c>
      <c r="BO1799" s="29">
        <v>5</v>
      </c>
      <c r="BP1799" t="s">
        <v>16</v>
      </c>
      <c r="BQ1799" s="61">
        <v>5597</v>
      </c>
    </row>
    <row r="1800" spans="37:69" x14ac:dyDescent="0.25">
      <c r="AK1800" s="27">
        <v>2022</v>
      </c>
      <c r="AL1800" t="s">
        <v>64</v>
      </c>
      <c r="AM1800" t="s">
        <v>34</v>
      </c>
      <c r="AN1800">
        <v>250022</v>
      </c>
      <c r="AO1800" s="29">
        <v>6</v>
      </c>
      <c r="AP1800" t="s">
        <v>14</v>
      </c>
      <c r="AQ1800" s="61">
        <v>1459</v>
      </c>
      <c r="BK1800" s="27">
        <v>2022</v>
      </c>
      <c r="BL1800" t="s">
        <v>64</v>
      </c>
      <c r="BM1800" t="s">
        <v>30</v>
      </c>
      <c r="BN1800">
        <v>511114</v>
      </c>
      <c r="BO1800" s="29">
        <v>5</v>
      </c>
      <c r="BP1800" t="s">
        <v>19</v>
      </c>
      <c r="BQ1800" s="61">
        <v>2775</v>
      </c>
    </row>
    <row r="1801" spans="37:69" x14ac:dyDescent="0.25">
      <c r="AK1801" s="27">
        <v>2022</v>
      </c>
      <c r="AL1801" t="s">
        <v>64</v>
      </c>
      <c r="AM1801" t="s">
        <v>34</v>
      </c>
      <c r="AN1801">
        <v>250022</v>
      </c>
      <c r="AO1801" s="29">
        <v>8</v>
      </c>
      <c r="AP1801" t="s">
        <v>78</v>
      </c>
      <c r="AQ1801" s="61">
        <v>1000</v>
      </c>
      <c r="BK1801" s="27">
        <v>2022</v>
      </c>
      <c r="BL1801" t="s">
        <v>64</v>
      </c>
      <c r="BM1801" t="s">
        <v>30</v>
      </c>
      <c r="BN1801">
        <v>511114</v>
      </c>
      <c r="BO1801" s="29">
        <v>6</v>
      </c>
      <c r="BP1801" t="s">
        <v>13</v>
      </c>
      <c r="BQ1801" s="61">
        <v>1891</v>
      </c>
    </row>
    <row r="1802" spans="37:69" x14ac:dyDescent="0.25">
      <c r="AK1802" s="27">
        <v>2022</v>
      </c>
      <c r="AL1802" t="s">
        <v>64</v>
      </c>
      <c r="AM1802" t="s">
        <v>34</v>
      </c>
      <c r="AN1802">
        <v>250022</v>
      </c>
      <c r="AO1802" s="29">
        <v>9</v>
      </c>
      <c r="AP1802" t="s">
        <v>79</v>
      </c>
      <c r="AQ1802" s="61">
        <v>5719</v>
      </c>
      <c r="BK1802" s="27">
        <v>2022</v>
      </c>
      <c r="BL1802" t="s">
        <v>64</v>
      </c>
      <c r="BM1802" t="s">
        <v>30</v>
      </c>
      <c r="BN1802">
        <v>511114</v>
      </c>
      <c r="BO1802" s="29">
        <v>6</v>
      </c>
      <c r="BP1802" t="s">
        <v>19</v>
      </c>
      <c r="BQ1802" s="61">
        <v>3783</v>
      </c>
    </row>
    <row r="1803" spans="37:69" x14ac:dyDescent="0.25">
      <c r="AK1803" s="27">
        <v>2022</v>
      </c>
      <c r="AL1803" t="s">
        <v>64</v>
      </c>
      <c r="AM1803" t="s">
        <v>34</v>
      </c>
      <c r="AN1803">
        <v>250022</v>
      </c>
      <c r="AO1803" s="29">
        <v>10</v>
      </c>
      <c r="AP1803" t="s">
        <v>16</v>
      </c>
      <c r="AQ1803" s="61">
        <v>5958</v>
      </c>
      <c r="BK1803" s="27">
        <v>2022</v>
      </c>
      <c r="BL1803" t="s">
        <v>64</v>
      </c>
      <c r="BM1803" t="s">
        <v>30</v>
      </c>
      <c r="BN1803">
        <v>511114</v>
      </c>
      <c r="BO1803" s="29">
        <v>8</v>
      </c>
      <c r="BP1803" t="s">
        <v>79</v>
      </c>
      <c r="BQ1803" s="61">
        <v>2999</v>
      </c>
    </row>
    <row r="1804" spans="37:69" x14ac:dyDescent="0.25">
      <c r="AK1804" s="27">
        <v>2022</v>
      </c>
      <c r="AL1804" t="s">
        <v>64</v>
      </c>
      <c r="AM1804" t="s">
        <v>34</v>
      </c>
      <c r="AN1804">
        <v>250022</v>
      </c>
      <c r="AO1804" s="29">
        <v>12</v>
      </c>
      <c r="AP1804" t="s">
        <v>18</v>
      </c>
      <c r="AQ1804" s="61">
        <v>2036</v>
      </c>
      <c r="BK1804" s="27">
        <v>2022</v>
      </c>
      <c r="BL1804" t="s">
        <v>64</v>
      </c>
      <c r="BM1804" t="s">
        <v>30</v>
      </c>
      <c r="BN1804">
        <v>511114</v>
      </c>
      <c r="BO1804" s="29">
        <v>8</v>
      </c>
      <c r="BP1804" t="s">
        <v>17</v>
      </c>
      <c r="BQ1804" s="61">
        <v>3996</v>
      </c>
    </row>
    <row r="1805" spans="37:69" x14ac:dyDescent="0.25">
      <c r="AK1805" s="27">
        <v>2022</v>
      </c>
      <c r="AL1805" t="s">
        <v>64</v>
      </c>
      <c r="AM1805" t="s">
        <v>34</v>
      </c>
      <c r="AN1805">
        <v>250023</v>
      </c>
      <c r="AO1805" s="29">
        <v>1</v>
      </c>
      <c r="AP1805" t="s">
        <v>17</v>
      </c>
      <c r="AQ1805" s="61">
        <v>2159</v>
      </c>
      <c r="BK1805" s="27">
        <v>2022</v>
      </c>
      <c r="BL1805" t="s">
        <v>64</v>
      </c>
      <c r="BM1805" t="s">
        <v>30</v>
      </c>
      <c r="BN1805">
        <v>511114</v>
      </c>
      <c r="BO1805" s="29">
        <v>9</v>
      </c>
      <c r="BP1805" t="s">
        <v>74</v>
      </c>
      <c r="BQ1805" s="61">
        <v>4014</v>
      </c>
    </row>
    <row r="1806" spans="37:69" x14ac:dyDescent="0.25">
      <c r="AK1806" s="27">
        <v>2022</v>
      </c>
      <c r="AL1806" t="s">
        <v>64</v>
      </c>
      <c r="AM1806" t="s">
        <v>34</v>
      </c>
      <c r="AN1806">
        <v>250023</v>
      </c>
      <c r="AO1806" s="29">
        <v>3</v>
      </c>
      <c r="AP1806" t="s">
        <v>78</v>
      </c>
      <c r="AQ1806" s="61">
        <v>2042</v>
      </c>
      <c r="BK1806" s="27">
        <v>2022</v>
      </c>
      <c r="BL1806" t="s">
        <v>64</v>
      </c>
      <c r="BM1806" t="s">
        <v>30</v>
      </c>
      <c r="BN1806">
        <v>511114</v>
      </c>
      <c r="BO1806" s="29">
        <v>9</v>
      </c>
      <c r="BP1806" t="s">
        <v>79</v>
      </c>
      <c r="BQ1806" s="61">
        <v>2000</v>
      </c>
    </row>
    <row r="1807" spans="37:69" x14ac:dyDescent="0.25">
      <c r="AK1807" s="27">
        <v>2022</v>
      </c>
      <c r="AL1807" t="s">
        <v>64</v>
      </c>
      <c r="AM1807" t="s">
        <v>34</v>
      </c>
      <c r="AN1807">
        <v>250023</v>
      </c>
      <c r="AO1807" s="29">
        <v>4</v>
      </c>
      <c r="AP1807" t="s">
        <v>76</v>
      </c>
      <c r="AQ1807" s="61">
        <v>1992</v>
      </c>
      <c r="BK1807" s="27">
        <v>2022</v>
      </c>
      <c r="BL1807" t="s">
        <v>64</v>
      </c>
      <c r="BM1807" t="s">
        <v>30</v>
      </c>
      <c r="BN1807">
        <v>511114</v>
      </c>
      <c r="BO1807" s="29">
        <v>9</v>
      </c>
      <c r="BP1807" t="s">
        <v>18</v>
      </c>
      <c r="BQ1807" s="61">
        <v>3506</v>
      </c>
    </row>
    <row r="1808" spans="37:69" x14ac:dyDescent="0.25">
      <c r="AK1808" s="27">
        <v>2022</v>
      </c>
      <c r="AL1808" t="s">
        <v>64</v>
      </c>
      <c r="AM1808" t="s">
        <v>34</v>
      </c>
      <c r="AN1808">
        <v>250023</v>
      </c>
      <c r="AO1808" s="29">
        <v>5</v>
      </c>
      <c r="AP1808" t="s">
        <v>77</v>
      </c>
      <c r="AQ1808" s="61">
        <v>1200</v>
      </c>
      <c r="BK1808" s="27">
        <v>2022</v>
      </c>
      <c r="BL1808" t="s">
        <v>64</v>
      </c>
      <c r="BM1808" t="s">
        <v>30</v>
      </c>
      <c r="BN1808">
        <v>511114</v>
      </c>
      <c r="BO1808" s="29">
        <v>10</v>
      </c>
      <c r="BP1808" t="s">
        <v>74</v>
      </c>
      <c r="BQ1808" s="61">
        <v>1267</v>
      </c>
    </row>
    <row r="1809" spans="37:69" x14ac:dyDescent="0.25">
      <c r="AK1809" s="27">
        <v>2022</v>
      </c>
      <c r="AL1809" t="s">
        <v>64</v>
      </c>
      <c r="AM1809" t="s">
        <v>34</v>
      </c>
      <c r="AN1809">
        <v>250023</v>
      </c>
      <c r="AO1809" s="29">
        <v>6</v>
      </c>
      <c r="AP1809" t="s">
        <v>11</v>
      </c>
      <c r="AQ1809" s="61">
        <v>4163</v>
      </c>
      <c r="BK1809" s="27">
        <v>2022</v>
      </c>
      <c r="BL1809" t="s">
        <v>64</v>
      </c>
      <c r="BM1809" t="s">
        <v>30</v>
      </c>
      <c r="BN1809">
        <v>511114</v>
      </c>
      <c r="BO1809" s="29">
        <v>10</v>
      </c>
      <c r="BP1809" t="s">
        <v>17</v>
      </c>
      <c r="BQ1809" s="61">
        <v>3893</v>
      </c>
    </row>
    <row r="1810" spans="37:69" x14ac:dyDescent="0.25">
      <c r="AK1810" s="27">
        <v>2022</v>
      </c>
      <c r="AL1810" t="s">
        <v>64</v>
      </c>
      <c r="AM1810" t="s">
        <v>34</v>
      </c>
      <c r="AN1810">
        <v>250023</v>
      </c>
      <c r="AO1810" s="29">
        <v>6</v>
      </c>
      <c r="AP1810" t="s">
        <v>13</v>
      </c>
      <c r="AQ1810" s="61">
        <v>5771</v>
      </c>
      <c r="BK1810" s="27">
        <v>2022</v>
      </c>
      <c r="BL1810" t="s">
        <v>64</v>
      </c>
      <c r="BM1810" t="s">
        <v>30</v>
      </c>
      <c r="BN1810">
        <v>511114</v>
      </c>
      <c r="BO1810" s="29">
        <v>11</v>
      </c>
      <c r="BP1810" t="s">
        <v>20</v>
      </c>
      <c r="BQ1810" s="61">
        <v>6866</v>
      </c>
    </row>
    <row r="1811" spans="37:69" x14ac:dyDescent="0.25">
      <c r="AK1811" s="27">
        <v>2022</v>
      </c>
      <c r="AL1811" t="s">
        <v>64</v>
      </c>
      <c r="AM1811" t="s">
        <v>34</v>
      </c>
      <c r="AN1811">
        <v>250023</v>
      </c>
      <c r="AO1811" s="29">
        <v>8</v>
      </c>
      <c r="AP1811" t="s">
        <v>75</v>
      </c>
      <c r="AQ1811" s="61">
        <v>3918</v>
      </c>
      <c r="BK1811" s="27">
        <v>2022</v>
      </c>
      <c r="BL1811" t="s">
        <v>64</v>
      </c>
      <c r="BM1811" t="s">
        <v>70</v>
      </c>
      <c r="BN1811">
        <v>511115</v>
      </c>
      <c r="BO1811" s="29">
        <v>1</v>
      </c>
      <c r="BP1811" t="s">
        <v>11</v>
      </c>
      <c r="BQ1811" s="61">
        <v>1866</v>
      </c>
    </row>
    <row r="1812" spans="37:69" x14ac:dyDescent="0.25">
      <c r="AK1812" s="27">
        <v>2022</v>
      </c>
      <c r="AL1812" t="s">
        <v>64</v>
      </c>
      <c r="AM1812" t="s">
        <v>34</v>
      </c>
      <c r="AN1812">
        <v>250023</v>
      </c>
      <c r="AO1812" s="29">
        <v>9</v>
      </c>
      <c r="AP1812" t="s">
        <v>80</v>
      </c>
      <c r="AQ1812" s="61">
        <v>341</v>
      </c>
      <c r="BK1812" s="27">
        <v>2022</v>
      </c>
      <c r="BL1812" t="s">
        <v>64</v>
      </c>
      <c r="BM1812" t="s">
        <v>70</v>
      </c>
      <c r="BN1812">
        <v>511115</v>
      </c>
      <c r="BO1812" s="29">
        <v>1</v>
      </c>
      <c r="BP1812" t="s">
        <v>15</v>
      </c>
      <c r="BQ1812" s="61">
        <v>2251</v>
      </c>
    </row>
    <row r="1813" spans="37:69" x14ac:dyDescent="0.25">
      <c r="AK1813" s="27">
        <v>2022</v>
      </c>
      <c r="AL1813" t="s">
        <v>64</v>
      </c>
      <c r="AM1813" t="s">
        <v>34</v>
      </c>
      <c r="AN1813">
        <v>250023</v>
      </c>
      <c r="AO1813" s="29">
        <v>10</v>
      </c>
      <c r="AP1813" t="s">
        <v>76</v>
      </c>
      <c r="AQ1813" s="61">
        <v>5239</v>
      </c>
      <c r="BK1813" s="27">
        <v>2022</v>
      </c>
      <c r="BL1813" t="s">
        <v>64</v>
      </c>
      <c r="BM1813" t="s">
        <v>70</v>
      </c>
      <c r="BN1813">
        <v>511115</v>
      </c>
      <c r="BO1813" s="29">
        <v>1</v>
      </c>
      <c r="BP1813" t="s">
        <v>16</v>
      </c>
      <c r="BQ1813" s="61">
        <v>853</v>
      </c>
    </row>
    <row r="1814" spans="37:69" x14ac:dyDescent="0.25">
      <c r="AK1814" s="27">
        <v>2022</v>
      </c>
      <c r="AL1814" t="s">
        <v>64</v>
      </c>
      <c r="AM1814" t="s">
        <v>34</v>
      </c>
      <c r="AN1814">
        <v>250023</v>
      </c>
      <c r="AO1814" s="29">
        <v>12</v>
      </c>
      <c r="AP1814" t="s">
        <v>79</v>
      </c>
      <c r="AQ1814" s="61">
        <v>322</v>
      </c>
      <c r="BK1814" s="27">
        <v>2022</v>
      </c>
      <c r="BL1814" t="s">
        <v>64</v>
      </c>
      <c r="BM1814" t="s">
        <v>70</v>
      </c>
      <c r="BN1814">
        <v>511115</v>
      </c>
      <c r="BO1814" s="29">
        <v>1</v>
      </c>
      <c r="BP1814" t="s">
        <v>17</v>
      </c>
      <c r="BQ1814" s="61">
        <v>5920</v>
      </c>
    </row>
    <row r="1815" spans="37:69" x14ac:dyDescent="0.25">
      <c r="AK1815" s="27">
        <v>2022</v>
      </c>
      <c r="AL1815" t="s">
        <v>64</v>
      </c>
      <c r="AM1815" t="s">
        <v>34</v>
      </c>
      <c r="AN1815">
        <v>250024</v>
      </c>
      <c r="AO1815" s="29">
        <v>1</v>
      </c>
      <c r="AP1815" t="s">
        <v>81</v>
      </c>
      <c r="AQ1815" s="61">
        <v>2357</v>
      </c>
      <c r="BK1815" s="27">
        <v>2022</v>
      </c>
      <c r="BL1815" t="s">
        <v>64</v>
      </c>
      <c r="BM1815" t="s">
        <v>70</v>
      </c>
      <c r="BN1815">
        <v>511115</v>
      </c>
      <c r="BO1815" s="29">
        <v>2</v>
      </c>
      <c r="BP1815" t="s">
        <v>78</v>
      </c>
      <c r="BQ1815" s="61">
        <v>3717</v>
      </c>
    </row>
    <row r="1816" spans="37:69" x14ac:dyDescent="0.25">
      <c r="AK1816" s="27">
        <v>2022</v>
      </c>
      <c r="AL1816" t="s">
        <v>64</v>
      </c>
      <c r="AM1816" t="s">
        <v>34</v>
      </c>
      <c r="AN1816">
        <v>250024</v>
      </c>
      <c r="AO1816" s="29">
        <v>1</v>
      </c>
      <c r="AP1816" t="s">
        <v>18</v>
      </c>
      <c r="AQ1816" s="61">
        <v>362</v>
      </c>
      <c r="BK1816" s="27">
        <v>2022</v>
      </c>
      <c r="BL1816" t="s">
        <v>64</v>
      </c>
      <c r="BM1816" t="s">
        <v>70</v>
      </c>
      <c r="BN1816">
        <v>511115</v>
      </c>
      <c r="BO1816" s="29">
        <v>2</v>
      </c>
      <c r="BP1816" t="s">
        <v>17</v>
      </c>
      <c r="BQ1816" s="61">
        <v>1765</v>
      </c>
    </row>
    <row r="1817" spans="37:69" x14ac:dyDescent="0.25">
      <c r="AK1817" s="27">
        <v>2022</v>
      </c>
      <c r="AL1817" t="s">
        <v>64</v>
      </c>
      <c r="AM1817" t="s">
        <v>34</v>
      </c>
      <c r="AN1817">
        <v>250024</v>
      </c>
      <c r="AO1817" s="29">
        <v>2</v>
      </c>
      <c r="AP1817" t="s">
        <v>11</v>
      </c>
      <c r="AQ1817" s="61">
        <v>3150</v>
      </c>
      <c r="BK1817" s="27">
        <v>2022</v>
      </c>
      <c r="BL1817" t="s">
        <v>64</v>
      </c>
      <c r="BM1817" t="s">
        <v>70</v>
      </c>
      <c r="BN1817">
        <v>511115</v>
      </c>
      <c r="BO1817" s="29">
        <v>3</v>
      </c>
      <c r="BP1817" t="s">
        <v>73</v>
      </c>
      <c r="BQ1817" s="61">
        <v>7164</v>
      </c>
    </row>
    <row r="1818" spans="37:69" x14ac:dyDescent="0.25">
      <c r="AK1818" s="27">
        <v>2022</v>
      </c>
      <c r="AL1818" t="s">
        <v>64</v>
      </c>
      <c r="AM1818" t="s">
        <v>34</v>
      </c>
      <c r="AN1818">
        <v>250024</v>
      </c>
      <c r="AO1818" s="29">
        <v>3</v>
      </c>
      <c r="AP1818" t="s">
        <v>15</v>
      </c>
      <c r="AQ1818" s="61">
        <v>1855</v>
      </c>
      <c r="BK1818" s="27">
        <v>2022</v>
      </c>
      <c r="BL1818" t="s">
        <v>64</v>
      </c>
      <c r="BM1818" t="s">
        <v>70</v>
      </c>
      <c r="BN1818">
        <v>511115</v>
      </c>
      <c r="BO1818" s="29">
        <v>3</v>
      </c>
      <c r="BP1818" t="s">
        <v>76</v>
      </c>
      <c r="BQ1818" s="61">
        <v>3994</v>
      </c>
    </row>
    <row r="1819" spans="37:69" x14ac:dyDescent="0.25">
      <c r="AK1819" s="27">
        <v>2022</v>
      </c>
      <c r="AL1819" t="s">
        <v>64</v>
      </c>
      <c r="AM1819" t="s">
        <v>34</v>
      </c>
      <c r="AN1819">
        <v>250024</v>
      </c>
      <c r="AO1819" s="29">
        <v>4</v>
      </c>
      <c r="AP1819" t="s">
        <v>76</v>
      </c>
      <c r="AQ1819" s="61">
        <v>5884</v>
      </c>
      <c r="BK1819" s="27">
        <v>2022</v>
      </c>
      <c r="BL1819" t="s">
        <v>64</v>
      </c>
      <c r="BM1819" t="s">
        <v>70</v>
      </c>
      <c r="BN1819">
        <v>511115</v>
      </c>
      <c r="BO1819" s="29">
        <v>3</v>
      </c>
      <c r="BP1819" t="s">
        <v>80</v>
      </c>
      <c r="BQ1819" s="61">
        <v>5579</v>
      </c>
    </row>
    <row r="1820" spans="37:69" x14ac:dyDescent="0.25">
      <c r="AK1820" s="27">
        <v>2022</v>
      </c>
      <c r="AL1820" t="s">
        <v>64</v>
      </c>
      <c r="AM1820" t="s">
        <v>34</v>
      </c>
      <c r="AN1820">
        <v>250024</v>
      </c>
      <c r="AO1820" s="29">
        <v>4</v>
      </c>
      <c r="AP1820" t="s">
        <v>80</v>
      </c>
      <c r="AQ1820" s="61">
        <v>1207</v>
      </c>
      <c r="BK1820" s="27">
        <v>2022</v>
      </c>
      <c r="BL1820" t="s">
        <v>64</v>
      </c>
      <c r="BM1820" t="s">
        <v>70</v>
      </c>
      <c r="BN1820">
        <v>511115</v>
      </c>
      <c r="BO1820" s="29">
        <v>3</v>
      </c>
      <c r="BP1820" t="s">
        <v>18</v>
      </c>
      <c r="BQ1820" s="61">
        <v>1072</v>
      </c>
    </row>
    <row r="1821" spans="37:69" x14ac:dyDescent="0.25">
      <c r="AK1821" s="27">
        <v>2022</v>
      </c>
      <c r="AL1821" t="s">
        <v>64</v>
      </c>
      <c r="AM1821" t="s">
        <v>34</v>
      </c>
      <c r="AN1821">
        <v>250024</v>
      </c>
      <c r="AO1821" s="29">
        <v>5</v>
      </c>
      <c r="AP1821" t="s">
        <v>20</v>
      </c>
      <c r="AQ1821" s="61">
        <v>5162</v>
      </c>
      <c r="BK1821" s="27">
        <v>2022</v>
      </c>
      <c r="BL1821" t="s">
        <v>64</v>
      </c>
      <c r="BM1821" t="s">
        <v>70</v>
      </c>
      <c r="BN1821">
        <v>511115</v>
      </c>
      <c r="BO1821" s="29">
        <v>3</v>
      </c>
      <c r="BP1821" t="s">
        <v>19</v>
      </c>
      <c r="BQ1821" s="61">
        <v>1992</v>
      </c>
    </row>
    <row r="1822" spans="37:69" x14ac:dyDescent="0.25">
      <c r="AK1822" s="27">
        <v>2022</v>
      </c>
      <c r="AL1822" t="s">
        <v>64</v>
      </c>
      <c r="AM1822" t="s">
        <v>34</v>
      </c>
      <c r="AN1822">
        <v>250024</v>
      </c>
      <c r="AO1822" s="29">
        <v>9</v>
      </c>
      <c r="AP1822" t="s">
        <v>79</v>
      </c>
      <c r="AQ1822" s="61">
        <v>2000</v>
      </c>
      <c r="BK1822" s="27">
        <v>2022</v>
      </c>
      <c r="BL1822" t="s">
        <v>64</v>
      </c>
      <c r="BM1822" t="s">
        <v>70</v>
      </c>
      <c r="BN1822">
        <v>511115</v>
      </c>
      <c r="BO1822" s="29">
        <v>4</v>
      </c>
      <c r="BP1822" t="s">
        <v>73</v>
      </c>
      <c r="BQ1822" s="61">
        <v>2734</v>
      </c>
    </row>
    <row r="1823" spans="37:69" x14ac:dyDescent="0.25">
      <c r="AK1823" s="27">
        <v>2022</v>
      </c>
      <c r="AL1823" t="s">
        <v>64</v>
      </c>
      <c r="AM1823" t="s">
        <v>34</v>
      </c>
      <c r="AN1823">
        <v>250024</v>
      </c>
      <c r="AO1823" s="29">
        <v>10</v>
      </c>
      <c r="AP1823" t="s">
        <v>16</v>
      </c>
      <c r="AQ1823" s="61">
        <v>5262</v>
      </c>
      <c r="BK1823" s="27">
        <v>2022</v>
      </c>
      <c r="BL1823" t="s">
        <v>64</v>
      </c>
      <c r="BM1823" t="s">
        <v>70</v>
      </c>
      <c r="BN1823">
        <v>511115</v>
      </c>
      <c r="BO1823" s="29">
        <v>4</v>
      </c>
      <c r="BP1823" t="s">
        <v>20</v>
      </c>
      <c r="BQ1823" s="61">
        <v>2268</v>
      </c>
    </row>
    <row r="1824" spans="37:69" x14ac:dyDescent="0.25">
      <c r="AK1824" s="27">
        <v>2022</v>
      </c>
      <c r="AL1824" t="s">
        <v>64</v>
      </c>
      <c r="AM1824" t="s">
        <v>34</v>
      </c>
      <c r="AN1824">
        <v>250024</v>
      </c>
      <c r="AO1824" s="29">
        <v>11</v>
      </c>
      <c r="AP1824" t="s">
        <v>19</v>
      </c>
      <c r="AQ1824" s="61">
        <v>461</v>
      </c>
      <c r="BK1824" s="27">
        <v>2022</v>
      </c>
      <c r="BL1824" t="s">
        <v>64</v>
      </c>
      <c r="BM1824" t="s">
        <v>70</v>
      </c>
      <c r="BN1824">
        <v>511115</v>
      </c>
      <c r="BO1824" s="29">
        <v>5</v>
      </c>
      <c r="BP1824" t="s">
        <v>15</v>
      </c>
      <c r="BQ1824" s="61">
        <v>3934</v>
      </c>
    </row>
    <row r="1825" spans="37:69" x14ac:dyDescent="0.25">
      <c r="AK1825" s="27">
        <v>2022</v>
      </c>
      <c r="AL1825" t="s">
        <v>64</v>
      </c>
      <c r="AM1825" t="s">
        <v>34</v>
      </c>
      <c r="AN1825">
        <v>250025</v>
      </c>
      <c r="AO1825" s="29">
        <v>2</v>
      </c>
      <c r="AP1825" t="s">
        <v>75</v>
      </c>
      <c r="AQ1825" s="61">
        <v>847</v>
      </c>
      <c r="BK1825" s="27">
        <v>2022</v>
      </c>
      <c r="BL1825" t="s">
        <v>64</v>
      </c>
      <c r="BM1825" t="s">
        <v>70</v>
      </c>
      <c r="BN1825">
        <v>511115</v>
      </c>
      <c r="BO1825" s="29">
        <v>5</v>
      </c>
      <c r="BP1825" t="s">
        <v>17</v>
      </c>
      <c r="BQ1825" s="61">
        <v>5441</v>
      </c>
    </row>
    <row r="1826" spans="37:69" x14ac:dyDescent="0.25">
      <c r="AK1826" s="27">
        <v>2022</v>
      </c>
      <c r="AL1826" t="s">
        <v>64</v>
      </c>
      <c r="AM1826" t="s">
        <v>34</v>
      </c>
      <c r="AN1826">
        <v>250025</v>
      </c>
      <c r="AO1826" s="29">
        <v>4</v>
      </c>
      <c r="AP1826" t="s">
        <v>20</v>
      </c>
      <c r="AQ1826" s="61">
        <v>2268</v>
      </c>
      <c r="BK1826" s="27">
        <v>2022</v>
      </c>
      <c r="BL1826" t="s">
        <v>64</v>
      </c>
      <c r="BM1826" t="s">
        <v>70</v>
      </c>
      <c r="BN1826">
        <v>511115</v>
      </c>
      <c r="BO1826" s="29">
        <v>5</v>
      </c>
      <c r="BP1826" t="s">
        <v>18</v>
      </c>
      <c r="BQ1826" s="61">
        <v>4332</v>
      </c>
    </row>
    <row r="1827" spans="37:69" x14ac:dyDescent="0.25">
      <c r="AK1827" s="27">
        <v>2022</v>
      </c>
      <c r="AL1827" t="s">
        <v>64</v>
      </c>
      <c r="AM1827" t="s">
        <v>34</v>
      </c>
      <c r="AN1827">
        <v>250025</v>
      </c>
      <c r="AO1827" s="29">
        <v>7</v>
      </c>
      <c r="AP1827" t="s">
        <v>79</v>
      </c>
      <c r="AQ1827" s="61">
        <v>1989</v>
      </c>
      <c r="BK1827" s="27">
        <v>2022</v>
      </c>
      <c r="BL1827" t="s">
        <v>64</v>
      </c>
      <c r="BM1827" t="s">
        <v>70</v>
      </c>
      <c r="BN1827">
        <v>511115</v>
      </c>
      <c r="BO1827" s="29">
        <v>6</v>
      </c>
      <c r="BP1827" t="s">
        <v>78</v>
      </c>
      <c r="BQ1827" s="61">
        <v>844</v>
      </c>
    </row>
    <row r="1828" spans="37:69" x14ac:dyDescent="0.25">
      <c r="AK1828" s="27">
        <v>2022</v>
      </c>
      <c r="AL1828" t="s">
        <v>64</v>
      </c>
      <c r="AM1828" t="s">
        <v>34</v>
      </c>
      <c r="AN1828">
        <v>250025</v>
      </c>
      <c r="AO1828" s="29">
        <v>8</v>
      </c>
      <c r="AP1828" t="s">
        <v>74</v>
      </c>
      <c r="AQ1828" s="61">
        <v>1765</v>
      </c>
      <c r="BK1828" s="27">
        <v>2022</v>
      </c>
      <c r="BL1828" t="s">
        <v>64</v>
      </c>
      <c r="BM1828" t="s">
        <v>70</v>
      </c>
      <c r="BN1828">
        <v>511115</v>
      </c>
      <c r="BO1828" s="29">
        <v>6</v>
      </c>
      <c r="BP1828" t="s">
        <v>15</v>
      </c>
      <c r="BQ1828" s="61">
        <v>3939</v>
      </c>
    </row>
    <row r="1829" spans="37:69" x14ac:dyDescent="0.25">
      <c r="AK1829" s="27">
        <v>2022</v>
      </c>
      <c r="AL1829" t="s">
        <v>64</v>
      </c>
      <c r="AM1829" t="s">
        <v>34</v>
      </c>
      <c r="AN1829">
        <v>250025</v>
      </c>
      <c r="AO1829" s="29">
        <v>9</v>
      </c>
      <c r="AP1829" t="s">
        <v>19</v>
      </c>
      <c r="AQ1829" s="61">
        <v>5527</v>
      </c>
      <c r="BK1829" s="27">
        <v>2022</v>
      </c>
      <c r="BL1829" t="s">
        <v>64</v>
      </c>
      <c r="BM1829" t="s">
        <v>70</v>
      </c>
      <c r="BN1829">
        <v>511115</v>
      </c>
      <c r="BO1829" s="29">
        <v>6</v>
      </c>
      <c r="BP1829" t="s">
        <v>16</v>
      </c>
      <c r="BQ1829" s="61">
        <v>9650</v>
      </c>
    </row>
    <row r="1830" spans="37:69" x14ac:dyDescent="0.25">
      <c r="AK1830" s="27">
        <v>2022</v>
      </c>
      <c r="AL1830" t="s">
        <v>64</v>
      </c>
      <c r="AM1830" t="s">
        <v>34</v>
      </c>
      <c r="AN1830">
        <v>250025</v>
      </c>
      <c r="AO1830" s="29">
        <v>9</v>
      </c>
      <c r="AP1830" t="s">
        <v>20</v>
      </c>
      <c r="AQ1830" s="61">
        <v>3743</v>
      </c>
      <c r="BK1830" s="27">
        <v>2022</v>
      </c>
      <c r="BL1830" t="s">
        <v>64</v>
      </c>
      <c r="BM1830" t="s">
        <v>70</v>
      </c>
      <c r="BN1830">
        <v>511115</v>
      </c>
      <c r="BO1830" s="29">
        <v>6</v>
      </c>
      <c r="BP1830" t="s">
        <v>17</v>
      </c>
      <c r="BQ1830" s="61">
        <v>3104</v>
      </c>
    </row>
    <row r="1831" spans="37:69" x14ac:dyDescent="0.25">
      <c r="AK1831" s="27">
        <v>2022</v>
      </c>
      <c r="AL1831" t="s">
        <v>64</v>
      </c>
      <c r="AM1831" t="s">
        <v>34</v>
      </c>
      <c r="AN1831">
        <v>250025</v>
      </c>
      <c r="AO1831" s="29">
        <v>10</v>
      </c>
      <c r="AP1831" t="s">
        <v>74</v>
      </c>
      <c r="AQ1831" s="61">
        <v>529</v>
      </c>
      <c r="BK1831" s="27">
        <v>2022</v>
      </c>
      <c r="BL1831" t="s">
        <v>64</v>
      </c>
      <c r="BM1831" t="s">
        <v>70</v>
      </c>
      <c r="BN1831">
        <v>511115</v>
      </c>
      <c r="BO1831" s="29">
        <v>7</v>
      </c>
      <c r="BP1831" t="s">
        <v>79</v>
      </c>
      <c r="BQ1831" s="61">
        <v>6157</v>
      </c>
    </row>
    <row r="1832" spans="37:69" x14ac:dyDescent="0.25">
      <c r="AK1832" s="27">
        <v>2022</v>
      </c>
      <c r="AL1832" t="s">
        <v>64</v>
      </c>
      <c r="AM1832" t="s">
        <v>34</v>
      </c>
      <c r="AN1832">
        <v>250025</v>
      </c>
      <c r="AO1832" s="29">
        <v>11</v>
      </c>
      <c r="AP1832" t="s">
        <v>14</v>
      </c>
      <c r="AQ1832" s="61">
        <v>5272</v>
      </c>
      <c r="BK1832" s="27">
        <v>2022</v>
      </c>
      <c r="BL1832" t="s">
        <v>64</v>
      </c>
      <c r="BM1832" t="s">
        <v>70</v>
      </c>
      <c r="BN1832">
        <v>511115</v>
      </c>
      <c r="BO1832" s="29">
        <v>7</v>
      </c>
      <c r="BP1832" t="s">
        <v>14</v>
      </c>
      <c r="BQ1832" s="61">
        <v>5073</v>
      </c>
    </row>
    <row r="1833" spans="37:69" x14ac:dyDescent="0.25">
      <c r="AK1833" s="27">
        <v>2022</v>
      </c>
      <c r="AL1833" t="s">
        <v>64</v>
      </c>
      <c r="AM1833" t="s">
        <v>34</v>
      </c>
      <c r="AN1833">
        <v>250025</v>
      </c>
      <c r="AO1833" s="29">
        <v>11</v>
      </c>
      <c r="AP1833" t="s">
        <v>20</v>
      </c>
      <c r="AQ1833" s="61">
        <v>5341</v>
      </c>
      <c r="BK1833" s="27">
        <v>2022</v>
      </c>
      <c r="BL1833" t="s">
        <v>64</v>
      </c>
      <c r="BM1833" t="s">
        <v>70</v>
      </c>
      <c r="BN1833">
        <v>511115</v>
      </c>
      <c r="BO1833" s="29">
        <v>7</v>
      </c>
      <c r="BP1833" t="s">
        <v>20</v>
      </c>
      <c r="BQ1833" s="61">
        <v>3862</v>
      </c>
    </row>
    <row r="1834" spans="37:69" x14ac:dyDescent="0.25">
      <c r="AK1834" s="27">
        <v>2022</v>
      </c>
      <c r="AL1834" t="s">
        <v>64</v>
      </c>
      <c r="AM1834" t="s">
        <v>36</v>
      </c>
      <c r="AN1834">
        <v>250001</v>
      </c>
      <c r="AO1834" s="29">
        <v>2</v>
      </c>
      <c r="AP1834" t="s">
        <v>15</v>
      </c>
      <c r="AQ1834" s="61">
        <v>4727</v>
      </c>
      <c r="BK1834" s="27">
        <v>2022</v>
      </c>
      <c r="BL1834" t="s">
        <v>64</v>
      </c>
      <c r="BM1834" t="s">
        <v>70</v>
      </c>
      <c r="BN1834">
        <v>511115</v>
      </c>
      <c r="BO1834" s="29">
        <v>7</v>
      </c>
      <c r="BP1834" t="s">
        <v>21</v>
      </c>
      <c r="BQ1834" s="61">
        <v>3068</v>
      </c>
    </row>
    <row r="1835" spans="37:69" x14ac:dyDescent="0.25">
      <c r="AK1835" s="27">
        <v>2022</v>
      </c>
      <c r="AL1835" t="s">
        <v>64</v>
      </c>
      <c r="AM1835" t="s">
        <v>36</v>
      </c>
      <c r="AN1835">
        <v>250001</v>
      </c>
      <c r="AO1835" s="29">
        <v>6</v>
      </c>
      <c r="AP1835" t="s">
        <v>78</v>
      </c>
      <c r="AQ1835" s="61">
        <v>844</v>
      </c>
      <c r="BK1835" s="27">
        <v>2022</v>
      </c>
      <c r="BL1835" t="s">
        <v>64</v>
      </c>
      <c r="BM1835" t="s">
        <v>70</v>
      </c>
      <c r="BN1835">
        <v>511115</v>
      </c>
      <c r="BO1835" s="29">
        <v>8</v>
      </c>
      <c r="BP1835" t="s">
        <v>73</v>
      </c>
      <c r="BQ1835" s="61">
        <v>1977</v>
      </c>
    </row>
    <row r="1836" spans="37:69" x14ac:dyDescent="0.25">
      <c r="AK1836" s="27">
        <v>2022</v>
      </c>
      <c r="AL1836" t="s">
        <v>64</v>
      </c>
      <c r="AM1836" t="s">
        <v>36</v>
      </c>
      <c r="AN1836">
        <v>250001</v>
      </c>
      <c r="AO1836" s="29">
        <v>6</v>
      </c>
      <c r="AP1836" t="s">
        <v>18</v>
      </c>
      <c r="AQ1836" s="61">
        <v>4192</v>
      </c>
      <c r="BK1836" s="27">
        <v>2022</v>
      </c>
      <c r="BL1836" t="s">
        <v>64</v>
      </c>
      <c r="BM1836" t="s">
        <v>70</v>
      </c>
      <c r="BN1836">
        <v>511115</v>
      </c>
      <c r="BO1836" s="29">
        <v>9</v>
      </c>
      <c r="BP1836" t="s">
        <v>77</v>
      </c>
      <c r="BQ1836" s="61">
        <v>1928</v>
      </c>
    </row>
    <row r="1837" spans="37:69" x14ac:dyDescent="0.25">
      <c r="AK1837" s="27">
        <v>2022</v>
      </c>
      <c r="AL1837" t="s">
        <v>64</v>
      </c>
      <c r="AM1837" t="s">
        <v>36</v>
      </c>
      <c r="AN1837">
        <v>250001</v>
      </c>
      <c r="AO1837" s="29">
        <v>9</v>
      </c>
      <c r="AP1837" t="s">
        <v>81</v>
      </c>
      <c r="AQ1837" s="61">
        <v>756</v>
      </c>
      <c r="BK1837" s="27">
        <v>2022</v>
      </c>
      <c r="BL1837" t="s">
        <v>64</v>
      </c>
      <c r="BM1837" t="s">
        <v>70</v>
      </c>
      <c r="BN1837">
        <v>511115</v>
      </c>
      <c r="BO1837" s="29">
        <v>9</v>
      </c>
      <c r="BP1837" t="s">
        <v>20</v>
      </c>
      <c r="BQ1837" s="61">
        <v>3743</v>
      </c>
    </row>
    <row r="1838" spans="37:69" x14ac:dyDescent="0.25">
      <c r="AK1838" s="27">
        <v>2022</v>
      </c>
      <c r="AL1838" t="s">
        <v>64</v>
      </c>
      <c r="AM1838" t="s">
        <v>36</v>
      </c>
      <c r="AN1838">
        <v>250001</v>
      </c>
      <c r="AO1838" s="29">
        <v>9</v>
      </c>
      <c r="AP1838" t="s">
        <v>17</v>
      </c>
      <c r="AQ1838" s="61">
        <v>2688</v>
      </c>
      <c r="BK1838" s="27">
        <v>2022</v>
      </c>
      <c r="BL1838" t="s">
        <v>64</v>
      </c>
      <c r="BM1838" t="s">
        <v>70</v>
      </c>
      <c r="BN1838">
        <v>511115</v>
      </c>
      <c r="BO1838" s="29">
        <v>10</v>
      </c>
      <c r="BP1838" t="s">
        <v>75</v>
      </c>
      <c r="BQ1838" s="61">
        <v>4553</v>
      </c>
    </row>
    <row r="1839" spans="37:69" x14ac:dyDescent="0.25">
      <c r="AK1839" s="27">
        <v>2022</v>
      </c>
      <c r="AL1839" t="s">
        <v>64</v>
      </c>
      <c r="AM1839" t="s">
        <v>36</v>
      </c>
      <c r="AN1839">
        <v>250001</v>
      </c>
      <c r="AO1839" s="29">
        <v>12</v>
      </c>
      <c r="AP1839" t="s">
        <v>20</v>
      </c>
      <c r="AQ1839" s="61">
        <v>4562</v>
      </c>
      <c r="BK1839" s="27">
        <v>2022</v>
      </c>
      <c r="BL1839" t="s">
        <v>64</v>
      </c>
      <c r="BM1839" t="s">
        <v>70</v>
      </c>
      <c r="BN1839">
        <v>511115</v>
      </c>
      <c r="BO1839" s="29">
        <v>10</v>
      </c>
      <c r="BP1839" t="s">
        <v>80</v>
      </c>
      <c r="BQ1839" s="61">
        <v>3164</v>
      </c>
    </row>
    <row r="1840" spans="37:69" x14ac:dyDescent="0.25">
      <c r="AK1840" s="27">
        <v>2022</v>
      </c>
      <c r="AL1840" t="s">
        <v>64</v>
      </c>
      <c r="AM1840" t="s">
        <v>36</v>
      </c>
      <c r="AN1840">
        <v>250002</v>
      </c>
      <c r="AO1840" s="29">
        <v>1</v>
      </c>
      <c r="AP1840" t="s">
        <v>11</v>
      </c>
      <c r="AQ1840" s="61">
        <v>1866</v>
      </c>
      <c r="BK1840" s="27">
        <v>2022</v>
      </c>
      <c r="BL1840" t="s">
        <v>64</v>
      </c>
      <c r="BM1840" t="s">
        <v>70</v>
      </c>
      <c r="BN1840">
        <v>511115</v>
      </c>
      <c r="BO1840" s="29">
        <v>11</v>
      </c>
      <c r="BP1840" t="s">
        <v>11</v>
      </c>
      <c r="BQ1840" s="61">
        <v>5318</v>
      </c>
    </row>
    <row r="1841" spans="37:69" x14ac:dyDescent="0.25">
      <c r="AK1841" s="27">
        <v>2022</v>
      </c>
      <c r="AL1841" t="s">
        <v>64</v>
      </c>
      <c r="AM1841" t="s">
        <v>36</v>
      </c>
      <c r="AN1841">
        <v>250002</v>
      </c>
      <c r="AO1841" s="29">
        <v>2</v>
      </c>
      <c r="AP1841" t="s">
        <v>14</v>
      </c>
      <c r="AQ1841" s="61">
        <v>4123</v>
      </c>
      <c r="BK1841" s="27">
        <v>2022</v>
      </c>
      <c r="BL1841" t="s">
        <v>64</v>
      </c>
      <c r="BM1841" t="s">
        <v>70</v>
      </c>
      <c r="BN1841">
        <v>511115</v>
      </c>
      <c r="BO1841" s="29">
        <v>11</v>
      </c>
      <c r="BP1841" t="s">
        <v>18</v>
      </c>
      <c r="BQ1841" s="61">
        <v>516</v>
      </c>
    </row>
    <row r="1842" spans="37:69" x14ac:dyDescent="0.25">
      <c r="AK1842" s="27">
        <v>2022</v>
      </c>
      <c r="AL1842" t="s">
        <v>64</v>
      </c>
      <c r="AM1842" t="s">
        <v>36</v>
      </c>
      <c r="AN1842">
        <v>250002</v>
      </c>
      <c r="AO1842" s="29">
        <v>4</v>
      </c>
      <c r="AP1842" t="s">
        <v>80</v>
      </c>
      <c r="AQ1842" s="61">
        <v>1725</v>
      </c>
      <c r="BK1842" s="27">
        <v>2022</v>
      </c>
      <c r="BL1842" t="s">
        <v>64</v>
      </c>
      <c r="BM1842" t="s">
        <v>70</v>
      </c>
      <c r="BN1842">
        <v>511115</v>
      </c>
      <c r="BO1842" s="29">
        <v>12</v>
      </c>
      <c r="BP1842" t="s">
        <v>18</v>
      </c>
      <c r="BQ1842" s="61">
        <v>2036</v>
      </c>
    </row>
    <row r="1843" spans="37:69" x14ac:dyDescent="0.25">
      <c r="AK1843" s="27">
        <v>2022</v>
      </c>
      <c r="AL1843" t="s">
        <v>64</v>
      </c>
      <c r="AM1843" t="s">
        <v>36</v>
      </c>
      <c r="AN1843">
        <v>250002</v>
      </c>
      <c r="AO1843" s="29">
        <v>4</v>
      </c>
      <c r="AP1843" t="s">
        <v>15</v>
      </c>
      <c r="AQ1843" s="61">
        <v>3712</v>
      </c>
      <c r="BK1843" s="27">
        <v>2022</v>
      </c>
      <c r="BL1843" t="s">
        <v>64</v>
      </c>
      <c r="BM1843" t="s">
        <v>31</v>
      </c>
      <c r="BN1843">
        <v>511116</v>
      </c>
      <c r="BO1843" s="29">
        <v>1</v>
      </c>
      <c r="BP1843" t="s">
        <v>73</v>
      </c>
      <c r="BQ1843" s="61">
        <v>3628</v>
      </c>
    </row>
    <row r="1844" spans="37:69" x14ac:dyDescent="0.25">
      <c r="AK1844" s="27">
        <v>2022</v>
      </c>
      <c r="AL1844" t="s">
        <v>64</v>
      </c>
      <c r="AM1844" t="s">
        <v>36</v>
      </c>
      <c r="AN1844">
        <v>250002</v>
      </c>
      <c r="AO1844" s="29">
        <v>8</v>
      </c>
      <c r="AP1844" t="s">
        <v>78</v>
      </c>
      <c r="AQ1844" s="61">
        <v>4482</v>
      </c>
      <c r="BK1844" s="27">
        <v>2022</v>
      </c>
      <c r="BL1844" t="s">
        <v>64</v>
      </c>
      <c r="BM1844" t="s">
        <v>31</v>
      </c>
      <c r="BN1844">
        <v>511116</v>
      </c>
      <c r="BO1844" s="29">
        <v>1</v>
      </c>
      <c r="BP1844" t="s">
        <v>21</v>
      </c>
      <c r="BQ1844" s="61">
        <v>3138</v>
      </c>
    </row>
    <row r="1845" spans="37:69" x14ac:dyDescent="0.25">
      <c r="AK1845" s="27">
        <v>2022</v>
      </c>
      <c r="AL1845" t="s">
        <v>64</v>
      </c>
      <c r="AM1845" t="s">
        <v>36</v>
      </c>
      <c r="AN1845">
        <v>250002</v>
      </c>
      <c r="AO1845" s="29">
        <v>8</v>
      </c>
      <c r="AP1845" t="s">
        <v>15</v>
      </c>
      <c r="AQ1845" s="61">
        <v>4953</v>
      </c>
      <c r="BK1845" s="27">
        <v>2022</v>
      </c>
      <c r="BL1845" t="s">
        <v>64</v>
      </c>
      <c r="BM1845" t="s">
        <v>31</v>
      </c>
      <c r="BN1845">
        <v>511116</v>
      </c>
      <c r="BO1845" s="29">
        <v>2</v>
      </c>
      <c r="BP1845" t="s">
        <v>74</v>
      </c>
      <c r="BQ1845" s="61">
        <v>5288</v>
      </c>
    </row>
    <row r="1846" spans="37:69" x14ac:dyDescent="0.25">
      <c r="AK1846" s="27">
        <v>2022</v>
      </c>
      <c r="AL1846" t="s">
        <v>64</v>
      </c>
      <c r="AM1846" t="s">
        <v>36</v>
      </c>
      <c r="AN1846">
        <v>250002</v>
      </c>
      <c r="AO1846" s="29">
        <v>8</v>
      </c>
      <c r="AP1846" t="s">
        <v>17</v>
      </c>
      <c r="AQ1846" s="61">
        <v>3234</v>
      </c>
      <c r="BK1846" s="27">
        <v>2022</v>
      </c>
      <c r="BL1846" t="s">
        <v>64</v>
      </c>
      <c r="BM1846" t="s">
        <v>31</v>
      </c>
      <c r="BN1846">
        <v>511116</v>
      </c>
      <c r="BO1846" s="29">
        <v>3</v>
      </c>
      <c r="BP1846" t="s">
        <v>73</v>
      </c>
      <c r="BQ1846" s="61">
        <v>1794</v>
      </c>
    </row>
    <row r="1847" spans="37:69" x14ac:dyDescent="0.25">
      <c r="AK1847" s="27">
        <v>2022</v>
      </c>
      <c r="AL1847" t="s">
        <v>64</v>
      </c>
      <c r="AM1847" t="s">
        <v>36</v>
      </c>
      <c r="AN1847">
        <v>250003</v>
      </c>
      <c r="AO1847" s="29">
        <v>6</v>
      </c>
      <c r="AP1847" t="s">
        <v>76</v>
      </c>
      <c r="AQ1847" s="61">
        <v>1409</v>
      </c>
      <c r="BK1847" s="27">
        <v>2022</v>
      </c>
      <c r="BL1847" t="s">
        <v>64</v>
      </c>
      <c r="BM1847" t="s">
        <v>31</v>
      </c>
      <c r="BN1847">
        <v>511116</v>
      </c>
      <c r="BO1847" s="29">
        <v>3</v>
      </c>
      <c r="BP1847" t="s">
        <v>15</v>
      </c>
      <c r="BQ1847" s="61">
        <v>2483</v>
      </c>
    </row>
    <row r="1848" spans="37:69" x14ac:dyDescent="0.25">
      <c r="AK1848" s="27">
        <v>2022</v>
      </c>
      <c r="AL1848" t="s">
        <v>64</v>
      </c>
      <c r="AM1848" t="s">
        <v>36</v>
      </c>
      <c r="AN1848">
        <v>250003</v>
      </c>
      <c r="AO1848" s="29">
        <v>7</v>
      </c>
      <c r="AP1848" t="s">
        <v>13</v>
      </c>
      <c r="AQ1848" s="61">
        <v>1570</v>
      </c>
      <c r="BK1848" s="27">
        <v>2022</v>
      </c>
      <c r="BL1848" t="s">
        <v>64</v>
      </c>
      <c r="BM1848" t="s">
        <v>31</v>
      </c>
      <c r="BN1848">
        <v>511116</v>
      </c>
      <c r="BO1848" s="29">
        <v>4</v>
      </c>
      <c r="BP1848" t="s">
        <v>76</v>
      </c>
      <c r="BQ1848" s="61">
        <v>7876</v>
      </c>
    </row>
    <row r="1849" spans="37:69" x14ac:dyDescent="0.25">
      <c r="AK1849" s="27">
        <v>2022</v>
      </c>
      <c r="AL1849" t="s">
        <v>64</v>
      </c>
      <c r="AM1849" t="s">
        <v>36</v>
      </c>
      <c r="AN1849">
        <v>250003</v>
      </c>
      <c r="AO1849" s="29">
        <v>8</v>
      </c>
      <c r="AP1849" t="s">
        <v>20</v>
      </c>
      <c r="AQ1849" s="61">
        <v>2884</v>
      </c>
      <c r="BK1849" s="27">
        <v>2022</v>
      </c>
      <c r="BL1849" t="s">
        <v>64</v>
      </c>
      <c r="BM1849" t="s">
        <v>31</v>
      </c>
      <c r="BN1849">
        <v>511116</v>
      </c>
      <c r="BO1849" s="29">
        <v>4</v>
      </c>
      <c r="BP1849" t="s">
        <v>13</v>
      </c>
      <c r="BQ1849" s="61">
        <v>2201</v>
      </c>
    </row>
    <row r="1850" spans="37:69" x14ac:dyDescent="0.25">
      <c r="AK1850" s="27">
        <v>2022</v>
      </c>
      <c r="AL1850" t="s">
        <v>64</v>
      </c>
      <c r="AM1850" t="s">
        <v>36</v>
      </c>
      <c r="AN1850">
        <v>250003</v>
      </c>
      <c r="AO1850" s="29">
        <v>9</v>
      </c>
      <c r="AP1850" t="s">
        <v>74</v>
      </c>
      <c r="AQ1850" s="61">
        <v>4014</v>
      </c>
      <c r="BK1850" s="27">
        <v>2022</v>
      </c>
      <c r="BL1850" t="s">
        <v>64</v>
      </c>
      <c r="BM1850" t="s">
        <v>31</v>
      </c>
      <c r="BN1850">
        <v>511116</v>
      </c>
      <c r="BO1850" s="29">
        <v>4</v>
      </c>
      <c r="BP1850" t="s">
        <v>14</v>
      </c>
      <c r="BQ1850" s="61">
        <v>1744</v>
      </c>
    </row>
    <row r="1851" spans="37:69" x14ac:dyDescent="0.25">
      <c r="AK1851" s="27">
        <v>2022</v>
      </c>
      <c r="AL1851" t="s">
        <v>64</v>
      </c>
      <c r="AM1851" t="s">
        <v>36</v>
      </c>
      <c r="AN1851">
        <v>250003</v>
      </c>
      <c r="AO1851" s="29">
        <v>10</v>
      </c>
      <c r="AP1851" t="s">
        <v>79</v>
      </c>
      <c r="AQ1851" s="61">
        <v>4270</v>
      </c>
      <c r="BK1851" s="27">
        <v>2022</v>
      </c>
      <c r="BL1851" t="s">
        <v>64</v>
      </c>
      <c r="BM1851" t="s">
        <v>31</v>
      </c>
      <c r="BN1851">
        <v>511116</v>
      </c>
      <c r="BO1851" s="29">
        <v>5</v>
      </c>
      <c r="BP1851" t="s">
        <v>14</v>
      </c>
      <c r="BQ1851" s="61">
        <v>5571</v>
      </c>
    </row>
    <row r="1852" spans="37:69" x14ac:dyDescent="0.25">
      <c r="AK1852" s="27">
        <v>2022</v>
      </c>
      <c r="AL1852" t="s">
        <v>64</v>
      </c>
      <c r="AM1852" t="s">
        <v>36</v>
      </c>
      <c r="AN1852">
        <v>250003</v>
      </c>
      <c r="AO1852" s="29">
        <v>10</v>
      </c>
      <c r="AP1852" t="s">
        <v>17</v>
      </c>
      <c r="AQ1852" s="61">
        <v>3893</v>
      </c>
      <c r="BK1852" s="27">
        <v>2022</v>
      </c>
      <c r="BL1852" t="s">
        <v>64</v>
      </c>
      <c r="BM1852" t="s">
        <v>31</v>
      </c>
      <c r="BN1852">
        <v>511116</v>
      </c>
      <c r="BO1852" s="29">
        <v>6</v>
      </c>
      <c r="BP1852" t="s">
        <v>75</v>
      </c>
      <c r="BQ1852" s="61">
        <v>5585</v>
      </c>
    </row>
    <row r="1853" spans="37:69" x14ac:dyDescent="0.25">
      <c r="AK1853" s="27">
        <v>2022</v>
      </c>
      <c r="AL1853" t="s">
        <v>64</v>
      </c>
      <c r="AM1853" t="s">
        <v>36</v>
      </c>
      <c r="AN1853">
        <v>250004</v>
      </c>
      <c r="AO1853" s="29">
        <v>3</v>
      </c>
      <c r="AP1853" t="s">
        <v>78</v>
      </c>
      <c r="AQ1853" s="61">
        <v>4156</v>
      </c>
      <c r="BK1853" s="27">
        <v>2022</v>
      </c>
      <c r="BL1853" t="s">
        <v>64</v>
      </c>
      <c r="BM1853" t="s">
        <v>31</v>
      </c>
      <c r="BN1853">
        <v>511116</v>
      </c>
      <c r="BO1853" s="29">
        <v>6</v>
      </c>
      <c r="BP1853" t="s">
        <v>78</v>
      </c>
      <c r="BQ1853" s="61">
        <v>3484</v>
      </c>
    </row>
    <row r="1854" spans="37:69" x14ac:dyDescent="0.25">
      <c r="AK1854" s="27">
        <v>2022</v>
      </c>
      <c r="AL1854" t="s">
        <v>64</v>
      </c>
      <c r="AM1854" t="s">
        <v>36</v>
      </c>
      <c r="AN1854">
        <v>250004</v>
      </c>
      <c r="AO1854" s="29">
        <v>3</v>
      </c>
      <c r="AP1854" t="s">
        <v>11</v>
      </c>
      <c r="AQ1854" s="61">
        <v>5413</v>
      </c>
      <c r="BK1854" s="27">
        <v>2022</v>
      </c>
      <c r="BL1854" t="s">
        <v>64</v>
      </c>
      <c r="BM1854" t="s">
        <v>31</v>
      </c>
      <c r="BN1854">
        <v>511116</v>
      </c>
      <c r="BO1854" s="29">
        <v>6</v>
      </c>
      <c r="BP1854" t="s">
        <v>79</v>
      </c>
      <c r="BQ1854" s="61">
        <v>5529</v>
      </c>
    </row>
    <row r="1855" spans="37:69" x14ac:dyDescent="0.25">
      <c r="AK1855" s="27">
        <v>2022</v>
      </c>
      <c r="AL1855" t="s">
        <v>64</v>
      </c>
      <c r="AM1855" t="s">
        <v>36</v>
      </c>
      <c r="AN1855">
        <v>250004</v>
      </c>
      <c r="AO1855" s="29">
        <v>3</v>
      </c>
      <c r="AP1855" t="s">
        <v>18</v>
      </c>
      <c r="AQ1855" s="61">
        <v>657</v>
      </c>
      <c r="BK1855" s="27">
        <v>2022</v>
      </c>
      <c r="BL1855" t="s">
        <v>64</v>
      </c>
      <c r="BM1855" t="s">
        <v>31</v>
      </c>
      <c r="BN1855">
        <v>511116</v>
      </c>
      <c r="BO1855" s="29">
        <v>7</v>
      </c>
      <c r="BP1855" t="s">
        <v>74</v>
      </c>
      <c r="BQ1855" s="61">
        <v>1137</v>
      </c>
    </row>
    <row r="1856" spans="37:69" x14ac:dyDescent="0.25">
      <c r="AK1856" s="27">
        <v>2022</v>
      </c>
      <c r="AL1856" t="s">
        <v>64</v>
      </c>
      <c r="AM1856" t="s">
        <v>36</v>
      </c>
      <c r="AN1856">
        <v>250004</v>
      </c>
      <c r="AO1856" s="29">
        <v>3</v>
      </c>
      <c r="AP1856" t="s">
        <v>19</v>
      </c>
      <c r="AQ1856" s="61">
        <v>873</v>
      </c>
      <c r="BK1856" s="27">
        <v>2022</v>
      </c>
      <c r="BL1856" t="s">
        <v>64</v>
      </c>
      <c r="BM1856" t="s">
        <v>31</v>
      </c>
      <c r="BN1856">
        <v>511116</v>
      </c>
      <c r="BO1856" s="29">
        <v>7</v>
      </c>
      <c r="BP1856" t="s">
        <v>12</v>
      </c>
      <c r="BQ1856" s="61">
        <v>4335</v>
      </c>
    </row>
    <row r="1857" spans="37:69" x14ac:dyDescent="0.25">
      <c r="AK1857" s="27">
        <v>2022</v>
      </c>
      <c r="AL1857" t="s">
        <v>64</v>
      </c>
      <c r="AM1857" t="s">
        <v>36</v>
      </c>
      <c r="AN1857">
        <v>250004</v>
      </c>
      <c r="AO1857" s="29">
        <v>4</v>
      </c>
      <c r="AP1857" t="s">
        <v>77</v>
      </c>
      <c r="AQ1857" s="61">
        <v>5719</v>
      </c>
      <c r="BK1857" s="27">
        <v>2022</v>
      </c>
      <c r="BL1857" t="s">
        <v>64</v>
      </c>
      <c r="BM1857" t="s">
        <v>31</v>
      </c>
      <c r="BN1857">
        <v>511116</v>
      </c>
      <c r="BO1857" s="29">
        <v>8</v>
      </c>
      <c r="BP1857" t="s">
        <v>20</v>
      </c>
      <c r="BQ1857" s="61">
        <v>1066</v>
      </c>
    </row>
    <row r="1858" spans="37:69" x14ac:dyDescent="0.25">
      <c r="AK1858" s="27">
        <v>2022</v>
      </c>
      <c r="AL1858" t="s">
        <v>64</v>
      </c>
      <c r="AM1858" t="s">
        <v>36</v>
      </c>
      <c r="AN1858">
        <v>250004</v>
      </c>
      <c r="AO1858" s="29">
        <v>5</v>
      </c>
      <c r="AP1858" t="s">
        <v>77</v>
      </c>
      <c r="AQ1858" s="61">
        <v>4204</v>
      </c>
      <c r="BK1858" s="27">
        <v>2022</v>
      </c>
      <c r="BL1858" t="s">
        <v>64</v>
      </c>
      <c r="BM1858" t="s">
        <v>31</v>
      </c>
      <c r="BN1858">
        <v>511116</v>
      </c>
      <c r="BO1858" s="29">
        <v>8</v>
      </c>
      <c r="BP1858" t="s">
        <v>21</v>
      </c>
      <c r="BQ1858" s="61">
        <v>2310</v>
      </c>
    </row>
    <row r="1859" spans="37:69" x14ac:dyDescent="0.25">
      <c r="AK1859" s="27">
        <v>2022</v>
      </c>
      <c r="AL1859" t="s">
        <v>64</v>
      </c>
      <c r="AM1859" t="s">
        <v>36</v>
      </c>
      <c r="AN1859">
        <v>250004</v>
      </c>
      <c r="AO1859" s="29">
        <v>11</v>
      </c>
      <c r="AP1859" t="s">
        <v>20</v>
      </c>
      <c r="AQ1859" s="61">
        <v>1556</v>
      </c>
      <c r="BK1859" s="27">
        <v>2022</v>
      </c>
      <c r="BL1859" t="s">
        <v>64</v>
      </c>
      <c r="BM1859" t="s">
        <v>31</v>
      </c>
      <c r="BN1859">
        <v>511116</v>
      </c>
      <c r="BO1859" s="29">
        <v>9</v>
      </c>
      <c r="BP1859" t="s">
        <v>79</v>
      </c>
      <c r="BQ1859" s="61">
        <v>5719</v>
      </c>
    </row>
    <row r="1860" spans="37:69" x14ac:dyDescent="0.25">
      <c r="AK1860" s="27">
        <v>2022</v>
      </c>
      <c r="AL1860" t="s">
        <v>64</v>
      </c>
      <c r="AM1860" t="s">
        <v>36</v>
      </c>
      <c r="AN1860">
        <v>250004</v>
      </c>
      <c r="AO1860" s="29">
        <v>12</v>
      </c>
      <c r="AP1860" t="s">
        <v>80</v>
      </c>
      <c r="AQ1860" s="61">
        <v>5827</v>
      </c>
      <c r="BK1860" s="27">
        <v>2022</v>
      </c>
      <c r="BL1860" t="s">
        <v>64</v>
      </c>
      <c r="BM1860" t="s">
        <v>31</v>
      </c>
      <c r="BN1860">
        <v>511116</v>
      </c>
      <c r="BO1860" s="29">
        <v>9</v>
      </c>
      <c r="BP1860" t="s">
        <v>11</v>
      </c>
      <c r="BQ1860" s="61">
        <v>5120</v>
      </c>
    </row>
    <row r="1861" spans="37:69" x14ac:dyDescent="0.25">
      <c r="AK1861" s="27">
        <v>2022</v>
      </c>
      <c r="AL1861" t="s">
        <v>64</v>
      </c>
      <c r="AM1861" t="s">
        <v>36</v>
      </c>
      <c r="AN1861">
        <v>250005</v>
      </c>
      <c r="AO1861" s="29">
        <v>2</v>
      </c>
      <c r="AP1861" t="s">
        <v>77</v>
      </c>
      <c r="AQ1861" s="61">
        <v>3726</v>
      </c>
      <c r="BK1861" s="27">
        <v>2022</v>
      </c>
      <c r="BL1861" t="s">
        <v>64</v>
      </c>
      <c r="BM1861" t="s">
        <v>31</v>
      </c>
      <c r="BN1861">
        <v>511116</v>
      </c>
      <c r="BO1861" s="29">
        <v>10</v>
      </c>
      <c r="BP1861" t="s">
        <v>75</v>
      </c>
      <c r="BQ1861" s="61">
        <v>2941</v>
      </c>
    </row>
    <row r="1862" spans="37:69" x14ac:dyDescent="0.25">
      <c r="AK1862" s="27">
        <v>2022</v>
      </c>
      <c r="AL1862" t="s">
        <v>64</v>
      </c>
      <c r="AM1862" t="s">
        <v>36</v>
      </c>
      <c r="AN1862">
        <v>250005</v>
      </c>
      <c r="AO1862" s="29">
        <v>4</v>
      </c>
      <c r="AP1862" t="s">
        <v>13</v>
      </c>
      <c r="AQ1862" s="61">
        <v>2414</v>
      </c>
      <c r="BK1862" s="27">
        <v>2022</v>
      </c>
      <c r="BL1862" t="s">
        <v>64</v>
      </c>
      <c r="BM1862" t="s">
        <v>31</v>
      </c>
      <c r="BN1862">
        <v>511116</v>
      </c>
      <c r="BO1862" s="29">
        <v>10</v>
      </c>
      <c r="BP1862" t="s">
        <v>77</v>
      </c>
      <c r="BQ1862" s="61">
        <v>2817</v>
      </c>
    </row>
    <row r="1863" spans="37:69" x14ac:dyDescent="0.25">
      <c r="AK1863" s="27">
        <v>2022</v>
      </c>
      <c r="AL1863" t="s">
        <v>64</v>
      </c>
      <c r="AM1863" t="s">
        <v>36</v>
      </c>
      <c r="AN1863">
        <v>250005</v>
      </c>
      <c r="AO1863" s="29">
        <v>4</v>
      </c>
      <c r="AP1863" t="s">
        <v>14</v>
      </c>
      <c r="AQ1863" s="61">
        <v>1135</v>
      </c>
      <c r="BK1863" s="27">
        <v>2022</v>
      </c>
      <c r="BL1863" t="s">
        <v>64</v>
      </c>
      <c r="BM1863" t="s">
        <v>31</v>
      </c>
      <c r="BN1863">
        <v>511116</v>
      </c>
      <c r="BO1863" s="29">
        <v>10</v>
      </c>
      <c r="BP1863" t="s">
        <v>78</v>
      </c>
      <c r="BQ1863" s="61">
        <v>2423</v>
      </c>
    </row>
    <row r="1864" spans="37:69" x14ac:dyDescent="0.25">
      <c r="AK1864" s="27">
        <v>2022</v>
      </c>
      <c r="AL1864" t="s">
        <v>64</v>
      </c>
      <c r="AM1864" t="s">
        <v>36</v>
      </c>
      <c r="AN1864">
        <v>250005</v>
      </c>
      <c r="AO1864" s="29">
        <v>7</v>
      </c>
      <c r="AP1864" t="s">
        <v>14</v>
      </c>
      <c r="AQ1864" s="61">
        <v>5073</v>
      </c>
      <c r="BK1864" s="27">
        <v>2022</v>
      </c>
      <c r="BL1864" t="s">
        <v>64</v>
      </c>
      <c r="BM1864" t="s">
        <v>31</v>
      </c>
      <c r="BN1864">
        <v>511116</v>
      </c>
      <c r="BO1864" s="29">
        <v>10</v>
      </c>
      <c r="BP1864" t="s">
        <v>81</v>
      </c>
      <c r="BQ1864" s="61">
        <v>3775</v>
      </c>
    </row>
    <row r="1865" spans="37:69" x14ac:dyDescent="0.25">
      <c r="AK1865" s="27">
        <v>2022</v>
      </c>
      <c r="AL1865" t="s">
        <v>64</v>
      </c>
      <c r="AM1865" t="s">
        <v>36</v>
      </c>
      <c r="AN1865">
        <v>250005</v>
      </c>
      <c r="AO1865" s="29">
        <v>10</v>
      </c>
      <c r="AP1865" t="s">
        <v>80</v>
      </c>
      <c r="AQ1865" s="61">
        <v>3164</v>
      </c>
      <c r="BK1865" s="27">
        <v>2022</v>
      </c>
      <c r="BL1865" t="s">
        <v>64</v>
      </c>
      <c r="BM1865" t="s">
        <v>31</v>
      </c>
      <c r="BN1865">
        <v>511116</v>
      </c>
      <c r="BO1865" s="29">
        <v>10</v>
      </c>
      <c r="BP1865" t="s">
        <v>19</v>
      </c>
      <c r="BQ1865" s="61">
        <v>3167</v>
      </c>
    </row>
    <row r="1866" spans="37:69" x14ac:dyDescent="0.25">
      <c r="AK1866" s="27">
        <v>2022</v>
      </c>
      <c r="AL1866" t="s">
        <v>64</v>
      </c>
      <c r="AM1866" t="s">
        <v>36</v>
      </c>
      <c r="AN1866">
        <v>250005</v>
      </c>
      <c r="AO1866" s="29">
        <v>11</v>
      </c>
      <c r="AP1866" t="s">
        <v>77</v>
      </c>
      <c r="AQ1866" s="61">
        <v>3371</v>
      </c>
      <c r="BK1866" s="27">
        <v>2022</v>
      </c>
      <c r="BL1866" t="s">
        <v>64</v>
      </c>
      <c r="BM1866" t="s">
        <v>31</v>
      </c>
      <c r="BN1866">
        <v>511116</v>
      </c>
      <c r="BO1866" s="29">
        <v>11</v>
      </c>
      <c r="BP1866" t="s">
        <v>81</v>
      </c>
      <c r="BQ1866" s="61">
        <v>426</v>
      </c>
    </row>
    <row r="1867" spans="37:69" x14ac:dyDescent="0.25">
      <c r="AK1867" s="27">
        <v>2022</v>
      </c>
      <c r="AL1867" t="s">
        <v>64</v>
      </c>
      <c r="AM1867" t="s">
        <v>36</v>
      </c>
      <c r="AN1867">
        <v>250005</v>
      </c>
      <c r="AO1867" s="29">
        <v>12</v>
      </c>
      <c r="AP1867" t="s">
        <v>16</v>
      </c>
      <c r="AQ1867" s="61">
        <v>3279</v>
      </c>
      <c r="BK1867" s="27">
        <v>2022</v>
      </c>
      <c r="BL1867" t="s">
        <v>64</v>
      </c>
      <c r="BM1867" t="s">
        <v>31</v>
      </c>
      <c r="BN1867">
        <v>511116</v>
      </c>
      <c r="BO1867" s="29">
        <v>11</v>
      </c>
      <c r="BP1867" t="s">
        <v>13</v>
      </c>
      <c r="BQ1867" s="61">
        <v>1559</v>
      </c>
    </row>
    <row r="1868" spans="37:69" x14ac:dyDescent="0.25">
      <c r="AK1868" s="27">
        <v>2022</v>
      </c>
      <c r="AL1868" t="s">
        <v>64</v>
      </c>
      <c r="AM1868" t="s">
        <v>36</v>
      </c>
      <c r="AN1868">
        <v>250006</v>
      </c>
      <c r="AO1868" s="29">
        <v>1</v>
      </c>
      <c r="AP1868" t="s">
        <v>76</v>
      </c>
      <c r="AQ1868" s="61">
        <v>775</v>
      </c>
      <c r="BK1868" s="27">
        <v>2022</v>
      </c>
      <c r="BL1868" t="s">
        <v>64</v>
      </c>
      <c r="BM1868" t="s">
        <v>31</v>
      </c>
      <c r="BN1868">
        <v>511116</v>
      </c>
      <c r="BO1868" s="29">
        <v>12</v>
      </c>
      <c r="BP1868" t="s">
        <v>80</v>
      </c>
      <c r="BQ1868" s="61">
        <v>5827</v>
      </c>
    </row>
    <row r="1869" spans="37:69" x14ac:dyDescent="0.25">
      <c r="AK1869" s="27">
        <v>2022</v>
      </c>
      <c r="AL1869" t="s">
        <v>64</v>
      </c>
      <c r="AM1869" t="s">
        <v>36</v>
      </c>
      <c r="AN1869">
        <v>250006</v>
      </c>
      <c r="AO1869" s="29">
        <v>1</v>
      </c>
      <c r="AP1869" t="s">
        <v>11</v>
      </c>
      <c r="AQ1869" s="61">
        <v>2807</v>
      </c>
      <c r="BK1869" s="27">
        <v>2022</v>
      </c>
      <c r="BL1869" t="s">
        <v>64</v>
      </c>
      <c r="BM1869" t="s">
        <v>31</v>
      </c>
      <c r="BN1869">
        <v>511117</v>
      </c>
      <c r="BO1869" s="29">
        <v>1</v>
      </c>
      <c r="BP1869" t="s">
        <v>81</v>
      </c>
      <c r="BQ1869" s="61">
        <v>1529</v>
      </c>
    </row>
    <row r="1870" spans="37:69" x14ac:dyDescent="0.25">
      <c r="AK1870" s="27">
        <v>2022</v>
      </c>
      <c r="AL1870" t="s">
        <v>64</v>
      </c>
      <c r="AM1870" t="s">
        <v>36</v>
      </c>
      <c r="AN1870">
        <v>250006</v>
      </c>
      <c r="AO1870" s="29">
        <v>2</v>
      </c>
      <c r="AP1870" t="s">
        <v>20</v>
      </c>
      <c r="AQ1870" s="61">
        <v>4672</v>
      </c>
      <c r="BK1870" s="27">
        <v>2022</v>
      </c>
      <c r="BL1870" t="s">
        <v>64</v>
      </c>
      <c r="BM1870" t="s">
        <v>31</v>
      </c>
      <c r="BN1870">
        <v>511117</v>
      </c>
      <c r="BO1870" s="29">
        <v>1</v>
      </c>
      <c r="BP1870" t="s">
        <v>20</v>
      </c>
      <c r="BQ1870" s="61">
        <v>5439</v>
      </c>
    </row>
    <row r="1871" spans="37:69" x14ac:dyDescent="0.25">
      <c r="AK1871" s="27">
        <v>2022</v>
      </c>
      <c r="AL1871" t="s">
        <v>64</v>
      </c>
      <c r="AM1871" t="s">
        <v>36</v>
      </c>
      <c r="AN1871">
        <v>250006</v>
      </c>
      <c r="AO1871" s="29">
        <v>5</v>
      </c>
      <c r="AP1871" t="s">
        <v>14</v>
      </c>
      <c r="AQ1871" s="61">
        <v>5571</v>
      </c>
      <c r="BK1871" s="27">
        <v>2022</v>
      </c>
      <c r="BL1871" t="s">
        <v>64</v>
      </c>
      <c r="BM1871" t="s">
        <v>31</v>
      </c>
      <c r="BN1871">
        <v>511117</v>
      </c>
      <c r="BO1871" s="29">
        <v>2</v>
      </c>
      <c r="BP1871" t="s">
        <v>73</v>
      </c>
      <c r="BQ1871" s="61">
        <v>5948</v>
      </c>
    </row>
    <row r="1872" spans="37:69" x14ac:dyDescent="0.25">
      <c r="AK1872" s="27">
        <v>2022</v>
      </c>
      <c r="AL1872" t="s">
        <v>64</v>
      </c>
      <c r="AM1872" t="s">
        <v>36</v>
      </c>
      <c r="AN1872">
        <v>250006</v>
      </c>
      <c r="AO1872" s="29">
        <v>5</v>
      </c>
      <c r="AP1872" t="s">
        <v>18</v>
      </c>
      <c r="AQ1872" s="61">
        <v>4332</v>
      </c>
      <c r="BK1872" s="27">
        <v>2022</v>
      </c>
      <c r="BL1872" t="s">
        <v>64</v>
      </c>
      <c r="BM1872" t="s">
        <v>31</v>
      </c>
      <c r="BN1872">
        <v>511117</v>
      </c>
      <c r="BO1872" s="29">
        <v>2</v>
      </c>
      <c r="BP1872" t="s">
        <v>79</v>
      </c>
      <c r="BQ1872" s="61">
        <v>5680</v>
      </c>
    </row>
    <row r="1873" spans="37:69" x14ac:dyDescent="0.25">
      <c r="AK1873" s="27">
        <v>2022</v>
      </c>
      <c r="AL1873" t="s">
        <v>64</v>
      </c>
      <c r="AM1873" t="s">
        <v>36</v>
      </c>
      <c r="AN1873">
        <v>250006</v>
      </c>
      <c r="AO1873" s="29">
        <v>8</v>
      </c>
      <c r="AP1873" t="s">
        <v>13</v>
      </c>
      <c r="AQ1873" s="61">
        <v>408</v>
      </c>
      <c r="BK1873" s="27">
        <v>2022</v>
      </c>
      <c r="BL1873" t="s">
        <v>64</v>
      </c>
      <c r="BM1873" t="s">
        <v>31</v>
      </c>
      <c r="BN1873">
        <v>511117</v>
      </c>
      <c r="BO1873" s="29">
        <v>2</v>
      </c>
      <c r="BP1873" t="s">
        <v>11</v>
      </c>
      <c r="BQ1873" s="61">
        <v>3034</v>
      </c>
    </row>
    <row r="1874" spans="37:69" x14ac:dyDescent="0.25">
      <c r="AK1874" s="27">
        <v>2022</v>
      </c>
      <c r="AL1874" t="s">
        <v>64</v>
      </c>
      <c r="AM1874" t="s">
        <v>36</v>
      </c>
      <c r="AN1874">
        <v>250006</v>
      </c>
      <c r="AO1874" s="29">
        <v>8</v>
      </c>
      <c r="AP1874" t="s">
        <v>19</v>
      </c>
      <c r="AQ1874" s="61">
        <v>1832</v>
      </c>
      <c r="BK1874" s="27">
        <v>2022</v>
      </c>
      <c r="BL1874" t="s">
        <v>64</v>
      </c>
      <c r="BM1874" t="s">
        <v>31</v>
      </c>
      <c r="BN1874">
        <v>511117</v>
      </c>
      <c r="BO1874" s="29">
        <v>2</v>
      </c>
      <c r="BP1874" t="s">
        <v>16</v>
      </c>
      <c r="BQ1874" s="61">
        <v>5622</v>
      </c>
    </row>
    <row r="1875" spans="37:69" x14ac:dyDescent="0.25">
      <c r="AK1875" s="27">
        <v>2022</v>
      </c>
      <c r="AL1875" t="s">
        <v>64</v>
      </c>
      <c r="AM1875" t="s">
        <v>36</v>
      </c>
      <c r="AN1875">
        <v>250006</v>
      </c>
      <c r="AO1875" s="29">
        <v>10</v>
      </c>
      <c r="AP1875" t="s">
        <v>74</v>
      </c>
      <c r="AQ1875" s="61">
        <v>738</v>
      </c>
      <c r="BK1875" s="27">
        <v>2022</v>
      </c>
      <c r="BL1875" t="s">
        <v>64</v>
      </c>
      <c r="BM1875" t="s">
        <v>31</v>
      </c>
      <c r="BN1875">
        <v>511117</v>
      </c>
      <c r="BO1875" s="29">
        <v>3</v>
      </c>
      <c r="BP1875" t="s">
        <v>78</v>
      </c>
      <c r="BQ1875" s="61">
        <v>1692</v>
      </c>
    </row>
    <row r="1876" spans="37:69" x14ac:dyDescent="0.25">
      <c r="AK1876" s="27">
        <v>2022</v>
      </c>
      <c r="AL1876" t="s">
        <v>64</v>
      </c>
      <c r="AM1876" t="s">
        <v>36</v>
      </c>
      <c r="AN1876">
        <v>250007</v>
      </c>
      <c r="AO1876" s="29">
        <v>1</v>
      </c>
      <c r="AP1876" t="s">
        <v>76</v>
      </c>
      <c r="AQ1876" s="61">
        <v>573</v>
      </c>
      <c r="BK1876" s="27">
        <v>2022</v>
      </c>
      <c r="BL1876" t="s">
        <v>64</v>
      </c>
      <c r="BM1876" t="s">
        <v>31</v>
      </c>
      <c r="BN1876">
        <v>511117</v>
      </c>
      <c r="BO1876" s="29">
        <v>3</v>
      </c>
      <c r="BP1876" t="s">
        <v>12</v>
      </c>
      <c r="BQ1876" s="61">
        <v>7257</v>
      </c>
    </row>
    <row r="1877" spans="37:69" x14ac:dyDescent="0.25">
      <c r="AK1877" s="27">
        <v>2022</v>
      </c>
      <c r="AL1877" t="s">
        <v>64</v>
      </c>
      <c r="AM1877" t="s">
        <v>36</v>
      </c>
      <c r="AN1877">
        <v>250007</v>
      </c>
      <c r="AO1877" s="29">
        <v>1</v>
      </c>
      <c r="AP1877" t="s">
        <v>79</v>
      </c>
      <c r="AQ1877" s="61">
        <v>4255</v>
      </c>
      <c r="BK1877" s="27">
        <v>2022</v>
      </c>
      <c r="BL1877" t="s">
        <v>64</v>
      </c>
      <c r="BM1877" t="s">
        <v>31</v>
      </c>
      <c r="BN1877">
        <v>511117</v>
      </c>
      <c r="BO1877" s="29">
        <v>3</v>
      </c>
      <c r="BP1877" t="s">
        <v>16</v>
      </c>
      <c r="BQ1877" s="61">
        <v>2818</v>
      </c>
    </row>
    <row r="1878" spans="37:69" x14ac:dyDescent="0.25">
      <c r="AK1878" s="27">
        <v>2022</v>
      </c>
      <c r="AL1878" t="s">
        <v>64</v>
      </c>
      <c r="AM1878" t="s">
        <v>36</v>
      </c>
      <c r="AN1878">
        <v>250007</v>
      </c>
      <c r="AO1878" s="29">
        <v>2</v>
      </c>
      <c r="AP1878" t="s">
        <v>19</v>
      </c>
      <c r="AQ1878" s="61">
        <v>5090</v>
      </c>
      <c r="BK1878" s="27">
        <v>2022</v>
      </c>
      <c r="BL1878" t="s">
        <v>64</v>
      </c>
      <c r="BM1878" t="s">
        <v>31</v>
      </c>
      <c r="BN1878">
        <v>511117</v>
      </c>
      <c r="BO1878" s="29">
        <v>3</v>
      </c>
      <c r="BP1878" t="s">
        <v>20</v>
      </c>
      <c r="BQ1878" s="61">
        <v>2122</v>
      </c>
    </row>
    <row r="1879" spans="37:69" x14ac:dyDescent="0.25">
      <c r="AK1879" s="27">
        <v>2022</v>
      </c>
      <c r="AL1879" t="s">
        <v>64</v>
      </c>
      <c r="AM1879" t="s">
        <v>36</v>
      </c>
      <c r="AN1879">
        <v>250007</v>
      </c>
      <c r="AO1879" s="29">
        <v>3</v>
      </c>
      <c r="AP1879" t="s">
        <v>20</v>
      </c>
      <c r="AQ1879" s="61">
        <v>4832</v>
      </c>
      <c r="BK1879" s="27">
        <v>2022</v>
      </c>
      <c r="BL1879" t="s">
        <v>64</v>
      </c>
      <c r="BM1879" t="s">
        <v>31</v>
      </c>
      <c r="BN1879">
        <v>511117</v>
      </c>
      <c r="BO1879" s="29">
        <v>4</v>
      </c>
      <c r="BP1879" t="s">
        <v>73</v>
      </c>
      <c r="BQ1879" s="61">
        <v>5031</v>
      </c>
    </row>
    <row r="1880" spans="37:69" x14ac:dyDescent="0.25">
      <c r="AK1880" s="27">
        <v>2022</v>
      </c>
      <c r="AL1880" t="s">
        <v>64</v>
      </c>
      <c r="AM1880" t="s">
        <v>36</v>
      </c>
      <c r="AN1880">
        <v>250007</v>
      </c>
      <c r="AO1880" s="29">
        <v>6</v>
      </c>
      <c r="AP1880" t="s">
        <v>80</v>
      </c>
      <c r="AQ1880" s="61">
        <v>2077</v>
      </c>
      <c r="BK1880" s="27">
        <v>2022</v>
      </c>
      <c r="BL1880" t="s">
        <v>64</v>
      </c>
      <c r="BM1880" t="s">
        <v>31</v>
      </c>
      <c r="BN1880">
        <v>511117</v>
      </c>
      <c r="BO1880" s="29">
        <v>4</v>
      </c>
      <c r="BP1880" t="s">
        <v>80</v>
      </c>
      <c r="BQ1880" s="61">
        <v>1207</v>
      </c>
    </row>
    <row r="1881" spans="37:69" x14ac:dyDescent="0.25">
      <c r="AK1881" s="27">
        <v>2022</v>
      </c>
      <c r="AL1881" t="s">
        <v>64</v>
      </c>
      <c r="AM1881" t="s">
        <v>36</v>
      </c>
      <c r="AN1881">
        <v>250007</v>
      </c>
      <c r="AO1881" s="29">
        <v>7</v>
      </c>
      <c r="AP1881" t="s">
        <v>80</v>
      </c>
      <c r="AQ1881" s="61">
        <v>2016</v>
      </c>
      <c r="BK1881" s="27">
        <v>2022</v>
      </c>
      <c r="BL1881" t="s">
        <v>64</v>
      </c>
      <c r="BM1881" t="s">
        <v>31</v>
      </c>
      <c r="BN1881">
        <v>511117</v>
      </c>
      <c r="BO1881" s="29">
        <v>4</v>
      </c>
      <c r="BP1881" t="s">
        <v>12</v>
      </c>
      <c r="BQ1881" s="61">
        <v>5698</v>
      </c>
    </row>
    <row r="1882" spans="37:69" x14ac:dyDescent="0.25">
      <c r="AK1882" s="27">
        <v>2022</v>
      </c>
      <c r="AL1882" t="s">
        <v>64</v>
      </c>
      <c r="AM1882" t="s">
        <v>36</v>
      </c>
      <c r="AN1882">
        <v>250007</v>
      </c>
      <c r="AO1882" s="29">
        <v>8</v>
      </c>
      <c r="AP1882" t="s">
        <v>20</v>
      </c>
      <c r="AQ1882" s="61">
        <v>1389</v>
      </c>
      <c r="BK1882" s="27">
        <v>2022</v>
      </c>
      <c r="BL1882" t="s">
        <v>64</v>
      </c>
      <c r="BM1882" t="s">
        <v>31</v>
      </c>
      <c r="BN1882">
        <v>511117</v>
      </c>
      <c r="BO1882" s="29">
        <v>4</v>
      </c>
      <c r="BP1882" t="s">
        <v>13</v>
      </c>
      <c r="BQ1882" s="61">
        <v>1377</v>
      </c>
    </row>
    <row r="1883" spans="37:69" x14ac:dyDescent="0.25">
      <c r="AK1883" s="27">
        <v>2022</v>
      </c>
      <c r="AL1883" t="s">
        <v>64</v>
      </c>
      <c r="AM1883" t="s">
        <v>36</v>
      </c>
      <c r="AN1883">
        <v>250007</v>
      </c>
      <c r="AO1883" s="29">
        <v>9</v>
      </c>
      <c r="AP1883" t="s">
        <v>77</v>
      </c>
      <c r="AQ1883" s="61">
        <v>1928</v>
      </c>
      <c r="BK1883" s="27">
        <v>2022</v>
      </c>
      <c r="BL1883" t="s">
        <v>64</v>
      </c>
      <c r="BM1883" t="s">
        <v>31</v>
      </c>
      <c r="BN1883">
        <v>511117</v>
      </c>
      <c r="BO1883" s="29">
        <v>4</v>
      </c>
      <c r="BP1883" t="s">
        <v>16</v>
      </c>
      <c r="BQ1883" s="61">
        <v>520</v>
      </c>
    </row>
    <row r="1884" spans="37:69" x14ac:dyDescent="0.25">
      <c r="AK1884" s="27">
        <v>2022</v>
      </c>
      <c r="AL1884" t="s">
        <v>64</v>
      </c>
      <c r="AM1884" t="s">
        <v>36</v>
      </c>
      <c r="AN1884">
        <v>250007</v>
      </c>
      <c r="AO1884" s="29">
        <v>11</v>
      </c>
      <c r="AP1884" t="s">
        <v>18</v>
      </c>
      <c r="AQ1884" s="61">
        <v>516</v>
      </c>
      <c r="BK1884" s="27">
        <v>2022</v>
      </c>
      <c r="BL1884" t="s">
        <v>64</v>
      </c>
      <c r="BM1884" t="s">
        <v>31</v>
      </c>
      <c r="BN1884">
        <v>511117</v>
      </c>
      <c r="BO1884" s="29">
        <v>4</v>
      </c>
      <c r="BP1884" t="s">
        <v>21</v>
      </c>
      <c r="BQ1884" s="61">
        <v>2681</v>
      </c>
    </row>
    <row r="1885" spans="37:69" x14ac:dyDescent="0.25">
      <c r="AK1885" s="27">
        <v>2022</v>
      </c>
      <c r="AL1885" t="s">
        <v>64</v>
      </c>
      <c r="AM1885" t="s">
        <v>36</v>
      </c>
      <c r="AN1885">
        <v>250008</v>
      </c>
      <c r="AO1885" s="29">
        <v>3</v>
      </c>
      <c r="AP1885" t="s">
        <v>16</v>
      </c>
      <c r="AQ1885" s="61">
        <v>2818</v>
      </c>
      <c r="BK1885" s="27">
        <v>2022</v>
      </c>
      <c r="BL1885" t="s">
        <v>64</v>
      </c>
      <c r="BM1885" t="s">
        <v>31</v>
      </c>
      <c r="BN1885">
        <v>511117</v>
      </c>
      <c r="BO1885" s="29">
        <v>5</v>
      </c>
      <c r="BP1885" t="s">
        <v>75</v>
      </c>
      <c r="BQ1885" s="61">
        <v>4869</v>
      </c>
    </row>
    <row r="1886" spans="37:69" x14ac:dyDescent="0.25">
      <c r="AK1886" s="27">
        <v>2022</v>
      </c>
      <c r="AL1886" t="s">
        <v>64</v>
      </c>
      <c r="AM1886" t="s">
        <v>36</v>
      </c>
      <c r="AN1886">
        <v>250008</v>
      </c>
      <c r="AO1886" s="29">
        <v>8</v>
      </c>
      <c r="AP1886" t="s">
        <v>17</v>
      </c>
      <c r="AQ1886" s="61">
        <v>1448</v>
      </c>
      <c r="BK1886" s="27">
        <v>2022</v>
      </c>
      <c r="BL1886" t="s">
        <v>64</v>
      </c>
      <c r="BM1886" t="s">
        <v>31</v>
      </c>
      <c r="BN1886">
        <v>511117</v>
      </c>
      <c r="BO1886" s="29">
        <v>5</v>
      </c>
      <c r="BP1886" t="s">
        <v>77</v>
      </c>
      <c r="BQ1886" s="61">
        <v>5404</v>
      </c>
    </row>
    <row r="1887" spans="37:69" x14ac:dyDescent="0.25">
      <c r="AK1887" s="27">
        <v>2022</v>
      </c>
      <c r="AL1887" t="s">
        <v>64</v>
      </c>
      <c r="AM1887" t="s">
        <v>36</v>
      </c>
      <c r="AN1887">
        <v>250008</v>
      </c>
      <c r="AO1887" s="29">
        <v>9</v>
      </c>
      <c r="AP1887" t="s">
        <v>18</v>
      </c>
      <c r="AQ1887" s="61">
        <v>5488</v>
      </c>
      <c r="BK1887" s="27">
        <v>2022</v>
      </c>
      <c r="BL1887" t="s">
        <v>64</v>
      </c>
      <c r="BM1887" t="s">
        <v>31</v>
      </c>
      <c r="BN1887">
        <v>511117</v>
      </c>
      <c r="BO1887" s="29">
        <v>5</v>
      </c>
      <c r="BP1887" t="s">
        <v>15</v>
      </c>
      <c r="BQ1887" s="61">
        <v>1286</v>
      </c>
    </row>
    <row r="1888" spans="37:69" x14ac:dyDescent="0.25">
      <c r="AK1888" s="27">
        <v>2022</v>
      </c>
      <c r="AL1888" t="s">
        <v>64</v>
      </c>
      <c r="AM1888" t="s">
        <v>36</v>
      </c>
      <c r="AN1888">
        <v>250009</v>
      </c>
      <c r="AO1888" s="29">
        <v>1</v>
      </c>
      <c r="AP1888" t="s">
        <v>15</v>
      </c>
      <c r="AQ1888" s="61">
        <v>2251</v>
      </c>
      <c r="BK1888" s="27">
        <v>2022</v>
      </c>
      <c r="BL1888" t="s">
        <v>64</v>
      </c>
      <c r="BM1888" t="s">
        <v>31</v>
      </c>
      <c r="BN1888">
        <v>511117</v>
      </c>
      <c r="BO1888" s="29">
        <v>5</v>
      </c>
      <c r="BP1888" t="s">
        <v>21</v>
      </c>
      <c r="BQ1888" s="61">
        <v>354</v>
      </c>
    </row>
    <row r="1889" spans="37:69" x14ac:dyDescent="0.25">
      <c r="AK1889" s="27">
        <v>2022</v>
      </c>
      <c r="AL1889" t="s">
        <v>64</v>
      </c>
      <c r="AM1889" t="s">
        <v>36</v>
      </c>
      <c r="AN1889">
        <v>250009</v>
      </c>
      <c r="AO1889" s="29">
        <v>5</v>
      </c>
      <c r="AP1889" t="s">
        <v>80</v>
      </c>
      <c r="AQ1889" s="61">
        <v>5083</v>
      </c>
      <c r="BK1889" s="27">
        <v>2022</v>
      </c>
      <c r="BL1889" t="s">
        <v>64</v>
      </c>
      <c r="BM1889" t="s">
        <v>31</v>
      </c>
      <c r="BN1889">
        <v>511117</v>
      </c>
      <c r="BO1889" s="29">
        <v>6</v>
      </c>
      <c r="BP1889" t="s">
        <v>11</v>
      </c>
      <c r="BQ1889" s="61">
        <v>6380</v>
      </c>
    </row>
    <row r="1890" spans="37:69" x14ac:dyDescent="0.25">
      <c r="AK1890" s="27">
        <v>2022</v>
      </c>
      <c r="AL1890" t="s">
        <v>64</v>
      </c>
      <c r="AM1890" t="s">
        <v>36</v>
      </c>
      <c r="AN1890">
        <v>250009</v>
      </c>
      <c r="AO1890" s="29">
        <v>6</v>
      </c>
      <c r="AP1890" t="s">
        <v>11</v>
      </c>
      <c r="AQ1890" s="61">
        <v>2217</v>
      </c>
      <c r="BK1890" s="27">
        <v>2022</v>
      </c>
      <c r="BL1890" t="s">
        <v>64</v>
      </c>
      <c r="BM1890" t="s">
        <v>31</v>
      </c>
      <c r="BN1890">
        <v>511117</v>
      </c>
      <c r="BO1890" s="29">
        <v>6</v>
      </c>
      <c r="BP1890" t="s">
        <v>12</v>
      </c>
      <c r="BQ1890" s="61">
        <v>341</v>
      </c>
    </row>
    <row r="1891" spans="37:69" x14ac:dyDescent="0.25">
      <c r="AK1891" s="27">
        <v>2022</v>
      </c>
      <c r="AL1891" t="s">
        <v>64</v>
      </c>
      <c r="AM1891" t="s">
        <v>36</v>
      </c>
      <c r="AN1891">
        <v>250009</v>
      </c>
      <c r="AO1891" s="29">
        <v>7</v>
      </c>
      <c r="AP1891" t="s">
        <v>11</v>
      </c>
      <c r="AQ1891" s="61">
        <v>3568</v>
      </c>
      <c r="BK1891" s="27">
        <v>2022</v>
      </c>
      <c r="BL1891" t="s">
        <v>64</v>
      </c>
      <c r="BM1891" t="s">
        <v>31</v>
      </c>
      <c r="BN1891">
        <v>511117</v>
      </c>
      <c r="BO1891" s="29">
        <v>6</v>
      </c>
      <c r="BP1891" t="s">
        <v>14</v>
      </c>
      <c r="BQ1891" s="61">
        <v>1459</v>
      </c>
    </row>
    <row r="1892" spans="37:69" x14ac:dyDescent="0.25">
      <c r="AK1892" s="27">
        <v>2022</v>
      </c>
      <c r="AL1892" t="s">
        <v>64</v>
      </c>
      <c r="AM1892" t="s">
        <v>36</v>
      </c>
      <c r="AN1892">
        <v>250009</v>
      </c>
      <c r="AO1892" s="29">
        <v>8</v>
      </c>
      <c r="AP1892" t="s">
        <v>73</v>
      </c>
      <c r="AQ1892" s="61">
        <v>1977</v>
      </c>
      <c r="BK1892" s="27">
        <v>2022</v>
      </c>
      <c r="BL1892" t="s">
        <v>64</v>
      </c>
      <c r="BM1892" t="s">
        <v>31</v>
      </c>
      <c r="BN1892">
        <v>511117</v>
      </c>
      <c r="BO1892" s="29">
        <v>6</v>
      </c>
      <c r="BP1892" t="s">
        <v>18</v>
      </c>
      <c r="BQ1892" s="61">
        <v>4192</v>
      </c>
    </row>
    <row r="1893" spans="37:69" x14ac:dyDescent="0.25">
      <c r="AK1893" s="27">
        <v>2022</v>
      </c>
      <c r="AL1893" t="s">
        <v>64</v>
      </c>
      <c r="AM1893" t="s">
        <v>36</v>
      </c>
      <c r="AN1893">
        <v>250009</v>
      </c>
      <c r="AO1893" s="29">
        <v>10</v>
      </c>
      <c r="AP1893" t="s">
        <v>15</v>
      </c>
      <c r="AQ1893" s="61">
        <v>938</v>
      </c>
      <c r="BK1893" s="27">
        <v>2022</v>
      </c>
      <c r="BL1893" t="s">
        <v>64</v>
      </c>
      <c r="BM1893" t="s">
        <v>31</v>
      </c>
      <c r="BN1893">
        <v>511117</v>
      </c>
      <c r="BO1893" s="29">
        <v>6</v>
      </c>
      <c r="BP1893" t="s">
        <v>21</v>
      </c>
      <c r="BQ1893" s="61">
        <v>827</v>
      </c>
    </row>
    <row r="1894" spans="37:69" x14ac:dyDescent="0.25">
      <c r="AK1894" s="27">
        <v>2022</v>
      </c>
      <c r="AL1894" t="s">
        <v>64</v>
      </c>
      <c r="AM1894" t="s">
        <v>36</v>
      </c>
      <c r="AN1894">
        <v>250009</v>
      </c>
      <c r="AO1894" s="29">
        <v>11</v>
      </c>
      <c r="AP1894" t="s">
        <v>20</v>
      </c>
      <c r="AQ1894" s="61">
        <v>5310</v>
      </c>
      <c r="BK1894" s="27">
        <v>2022</v>
      </c>
      <c r="BL1894" t="s">
        <v>64</v>
      </c>
      <c r="BM1894" t="s">
        <v>31</v>
      </c>
      <c r="BN1894">
        <v>511117</v>
      </c>
      <c r="BO1894" s="29">
        <v>7</v>
      </c>
      <c r="BP1894" t="s">
        <v>80</v>
      </c>
      <c r="BQ1894" s="61">
        <v>5962</v>
      </c>
    </row>
    <row r="1895" spans="37:69" x14ac:dyDescent="0.25">
      <c r="AK1895" s="27">
        <v>2022</v>
      </c>
      <c r="AL1895" t="s">
        <v>64</v>
      </c>
      <c r="AM1895" t="s">
        <v>36</v>
      </c>
      <c r="AN1895">
        <v>250009</v>
      </c>
      <c r="AO1895" s="29">
        <v>12</v>
      </c>
      <c r="AP1895" t="s">
        <v>78</v>
      </c>
      <c r="AQ1895" s="61">
        <v>3126</v>
      </c>
      <c r="BK1895" s="27">
        <v>2022</v>
      </c>
      <c r="BL1895" t="s">
        <v>64</v>
      </c>
      <c r="BM1895" t="s">
        <v>31</v>
      </c>
      <c r="BN1895">
        <v>511117</v>
      </c>
      <c r="BO1895" s="29">
        <v>7</v>
      </c>
      <c r="BP1895" t="s">
        <v>11</v>
      </c>
      <c r="BQ1895" s="61">
        <v>3568</v>
      </c>
    </row>
    <row r="1896" spans="37:69" x14ac:dyDescent="0.25">
      <c r="AK1896" s="27">
        <v>2022</v>
      </c>
      <c r="AL1896" t="s">
        <v>64</v>
      </c>
      <c r="AM1896" t="s">
        <v>36</v>
      </c>
      <c r="AN1896">
        <v>250010</v>
      </c>
      <c r="AO1896" s="29">
        <v>1</v>
      </c>
      <c r="AP1896" t="s">
        <v>74</v>
      </c>
      <c r="AQ1896" s="61">
        <v>2278</v>
      </c>
      <c r="BK1896" s="27">
        <v>2022</v>
      </c>
      <c r="BL1896" t="s">
        <v>64</v>
      </c>
      <c r="BM1896" t="s">
        <v>31</v>
      </c>
      <c r="BN1896">
        <v>511117</v>
      </c>
      <c r="BO1896" s="29">
        <v>7</v>
      </c>
      <c r="BP1896" t="s">
        <v>17</v>
      </c>
      <c r="BQ1896" s="61">
        <v>1286</v>
      </c>
    </row>
    <row r="1897" spans="37:69" x14ac:dyDescent="0.25">
      <c r="AK1897" s="27">
        <v>2022</v>
      </c>
      <c r="AL1897" t="s">
        <v>64</v>
      </c>
      <c r="AM1897" t="s">
        <v>36</v>
      </c>
      <c r="AN1897">
        <v>250010</v>
      </c>
      <c r="AO1897" s="29">
        <v>2</v>
      </c>
      <c r="AP1897" t="s">
        <v>11</v>
      </c>
      <c r="AQ1897" s="61">
        <v>6360</v>
      </c>
      <c r="BK1897" s="27">
        <v>2022</v>
      </c>
      <c r="BL1897" t="s">
        <v>64</v>
      </c>
      <c r="BM1897" t="s">
        <v>31</v>
      </c>
      <c r="BN1897">
        <v>511117</v>
      </c>
      <c r="BO1897" s="29">
        <v>8</v>
      </c>
      <c r="BP1897" t="s">
        <v>74</v>
      </c>
      <c r="BQ1897" s="61">
        <v>1307</v>
      </c>
    </row>
    <row r="1898" spans="37:69" x14ac:dyDescent="0.25">
      <c r="AK1898" s="27">
        <v>2022</v>
      </c>
      <c r="AL1898" t="s">
        <v>64</v>
      </c>
      <c r="AM1898" t="s">
        <v>36</v>
      </c>
      <c r="AN1898">
        <v>250010</v>
      </c>
      <c r="AO1898" s="29">
        <v>3</v>
      </c>
      <c r="AP1898" t="s">
        <v>73</v>
      </c>
      <c r="AQ1898" s="61">
        <v>2234</v>
      </c>
      <c r="BK1898" s="27">
        <v>2022</v>
      </c>
      <c r="BL1898" t="s">
        <v>64</v>
      </c>
      <c r="BM1898" t="s">
        <v>31</v>
      </c>
      <c r="BN1898">
        <v>511117</v>
      </c>
      <c r="BO1898" s="29">
        <v>8</v>
      </c>
      <c r="BP1898" t="s">
        <v>75</v>
      </c>
      <c r="BQ1898" s="61">
        <v>3918</v>
      </c>
    </row>
    <row r="1899" spans="37:69" x14ac:dyDescent="0.25">
      <c r="AK1899" s="27">
        <v>2022</v>
      </c>
      <c r="AL1899" t="s">
        <v>64</v>
      </c>
      <c r="AM1899" t="s">
        <v>36</v>
      </c>
      <c r="AN1899">
        <v>250010</v>
      </c>
      <c r="AO1899" s="29">
        <v>3</v>
      </c>
      <c r="AP1899" t="s">
        <v>19</v>
      </c>
      <c r="AQ1899" s="61">
        <v>1992</v>
      </c>
      <c r="BK1899" s="27">
        <v>2022</v>
      </c>
      <c r="BL1899" t="s">
        <v>64</v>
      </c>
      <c r="BM1899" t="s">
        <v>31</v>
      </c>
      <c r="BN1899">
        <v>511117</v>
      </c>
      <c r="BO1899" s="29">
        <v>8</v>
      </c>
      <c r="BP1899" t="s">
        <v>15</v>
      </c>
      <c r="BQ1899" s="61">
        <v>4953</v>
      </c>
    </row>
    <row r="1900" spans="37:69" x14ac:dyDescent="0.25">
      <c r="AK1900" s="27">
        <v>2022</v>
      </c>
      <c r="AL1900" t="s">
        <v>64</v>
      </c>
      <c r="AM1900" t="s">
        <v>36</v>
      </c>
      <c r="AN1900">
        <v>250010</v>
      </c>
      <c r="AO1900" s="29">
        <v>6</v>
      </c>
      <c r="AP1900" t="s">
        <v>17</v>
      </c>
      <c r="AQ1900" s="61">
        <v>3104</v>
      </c>
      <c r="BK1900" s="27">
        <v>2022</v>
      </c>
      <c r="BL1900" t="s">
        <v>64</v>
      </c>
      <c r="BM1900" t="s">
        <v>31</v>
      </c>
      <c r="BN1900">
        <v>511117</v>
      </c>
      <c r="BO1900" s="29">
        <v>8</v>
      </c>
      <c r="BP1900" t="s">
        <v>20</v>
      </c>
      <c r="BQ1900" s="61">
        <v>2778</v>
      </c>
    </row>
    <row r="1901" spans="37:69" x14ac:dyDescent="0.25">
      <c r="AK1901" s="27">
        <v>2022</v>
      </c>
      <c r="AL1901" t="s">
        <v>64</v>
      </c>
      <c r="AM1901" t="s">
        <v>36</v>
      </c>
      <c r="AN1901">
        <v>250010</v>
      </c>
      <c r="AO1901" s="29">
        <v>11</v>
      </c>
      <c r="AP1901" t="s">
        <v>76</v>
      </c>
      <c r="AQ1901" s="61">
        <v>502</v>
      </c>
      <c r="BK1901" s="27">
        <v>2022</v>
      </c>
      <c r="BL1901" t="s">
        <v>64</v>
      </c>
      <c r="BM1901" t="s">
        <v>31</v>
      </c>
      <c r="BN1901">
        <v>511117</v>
      </c>
      <c r="BO1901" s="29">
        <v>9</v>
      </c>
      <c r="BP1901" t="s">
        <v>74</v>
      </c>
      <c r="BQ1901" s="61">
        <v>1026</v>
      </c>
    </row>
    <row r="1902" spans="37:69" x14ac:dyDescent="0.25">
      <c r="AK1902" s="27">
        <v>2022</v>
      </c>
      <c r="AL1902" t="s">
        <v>64</v>
      </c>
      <c r="AM1902" t="s">
        <v>36</v>
      </c>
      <c r="AN1902">
        <v>250010</v>
      </c>
      <c r="AO1902" s="29">
        <v>11</v>
      </c>
      <c r="AP1902" t="s">
        <v>81</v>
      </c>
      <c r="AQ1902" s="61">
        <v>426</v>
      </c>
      <c r="BK1902" s="27">
        <v>2022</v>
      </c>
      <c r="BL1902" t="s">
        <v>64</v>
      </c>
      <c r="BM1902" t="s">
        <v>31</v>
      </c>
      <c r="BN1902">
        <v>511117</v>
      </c>
      <c r="BO1902" s="29">
        <v>9</v>
      </c>
      <c r="BP1902" t="s">
        <v>15</v>
      </c>
      <c r="BQ1902" s="61">
        <v>2560</v>
      </c>
    </row>
    <row r="1903" spans="37:69" x14ac:dyDescent="0.25">
      <c r="AK1903" s="27">
        <v>2022</v>
      </c>
      <c r="AL1903" t="s">
        <v>64</v>
      </c>
      <c r="AM1903" t="s">
        <v>37</v>
      </c>
      <c r="AN1903">
        <v>250011</v>
      </c>
      <c r="AO1903" s="29">
        <v>3</v>
      </c>
      <c r="AP1903" t="s">
        <v>20</v>
      </c>
      <c r="AQ1903" s="61">
        <v>2122</v>
      </c>
      <c r="BK1903" s="27">
        <v>2022</v>
      </c>
      <c r="BL1903" t="s">
        <v>64</v>
      </c>
      <c r="BM1903" t="s">
        <v>31</v>
      </c>
      <c r="BN1903">
        <v>511117</v>
      </c>
      <c r="BO1903" s="29">
        <v>9</v>
      </c>
      <c r="BP1903" t="s">
        <v>18</v>
      </c>
      <c r="BQ1903" s="61">
        <v>5488</v>
      </c>
    </row>
    <row r="1904" spans="37:69" x14ac:dyDescent="0.25">
      <c r="AK1904" s="27">
        <v>2022</v>
      </c>
      <c r="AL1904" t="s">
        <v>64</v>
      </c>
      <c r="AM1904" t="s">
        <v>37</v>
      </c>
      <c r="AN1904">
        <v>250011</v>
      </c>
      <c r="AO1904" s="29">
        <v>5</v>
      </c>
      <c r="AP1904" t="s">
        <v>76</v>
      </c>
      <c r="AQ1904" s="61">
        <v>534</v>
      </c>
      <c r="BK1904" s="27">
        <v>2022</v>
      </c>
      <c r="BL1904" t="s">
        <v>64</v>
      </c>
      <c r="BM1904" t="s">
        <v>31</v>
      </c>
      <c r="BN1904">
        <v>511117</v>
      </c>
      <c r="BO1904" s="29">
        <v>11</v>
      </c>
      <c r="BP1904" t="s">
        <v>73</v>
      </c>
      <c r="BQ1904" s="61">
        <v>1493</v>
      </c>
    </row>
    <row r="1905" spans="37:69" x14ac:dyDescent="0.25">
      <c r="AK1905" s="27">
        <v>2022</v>
      </c>
      <c r="AL1905" t="s">
        <v>64</v>
      </c>
      <c r="AM1905" t="s">
        <v>37</v>
      </c>
      <c r="AN1905">
        <v>250011</v>
      </c>
      <c r="AO1905" s="29">
        <v>7</v>
      </c>
      <c r="AP1905" t="s">
        <v>12</v>
      </c>
      <c r="AQ1905" s="61">
        <v>4335</v>
      </c>
      <c r="BK1905" s="27">
        <v>2022</v>
      </c>
      <c r="BL1905" t="s">
        <v>64</v>
      </c>
      <c r="BM1905" t="s">
        <v>31</v>
      </c>
      <c r="BN1905">
        <v>511117</v>
      </c>
      <c r="BO1905" s="29">
        <v>11</v>
      </c>
      <c r="BP1905" t="s">
        <v>76</v>
      </c>
      <c r="BQ1905" s="61">
        <v>502</v>
      </c>
    </row>
    <row r="1906" spans="37:69" x14ac:dyDescent="0.25">
      <c r="AK1906" s="27">
        <v>2022</v>
      </c>
      <c r="AL1906" t="s">
        <v>64</v>
      </c>
      <c r="AM1906" t="s">
        <v>37</v>
      </c>
      <c r="AN1906">
        <v>250011</v>
      </c>
      <c r="AO1906" s="29">
        <v>9</v>
      </c>
      <c r="AP1906" t="s">
        <v>14</v>
      </c>
      <c r="AQ1906" s="61">
        <v>2860</v>
      </c>
      <c r="BK1906" s="27">
        <v>2022</v>
      </c>
      <c r="BL1906" t="s">
        <v>64</v>
      </c>
      <c r="BM1906" t="s">
        <v>31</v>
      </c>
      <c r="BN1906">
        <v>511117</v>
      </c>
      <c r="BO1906" s="29">
        <v>11</v>
      </c>
      <c r="BP1906" t="s">
        <v>77</v>
      </c>
      <c r="BQ1906" s="61">
        <v>3371</v>
      </c>
    </row>
    <row r="1907" spans="37:69" x14ac:dyDescent="0.25">
      <c r="AK1907" s="27">
        <v>2022</v>
      </c>
      <c r="AL1907" t="s">
        <v>64</v>
      </c>
      <c r="AM1907" t="s">
        <v>37</v>
      </c>
      <c r="AN1907">
        <v>250011</v>
      </c>
      <c r="AO1907" s="29">
        <v>9</v>
      </c>
      <c r="AP1907" t="s">
        <v>15</v>
      </c>
      <c r="AQ1907" s="61">
        <v>2560</v>
      </c>
      <c r="BK1907" s="27">
        <v>2022</v>
      </c>
      <c r="BL1907" t="s">
        <v>64</v>
      </c>
      <c r="BM1907" t="s">
        <v>31</v>
      </c>
      <c r="BN1907">
        <v>511117</v>
      </c>
      <c r="BO1907" s="29">
        <v>12</v>
      </c>
      <c r="BP1907" t="s">
        <v>76</v>
      </c>
      <c r="BQ1907" s="61">
        <v>5450</v>
      </c>
    </row>
    <row r="1908" spans="37:69" x14ac:dyDescent="0.25">
      <c r="AK1908" s="27">
        <v>2022</v>
      </c>
      <c r="AL1908" t="s">
        <v>64</v>
      </c>
      <c r="AM1908" t="s">
        <v>37</v>
      </c>
      <c r="AN1908">
        <v>250011</v>
      </c>
      <c r="AO1908" s="29">
        <v>9</v>
      </c>
      <c r="AP1908" t="s">
        <v>20</v>
      </c>
      <c r="AQ1908" s="61">
        <v>645</v>
      </c>
      <c r="BK1908" s="27">
        <v>2022</v>
      </c>
      <c r="BL1908" t="s">
        <v>64</v>
      </c>
      <c r="BM1908" t="s">
        <v>31</v>
      </c>
      <c r="BN1908">
        <v>511117</v>
      </c>
      <c r="BO1908" s="29">
        <v>12</v>
      </c>
      <c r="BP1908" t="s">
        <v>14</v>
      </c>
      <c r="BQ1908" s="61">
        <v>4613</v>
      </c>
    </row>
    <row r="1909" spans="37:69" x14ac:dyDescent="0.25">
      <c r="AK1909" s="27">
        <v>2022</v>
      </c>
      <c r="AL1909" t="s">
        <v>64</v>
      </c>
      <c r="AM1909" t="s">
        <v>37</v>
      </c>
      <c r="AN1909">
        <v>250011</v>
      </c>
      <c r="AO1909" s="29">
        <v>11</v>
      </c>
      <c r="AP1909" t="s">
        <v>13</v>
      </c>
      <c r="AQ1909" s="61">
        <v>1559</v>
      </c>
      <c r="BK1909" s="27">
        <v>2022</v>
      </c>
      <c r="BL1909" t="s">
        <v>64</v>
      </c>
      <c r="BM1909" t="s">
        <v>31</v>
      </c>
      <c r="BN1909">
        <v>511117</v>
      </c>
      <c r="BO1909" s="29">
        <v>12</v>
      </c>
      <c r="BP1909" t="s">
        <v>16</v>
      </c>
      <c r="BQ1909" s="61">
        <v>3279</v>
      </c>
    </row>
    <row r="1910" spans="37:69" x14ac:dyDescent="0.25">
      <c r="AK1910" s="27">
        <v>2022</v>
      </c>
      <c r="AL1910" t="s">
        <v>64</v>
      </c>
      <c r="AM1910" t="s">
        <v>37</v>
      </c>
      <c r="AN1910">
        <v>250011</v>
      </c>
      <c r="AO1910" s="29">
        <v>12</v>
      </c>
      <c r="AP1910" t="s">
        <v>13</v>
      </c>
      <c r="AQ1910" s="61">
        <v>2389</v>
      </c>
      <c r="BK1910" s="27">
        <v>2023</v>
      </c>
      <c r="BL1910" t="s">
        <v>50</v>
      </c>
      <c r="BM1910" t="s">
        <v>29</v>
      </c>
      <c r="BN1910">
        <v>511111</v>
      </c>
      <c r="BO1910" s="29">
        <v>1</v>
      </c>
      <c r="BP1910" t="s">
        <v>78</v>
      </c>
      <c r="BQ1910" s="61">
        <v>255</v>
      </c>
    </row>
    <row r="1911" spans="37:69" x14ac:dyDescent="0.25">
      <c r="AK1911" s="27">
        <v>2022</v>
      </c>
      <c r="AL1911" t="s">
        <v>64</v>
      </c>
      <c r="AM1911" t="s">
        <v>37</v>
      </c>
      <c r="AN1911">
        <v>250012</v>
      </c>
      <c r="AO1911" s="29">
        <v>2</v>
      </c>
      <c r="AP1911" t="s">
        <v>73</v>
      </c>
      <c r="AQ1911" s="61">
        <v>5948</v>
      </c>
      <c r="BK1911" s="27">
        <v>2023</v>
      </c>
      <c r="BL1911" t="s">
        <v>50</v>
      </c>
      <c r="BM1911" t="s">
        <v>29</v>
      </c>
      <c r="BN1911">
        <v>511111</v>
      </c>
      <c r="BO1911" s="29">
        <v>1</v>
      </c>
      <c r="BP1911" t="s">
        <v>80</v>
      </c>
      <c r="BQ1911" s="61">
        <v>4814</v>
      </c>
    </row>
    <row r="1912" spans="37:69" x14ac:dyDescent="0.25">
      <c r="AK1912" s="27">
        <v>2022</v>
      </c>
      <c r="AL1912" t="s">
        <v>64</v>
      </c>
      <c r="AM1912" t="s">
        <v>37</v>
      </c>
      <c r="AN1912">
        <v>250012</v>
      </c>
      <c r="AO1912" s="29">
        <v>3</v>
      </c>
      <c r="AP1912" t="s">
        <v>80</v>
      </c>
      <c r="AQ1912" s="61">
        <v>5579</v>
      </c>
      <c r="BK1912" s="27">
        <v>2023</v>
      </c>
      <c r="BL1912" t="s">
        <v>50</v>
      </c>
      <c r="BM1912" t="s">
        <v>29</v>
      </c>
      <c r="BN1912">
        <v>511111</v>
      </c>
      <c r="BO1912" s="29">
        <v>1</v>
      </c>
      <c r="BP1912" t="s">
        <v>14</v>
      </c>
      <c r="BQ1912" s="61">
        <v>4334</v>
      </c>
    </row>
    <row r="1913" spans="37:69" x14ac:dyDescent="0.25">
      <c r="AK1913" s="27">
        <v>2022</v>
      </c>
      <c r="AL1913" t="s">
        <v>64</v>
      </c>
      <c r="AM1913" t="s">
        <v>37</v>
      </c>
      <c r="AN1913">
        <v>250012</v>
      </c>
      <c r="AO1913" s="29">
        <v>4</v>
      </c>
      <c r="AP1913" t="s">
        <v>12</v>
      </c>
      <c r="AQ1913" s="61">
        <v>4229</v>
      </c>
      <c r="BK1913" s="27">
        <v>2023</v>
      </c>
      <c r="BL1913" t="s">
        <v>50</v>
      </c>
      <c r="BM1913" t="s">
        <v>29</v>
      </c>
      <c r="BN1913">
        <v>511111</v>
      </c>
      <c r="BO1913" s="29">
        <v>2</v>
      </c>
      <c r="BP1913" t="s">
        <v>12</v>
      </c>
      <c r="BQ1913" s="61">
        <v>4370</v>
      </c>
    </row>
    <row r="1914" spans="37:69" x14ac:dyDescent="0.25">
      <c r="AK1914" s="27">
        <v>2022</v>
      </c>
      <c r="AL1914" t="s">
        <v>64</v>
      </c>
      <c r="AM1914" t="s">
        <v>37</v>
      </c>
      <c r="AN1914">
        <v>250012</v>
      </c>
      <c r="AO1914" s="29">
        <v>4</v>
      </c>
      <c r="AP1914" t="s">
        <v>14</v>
      </c>
      <c r="AQ1914" s="61">
        <v>1744</v>
      </c>
      <c r="BK1914" s="27">
        <v>2023</v>
      </c>
      <c r="BL1914" t="s">
        <v>50</v>
      </c>
      <c r="BM1914" t="s">
        <v>29</v>
      </c>
      <c r="BN1914">
        <v>511111</v>
      </c>
      <c r="BO1914" s="29">
        <v>2</v>
      </c>
      <c r="BP1914" t="s">
        <v>14</v>
      </c>
      <c r="BQ1914" s="61">
        <v>5156</v>
      </c>
    </row>
    <row r="1915" spans="37:69" x14ac:dyDescent="0.25">
      <c r="AK1915" s="27">
        <v>2022</v>
      </c>
      <c r="AL1915" t="s">
        <v>64</v>
      </c>
      <c r="AM1915" t="s">
        <v>37</v>
      </c>
      <c r="AN1915">
        <v>250012</v>
      </c>
      <c r="AO1915" s="29">
        <v>6</v>
      </c>
      <c r="AP1915" t="s">
        <v>76</v>
      </c>
      <c r="AQ1915" s="61">
        <v>1961</v>
      </c>
      <c r="BK1915" s="27">
        <v>2023</v>
      </c>
      <c r="BL1915" t="s">
        <v>50</v>
      </c>
      <c r="BM1915" t="s">
        <v>29</v>
      </c>
      <c r="BN1915">
        <v>511111</v>
      </c>
      <c r="BO1915" s="29">
        <v>2</v>
      </c>
      <c r="BP1915" t="s">
        <v>21</v>
      </c>
      <c r="BQ1915" s="61">
        <v>1931</v>
      </c>
    </row>
    <row r="1916" spans="37:69" x14ac:dyDescent="0.25">
      <c r="AK1916" s="27">
        <v>2022</v>
      </c>
      <c r="AL1916" t="s">
        <v>64</v>
      </c>
      <c r="AM1916" t="s">
        <v>37</v>
      </c>
      <c r="AN1916">
        <v>250012</v>
      </c>
      <c r="AO1916" s="29">
        <v>8</v>
      </c>
      <c r="AP1916" t="s">
        <v>79</v>
      </c>
      <c r="AQ1916" s="61">
        <v>2681</v>
      </c>
      <c r="BK1916" s="27">
        <v>2023</v>
      </c>
      <c r="BL1916" t="s">
        <v>50</v>
      </c>
      <c r="BM1916" t="s">
        <v>29</v>
      </c>
      <c r="BN1916">
        <v>511111</v>
      </c>
      <c r="BO1916" s="29">
        <v>3</v>
      </c>
      <c r="BP1916" t="s">
        <v>14</v>
      </c>
      <c r="BQ1916" s="61">
        <v>4388</v>
      </c>
    </row>
    <row r="1917" spans="37:69" x14ac:dyDescent="0.25">
      <c r="AK1917" s="27">
        <v>2022</v>
      </c>
      <c r="AL1917" t="s">
        <v>64</v>
      </c>
      <c r="AM1917" t="s">
        <v>37</v>
      </c>
      <c r="AN1917">
        <v>250012</v>
      </c>
      <c r="AO1917" s="29">
        <v>8</v>
      </c>
      <c r="AP1917" t="s">
        <v>17</v>
      </c>
      <c r="AQ1917" s="61">
        <v>3996</v>
      </c>
      <c r="BK1917" s="27">
        <v>2023</v>
      </c>
      <c r="BL1917" t="s">
        <v>50</v>
      </c>
      <c r="BM1917" t="s">
        <v>29</v>
      </c>
      <c r="BN1917">
        <v>511111</v>
      </c>
      <c r="BO1917" s="29">
        <v>3</v>
      </c>
      <c r="BP1917" t="s">
        <v>16</v>
      </c>
      <c r="BQ1917" s="61">
        <v>5475</v>
      </c>
    </row>
    <row r="1918" spans="37:69" x14ac:dyDescent="0.25">
      <c r="AK1918" s="27">
        <v>2022</v>
      </c>
      <c r="AL1918" t="s">
        <v>64</v>
      </c>
      <c r="AM1918" t="s">
        <v>37</v>
      </c>
      <c r="AN1918">
        <v>250012</v>
      </c>
      <c r="AO1918" s="29">
        <v>9</v>
      </c>
      <c r="AP1918" t="s">
        <v>74</v>
      </c>
      <c r="AQ1918" s="61">
        <v>1026</v>
      </c>
      <c r="BK1918" s="27">
        <v>2023</v>
      </c>
      <c r="BL1918" t="s">
        <v>50</v>
      </c>
      <c r="BM1918" t="s">
        <v>29</v>
      </c>
      <c r="BN1918">
        <v>511111</v>
      </c>
      <c r="BO1918" s="29">
        <v>4</v>
      </c>
      <c r="BP1918" t="s">
        <v>74</v>
      </c>
      <c r="BQ1918" s="61">
        <v>264</v>
      </c>
    </row>
    <row r="1919" spans="37:69" x14ac:dyDescent="0.25">
      <c r="AK1919" s="27">
        <v>2022</v>
      </c>
      <c r="AL1919" t="s">
        <v>64</v>
      </c>
      <c r="AM1919" t="s">
        <v>37</v>
      </c>
      <c r="AN1919">
        <v>250012</v>
      </c>
      <c r="AO1919" s="29">
        <v>9</v>
      </c>
      <c r="AP1919" t="s">
        <v>13</v>
      </c>
      <c r="AQ1919" s="61">
        <v>3974</v>
      </c>
      <c r="BK1919" s="27">
        <v>2023</v>
      </c>
      <c r="BL1919" t="s">
        <v>50</v>
      </c>
      <c r="BM1919" t="s">
        <v>29</v>
      </c>
      <c r="BN1919">
        <v>511111</v>
      </c>
      <c r="BO1919" s="29">
        <v>4</v>
      </c>
      <c r="BP1919" t="s">
        <v>79</v>
      </c>
      <c r="BQ1919" s="61">
        <v>3002</v>
      </c>
    </row>
    <row r="1920" spans="37:69" x14ac:dyDescent="0.25">
      <c r="AK1920" s="27">
        <v>2022</v>
      </c>
      <c r="AL1920" t="s">
        <v>64</v>
      </c>
      <c r="AM1920" t="s">
        <v>37</v>
      </c>
      <c r="AN1920">
        <v>250012</v>
      </c>
      <c r="AO1920" s="29">
        <v>12</v>
      </c>
      <c r="AP1920" t="s">
        <v>14</v>
      </c>
      <c r="AQ1920" s="61">
        <v>3862</v>
      </c>
      <c r="BK1920" s="27">
        <v>2023</v>
      </c>
      <c r="BL1920" t="s">
        <v>50</v>
      </c>
      <c r="BM1920" t="s">
        <v>29</v>
      </c>
      <c r="BN1920">
        <v>511111</v>
      </c>
      <c r="BO1920" s="29">
        <v>4</v>
      </c>
      <c r="BP1920" t="s">
        <v>80</v>
      </c>
      <c r="BQ1920" s="61">
        <v>5380</v>
      </c>
    </row>
    <row r="1921" spans="37:69" x14ac:dyDescent="0.25">
      <c r="AK1921" s="27">
        <v>2022</v>
      </c>
      <c r="AL1921" t="s">
        <v>64</v>
      </c>
      <c r="AM1921" t="s">
        <v>37</v>
      </c>
      <c r="AN1921">
        <v>250013</v>
      </c>
      <c r="AO1921" s="29">
        <v>1</v>
      </c>
      <c r="AP1921" t="s">
        <v>81</v>
      </c>
      <c r="AQ1921" s="61">
        <v>1529</v>
      </c>
      <c r="BK1921" s="27">
        <v>2023</v>
      </c>
      <c r="BL1921" t="s">
        <v>50</v>
      </c>
      <c r="BM1921" t="s">
        <v>29</v>
      </c>
      <c r="BN1921">
        <v>511111</v>
      </c>
      <c r="BO1921" s="29">
        <v>4</v>
      </c>
      <c r="BP1921" t="s">
        <v>15</v>
      </c>
      <c r="BQ1921" s="61">
        <v>5985</v>
      </c>
    </row>
    <row r="1922" spans="37:69" x14ac:dyDescent="0.25">
      <c r="AK1922" s="27">
        <v>2022</v>
      </c>
      <c r="AL1922" t="s">
        <v>64</v>
      </c>
      <c r="AM1922" t="s">
        <v>37</v>
      </c>
      <c r="AN1922">
        <v>250013</v>
      </c>
      <c r="AO1922" s="29">
        <v>1</v>
      </c>
      <c r="AP1922" t="s">
        <v>16</v>
      </c>
      <c r="AQ1922" s="61">
        <v>853</v>
      </c>
      <c r="BK1922" s="27">
        <v>2023</v>
      </c>
      <c r="BL1922" t="s">
        <v>50</v>
      </c>
      <c r="BM1922" t="s">
        <v>29</v>
      </c>
      <c r="BN1922">
        <v>511111</v>
      </c>
      <c r="BO1922" s="29">
        <v>4</v>
      </c>
      <c r="BP1922" t="s">
        <v>16</v>
      </c>
      <c r="BQ1922" s="61">
        <v>4743</v>
      </c>
    </row>
    <row r="1923" spans="37:69" x14ac:dyDescent="0.25">
      <c r="AK1923" s="27">
        <v>2022</v>
      </c>
      <c r="AL1923" t="s">
        <v>64</v>
      </c>
      <c r="AM1923" t="s">
        <v>37</v>
      </c>
      <c r="AN1923">
        <v>250013</v>
      </c>
      <c r="AO1923" s="29">
        <v>3</v>
      </c>
      <c r="AP1923" t="s">
        <v>73</v>
      </c>
      <c r="AQ1923" s="61">
        <v>1794</v>
      </c>
      <c r="BK1923" s="27">
        <v>2023</v>
      </c>
      <c r="BL1923" t="s">
        <v>50</v>
      </c>
      <c r="BM1923" t="s">
        <v>29</v>
      </c>
      <c r="BN1923">
        <v>511111</v>
      </c>
      <c r="BO1923" s="29">
        <v>4</v>
      </c>
      <c r="BP1923" t="s">
        <v>21</v>
      </c>
      <c r="BQ1923" s="61">
        <v>1114</v>
      </c>
    </row>
    <row r="1924" spans="37:69" x14ac:dyDescent="0.25">
      <c r="AK1924" s="27">
        <v>2022</v>
      </c>
      <c r="AL1924" t="s">
        <v>64</v>
      </c>
      <c r="AM1924" t="s">
        <v>37</v>
      </c>
      <c r="AN1924">
        <v>250013</v>
      </c>
      <c r="AO1924" s="29">
        <v>3</v>
      </c>
      <c r="AP1924" t="s">
        <v>12</v>
      </c>
      <c r="AQ1924" s="61">
        <v>4657</v>
      </c>
      <c r="BK1924" s="27">
        <v>2023</v>
      </c>
      <c r="BL1924" t="s">
        <v>50</v>
      </c>
      <c r="BM1924" t="s">
        <v>29</v>
      </c>
      <c r="BN1924">
        <v>511111</v>
      </c>
      <c r="BO1924" s="29">
        <v>5</v>
      </c>
      <c r="BP1924" t="s">
        <v>73</v>
      </c>
      <c r="BQ1924" s="61">
        <v>5015</v>
      </c>
    </row>
    <row r="1925" spans="37:69" x14ac:dyDescent="0.25">
      <c r="AK1925" s="27">
        <v>2022</v>
      </c>
      <c r="AL1925" t="s">
        <v>64</v>
      </c>
      <c r="AM1925" t="s">
        <v>37</v>
      </c>
      <c r="AN1925">
        <v>250013</v>
      </c>
      <c r="AO1925" s="29">
        <v>4</v>
      </c>
      <c r="AP1925" t="s">
        <v>81</v>
      </c>
      <c r="AQ1925" s="61">
        <v>1625</v>
      </c>
      <c r="BK1925" s="27">
        <v>2023</v>
      </c>
      <c r="BL1925" t="s">
        <v>50</v>
      </c>
      <c r="BM1925" t="s">
        <v>29</v>
      </c>
      <c r="BN1925">
        <v>511111</v>
      </c>
      <c r="BO1925" s="29">
        <v>5</v>
      </c>
      <c r="BP1925" t="s">
        <v>18</v>
      </c>
      <c r="BQ1925" s="61">
        <v>1123</v>
      </c>
    </row>
    <row r="1926" spans="37:69" x14ac:dyDescent="0.25">
      <c r="AK1926" s="27">
        <v>2022</v>
      </c>
      <c r="AL1926" t="s">
        <v>64</v>
      </c>
      <c r="AM1926" t="s">
        <v>37</v>
      </c>
      <c r="AN1926">
        <v>250013</v>
      </c>
      <c r="AO1926" s="29">
        <v>4</v>
      </c>
      <c r="AP1926" t="s">
        <v>13</v>
      </c>
      <c r="AQ1926" s="61">
        <v>1377</v>
      </c>
      <c r="BK1926" s="27">
        <v>2023</v>
      </c>
      <c r="BL1926" t="s">
        <v>50</v>
      </c>
      <c r="BM1926" t="s">
        <v>29</v>
      </c>
      <c r="BN1926">
        <v>511111</v>
      </c>
      <c r="BO1926" s="29">
        <v>6</v>
      </c>
      <c r="BP1926" t="s">
        <v>76</v>
      </c>
      <c r="BQ1926" s="61">
        <v>2142</v>
      </c>
    </row>
    <row r="1927" spans="37:69" x14ac:dyDescent="0.25">
      <c r="AK1927" s="27">
        <v>2022</v>
      </c>
      <c r="AL1927" t="s">
        <v>64</v>
      </c>
      <c r="AM1927" t="s">
        <v>37</v>
      </c>
      <c r="AN1927">
        <v>250013</v>
      </c>
      <c r="AO1927" s="29">
        <v>5</v>
      </c>
      <c r="AP1927" t="s">
        <v>14</v>
      </c>
      <c r="AQ1927" s="61">
        <v>4352</v>
      </c>
      <c r="BK1927" s="27">
        <v>2023</v>
      </c>
      <c r="BL1927" t="s">
        <v>50</v>
      </c>
      <c r="BM1927" t="s">
        <v>29</v>
      </c>
      <c r="BN1927">
        <v>511111</v>
      </c>
      <c r="BO1927" s="29">
        <v>7</v>
      </c>
      <c r="BP1927" t="s">
        <v>74</v>
      </c>
      <c r="BQ1927" s="61">
        <v>5381</v>
      </c>
    </row>
    <row r="1928" spans="37:69" x14ac:dyDescent="0.25">
      <c r="AK1928" s="27">
        <v>2022</v>
      </c>
      <c r="AL1928" t="s">
        <v>64</v>
      </c>
      <c r="AM1928" t="s">
        <v>37</v>
      </c>
      <c r="AN1928">
        <v>250013</v>
      </c>
      <c r="AO1928" s="29">
        <v>7</v>
      </c>
      <c r="AP1928" t="s">
        <v>74</v>
      </c>
      <c r="AQ1928" s="61">
        <v>1974</v>
      </c>
      <c r="BK1928" s="27">
        <v>2023</v>
      </c>
      <c r="BL1928" t="s">
        <v>50</v>
      </c>
      <c r="BM1928" t="s">
        <v>29</v>
      </c>
      <c r="BN1928">
        <v>511111</v>
      </c>
      <c r="BO1928" s="29">
        <v>7</v>
      </c>
      <c r="BP1928" t="s">
        <v>11</v>
      </c>
      <c r="BQ1928" s="61">
        <v>5516</v>
      </c>
    </row>
    <row r="1929" spans="37:69" x14ac:dyDescent="0.25">
      <c r="AK1929" s="27">
        <v>2022</v>
      </c>
      <c r="AL1929" t="s">
        <v>64</v>
      </c>
      <c r="AM1929" t="s">
        <v>37</v>
      </c>
      <c r="AN1929">
        <v>250013</v>
      </c>
      <c r="AO1929" s="29">
        <v>7</v>
      </c>
      <c r="AP1929" t="s">
        <v>20</v>
      </c>
      <c r="AQ1929" s="61">
        <v>3862</v>
      </c>
      <c r="BK1929" s="27">
        <v>2023</v>
      </c>
      <c r="BL1929" t="s">
        <v>50</v>
      </c>
      <c r="BM1929" t="s">
        <v>29</v>
      </c>
      <c r="BN1929">
        <v>511111</v>
      </c>
      <c r="BO1929" s="29">
        <v>7</v>
      </c>
      <c r="BP1929" t="s">
        <v>21</v>
      </c>
      <c r="BQ1929" s="61">
        <v>2478</v>
      </c>
    </row>
    <row r="1930" spans="37:69" x14ac:dyDescent="0.25">
      <c r="AK1930" s="27">
        <v>2022</v>
      </c>
      <c r="AL1930" t="s">
        <v>64</v>
      </c>
      <c r="AM1930" t="s">
        <v>37</v>
      </c>
      <c r="AN1930">
        <v>250013</v>
      </c>
      <c r="AO1930" s="29">
        <v>7</v>
      </c>
      <c r="AP1930" t="s">
        <v>21</v>
      </c>
      <c r="AQ1930" s="61">
        <v>3068</v>
      </c>
      <c r="BK1930" s="27">
        <v>2023</v>
      </c>
      <c r="BL1930" t="s">
        <v>50</v>
      </c>
      <c r="BM1930" t="s">
        <v>29</v>
      </c>
      <c r="BN1930">
        <v>511111</v>
      </c>
      <c r="BO1930" s="29">
        <v>8</v>
      </c>
      <c r="BP1930" t="s">
        <v>13</v>
      </c>
      <c r="BQ1930" s="61">
        <v>1973</v>
      </c>
    </row>
    <row r="1931" spans="37:69" x14ac:dyDescent="0.25">
      <c r="AK1931" s="27">
        <v>2022</v>
      </c>
      <c r="AL1931" t="s">
        <v>64</v>
      </c>
      <c r="AM1931" t="s">
        <v>37</v>
      </c>
      <c r="AN1931">
        <v>250013</v>
      </c>
      <c r="AO1931" s="29">
        <v>8</v>
      </c>
      <c r="AP1931" t="s">
        <v>79</v>
      </c>
      <c r="AQ1931" s="61">
        <v>318</v>
      </c>
      <c r="BK1931" s="27">
        <v>2023</v>
      </c>
      <c r="BL1931" t="s">
        <v>50</v>
      </c>
      <c r="BM1931" t="s">
        <v>29</v>
      </c>
      <c r="BN1931">
        <v>511111</v>
      </c>
      <c r="BO1931" s="29">
        <v>9</v>
      </c>
      <c r="BP1931" t="s">
        <v>73</v>
      </c>
      <c r="BQ1931" s="61">
        <v>855</v>
      </c>
    </row>
    <row r="1932" spans="37:69" x14ac:dyDescent="0.25">
      <c r="AK1932" s="27">
        <v>2022</v>
      </c>
      <c r="AL1932" t="s">
        <v>64</v>
      </c>
      <c r="AM1932" t="s">
        <v>37</v>
      </c>
      <c r="AN1932">
        <v>250013</v>
      </c>
      <c r="AO1932" s="29">
        <v>10</v>
      </c>
      <c r="AP1932" t="s">
        <v>75</v>
      </c>
      <c r="AQ1932" s="61">
        <v>2941</v>
      </c>
      <c r="BK1932" s="27">
        <v>2023</v>
      </c>
      <c r="BL1932" t="s">
        <v>50</v>
      </c>
      <c r="BM1932" t="s">
        <v>29</v>
      </c>
      <c r="BN1932">
        <v>511111</v>
      </c>
      <c r="BO1932" s="29">
        <v>9</v>
      </c>
      <c r="BP1932" t="s">
        <v>18</v>
      </c>
      <c r="BQ1932" s="61">
        <v>2650</v>
      </c>
    </row>
    <row r="1933" spans="37:69" x14ac:dyDescent="0.25">
      <c r="AK1933" s="27">
        <v>2022</v>
      </c>
      <c r="AL1933" t="s">
        <v>64</v>
      </c>
      <c r="AM1933" t="s">
        <v>37</v>
      </c>
      <c r="AN1933">
        <v>250013</v>
      </c>
      <c r="AO1933" s="29">
        <v>11</v>
      </c>
      <c r="AP1933" t="s">
        <v>73</v>
      </c>
      <c r="AQ1933" s="61">
        <v>1493</v>
      </c>
      <c r="BK1933" s="27">
        <v>2023</v>
      </c>
      <c r="BL1933" t="s">
        <v>50</v>
      </c>
      <c r="BM1933" t="s">
        <v>29</v>
      </c>
      <c r="BN1933">
        <v>511111</v>
      </c>
      <c r="BO1933" s="29">
        <v>10</v>
      </c>
      <c r="BP1933" t="s">
        <v>75</v>
      </c>
      <c r="BQ1933" s="61">
        <v>3143</v>
      </c>
    </row>
    <row r="1934" spans="37:69" x14ac:dyDescent="0.25">
      <c r="AK1934" s="27">
        <v>2022</v>
      </c>
      <c r="AL1934" t="s">
        <v>64</v>
      </c>
      <c r="AM1934" t="s">
        <v>37</v>
      </c>
      <c r="AN1934">
        <v>250013</v>
      </c>
      <c r="AO1934" s="29">
        <v>11</v>
      </c>
      <c r="AP1934" t="s">
        <v>11</v>
      </c>
      <c r="AQ1934" s="61">
        <v>5318</v>
      </c>
      <c r="BK1934" s="27">
        <v>2023</v>
      </c>
      <c r="BL1934" t="s">
        <v>50</v>
      </c>
      <c r="BM1934" t="s">
        <v>29</v>
      </c>
      <c r="BN1934">
        <v>511111</v>
      </c>
      <c r="BO1934" s="29">
        <v>10</v>
      </c>
      <c r="BP1934" t="s">
        <v>77</v>
      </c>
      <c r="BQ1934" s="61">
        <v>8864</v>
      </c>
    </row>
    <row r="1935" spans="37:69" x14ac:dyDescent="0.25">
      <c r="AK1935" s="27">
        <v>2022</v>
      </c>
      <c r="AL1935" t="s">
        <v>64</v>
      </c>
      <c r="AM1935" t="s">
        <v>37</v>
      </c>
      <c r="AN1935">
        <v>250014</v>
      </c>
      <c r="AO1935" s="29">
        <v>1</v>
      </c>
      <c r="AP1935" t="s">
        <v>73</v>
      </c>
      <c r="AQ1935" s="61">
        <v>3628</v>
      </c>
      <c r="BK1935" s="27">
        <v>2023</v>
      </c>
      <c r="BL1935" t="s">
        <v>50</v>
      </c>
      <c r="BM1935" t="s">
        <v>29</v>
      </c>
      <c r="BN1935">
        <v>511111</v>
      </c>
      <c r="BO1935" s="29">
        <v>10</v>
      </c>
      <c r="BP1935" t="s">
        <v>13</v>
      </c>
      <c r="BQ1935" s="61">
        <v>3065</v>
      </c>
    </row>
    <row r="1936" spans="37:69" x14ac:dyDescent="0.25">
      <c r="AK1936" s="27">
        <v>2022</v>
      </c>
      <c r="AL1936" t="s">
        <v>64</v>
      </c>
      <c r="AM1936" t="s">
        <v>37</v>
      </c>
      <c r="AN1936">
        <v>250014</v>
      </c>
      <c r="AO1936" s="29">
        <v>1</v>
      </c>
      <c r="AP1936" t="s">
        <v>16</v>
      </c>
      <c r="AQ1936" s="61">
        <v>949</v>
      </c>
      <c r="BK1936" s="27">
        <v>2023</v>
      </c>
      <c r="BL1936" t="s">
        <v>50</v>
      </c>
      <c r="BM1936" t="s">
        <v>29</v>
      </c>
      <c r="BN1936">
        <v>511111</v>
      </c>
      <c r="BO1936" s="29">
        <v>10</v>
      </c>
      <c r="BP1936" t="s">
        <v>15</v>
      </c>
      <c r="BQ1936" s="61">
        <v>4668</v>
      </c>
    </row>
    <row r="1937" spans="37:69" x14ac:dyDescent="0.25">
      <c r="AK1937" s="27">
        <v>2022</v>
      </c>
      <c r="AL1937" t="s">
        <v>64</v>
      </c>
      <c r="AM1937" t="s">
        <v>37</v>
      </c>
      <c r="AN1937">
        <v>250014</v>
      </c>
      <c r="AO1937" s="29">
        <v>3</v>
      </c>
      <c r="AP1937" t="s">
        <v>18</v>
      </c>
      <c r="AQ1937" s="61">
        <v>1072</v>
      </c>
      <c r="BK1937" s="27">
        <v>2023</v>
      </c>
      <c r="BL1937" t="s">
        <v>50</v>
      </c>
      <c r="BM1937" t="s">
        <v>29</v>
      </c>
      <c r="BN1937">
        <v>511111</v>
      </c>
      <c r="BO1937" s="29">
        <v>10</v>
      </c>
      <c r="BP1937" t="s">
        <v>17</v>
      </c>
      <c r="BQ1937" s="61">
        <v>4714</v>
      </c>
    </row>
    <row r="1938" spans="37:69" x14ac:dyDescent="0.25">
      <c r="AK1938" s="27">
        <v>2022</v>
      </c>
      <c r="AL1938" t="s">
        <v>64</v>
      </c>
      <c r="AM1938" t="s">
        <v>37</v>
      </c>
      <c r="AN1938">
        <v>250014</v>
      </c>
      <c r="AO1938" s="29">
        <v>4</v>
      </c>
      <c r="AP1938" t="s">
        <v>73</v>
      </c>
      <c r="AQ1938" s="61">
        <v>2734</v>
      </c>
      <c r="BK1938" s="27">
        <v>2023</v>
      </c>
      <c r="BL1938" t="s">
        <v>50</v>
      </c>
      <c r="BM1938" t="s">
        <v>29</v>
      </c>
      <c r="BN1938">
        <v>511111</v>
      </c>
      <c r="BO1938" s="29">
        <v>10</v>
      </c>
      <c r="BP1938" t="s">
        <v>18</v>
      </c>
      <c r="BQ1938" s="61">
        <v>1378</v>
      </c>
    </row>
    <row r="1939" spans="37:69" x14ac:dyDescent="0.25">
      <c r="AK1939" s="27">
        <v>2022</v>
      </c>
      <c r="AL1939" t="s">
        <v>64</v>
      </c>
      <c r="AM1939" t="s">
        <v>37</v>
      </c>
      <c r="AN1939">
        <v>250014</v>
      </c>
      <c r="AO1939" s="29">
        <v>5</v>
      </c>
      <c r="AP1939" t="s">
        <v>78</v>
      </c>
      <c r="AQ1939" s="61">
        <v>2983</v>
      </c>
      <c r="BK1939" s="27">
        <v>2023</v>
      </c>
      <c r="BL1939" t="s">
        <v>50</v>
      </c>
      <c r="BM1939" t="s">
        <v>29</v>
      </c>
      <c r="BN1939">
        <v>511111</v>
      </c>
      <c r="BO1939" s="29">
        <v>10</v>
      </c>
      <c r="BP1939" t="s">
        <v>21</v>
      </c>
      <c r="BQ1939" s="61">
        <v>4055</v>
      </c>
    </row>
    <row r="1940" spans="37:69" x14ac:dyDescent="0.25">
      <c r="AK1940" s="27">
        <v>2022</v>
      </c>
      <c r="AL1940" t="s">
        <v>64</v>
      </c>
      <c r="AM1940" t="s">
        <v>37</v>
      </c>
      <c r="AN1940">
        <v>250014</v>
      </c>
      <c r="AO1940" s="29">
        <v>5</v>
      </c>
      <c r="AP1940" t="s">
        <v>19</v>
      </c>
      <c r="AQ1940" s="61">
        <v>2775</v>
      </c>
      <c r="BK1940" s="27">
        <v>2023</v>
      </c>
      <c r="BL1940" t="s">
        <v>50</v>
      </c>
      <c r="BM1940" t="s">
        <v>29</v>
      </c>
      <c r="BN1940">
        <v>511111</v>
      </c>
      <c r="BO1940" s="29">
        <v>12</v>
      </c>
      <c r="BP1940" t="s">
        <v>15</v>
      </c>
      <c r="BQ1940" s="61">
        <v>4712</v>
      </c>
    </row>
    <row r="1941" spans="37:69" x14ac:dyDescent="0.25">
      <c r="AK1941" s="27">
        <v>2022</v>
      </c>
      <c r="AL1941" t="s">
        <v>64</v>
      </c>
      <c r="AM1941" t="s">
        <v>37</v>
      </c>
      <c r="AN1941">
        <v>250014</v>
      </c>
      <c r="AO1941" s="29">
        <v>6</v>
      </c>
      <c r="AP1941" t="s">
        <v>79</v>
      </c>
      <c r="AQ1941" s="61">
        <v>5529</v>
      </c>
      <c r="BK1941" s="27">
        <v>2023</v>
      </c>
      <c r="BL1941" t="s">
        <v>50</v>
      </c>
      <c r="BM1941" t="s">
        <v>29</v>
      </c>
      <c r="BN1941">
        <v>511112</v>
      </c>
      <c r="BO1941" s="29">
        <v>1</v>
      </c>
      <c r="BP1941" t="s">
        <v>77</v>
      </c>
      <c r="BQ1941" s="61">
        <v>4506</v>
      </c>
    </row>
    <row r="1942" spans="37:69" x14ac:dyDescent="0.25">
      <c r="AK1942" s="27">
        <v>2022</v>
      </c>
      <c r="AL1942" t="s">
        <v>64</v>
      </c>
      <c r="AM1942" t="s">
        <v>37</v>
      </c>
      <c r="AN1942">
        <v>250014</v>
      </c>
      <c r="AO1942" s="29">
        <v>6</v>
      </c>
      <c r="AP1942" t="s">
        <v>19</v>
      </c>
      <c r="AQ1942" s="61">
        <v>3783</v>
      </c>
      <c r="BK1942" s="27">
        <v>2023</v>
      </c>
      <c r="BL1942" t="s">
        <v>50</v>
      </c>
      <c r="BM1942" t="s">
        <v>29</v>
      </c>
      <c r="BN1942">
        <v>511112</v>
      </c>
      <c r="BO1942" s="29">
        <v>1</v>
      </c>
      <c r="BP1942" t="s">
        <v>11</v>
      </c>
      <c r="BQ1942" s="61">
        <v>2432</v>
      </c>
    </row>
    <row r="1943" spans="37:69" x14ac:dyDescent="0.25">
      <c r="AK1943" s="27">
        <v>2022</v>
      </c>
      <c r="AL1943" t="s">
        <v>64</v>
      </c>
      <c r="AM1943" t="s">
        <v>37</v>
      </c>
      <c r="AN1943">
        <v>250014</v>
      </c>
      <c r="AO1943" s="29">
        <v>9</v>
      </c>
      <c r="AP1943" t="s">
        <v>16</v>
      </c>
      <c r="AQ1943" s="61">
        <v>1703</v>
      </c>
      <c r="BK1943" s="27">
        <v>2023</v>
      </c>
      <c r="BL1943" t="s">
        <v>50</v>
      </c>
      <c r="BM1943" t="s">
        <v>29</v>
      </c>
      <c r="BN1943">
        <v>511112</v>
      </c>
      <c r="BO1943" s="29">
        <v>1</v>
      </c>
      <c r="BP1943" t="s">
        <v>16</v>
      </c>
      <c r="BQ1943" s="61">
        <v>4304</v>
      </c>
    </row>
    <row r="1944" spans="37:69" x14ac:dyDescent="0.25">
      <c r="AK1944" s="27">
        <v>2022</v>
      </c>
      <c r="AL1944" t="s">
        <v>64</v>
      </c>
      <c r="AM1944" t="s">
        <v>37</v>
      </c>
      <c r="AN1944">
        <v>250014</v>
      </c>
      <c r="AO1944" s="29">
        <v>12</v>
      </c>
      <c r="AP1944" t="s">
        <v>16</v>
      </c>
      <c r="AQ1944" s="61">
        <v>3271</v>
      </c>
      <c r="BK1944" s="27">
        <v>2023</v>
      </c>
      <c r="BL1944" t="s">
        <v>50</v>
      </c>
      <c r="BM1944" t="s">
        <v>29</v>
      </c>
      <c r="BN1944">
        <v>511112</v>
      </c>
      <c r="BO1944" s="29">
        <v>2</v>
      </c>
      <c r="BP1944" t="s">
        <v>73</v>
      </c>
      <c r="BQ1944" s="61">
        <v>3089</v>
      </c>
    </row>
    <row r="1945" spans="37:69" x14ac:dyDescent="0.25">
      <c r="AK1945" s="27">
        <v>2022</v>
      </c>
      <c r="AL1945" t="s">
        <v>64</v>
      </c>
      <c r="AM1945" t="s">
        <v>37</v>
      </c>
      <c r="AN1945">
        <v>250015</v>
      </c>
      <c r="AO1945" s="29">
        <v>2</v>
      </c>
      <c r="AP1945" t="s">
        <v>15</v>
      </c>
      <c r="AQ1945" s="61">
        <v>1768</v>
      </c>
      <c r="BK1945" s="27">
        <v>2023</v>
      </c>
      <c r="BL1945" t="s">
        <v>50</v>
      </c>
      <c r="BM1945" t="s">
        <v>29</v>
      </c>
      <c r="BN1945">
        <v>511112</v>
      </c>
      <c r="BO1945" s="29">
        <v>2</v>
      </c>
      <c r="BP1945" t="s">
        <v>75</v>
      </c>
      <c r="BQ1945" s="61">
        <v>1172</v>
      </c>
    </row>
    <row r="1946" spans="37:69" x14ac:dyDescent="0.25">
      <c r="AK1946" s="27">
        <v>2022</v>
      </c>
      <c r="AL1946" t="s">
        <v>64</v>
      </c>
      <c r="AM1946" t="s">
        <v>37</v>
      </c>
      <c r="AN1946">
        <v>250015</v>
      </c>
      <c r="AO1946" s="29">
        <v>3</v>
      </c>
      <c r="AP1946" t="s">
        <v>12</v>
      </c>
      <c r="AQ1946" s="61">
        <v>2600</v>
      </c>
      <c r="BK1946" s="27">
        <v>2023</v>
      </c>
      <c r="BL1946" t="s">
        <v>50</v>
      </c>
      <c r="BM1946" t="s">
        <v>29</v>
      </c>
      <c r="BN1946">
        <v>511112</v>
      </c>
      <c r="BO1946" s="29">
        <v>3</v>
      </c>
      <c r="BP1946" t="s">
        <v>75</v>
      </c>
      <c r="BQ1946" s="61">
        <v>1911</v>
      </c>
    </row>
    <row r="1947" spans="37:69" x14ac:dyDescent="0.25">
      <c r="AK1947" s="27">
        <v>2022</v>
      </c>
      <c r="AL1947" t="s">
        <v>64</v>
      </c>
      <c r="AM1947" t="s">
        <v>37</v>
      </c>
      <c r="AN1947">
        <v>250015</v>
      </c>
      <c r="AO1947" s="29">
        <v>4</v>
      </c>
      <c r="AP1947" t="s">
        <v>73</v>
      </c>
      <c r="AQ1947" s="61">
        <v>5031</v>
      </c>
      <c r="BK1947" s="27">
        <v>2023</v>
      </c>
      <c r="BL1947" t="s">
        <v>50</v>
      </c>
      <c r="BM1947" t="s">
        <v>29</v>
      </c>
      <c r="BN1947">
        <v>511112</v>
      </c>
      <c r="BO1947" s="29">
        <v>3</v>
      </c>
      <c r="BP1947" t="s">
        <v>80</v>
      </c>
      <c r="BQ1947" s="61">
        <v>5757</v>
      </c>
    </row>
    <row r="1948" spans="37:69" x14ac:dyDescent="0.25">
      <c r="AK1948" s="27">
        <v>2022</v>
      </c>
      <c r="AL1948" t="s">
        <v>64</v>
      </c>
      <c r="AM1948" t="s">
        <v>37</v>
      </c>
      <c r="AN1948">
        <v>250015</v>
      </c>
      <c r="AO1948" s="29">
        <v>5</v>
      </c>
      <c r="AP1948" t="s">
        <v>21</v>
      </c>
      <c r="AQ1948" s="61">
        <v>354</v>
      </c>
      <c r="BK1948" s="27">
        <v>2023</v>
      </c>
      <c r="BL1948" t="s">
        <v>50</v>
      </c>
      <c r="BM1948" t="s">
        <v>29</v>
      </c>
      <c r="BN1948">
        <v>511112</v>
      </c>
      <c r="BO1948" s="29">
        <v>3</v>
      </c>
      <c r="BP1948" t="s">
        <v>12</v>
      </c>
      <c r="BQ1948" s="61">
        <v>6125</v>
      </c>
    </row>
    <row r="1949" spans="37:69" x14ac:dyDescent="0.25">
      <c r="AK1949" s="27">
        <v>2022</v>
      </c>
      <c r="AL1949" t="s">
        <v>64</v>
      </c>
      <c r="AM1949" t="s">
        <v>37</v>
      </c>
      <c r="AN1949">
        <v>250015</v>
      </c>
      <c r="AO1949" s="29">
        <v>6</v>
      </c>
      <c r="AP1949" t="s">
        <v>75</v>
      </c>
      <c r="AQ1949" s="61">
        <v>5585</v>
      </c>
      <c r="BK1949" s="27">
        <v>2023</v>
      </c>
      <c r="BL1949" t="s">
        <v>50</v>
      </c>
      <c r="BM1949" t="s">
        <v>29</v>
      </c>
      <c r="BN1949">
        <v>511112</v>
      </c>
      <c r="BO1949" s="29">
        <v>3</v>
      </c>
      <c r="BP1949" t="s">
        <v>15</v>
      </c>
      <c r="BQ1949" s="61">
        <v>5983</v>
      </c>
    </row>
    <row r="1950" spans="37:69" x14ac:dyDescent="0.25">
      <c r="AK1950" s="27">
        <v>2022</v>
      </c>
      <c r="AL1950" t="s">
        <v>64</v>
      </c>
      <c r="AM1950" t="s">
        <v>37</v>
      </c>
      <c r="AN1950">
        <v>250015</v>
      </c>
      <c r="AO1950" s="29">
        <v>6</v>
      </c>
      <c r="AP1950" t="s">
        <v>12</v>
      </c>
      <c r="AQ1950" s="61">
        <v>341</v>
      </c>
      <c r="BK1950" s="27">
        <v>2023</v>
      </c>
      <c r="BL1950" t="s">
        <v>50</v>
      </c>
      <c r="BM1950" t="s">
        <v>29</v>
      </c>
      <c r="BN1950">
        <v>511112</v>
      </c>
      <c r="BO1950" s="29">
        <v>3</v>
      </c>
      <c r="BP1950" t="s">
        <v>21</v>
      </c>
      <c r="BQ1950" s="61">
        <v>4196</v>
      </c>
    </row>
    <row r="1951" spans="37:69" x14ac:dyDescent="0.25">
      <c r="AK1951" s="27">
        <v>2022</v>
      </c>
      <c r="AL1951" t="s">
        <v>64</v>
      </c>
      <c r="AM1951" t="s">
        <v>37</v>
      </c>
      <c r="AN1951">
        <v>250015</v>
      </c>
      <c r="AO1951" s="29">
        <v>6</v>
      </c>
      <c r="AP1951" t="s">
        <v>18</v>
      </c>
      <c r="AQ1951" s="61">
        <v>4350</v>
      </c>
      <c r="BK1951" s="27">
        <v>2023</v>
      </c>
      <c r="BL1951" t="s">
        <v>50</v>
      </c>
      <c r="BM1951" t="s">
        <v>29</v>
      </c>
      <c r="BN1951">
        <v>511112</v>
      </c>
      <c r="BO1951" s="29">
        <v>4</v>
      </c>
      <c r="BP1951" t="s">
        <v>12</v>
      </c>
      <c r="BQ1951" s="61">
        <v>5498</v>
      </c>
    </row>
    <row r="1952" spans="37:69" x14ac:dyDescent="0.25">
      <c r="AK1952" s="27">
        <v>2022</v>
      </c>
      <c r="AL1952" t="s">
        <v>64</v>
      </c>
      <c r="AM1952" t="s">
        <v>37</v>
      </c>
      <c r="AN1952">
        <v>250015</v>
      </c>
      <c r="AO1952" s="29">
        <v>7</v>
      </c>
      <c r="AP1952" t="s">
        <v>74</v>
      </c>
      <c r="AQ1952" s="61">
        <v>1137</v>
      </c>
      <c r="BK1952" s="27">
        <v>2023</v>
      </c>
      <c r="BL1952" t="s">
        <v>50</v>
      </c>
      <c r="BM1952" t="s">
        <v>29</v>
      </c>
      <c r="BN1952">
        <v>511112</v>
      </c>
      <c r="BO1952" s="29">
        <v>4</v>
      </c>
      <c r="BP1952" t="s">
        <v>13</v>
      </c>
      <c r="BQ1952" s="61">
        <v>4052</v>
      </c>
    </row>
    <row r="1953" spans="37:69" x14ac:dyDescent="0.25">
      <c r="AK1953" s="27">
        <v>2022</v>
      </c>
      <c r="AL1953" t="s">
        <v>64</v>
      </c>
      <c r="AM1953" t="s">
        <v>37</v>
      </c>
      <c r="AN1953">
        <v>250015</v>
      </c>
      <c r="AO1953" s="29">
        <v>7</v>
      </c>
      <c r="AP1953" t="s">
        <v>80</v>
      </c>
      <c r="AQ1953" s="61">
        <v>5962</v>
      </c>
      <c r="BK1953" s="27">
        <v>2023</v>
      </c>
      <c r="BL1953" t="s">
        <v>50</v>
      </c>
      <c r="BM1953" t="s">
        <v>29</v>
      </c>
      <c r="BN1953">
        <v>511112</v>
      </c>
      <c r="BO1953" s="29">
        <v>4</v>
      </c>
      <c r="BP1953" t="s">
        <v>20</v>
      </c>
      <c r="BQ1953" s="61">
        <v>2693</v>
      </c>
    </row>
    <row r="1954" spans="37:69" x14ac:dyDescent="0.25">
      <c r="AK1954" s="27">
        <v>2022</v>
      </c>
      <c r="AL1954" t="s">
        <v>64</v>
      </c>
      <c r="AM1954" t="s">
        <v>37</v>
      </c>
      <c r="AN1954">
        <v>250015</v>
      </c>
      <c r="AO1954" s="29">
        <v>7</v>
      </c>
      <c r="AP1954" t="s">
        <v>16</v>
      </c>
      <c r="AQ1954" s="61">
        <v>3378</v>
      </c>
      <c r="BK1954" s="27">
        <v>2023</v>
      </c>
      <c r="BL1954" t="s">
        <v>50</v>
      </c>
      <c r="BM1954" t="s">
        <v>29</v>
      </c>
      <c r="BN1954">
        <v>511112</v>
      </c>
      <c r="BO1954" s="29">
        <v>5</v>
      </c>
      <c r="BP1954" t="s">
        <v>73</v>
      </c>
      <c r="BQ1954" s="61">
        <v>4439</v>
      </c>
    </row>
    <row r="1955" spans="37:69" x14ac:dyDescent="0.25">
      <c r="AK1955" s="27">
        <v>2022</v>
      </c>
      <c r="AL1955" t="s">
        <v>64</v>
      </c>
      <c r="AM1955" t="s">
        <v>37</v>
      </c>
      <c r="AN1955">
        <v>250015</v>
      </c>
      <c r="AO1955" s="29">
        <v>8</v>
      </c>
      <c r="AP1955" t="s">
        <v>13</v>
      </c>
      <c r="AQ1955" s="61">
        <v>447</v>
      </c>
      <c r="BK1955" s="27">
        <v>2023</v>
      </c>
      <c r="BL1955" t="s">
        <v>50</v>
      </c>
      <c r="BM1955" t="s">
        <v>29</v>
      </c>
      <c r="BN1955">
        <v>511112</v>
      </c>
      <c r="BO1955" s="29">
        <v>5</v>
      </c>
      <c r="BP1955" t="s">
        <v>78</v>
      </c>
      <c r="BQ1955" s="61">
        <v>5506</v>
      </c>
    </row>
    <row r="1956" spans="37:69" x14ac:dyDescent="0.25">
      <c r="AK1956" s="27">
        <v>2022</v>
      </c>
      <c r="AL1956" t="s">
        <v>64</v>
      </c>
      <c r="AM1956" t="s">
        <v>37</v>
      </c>
      <c r="AN1956">
        <v>250015</v>
      </c>
      <c r="AO1956" s="29">
        <v>9</v>
      </c>
      <c r="AP1956" t="s">
        <v>11</v>
      </c>
      <c r="AQ1956" s="61">
        <v>5120</v>
      </c>
      <c r="BK1956" s="27">
        <v>2023</v>
      </c>
      <c r="BL1956" t="s">
        <v>50</v>
      </c>
      <c r="BM1956" t="s">
        <v>29</v>
      </c>
      <c r="BN1956">
        <v>511112</v>
      </c>
      <c r="BO1956" s="29">
        <v>5</v>
      </c>
      <c r="BP1956" t="s">
        <v>80</v>
      </c>
      <c r="BQ1956" s="61">
        <v>5757</v>
      </c>
    </row>
    <row r="1957" spans="37:69" x14ac:dyDescent="0.25">
      <c r="AK1957" s="27">
        <v>2022</v>
      </c>
      <c r="AL1957" t="s">
        <v>64</v>
      </c>
      <c r="AM1957" t="s">
        <v>37</v>
      </c>
      <c r="AN1957">
        <v>250015</v>
      </c>
      <c r="AO1957" s="29">
        <v>12</v>
      </c>
      <c r="AP1957" t="s">
        <v>14</v>
      </c>
      <c r="AQ1957" s="61">
        <v>4613</v>
      </c>
      <c r="BK1957" s="27">
        <v>2023</v>
      </c>
      <c r="BL1957" t="s">
        <v>50</v>
      </c>
      <c r="BM1957" t="s">
        <v>29</v>
      </c>
      <c r="BN1957">
        <v>511112</v>
      </c>
      <c r="BO1957" s="29">
        <v>5</v>
      </c>
      <c r="BP1957" t="s">
        <v>11</v>
      </c>
      <c r="BQ1957" s="61">
        <v>3744</v>
      </c>
    </row>
    <row r="1958" spans="37:69" x14ac:dyDescent="0.25">
      <c r="AK1958" s="27">
        <v>2022</v>
      </c>
      <c r="AL1958" t="s">
        <v>64</v>
      </c>
      <c r="AM1958" t="s">
        <v>37</v>
      </c>
      <c r="AN1958">
        <v>250015</v>
      </c>
      <c r="AO1958" s="29">
        <v>12</v>
      </c>
      <c r="AP1958" t="s">
        <v>15</v>
      </c>
      <c r="AQ1958" s="61">
        <v>5233</v>
      </c>
      <c r="BK1958" s="27">
        <v>2023</v>
      </c>
      <c r="BL1958" t="s">
        <v>50</v>
      </c>
      <c r="BM1958" t="s">
        <v>29</v>
      </c>
      <c r="BN1958">
        <v>511112</v>
      </c>
      <c r="BO1958" s="29">
        <v>6</v>
      </c>
      <c r="BP1958" t="s">
        <v>75</v>
      </c>
      <c r="BQ1958" s="61">
        <v>591</v>
      </c>
    </row>
    <row r="1959" spans="37:69" x14ac:dyDescent="0.25">
      <c r="AK1959" s="27">
        <v>2022</v>
      </c>
      <c r="AL1959" t="s">
        <v>64</v>
      </c>
      <c r="AM1959" t="s">
        <v>37</v>
      </c>
      <c r="AN1959">
        <v>250016</v>
      </c>
      <c r="AO1959" s="29">
        <v>1</v>
      </c>
      <c r="AP1959" t="s">
        <v>20</v>
      </c>
      <c r="AQ1959" s="61">
        <v>5439</v>
      </c>
      <c r="BK1959" s="27">
        <v>2023</v>
      </c>
      <c r="BL1959" t="s">
        <v>50</v>
      </c>
      <c r="BM1959" t="s">
        <v>29</v>
      </c>
      <c r="BN1959">
        <v>511112</v>
      </c>
      <c r="BO1959" s="29">
        <v>6</v>
      </c>
      <c r="BP1959" t="s">
        <v>13</v>
      </c>
      <c r="BQ1959" s="61">
        <v>335</v>
      </c>
    </row>
    <row r="1960" spans="37:69" x14ac:dyDescent="0.25">
      <c r="AK1960" s="27">
        <v>2022</v>
      </c>
      <c r="AL1960" t="s">
        <v>64</v>
      </c>
      <c r="AM1960" t="s">
        <v>37</v>
      </c>
      <c r="AN1960">
        <v>250016</v>
      </c>
      <c r="AO1960" s="29">
        <v>2</v>
      </c>
      <c r="AP1960" t="s">
        <v>75</v>
      </c>
      <c r="AQ1960" s="61">
        <v>4457</v>
      </c>
      <c r="BK1960" s="27">
        <v>2023</v>
      </c>
      <c r="BL1960" t="s">
        <v>50</v>
      </c>
      <c r="BM1960" t="s">
        <v>29</v>
      </c>
      <c r="BN1960">
        <v>511112</v>
      </c>
      <c r="BO1960" s="29">
        <v>6</v>
      </c>
      <c r="BP1960" t="s">
        <v>21</v>
      </c>
      <c r="BQ1960" s="61">
        <v>4854</v>
      </c>
    </row>
    <row r="1961" spans="37:69" x14ac:dyDescent="0.25">
      <c r="AK1961" s="27">
        <v>2022</v>
      </c>
      <c r="AL1961" t="s">
        <v>64</v>
      </c>
      <c r="AM1961" t="s">
        <v>37</v>
      </c>
      <c r="AN1961">
        <v>250016</v>
      </c>
      <c r="AO1961" s="29">
        <v>3</v>
      </c>
      <c r="AP1961" t="s">
        <v>75</v>
      </c>
      <c r="AQ1961" s="61">
        <v>2093</v>
      </c>
      <c r="BK1961" s="27">
        <v>2023</v>
      </c>
      <c r="BL1961" t="s">
        <v>50</v>
      </c>
      <c r="BM1961" t="s">
        <v>29</v>
      </c>
      <c r="BN1961">
        <v>511112</v>
      </c>
      <c r="BO1961" s="29">
        <v>7</v>
      </c>
      <c r="BP1961" t="s">
        <v>76</v>
      </c>
      <c r="BQ1961" s="61">
        <v>7368</v>
      </c>
    </row>
    <row r="1962" spans="37:69" x14ac:dyDescent="0.25">
      <c r="AK1962" s="27">
        <v>2022</v>
      </c>
      <c r="AL1962" t="s">
        <v>64</v>
      </c>
      <c r="AM1962" t="s">
        <v>37</v>
      </c>
      <c r="AN1962">
        <v>250016</v>
      </c>
      <c r="AO1962" s="29">
        <v>6</v>
      </c>
      <c r="AP1962" t="s">
        <v>78</v>
      </c>
      <c r="AQ1962" s="61">
        <v>3484</v>
      </c>
      <c r="BK1962" s="27">
        <v>2023</v>
      </c>
      <c r="BL1962" t="s">
        <v>50</v>
      </c>
      <c r="BM1962" t="s">
        <v>29</v>
      </c>
      <c r="BN1962">
        <v>511112</v>
      </c>
      <c r="BO1962" s="29">
        <v>8</v>
      </c>
      <c r="BP1962" t="s">
        <v>12</v>
      </c>
      <c r="BQ1962" s="61">
        <v>549</v>
      </c>
    </row>
    <row r="1963" spans="37:69" x14ac:dyDescent="0.25">
      <c r="AK1963" s="27">
        <v>2022</v>
      </c>
      <c r="AL1963" t="s">
        <v>64</v>
      </c>
      <c r="AM1963" t="s">
        <v>37</v>
      </c>
      <c r="AN1963">
        <v>250016</v>
      </c>
      <c r="AO1963" s="29">
        <v>6</v>
      </c>
      <c r="AP1963" t="s">
        <v>13</v>
      </c>
      <c r="AQ1963" s="61">
        <v>1891</v>
      </c>
      <c r="BK1963" s="27">
        <v>2023</v>
      </c>
      <c r="BL1963" t="s">
        <v>50</v>
      </c>
      <c r="BM1963" t="s">
        <v>29</v>
      </c>
      <c r="BN1963">
        <v>511112</v>
      </c>
      <c r="BO1963" s="29">
        <v>8</v>
      </c>
      <c r="BP1963" t="s">
        <v>15</v>
      </c>
      <c r="BQ1963" s="61">
        <v>4706</v>
      </c>
    </row>
    <row r="1964" spans="37:69" x14ac:dyDescent="0.25">
      <c r="AK1964" s="27">
        <v>2022</v>
      </c>
      <c r="AL1964" t="s">
        <v>64</v>
      </c>
      <c r="AM1964" t="s">
        <v>37</v>
      </c>
      <c r="AN1964">
        <v>250016</v>
      </c>
      <c r="AO1964" s="29">
        <v>6</v>
      </c>
      <c r="AP1964" t="s">
        <v>16</v>
      </c>
      <c r="AQ1964" s="61">
        <v>5090</v>
      </c>
      <c r="BK1964" s="27">
        <v>2023</v>
      </c>
      <c r="BL1964" t="s">
        <v>50</v>
      </c>
      <c r="BM1964" t="s">
        <v>29</v>
      </c>
      <c r="BN1964">
        <v>511112</v>
      </c>
      <c r="BO1964" s="29">
        <v>9</v>
      </c>
      <c r="BP1964" t="s">
        <v>78</v>
      </c>
      <c r="BQ1964" s="61">
        <v>1671</v>
      </c>
    </row>
    <row r="1965" spans="37:69" x14ac:dyDescent="0.25">
      <c r="AK1965" s="27">
        <v>2022</v>
      </c>
      <c r="AL1965" t="s">
        <v>64</v>
      </c>
      <c r="AM1965" t="s">
        <v>37</v>
      </c>
      <c r="AN1965">
        <v>250016</v>
      </c>
      <c r="AO1965" s="29">
        <v>8</v>
      </c>
      <c r="AP1965" t="s">
        <v>21</v>
      </c>
      <c r="AQ1965" s="61">
        <v>2310</v>
      </c>
      <c r="BK1965" s="27">
        <v>2023</v>
      </c>
      <c r="BL1965" t="s">
        <v>50</v>
      </c>
      <c r="BM1965" t="s">
        <v>29</v>
      </c>
      <c r="BN1965">
        <v>511112</v>
      </c>
      <c r="BO1965" s="29">
        <v>9</v>
      </c>
      <c r="BP1965" t="s">
        <v>11</v>
      </c>
      <c r="BQ1965" s="61">
        <v>514</v>
      </c>
    </row>
    <row r="1966" spans="37:69" x14ac:dyDescent="0.25">
      <c r="AK1966" s="27">
        <v>2022</v>
      </c>
      <c r="AL1966" t="s">
        <v>64</v>
      </c>
      <c r="AM1966" t="s">
        <v>37</v>
      </c>
      <c r="AN1966">
        <v>250016</v>
      </c>
      <c r="AO1966" s="29">
        <v>10</v>
      </c>
      <c r="AP1966" t="s">
        <v>78</v>
      </c>
      <c r="AQ1966" s="61">
        <v>2423</v>
      </c>
      <c r="BK1966" s="27">
        <v>2023</v>
      </c>
      <c r="BL1966" t="s">
        <v>50</v>
      </c>
      <c r="BM1966" t="s">
        <v>29</v>
      </c>
      <c r="BN1966">
        <v>511112</v>
      </c>
      <c r="BO1966" s="29">
        <v>9</v>
      </c>
      <c r="BP1966" t="s">
        <v>20</v>
      </c>
      <c r="BQ1966" s="61">
        <v>390</v>
      </c>
    </row>
    <row r="1967" spans="37:69" x14ac:dyDescent="0.25">
      <c r="AK1967" s="27">
        <v>2022</v>
      </c>
      <c r="AL1967" t="s">
        <v>64</v>
      </c>
      <c r="AM1967" t="s">
        <v>37</v>
      </c>
      <c r="AN1967">
        <v>250017</v>
      </c>
      <c r="AO1967" s="29">
        <v>1</v>
      </c>
      <c r="AP1967" t="s">
        <v>21</v>
      </c>
      <c r="AQ1967" s="61">
        <v>3138</v>
      </c>
      <c r="BK1967" s="27">
        <v>2023</v>
      </c>
      <c r="BL1967" t="s">
        <v>50</v>
      </c>
      <c r="BM1967" t="s">
        <v>29</v>
      </c>
      <c r="BN1967">
        <v>511112</v>
      </c>
      <c r="BO1967" s="29">
        <v>10</v>
      </c>
      <c r="BP1967" t="s">
        <v>80</v>
      </c>
      <c r="BQ1967" s="61">
        <v>300</v>
      </c>
    </row>
    <row r="1968" spans="37:69" x14ac:dyDescent="0.25">
      <c r="AK1968" s="27">
        <v>2022</v>
      </c>
      <c r="AL1968" t="s">
        <v>64</v>
      </c>
      <c r="AM1968" t="s">
        <v>37</v>
      </c>
      <c r="AN1968">
        <v>250017</v>
      </c>
      <c r="AO1968" s="29">
        <v>3</v>
      </c>
      <c r="AP1968" t="s">
        <v>76</v>
      </c>
      <c r="AQ1968" s="61">
        <v>3994</v>
      </c>
      <c r="BK1968" s="27">
        <v>2023</v>
      </c>
      <c r="BL1968" t="s">
        <v>50</v>
      </c>
      <c r="BM1968" t="s">
        <v>29</v>
      </c>
      <c r="BN1968">
        <v>511112</v>
      </c>
      <c r="BO1968" s="29">
        <v>11</v>
      </c>
      <c r="BP1968" t="s">
        <v>78</v>
      </c>
      <c r="BQ1968" s="61">
        <v>4109</v>
      </c>
    </row>
    <row r="1969" spans="37:69" x14ac:dyDescent="0.25">
      <c r="AK1969" s="27">
        <v>2022</v>
      </c>
      <c r="AL1969" t="s">
        <v>64</v>
      </c>
      <c r="AM1969" t="s">
        <v>37</v>
      </c>
      <c r="AN1969">
        <v>250017</v>
      </c>
      <c r="AO1969" s="29">
        <v>3</v>
      </c>
      <c r="AP1969" t="s">
        <v>14</v>
      </c>
      <c r="AQ1969" s="61">
        <v>5966</v>
      </c>
      <c r="BK1969" s="27">
        <v>2023</v>
      </c>
      <c r="BL1969" t="s">
        <v>50</v>
      </c>
      <c r="BM1969" t="s">
        <v>29</v>
      </c>
      <c r="BN1969">
        <v>511112</v>
      </c>
      <c r="BO1969" s="29">
        <v>11</v>
      </c>
      <c r="BP1969" t="s">
        <v>11</v>
      </c>
      <c r="BQ1969" s="61">
        <v>4002</v>
      </c>
    </row>
    <row r="1970" spans="37:69" x14ac:dyDescent="0.25">
      <c r="AK1970" s="27">
        <v>2022</v>
      </c>
      <c r="AL1970" t="s">
        <v>64</v>
      </c>
      <c r="AM1970" t="s">
        <v>37</v>
      </c>
      <c r="AN1970">
        <v>250017</v>
      </c>
      <c r="AO1970" s="29">
        <v>4</v>
      </c>
      <c r="AP1970" t="s">
        <v>17</v>
      </c>
      <c r="AQ1970" s="61">
        <v>4509</v>
      </c>
      <c r="BK1970" s="27">
        <v>2023</v>
      </c>
      <c r="BL1970" t="s">
        <v>50</v>
      </c>
      <c r="BM1970" t="s">
        <v>29</v>
      </c>
      <c r="BN1970">
        <v>511112</v>
      </c>
      <c r="BO1970" s="29">
        <v>11</v>
      </c>
      <c r="BP1970" t="s">
        <v>21</v>
      </c>
      <c r="BQ1970" s="61">
        <v>3191</v>
      </c>
    </row>
    <row r="1971" spans="37:69" x14ac:dyDescent="0.25">
      <c r="AK1971" s="27">
        <v>2022</v>
      </c>
      <c r="AL1971" t="s">
        <v>64</v>
      </c>
      <c r="AM1971" t="s">
        <v>37</v>
      </c>
      <c r="AN1971">
        <v>250017</v>
      </c>
      <c r="AO1971" s="29">
        <v>4</v>
      </c>
      <c r="AP1971" t="s">
        <v>18</v>
      </c>
      <c r="AQ1971" s="61">
        <v>1767</v>
      </c>
      <c r="BK1971" s="27">
        <v>2023</v>
      </c>
      <c r="BL1971" t="s">
        <v>50</v>
      </c>
      <c r="BM1971" t="s">
        <v>29</v>
      </c>
      <c r="BN1971">
        <v>511112</v>
      </c>
      <c r="BO1971" s="29">
        <v>12</v>
      </c>
      <c r="BP1971" t="s">
        <v>11</v>
      </c>
      <c r="BQ1971" s="61">
        <v>5320</v>
      </c>
    </row>
    <row r="1972" spans="37:69" x14ac:dyDescent="0.25">
      <c r="AK1972" s="27">
        <v>2022</v>
      </c>
      <c r="AL1972" t="s">
        <v>64</v>
      </c>
      <c r="AM1972" t="s">
        <v>37</v>
      </c>
      <c r="AN1972">
        <v>250017</v>
      </c>
      <c r="AO1972" s="29">
        <v>5</v>
      </c>
      <c r="AP1972" t="s">
        <v>15</v>
      </c>
      <c r="AQ1972" s="61">
        <v>5220</v>
      </c>
      <c r="BK1972" s="27">
        <v>2023</v>
      </c>
      <c r="BL1972" t="s">
        <v>50</v>
      </c>
      <c r="BM1972" t="s">
        <v>29</v>
      </c>
      <c r="BN1972">
        <v>511112</v>
      </c>
      <c r="BO1972" s="29">
        <v>12</v>
      </c>
      <c r="BP1972" t="s">
        <v>12</v>
      </c>
      <c r="BQ1972" s="61">
        <v>4603</v>
      </c>
    </row>
    <row r="1973" spans="37:69" x14ac:dyDescent="0.25">
      <c r="AK1973" s="27">
        <v>2022</v>
      </c>
      <c r="AL1973" t="s">
        <v>64</v>
      </c>
      <c r="AM1973" t="s">
        <v>37</v>
      </c>
      <c r="AN1973">
        <v>250017</v>
      </c>
      <c r="AO1973" s="29">
        <v>8</v>
      </c>
      <c r="AP1973" t="s">
        <v>74</v>
      </c>
      <c r="AQ1973" s="61">
        <v>1307</v>
      </c>
      <c r="BK1973" s="27">
        <v>2023</v>
      </c>
      <c r="BL1973" t="s">
        <v>50</v>
      </c>
      <c r="BM1973" t="s">
        <v>30</v>
      </c>
      <c r="BN1973">
        <v>511113</v>
      </c>
      <c r="BO1973" s="29">
        <v>1</v>
      </c>
      <c r="BP1973" t="s">
        <v>74</v>
      </c>
      <c r="BQ1973" s="61">
        <v>677</v>
      </c>
    </row>
    <row r="1974" spans="37:69" x14ac:dyDescent="0.25">
      <c r="AK1974" s="27">
        <v>2022</v>
      </c>
      <c r="AL1974" t="s">
        <v>64</v>
      </c>
      <c r="AM1974" t="s">
        <v>37</v>
      </c>
      <c r="AN1974">
        <v>250017</v>
      </c>
      <c r="AO1974" s="29">
        <v>9</v>
      </c>
      <c r="AP1974" t="s">
        <v>73</v>
      </c>
      <c r="AQ1974" s="61">
        <v>3211</v>
      </c>
      <c r="BK1974" s="27">
        <v>2023</v>
      </c>
      <c r="BL1974" t="s">
        <v>50</v>
      </c>
      <c r="BM1974" t="s">
        <v>30</v>
      </c>
      <c r="BN1974">
        <v>511113</v>
      </c>
      <c r="BO1974" s="29">
        <v>2</v>
      </c>
      <c r="BP1974" t="s">
        <v>77</v>
      </c>
      <c r="BQ1974" s="61">
        <v>2289</v>
      </c>
    </row>
    <row r="1975" spans="37:69" x14ac:dyDescent="0.25">
      <c r="AK1975" s="27">
        <v>2022</v>
      </c>
      <c r="AL1975" t="s">
        <v>64</v>
      </c>
      <c r="AM1975" t="s">
        <v>37</v>
      </c>
      <c r="AN1975">
        <v>250018</v>
      </c>
      <c r="AO1975" s="29">
        <v>2</v>
      </c>
      <c r="AP1975" t="s">
        <v>18</v>
      </c>
      <c r="AQ1975" s="61">
        <v>2089</v>
      </c>
      <c r="BK1975" s="27">
        <v>2023</v>
      </c>
      <c r="BL1975" t="s">
        <v>50</v>
      </c>
      <c r="BM1975" t="s">
        <v>30</v>
      </c>
      <c r="BN1975">
        <v>511113</v>
      </c>
      <c r="BO1975" s="29">
        <v>2</v>
      </c>
      <c r="BP1975" t="s">
        <v>12</v>
      </c>
      <c r="BQ1975" s="61">
        <v>886</v>
      </c>
    </row>
    <row r="1976" spans="37:69" x14ac:dyDescent="0.25">
      <c r="AK1976" s="27">
        <v>2022</v>
      </c>
      <c r="AL1976" t="s">
        <v>64</v>
      </c>
      <c r="AM1976" t="s">
        <v>37</v>
      </c>
      <c r="AN1976">
        <v>250018</v>
      </c>
      <c r="AO1976" s="29">
        <v>4</v>
      </c>
      <c r="AP1976" t="s">
        <v>79</v>
      </c>
      <c r="AQ1976" s="61">
        <v>4932</v>
      </c>
      <c r="BK1976" s="27">
        <v>2023</v>
      </c>
      <c r="BL1976" t="s">
        <v>50</v>
      </c>
      <c r="BM1976" t="s">
        <v>30</v>
      </c>
      <c r="BN1976">
        <v>511113</v>
      </c>
      <c r="BO1976" s="29">
        <v>2</v>
      </c>
      <c r="BP1976" t="s">
        <v>16</v>
      </c>
      <c r="BQ1976" s="61">
        <v>1103</v>
      </c>
    </row>
    <row r="1977" spans="37:69" x14ac:dyDescent="0.25">
      <c r="AK1977" s="27">
        <v>2022</v>
      </c>
      <c r="AL1977" t="s">
        <v>64</v>
      </c>
      <c r="AM1977" t="s">
        <v>37</v>
      </c>
      <c r="AN1977">
        <v>250018</v>
      </c>
      <c r="AO1977" s="29">
        <v>5</v>
      </c>
      <c r="AP1977" t="s">
        <v>75</v>
      </c>
      <c r="AQ1977" s="61">
        <v>4869</v>
      </c>
      <c r="BK1977" s="27">
        <v>2023</v>
      </c>
      <c r="BL1977" t="s">
        <v>50</v>
      </c>
      <c r="BM1977" t="s">
        <v>30</v>
      </c>
      <c r="BN1977">
        <v>511113</v>
      </c>
      <c r="BO1977" s="29">
        <v>2</v>
      </c>
      <c r="BP1977" t="s">
        <v>19</v>
      </c>
      <c r="BQ1977" s="61">
        <v>5186</v>
      </c>
    </row>
    <row r="1978" spans="37:69" x14ac:dyDescent="0.25">
      <c r="AK1978" s="27">
        <v>2022</v>
      </c>
      <c r="AL1978" t="s">
        <v>64</v>
      </c>
      <c r="AM1978" t="s">
        <v>37</v>
      </c>
      <c r="AN1978">
        <v>250018</v>
      </c>
      <c r="AO1978" s="29">
        <v>12</v>
      </c>
      <c r="AP1978" t="s">
        <v>76</v>
      </c>
      <c r="AQ1978" s="61">
        <v>3616</v>
      </c>
      <c r="BK1978" s="27">
        <v>2023</v>
      </c>
      <c r="BL1978" t="s">
        <v>50</v>
      </c>
      <c r="BM1978" t="s">
        <v>30</v>
      </c>
      <c r="BN1978">
        <v>511113</v>
      </c>
      <c r="BO1978" s="29">
        <v>2</v>
      </c>
      <c r="BP1978" t="s">
        <v>21</v>
      </c>
      <c r="BQ1978" s="61">
        <v>5067</v>
      </c>
    </row>
    <row r="1979" spans="37:69" x14ac:dyDescent="0.25">
      <c r="AK1979" s="27">
        <v>2022</v>
      </c>
      <c r="AL1979" t="s">
        <v>64</v>
      </c>
      <c r="AM1979" t="s">
        <v>37</v>
      </c>
      <c r="AN1979">
        <v>250019</v>
      </c>
      <c r="AO1979" s="29">
        <v>1</v>
      </c>
      <c r="AP1979" t="s">
        <v>17</v>
      </c>
      <c r="AQ1979" s="61">
        <v>5920</v>
      </c>
      <c r="BK1979" s="27">
        <v>2023</v>
      </c>
      <c r="BL1979" t="s">
        <v>50</v>
      </c>
      <c r="BM1979" t="s">
        <v>30</v>
      </c>
      <c r="BN1979">
        <v>511113</v>
      </c>
      <c r="BO1979" s="29">
        <v>3</v>
      </c>
      <c r="BP1979" t="s">
        <v>73</v>
      </c>
      <c r="BQ1979" s="61">
        <v>615</v>
      </c>
    </row>
    <row r="1980" spans="37:69" x14ac:dyDescent="0.25">
      <c r="AK1980" s="27">
        <v>2022</v>
      </c>
      <c r="AL1980" t="s">
        <v>64</v>
      </c>
      <c r="AM1980" t="s">
        <v>37</v>
      </c>
      <c r="AN1980">
        <v>250019</v>
      </c>
      <c r="AO1980" s="29">
        <v>2</v>
      </c>
      <c r="AP1980" t="s">
        <v>75</v>
      </c>
      <c r="AQ1980" s="61">
        <v>1361</v>
      </c>
      <c r="BK1980" s="27">
        <v>2023</v>
      </c>
      <c r="BL1980" t="s">
        <v>50</v>
      </c>
      <c r="BM1980" t="s">
        <v>30</v>
      </c>
      <c r="BN1980">
        <v>511113</v>
      </c>
      <c r="BO1980" s="29">
        <v>3</v>
      </c>
      <c r="BP1980" t="s">
        <v>74</v>
      </c>
      <c r="BQ1980" s="61">
        <v>4702</v>
      </c>
    </row>
    <row r="1981" spans="37:69" x14ac:dyDescent="0.25">
      <c r="AK1981" s="27">
        <v>2022</v>
      </c>
      <c r="AL1981" t="s">
        <v>64</v>
      </c>
      <c r="AM1981" t="s">
        <v>37</v>
      </c>
      <c r="AN1981">
        <v>250019</v>
      </c>
      <c r="AO1981" s="29">
        <v>2</v>
      </c>
      <c r="AP1981" t="s">
        <v>79</v>
      </c>
      <c r="AQ1981" s="61">
        <v>5680</v>
      </c>
      <c r="BK1981" s="27">
        <v>2023</v>
      </c>
      <c r="BL1981" t="s">
        <v>50</v>
      </c>
      <c r="BM1981" t="s">
        <v>30</v>
      </c>
      <c r="BN1981">
        <v>511113</v>
      </c>
      <c r="BO1981" s="29">
        <v>3</v>
      </c>
      <c r="BP1981" t="s">
        <v>13</v>
      </c>
      <c r="BQ1981" s="61">
        <v>5306</v>
      </c>
    </row>
    <row r="1982" spans="37:69" x14ac:dyDescent="0.25">
      <c r="AK1982" s="27">
        <v>2022</v>
      </c>
      <c r="AL1982" t="s">
        <v>64</v>
      </c>
      <c r="AM1982" t="s">
        <v>37</v>
      </c>
      <c r="AN1982">
        <v>250019</v>
      </c>
      <c r="AO1982" s="29">
        <v>4</v>
      </c>
      <c r="AP1982" t="s">
        <v>74</v>
      </c>
      <c r="AQ1982" s="61">
        <v>5251</v>
      </c>
      <c r="BK1982" s="27">
        <v>2023</v>
      </c>
      <c r="BL1982" t="s">
        <v>50</v>
      </c>
      <c r="BM1982" t="s">
        <v>30</v>
      </c>
      <c r="BN1982">
        <v>511113</v>
      </c>
      <c r="BO1982" s="29">
        <v>3</v>
      </c>
      <c r="BP1982" t="s">
        <v>20</v>
      </c>
      <c r="BQ1982" s="61">
        <v>5995</v>
      </c>
    </row>
    <row r="1983" spans="37:69" x14ac:dyDescent="0.25">
      <c r="AK1983" s="27">
        <v>2022</v>
      </c>
      <c r="AL1983" t="s">
        <v>64</v>
      </c>
      <c r="AM1983" t="s">
        <v>37</v>
      </c>
      <c r="AN1983">
        <v>250019</v>
      </c>
      <c r="AO1983" s="29">
        <v>7</v>
      </c>
      <c r="AP1983" t="s">
        <v>17</v>
      </c>
      <c r="AQ1983" s="61">
        <v>1286</v>
      </c>
      <c r="BK1983" s="27">
        <v>2023</v>
      </c>
      <c r="BL1983" t="s">
        <v>50</v>
      </c>
      <c r="BM1983" t="s">
        <v>30</v>
      </c>
      <c r="BN1983">
        <v>511113</v>
      </c>
      <c r="BO1983" s="29">
        <v>4</v>
      </c>
      <c r="BP1983" t="s">
        <v>78</v>
      </c>
      <c r="BQ1983" s="61">
        <v>1489</v>
      </c>
    </row>
    <row r="1984" spans="37:69" x14ac:dyDescent="0.25">
      <c r="AK1984" s="27">
        <v>2022</v>
      </c>
      <c r="AL1984" t="s">
        <v>64</v>
      </c>
      <c r="AM1984" t="s">
        <v>37</v>
      </c>
      <c r="AN1984">
        <v>250019</v>
      </c>
      <c r="AO1984" s="29">
        <v>12</v>
      </c>
      <c r="AP1984" t="s">
        <v>18</v>
      </c>
      <c r="AQ1984" s="61">
        <v>5060</v>
      </c>
      <c r="BK1984" s="27">
        <v>2023</v>
      </c>
      <c r="BL1984" t="s">
        <v>50</v>
      </c>
      <c r="BM1984" t="s">
        <v>30</v>
      </c>
      <c r="BN1984">
        <v>511113</v>
      </c>
      <c r="BO1984" s="29">
        <v>4</v>
      </c>
      <c r="BP1984" t="s">
        <v>16</v>
      </c>
      <c r="BQ1984" s="61">
        <v>3183</v>
      </c>
    </row>
    <row r="1985" spans="37:69" x14ac:dyDescent="0.25">
      <c r="AK1985" s="27">
        <v>2022</v>
      </c>
      <c r="AL1985" t="s">
        <v>64</v>
      </c>
      <c r="AM1985" t="s">
        <v>37</v>
      </c>
      <c r="AN1985">
        <v>250020</v>
      </c>
      <c r="AO1985" s="29">
        <v>3</v>
      </c>
      <c r="AP1985" t="s">
        <v>78</v>
      </c>
      <c r="AQ1985" s="61">
        <v>263</v>
      </c>
      <c r="BK1985" s="27">
        <v>2023</v>
      </c>
      <c r="BL1985" t="s">
        <v>50</v>
      </c>
      <c r="BM1985" t="s">
        <v>30</v>
      </c>
      <c r="BN1985">
        <v>511113</v>
      </c>
      <c r="BO1985" s="29">
        <v>4</v>
      </c>
      <c r="BP1985" t="s">
        <v>17</v>
      </c>
      <c r="BQ1985" s="61">
        <v>4327</v>
      </c>
    </row>
    <row r="1986" spans="37:69" x14ac:dyDescent="0.25">
      <c r="AK1986" s="27">
        <v>2022</v>
      </c>
      <c r="AL1986" t="s">
        <v>64</v>
      </c>
      <c r="AM1986" t="s">
        <v>37</v>
      </c>
      <c r="AN1986">
        <v>250020</v>
      </c>
      <c r="AO1986" s="29">
        <v>4</v>
      </c>
      <c r="AP1986" t="s">
        <v>21</v>
      </c>
      <c r="AQ1986" s="61">
        <v>2681</v>
      </c>
      <c r="BK1986" s="27">
        <v>2023</v>
      </c>
      <c r="BL1986" t="s">
        <v>50</v>
      </c>
      <c r="BM1986" t="s">
        <v>30</v>
      </c>
      <c r="BN1986">
        <v>511113</v>
      </c>
      <c r="BO1986" s="29">
        <v>5</v>
      </c>
      <c r="BP1986" t="s">
        <v>76</v>
      </c>
      <c r="BQ1986" s="61">
        <v>4505</v>
      </c>
    </row>
    <row r="1987" spans="37:69" x14ac:dyDescent="0.25">
      <c r="AK1987" s="27">
        <v>2022</v>
      </c>
      <c r="AL1987" t="s">
        <v>64</v>
      </c>
      <c r="AM1987" t="s">
        <v>37</v>
      </c>
      <c r="AN1987">
        <v>250020</v>
      </c>
      <c r="AO1987" s="29">
        <v>5</v>
      </c>
      <c r="AP1987" t="s">
        <v>79</v>
      </c>
      <c r="AQ1987" s="61">
        <v>2119</v>
      </c>
      <c r="BK1987" s="27">
        <v>2023</v>
      </c>
      <c r="BL1987" t="s">
        <v>50</v>
      </c>
      <c r="BM1987" t="s">
        <v>30</v>
      </c>
      <c r="BN1987">
        <v>511113</v>
      </c>
      <c r="BO1987" s="29">
        <v>5</v>
      </c>
      <c r="BP1987" t="s">
        <v>80</v>
      </c>
      <c r="BQ1987" s="61">
        <v>1193</v>
      </c>
    </row>
    <row r="1988" spans="37:69" x14ac:dyDescent="0.25">
      <c r="AK1988" s="27">
        <v>2022</v>
      </c>
      <c r="AL1988" t="s">
        <v>64</v>
      </c>
      <c r="AM1988" t="s">
        <v>37</v>
      </c>
      <c r="AN1988">
        <v>250020</v>
      </c>
      <c r="AO1988" s="29">
        <v>6</v>
      </c>
      <c r="AP1988" t="s">
        <v>12</v>
      </c>
      <c r="AQ1988" s="61">
        <v>1989</v>
      </c>
      <c r="BK1988" s="27">
        <v>2023</v>
      </c>
      <c r="BL1988" t="s">
        <v>50</v>
      </c>
      <c r="BM1988" t="s">
        <v>30</v>
      </c>
      <c r="BN1988">
        <v>511113</v>
      </c>
      <c r="BO1988" s="29">
        <v>5</v>
      </c>
      <c r="BP1988" t="s">
        <v>12</v>
      </c>
      <c r="BQ1988" s="61">
        <v>3661</v>
      </c>
    </row>
    <row r="1989" spans="37:69" x14ac:dyDescent="0.25">
      <c r="AK1989" s="27">
        <v>2022</v>
      </c>
      <c r="AL1989" t="s">
        <v>64</v>
      </c>
      <c r="AM1989" t="s">
        <v>37</v>
      </c>
      <c r="AN1989">
        <v>250020</v>
      </c>
      <c r="AO1989" s="29">
        <v>10</v>
      </c>
      <c r="AP1989" t="s">
        <v>19</v>
      </c>
      <c r="AQ1989" s="61">
        <v>3167</v>
      </c>
      <c r="BK1989" s="27">
        <v>2023</v>
      </c>
      <c r="BL1989" t="s">
        <v>50</v>
      </c>
      <c r="BM1989" t="s">
        <v>30</v>
      </c>
      <c r="BN1989">
        <v>511113</v>
      </c>
      <c r="BO1989" s="29">
        <v>5</v>
      </c>
      <c r="BP1989" t="s">
        <v>14</v>
      </c>
      <c r="BQ1989" s="61">
        <v>1886</v>
      </c>
    </row>
    <row r="1990" spans="37:69" x14ac:dyDescent="0.25">
      <c r="AK1990" s="27">
        <v>2022</v>
      </c>
      <c r="AL1990" t="s">
        <v>64</v>
      </c>
      <c r="AM1990" t="s">
        <v>35</v>
      </c>
      <c r="AN1990">
        <v>250026</v>
      </c>
      <c r="AO1990" s="29">
        <v>2</v>
      </c>
      <c r="AP1990" t="s">
        <v>74</v>
      </c>
      <c r="AQ1990" s="61">
        <v>5288</v>
      </c>
      <c r="BK1990" s="27">
        <v>2023</v>
      </c>
      <c r="BL1990" t="s">
        <v>50</v>
      </c>
      <c r="BM1990" t="s">
        <v>30</v>
      </c>
      <c r="BN1990">
        <v>511113</v>
      </c>
      <c r="BO1990" s="29">
        <v>5</v>
      </c>
      <c r="BP1990" t="s">
        <v>18</v>
      </c>
      <c r="BQ1990" s="61">
        <v>4339</v>
      </c>
    </row>
    <row r="1991" spans="37:69" x14ac:dyDescent="0.25">
      <c r="AK1991" s="27">
        <v>2022</v>
      </c>
      <c r="AL1991" t="s">
        <v>64</v>
      </c>
      <c r="AM1991" t="s">
        <v>35</v>
      </c>
      <c r="AN1991">
        <v>250026</v>
      </c>
      <c r="AO1991" s="29">
        <v>2</v>
      </c>
      <c r="AP1991" t="s">
        <v>17</v>
      </c>
      <c r="AQ1991" s="61">
        <v>1765</v>
      </c>
      <c r="BK1991" s="27">
        <v>2023</v>
      </c>
      <c r="BL1991" t="s">
        <v>50</v>
      </c>
      <c r="BM1991" t="s">
        <v>30</v>
      </c>
      <c r="BN1991">
        <v>511113</v>
      </c>
      <c r="BO1991" s="29">
        <v>6</v>
      </c>
      <c r="BP1991" t="s">
        <v>76</v>
      </c>
      <c r="BQ1991" s="61">
        <v>2223</v>
      </c>
    </row>
    <row r="1992" spans="37:69" x14ac:dyDescent="0.25">
      <c r="AK1992" s="27">
        <v>2022</v>
      </c>
      <c r="AL1992" t="s">
        <v>64</v>
      </c>
      <c r="AM1992" t="s">
        <v>35</v>
      </c>
      <c r="AN1992">
        <v>250026</v>
      </c>
      <c r="AO1992" s="29">
        <v>3</v>
      </c>
      <c r="AP1992" t="s">
        <v>73</v>
      </c>
      <c r="AQ1992" s="61">
        <v>4930</v>
      </c>
      <c r="BK1992" s="27">
        <v>2023</v>
      </c>
      <c r="BL1992" t="s">
        <v>50</v>
      </c>
      <c r="BM1992" t="s">
        <v>30</v>
      </c>
      <c r="BN1992">
        <v>511113</v>
      </c>
      <c r="BO1992" s="29">
        <v>7</v>
      </c>
      <c r="BP1992" t="s">
        <v>80</v>
      </c>
      <c r="BQ1992" s="61">
        <v>4880</v>
      </c>
    </row>
    <row r="1993" spans="37:69" x14ac:dyDescent="0.25">
      <c r="AK1993" s="27">
        <v>2022</v>
      </c>
      <c r="AL1993" t="s">
        <v>64</v>
      </c>
      <c r="AM1993" t="s">
        <v>35</v>
      </c>
      <c r="AN1993">
        <v>250026</v>
      </c>
      <c r="AO1993" s="29">
        <v>3</v>
      </c>
      <c r="AP1993" t="s">
        <v>78</v>
      </c>
      <c r="AQ1993" s="61">
        <v>1692</v>
      </c>
      <c r="BK1993" s="27">
        <v>2023</v>
      </c>
      <c r="BL1993" t="s">
        <v>50</v>
      </c>
      <c r="BM1993" t="s">
        <v>30</v>
      </c>
      <c r="BN1993">
        <v>511113</v>
      </c>
      <c r="BO1993" s="29">
        <v>7</v>
      </c>
      <c r="BP1993" t="s">
        <v>12</v>
      </c>
      <c r="BQ1993" s="61">
        <v>4096</v>
      </c>
    </row>
    <row r="1994" spans="37:69" x14ac:dyDescent="0.25">
      <c r="AK1994" s="27">
        <v>2022</v>
      </c>
      <c r="AL1994" t="s">
        <v>64</v>
      </c>
      <c r="AM1994" t="s">
        <v>35</v>
      </c>
      <c r="AN1994">
        <v>250026</v>
      </c>
      <c r="AO1994" s="29">
        <v>5</v>
      </c>
      <c r="AP1994" t="s">
        <v>16</v>
      </c>
      <c r="AQ1994" s="61">
        <v>5597</v>
      </c>
      <c r="BK1994" s="27">
        <v>2023</v>
      </c>
      <c r="BL1994" t="s">
        <v>50</v>
      </c>
      <c r="BM1994" t="s">
        <v>30</v>
      </c>
      <c r="BN1994">
        <v>511113</v>
      </c>
      <c r="BO1994" s="29">
        <v>7</v>
      </c>
      <c r="BP1994" t="s">
        <v>15</v>
      </c>
      <c r="BQ1994" s="61">
        <v>3913</v>
      </c>
    </row>
    <row r="1995" spans="37:69" x14ac:dyDescent="0.25">
      <c r="AK1995" s="27">
        <v>2022</v>
      </c>
      <c r="AL1995" t="s">
        <v>64</v>
      </c>
      <c r="AM1995" t="s">
        <v>35</v>
      </c>
      <c r="AN1995">
        <v>250026</v>
      </c>
      <c r="AO1995" s="29">
        <v>6</v>
      </c>
      <c r="AP1995" t="s">
        <v>15</v>
      </c>
      <c r="AQ1995" s="61">
        <v>3939</v>
      </c>
      <c r="BK1995" s="27">
        <v>2023</v>
      </c>
      <c r="BL1995" t="s">
        <v>50</v>
      </c>
      <c r="BM1995" t="s">
        <v>30</v>
      </c>
      <c r="BN1995">
        <v>511113</v>
      </c>
      <c r="BO1995" s="29">
        <v>7</v>
      </c>
      <c r="BP1995" t="s">
        <v>16</v>
      </c>
      <c r="BQ1995" s="61">
        <v>3631</v>
      </c>
    </row>
    <row r="1996" spans="37:69" x14ac:dyDescent="0.25">
      <c r="AK1996" s="27">
        <v>2022</v>
      </c>
      <c r="AL1996" t="s">
        <v>64</v>
      </c>
      <c r="AM1996" t="s">
        <v>35</v>
      </c>
      <c r="AN1996">
        <v>250026</v>
      </c>
      <c r="AO1996" s="29">
        <v>8</v>
      </c>
      <c r="AP1996" t="s">
        <v>16</v>
      </c>
      <c r="AQ1996" s="61">
        <v>5253</v>
      </c>
      <c r="BK1996" s="27">
        <v>2023</v>
      </c>
      <c r="BL1996" t="s">
        <v>50</v>
      </c>
      <c r="BM1996" t="s">
        <v>30</v>
      </c>
      <c r="BN1996">
        <v>511113</v>
      </c>
      <c r="BO1996" s="29">
        <v>8</v>
      </c>
      <c r="BP1996" t="s">
        <v>75</v>
      </c>
      <c r="BQ1996" s="61">
        <v>4879</v>
      </c>
    </row>
    <row r="1997" spans="37:69" x14ac:dyDescent="0.25">
      <c r="AK1997" s="27">
        <v>2022</v>
      </c>
      <c r="AL1997" t="s">
        <v>64</v>
      </c>
      <c r="AM1997" t="s">
        <v>35</v>
      </c>
      <c r="AN1997">
        <v>250026</v>
      </c>
      <c r="AO1997" s="29">
        <v>8</v>
      </c>
      <c r="AP1997" t="s">
        <v>20</v>
      </c>
      <c r="AQ1997" s="61">
        <v>1066</v>
      </c>
      <c r="BK1997" s="27">
        <v>2023</v>
      </c>
      <c r="BL1997" t="s">
        <v>50</v>
      </c>
      <c r="BM1997" t="s">
        <v>30</v>
      </c>
      <c r="BN1997">
        <v>511113</v>
      </c>
      <c r="BO1997" s="29">
        <v>8</v>
      </c>
      <c r="BP1997" t="s">
        <v>80</v>
      </c>
      <c r="BQ1997" s="61">
        <v>4504</v>
      </c>
    </row>
    <row r="1998" spans="37:69" x14ac:dyDescent="0.25">
      <c r="AK1998" s="27">
        <v>2022</v>
      </c>
      <c r="AL1998" t="s">
        <v>64</v>
      </c>
      <c r="AM1998" t="s">
        <v>35</v>
      </c>
      <c r="AN1998">
        <v>250027</v>
      </c>
      <c r="AO1998" s="29">
        <v>5</v>
      </c>
      <c r="AP1998" t="s">
        <v>80</v>
      </c>
      <c r="AQ1998" s="61">
        <v>5778</v>
      </c>
      <c r="BK1998" s="27">
        <v>2023</v>
      </c>
      <c r="BL1998" t="s">
        <v>50</v>
      </c>
      <c r="BM1998" t="s">
        <v>30</v>
      </c>
      <c r="BN1998">
        <v>511113</v>
      </c>
      <c r="BO1998" s="29">
        <v>8</v>
      </c>
      <c r="BP1998" t="s">
        <v>11</v>
      </c>
      <c r="BQ1998" s="61">
        <v>9666</v>
      </c>
    </row>
    <row r="1999" spans="37:69" x14ac:dyDescent="0.25">
      <c r="AK1999" s="27">
        <v>2022</v>
      </c>
      <c r="AL1999" t="s">
        <v>64</v>
      </c>
      <c r="AM1999" t="s">
        <v>35</v>
      </c>
      <c r="AN1999">
        <v>250027</v>
      </c>
      <c r="AO1999" s="29">
        <v>5</v>
      </c>
      <c r="AP1999" t="s">
        <v>17</v>
      </c>
      <c r="AQ1999" s="61">
        <v>1768</v>
      </c>
      <c r="BK1999" s="27">
        <v>2023</v>
      </c>
      <c r="BL1999" t="s">
        <v>50</v>
      </c>
      <c r="BM1999" t="s">
        <v>30</v>
      </c>
      <c r="BN1999">
        <v>511113</v>
      </c>
      <c r="BO1999" s="29">
        <v>8</v>
      </c>
      <c r="BP1999" t="s">
        <v>12</v>
      </c>
      <c r="BQ1999" s="61">
        <v>3378</v>
      </c>
    </row>
    <row r="2000" spans="37:69" x14ac:dyDescent="0.25">
      <c r="AK2000" s="27">
        <v>2022</v>
      </c>
      <c r="AL2000" t="s">
        <v>64</v>
      </c>
      <c r="AM2000" t="s">
        <v>35</v>
      </c>
      <c r="AN2000">
        <v>250027</v>
      </c>
      <c r="AO2000" s="29">
        <v>6</v>
      </c>
      <c r="AP2000" t="s">
        <v>74</v>
      </c>
      <c r="AQ2000" s="61">
        <v>759</v>
      </c>
      <c r="BK2000" s="27">
        <v>2023</v>
      </c>
      <c r="BL2000" t="s">
        <v>50</v>
      </c>
      <c r="BM2000" t="s">
        <v>30</v>
      </c>
      <c r="BN2000">
        <v>511113</v>
      </c>
      <c r="BO2000" s="29">
        <v>8</v>
      </c>
      <c r="BP2000" t="s">
        <v>15</v>
      </c>
      <c r="BQ2000" s="61">
        <v>5069</v>
      </c>
    </row>
    <row r="2001" spans="37:69" x14ac:dyDescent="0.25">
      <c r="AK2001" s="27">
        <v>2022</v>
      </c>
      <c r="AL2001" t="s">
        <v>64</v>
      </c>
      <c r="AM2001" t="s">
        <v>35</v>
      </c>
      <c r="AN2001">
        <v>250027</v>
      </c>
      <c r="AO2001" s="29">
        <v>9</v>
      </c>
      <c r="AP2001" t="s">
        <v>18</v>
      </c>
      <c r="AQ2001" s="61">
        <v>3506</v>
      </c>
      <c r="BK2001" s="27">
        <v>2023</v>
      </c>
      <c r="BL2001" t="s">
        <v>50</v>
      </c>
      <c r="BM2001" t="s">
        <v>30</v>
      </c>
      <c r="BN2001">
        <v>511113</v>
      </c>
      <c r="BO2001" s="29">
        <v>8</v>
      </c>
      <c r="BP2001" t="s">
        <v>17</v>
      </c>
      <c r="BQ2001" s="61">
        <v>4547</v>
      </c>
    </row>
    <row r="2002" spans="37:69" x14ac:dyDescent="0.25">
      <c r="AK2002" s="27">
        <v>2022</v>
      </c>
      <c r="AL2002" t="s">
        <v>64</v>
      </c>
      <c r="AM2002" t="s">
        <v>35</v>
      </c>
      <c r="AN2002">
        <v>250027</v>
      </c>
      <c r="AO2002" s="29">
        <v>10</v>
      </c>
      <c r="AP2002" t="s">
        <v>76</v>
      </c>
      <c r="AQ2002" s="61">
        <v>2273</v>
      </c>
      <c r="BK2002" s="27">
        <v>2023</v>
      </c>
      <c r="BL2002" t="s">
        <v>50</v>
      </c>
      <c r="BM2002" t="s">
        <v>30</v>
      </c>
      <c r="BN2002">
        <v>511113</v>
      </c>
      <c r="BO2002" s="29">
        <v>8</v>
      </c>
      <c r="BP2002" t="s">
        <v>20</v>
      </c>
      <c r="BQ2002" s="61">
        <v>2772</v>
      </c>
    </row>
    <row r="2003" spans="37:69" x14ac:dyDescent="0.25">
      <c r="AK2003" s="27">
        <v>2022</v>
      </c>
      <c r="AL2003" t="s">
        <v>64</v>
      </c>
      <c r="AM2003" t="s">
        <v>35</v>
      </c>
      <c r="AN2003">
        <v>250027</v>
      </c>
      <c r="AO2003" s="29">
        <v>10</v>
      </c>
      <c r="AP2003" t="s">
        <v>77</v>
      </c>
      <c r="AQ2003" s="61">
        <v>2817</v>
      </c>
      <c r="BK2003" s="27">
        <v>2023</v>
      </c>
      <c r="BL2003" t="s">
        <v>50</v>
      </c>
      <c r="BM2003" t="s">
        <v>30</v>
      </c>
      <c r="BN2003">
        <v>511113</v>
      </c>
      <c r="BO2003" s="29">
        <v>9</v>
      </c>
      <c r="BP2003" t="s">
        <v>16</v>
      </c>
      <c r="BQ2003" s="61">
        <v>1465</v>
      </c>
    </row>
    <row r="2004" spans="37:69" x14ac:dyDescent="0.25">
      <c r="AK2004" s="27">
        <v>2022</v>
      </c>
      <c r="AL2004" t="s">
        <v>64</v>
      </c>
      <c r="AM2004" t="s">
        <v>35</v>
      </c>
      <c r="AN2004">
        <v>250027</v>
      </c>
      <c r="AO2004" s="29">
        <v>10</v>
      </c>
      <c r="AP2004" t="s">
        <v>81</v>
      </c>
      <c r="AQ2004" s="61">
        <v>3775</v>
      </c>
      <c r="BK2004" s="27">
        <v>2023</v>
      </c>
      <c r="BL2004" t="s">
        <v>50</v>
      </c>
      <c r="BM2004" t="s">
        <v>30</v>
      </c>
      <c r="BN2004">
        <v>511113</v>
      </c>
      <c r="BO2004" s="29">
        <v>10</v>
      </c>
      <c r="BP2004" t="s">
        <v>74</v>
      </c>
      <c r="BQ2004" s="61">
        <v>3400</v>
      </c>
    </row>
    <row r="2005" spans="37:69" x14ac:dyDescent="0.25">
      <c r="AK2005" s="27">
        <v>2022</v>
      </c>
      <c r="AL2005" t="s">
        <v>64</v>
      </c>
      <c r="AM2005" t="s">
        <v>35</v>
      </c>
      <c r="AN2005">
        <v>250027</v>
      </c>
      <c r="AO2005" s="29">
        <v>12</v>
      </c>
      <c r="AP2005" t="s">
        <v>75</v>
      </c>
      <c r="AQ2005" s="61">
        <v>2746</v>
      </c>
      <c r="BK2005" s="27">
        <v>2023</v>
      </c>
      <c r="BL2005" t="s">
        <v>50</v>
      </c>
      <c r="BM2005" t="s">
        <v>30</v>
      </c>
      <c r="BN2005">
        <v>511113</v>
      </c>
      <c r="BO2005" s="29">
        <v>11</v>
      </c>
      <c r="BP2005" t="s">
        <v>15</v>
      </c>
      <c r="BQ2005" s="61">
        <v>1881</v>
      </c>
    </row>
    <row r="2006" spans="37:69" x14ac:dyDescent="0.25">
      <c r="AK2006" s="27">
        <v>2022</v>
      </c>
      <c r="AL2006" t="s">
        <v>64</v>
      </c>
      <c r="AM2006" t="s">
        <v>35</v>
      </c>
      <c r="AN2006">
        <v>250028</v>
      </c>
      <c r="AO2006" s="29">
        <v>2</v>
      </c>
      <c r="AP2006" t="s">
        <v>16</v>
      </c>
      <c r="AQ2006" s="61">
        <v>5622</v>
      </c>
      <c r="BK2006" s="27">
        <v>2023</v>
      </c>
      <c r="BL2006" t="s">
        <v>50</v>
      </c>
      <c r="BM2006" t="s">
        <v>30</v>
      </c>
      <c r="BN2006">
        <v>511113</v>
      </c>
      <c r="BO2006" s="29">
        <v>11</v>
      </c>
      <c r="BP2006" t="s">
        <v>17</v>
      </c>
      <c r="BQ2006" s="61">
        <v>3517</v>
      </c>
    </row>
    <row r="2007" spans="37:69" x14ac:dyDescent="0.25">
      <c r="AK2007" s="27">
        <v>2022</v>
      </c>
      <c r="AL2007" t="s">
        <v>64</v>
      </c>
      <c r="AM2007" t="s">
        <v>35</v>
      </c>
      <c r="AN2007">
        <v>250028</v>
      </c>
      <c r="AO2007" s="29">
        <v>2</v>
      </c>
      <c r="AP2007" t="s">
        <v>19</v>
      </c>
      <c r="AQ2007" s="61">
        <v>1525</v>
      </c>
      <c r="BK2007" s="27">
        <v>2023</v>
      </c>
      <c r="BL2007" t="s">
        <v>50</v>
      </c>
      <c r="BM2007" t="s">
        <v>30</v>
      </c>
      <c r="BN2007">
        <v>511113</v>
      </c>
      <c r="BO2007" s="29">
        <v>12</v>
      </c>
      <c r="BP2007" t="s">
        <v>78</v>
      </c>
      <c r="BQ2007" s="61">
        <v>5806</v>
      </c>
    </row>
    <row r="2008" spans="37:69" x14ac:dyDescent="0.25">
      <c r="AK2008" s="27">
        <v>2022</v>
      </c>
      <c r="AL2008" t="s">
        <v>64</v>
      </c>
      <c r="AM2008" t="s">
        <v>35</v>
      </c>
      <c r="AN2008">
        <v>250028</v>
      </c>
      <c r="AO2008" s="29">
        <v>3</v>
      </c>
      <c r="AP2008" t="s">
        <v>81</v>
      </c>
      <c r="AQ2008" s="61">
        <v>4450</v>
      </c>
      <c r="BK2008" s="27">
        <v>2023</v>
      </c>
      <c r="BL2008" t="s">
        <v>50</v>
      </c>
      <c r="BM2008" t="s">
        <v>30</v>
      </c>
      <c r="BN2008">
        <v>511114</v>
      </c>
      <c r="BO2008" s="29">
        <v>1</v>
      </c>
      <c r="BP2008" t="s">
        <v>74</v>
      </c>
      <c r="BQ2008" s="61">
        <v>346</v>
      </c>
    </row>
    <row r="2009" spans="37:69" x14ac:dyDescent="0.25">
      <c r="AK2009" s="27">
        <v>2022</v>
      </c>
      <c r="AL2009" t="s">
        <v>64</v>
      </c>
      <c r="AM2009" t="s">
        <v>35</v>
      </c>
      <c r="AN2009">
        <v>250028</v>
      </c>
      <c r="AO2009" s="29">
        <v>3</v>
      </c>
      <c r="AP2009" t="s">
        <v>15</v>
      </c>
      <c r="AQ2009" s="61">
        <v>628</v>
      </c>
      <c r="BK2009" s="27">
        <v>2023</v>
      </c>
      <c r="BL2009" t="s">
        <v>50</v>
      </c>
      <c r="BM2009" t="s">
        <v>30</v>
      </c>
      <c r="BN2009">
        <v>511114</v>
      </c>
      <c r="BO2009" s="29">
        <v>1</v>
      </c>
      <c r="BP2009" t="s">
        <v>77</v>
      </c>
      <c r="BQ2009" s="61">
        <v>1891</v>
      </c>
    </row>
    <row r="2010" spans="37:69" x14ac:dyDescent="0.25">
      <c r="AK2010" s="27">
        <v>2022</v>
      </c>
      <c r="AL2010" t="s">
        <v>64</v>
      </c>
      <c r="AM2010" t="s">
        <v>35</v>
      </c>
      <c r="AN2010">
        <v>250028</v>
      </c>
      <c r="AO2010" s="29">
        <v>4</v>
      </c>
      <c r="AP2010" t="s">
        <v>16</v>
      </c>
      <c r="AQ2010" s="61">
        <v>520</v>
      </c>
      <c r="BK2010" s="27">
        <v>2023</v>
      </c>
      <c r="BL2010" t="s">
        <v>50</v>
      </c>
      <c r="BM2010" t="s">
        <v>30</v>
      </c>
      <c r="BN2010">
        <v>511114</v>
      </c>
      <c r="BO2010" s="29">
        <v>1</v>
      </c>
      <c r="BP2010" t="s">
        <v>81</v>
      </c>
      <c r="BQ2010" s="61">
        <v>4794</v>
      </c>
    </row>
    <row r="2011" spans="37:69" x14ac:dyDescent="0.25">
      <c r="AK2011" s="27">
        <v>2022</v>
      </c>
      <c r="AL2011" t="s">
        <v>64</v>
      </c>
      <c r="AM2011" t="s">
        <v>35</v>
      </c>
      <c r="AN2011">
        <v>250029</v>
      </c>
      <c r="AO2011" s="29">
        <v>2</v>
      </c>
      <c r="AP2011" t="s">
        <v>17</v>
      </c>
      <c r="AQ2011" s="61">
        <v>1815</v>
      </c>
      <c r="BK2011" s="27">
        <v>2023</v>
      </c>
      <c r="BL2011" t="s">
        <v>50</v>
      </c>
      <c r="BM2011" t="s">
        <v>30</v>
      </c>
      <c r="BN2011">
        <v>511114</v>
      </c>
      <c r="BO2011" s="29">
        <v>1</v>
      </c>
      <c r="BP2011" t="s">
        <v>12</v>
      </c>
      <c r="BQ2011" s="61">
        <v>572</v>
      </c>
    </row>
    <row r="2012" spans="37:69" x14ac:dyDescent="0.25">
      <c r="AK2012" s="27">
        <v>2022</v>
      </c>
      <c r="AL2012" t="s">
        <v>64</v>
      </c>
      <c r="AM2012" t="s">
        <v>35</v>
      </c>
      <c r="AN2012">
        <v>250029</v>
      </c>
      <c r="AO2012" s="29">
        <v>2</v>
      </c>
      <c r="AP2012" t="s">
        <v>20</v>
      </c>
      <c r="AQ2012" s="61">
        <v>5388</v>
      </c>
      <c r="BK2012" s="27">
        <v>2023</v>
      </c>
      <c r="BL2012" t="s">
        <v>50</v>
      </c>
      <c r="BM2012" t="s">
        <v>30</v>
      </c>
      <c r="BN2012">
        <v>511114</v>
      </c>
      <c r="BO2012" s="29">
        <v>1</v>
      </c>
      <c r="BP2012" t="s">
        <v>18</v>
      </c>
      <c r="BQ2012" s="61">
        <v>2429</v>
      </c>
    </row>
    <row r="2013" spans="37:69" x14ac:dyDescent="0.25">
      <c r="AK2013" s="27">
        <v>2022</v>
      </c>
      <c r="AL2013" t="s">
        <v>64</v>
      </c>
      <c r="AM2013" t="s">
        <v>35</v>
      </c>
      <c r="AN2013">
        <v>250029</v>
      </c>
      <c r="AO2013" s="29">
        <v>4</v>
      </c>
      <c r="AP2013" t="s">
        <v>13</v>
      </c>
      <c r="AQ2013" s="61">
        <v>6505</v>
      </c>
      <c r="BK2013" s="27">
        <v>2023</v>
      </c>
      <c r="BL2013" t="s">
        <v>50</v>
      </c>
      <c r="BM2013" t="s">
        <v>30</v>
      </c>
      <c r="BN2013">
        <v>511114</v>
      </c>
      <c r="BO2013" s="29">
        <v>2</v>
      </c>
      <c r="BP2013" t="s">
        <v>21</v>
      </c>
      <c r="BQ2013" s="61">
        <v>1323</v>
      </c>
    </row>
    <row r="2014" spans="37:69" x14ac:dyDescent="0.25">
      <c r="AK2014" s="27">
        <v>2022</v>
      </c>
      <c r="AL2014" t="s">
        <v>64</v>
      </c>
      <c r="AM2014" t="s">
        <v>35</v>
      </c>
      <c r="AN2014">
        <v>250029</v>
      </c>
      <c r="AO2014" s="29">
        <v>6</v>
      </c>
      <c r="AP2014" t="s">
        <v>21</v>
      </c>
      <c r="AQ2014" s="61">
        <v>827</v>
      </c>
      <c r="BK2014" s="27">
        <v>2023</v>
      </c>
      <c r="BL2014" t="s">
        <v>50</v>
      </c>
      <c r="BM2014" t="s">
        <v>30</v>
      </c>
      <c r="BN2014">
        <v>511114</v>
      </c>
      <c r="BO2014" s="29">
        <v>3</v>
      </c>
      <c r="BP2014" t="s">
        <v>77</v>
      </c>
      <c r="BQ2014" s="61">
        <v>2220</v>
      </c>
    </row>
    <row r="2015" spans="37:69" x14ac:dyDescent="0.25">
      <c r="AK2015" s="27">
        <v>2022</v>
      </c>
      <c r="AL2015" t="s">
        <v>64</v>
      </c>
      <c r="AM2015" t="s">
        <v>35</v>
      </c>
      <c r="AN2015">
        <v>250029</v>
      </c>
      <c r="AO2015" s="29">
        <v>7</v>
      </c>
      <c r="AP2015" t="s">
        <v>79</v>
      </c>
      <c r="AQ2015" s="61">
        <v>4168</v>
      </c>
      <c r="BK2015" s="27">
        <v>2023</v>
      </c>
      <c r="BL2015" t="s">
        <v>50</v>
      </c>
      <c r="BM2015" t="s">
        <v>30</v>
      </c>
      <c r="BN2015">
        <v>511114</v>
      </c>
      <c r="BO2015" s="29">
        <v>3</v>
      </c>
      <c r="BP2015" t="s">
        <v>80</v>
      </c>
      <c r="BQ2015" s="61">
        <v>3501</v>
      </c>
    </row>
    <row r="2016" spans="37:69" x14ac:dyDescent="0.25">
      <c r="AK2016" s="27">
        <v>2022</v>
      </c>
      <c r="AL2016" t="s">
        <v>64</v>
      </c>
      <c r="AM2016" t="s">
        <v>35</v>
      </c>
      <c r="AN2016">
        <v>250029</v>
      </c>
      <c r="AO2016" s="29">
        <v>10</v>
      </c>
      <c r="AP2016" t="s">
        <v>74</v>
      </c>
      <c r="AQ2016" s="61">
        <v>3255</v>
      </c>
      <c r="BK2016" s="27">
        <v>2023</v>
      </c>
      <c r="BL2016" t="s">
        <v>50</v>
      </c>
      <c r="BM2016" t="s">
        <v>30</v>
      </c>
      <c r="BN2016">
        <v>511114</v>
      </c>
      <c r="BO2016" s="29">
        <v>3</v>
      </c>
      <c r="BP2016" t="s">
        <v>18</v>
      </c>
      <c r="BQ2016" s="61">
        <v>2299</v>
      </c>
    </row>
    <row r="2017" spans="37:69" x14ac:dyDescent="0.25">
      <c r="AK2017" s="27">
        <v>2022</v>
      </c>
      <c r="AL2017" t="s">
        <v>64</v>
      </c>
      <c r="AM2017" t="s">
        <v>35</v>
      </c>
      <c r="AN2017">
        <v>250029</v>
      </c>
      <c r="AO2017" s="29">
        <v>10</v>
      </c>
      <c r="AP2017" t="s">
        <v>75</v>
      </c>
      <c r="AQ2017" s="61">
        <v>4553</v>
      </c>
      <c r="BK2017" s="27">
        <v>2023</v>
      </c>
      <c r="BL2017" t="s">
        <v>50</v>
      </c>
      <c r="BM2017" t="s">
        <v>30</v>
      </c>
      <c r="BN2017">
        <v>511114</v>
      </c>
      <c r="BO2017" s="29">
        <v>4</v>
      </c>
      <c r="BP2017" t="s">
        <v>78</v>
      </c>
      <c r="BQ2017" s="61">
        <v>896</v>
      </c>
    </row>
    <row r="2018" spans="37:69" x14ac:dyDescent="0.25">
      <c r="AK2018" s="27">
        <v>2022</v>
      </c>
      <c r="AL2018" t="s">
        <v>64</v>
      </c>
      <c r="AM2018" t="s">
        <v>35</v>
      </c>
      <c r="AN2018">
        <v>250029</v>
      </c>
      <c r="AO2018" s="29">
        <v>11</v>
      </c>
      <c r="AP2018" t="s">
        <v>11</v>
      </c>
      <c r="AQ2018" s="61">
        <v>4602</v>
      </c>
      <c r="BK2018" s="27">
        <v>2023</v>
      </c>
      <c r="BL2018" t="s">
        <v>50</v>
      </c>
      <c r="BM2018" t="s">
        <v>30</v>
      </c>
      <c r="BN2018">
        <v>511114</v>
      </c>
      <c r="BO2018" s="29">
        <v>5</v>
      </c>
      <c r="BP2018" t="s">
        <v>15</v>
      </c>
      <c r="BQ2018" s="61">
        <v>865</v>
      </c>
    </row>
    <row r="2019" spans="37:69" x14ac:dyDescent="0.25">
      <c r="AK2019" s="27">
        <v>2022</v>
      </c>
      <c r="AL2019" t="s">
        <v>64</v>
      </c>
      <c r="AM2019" t="s">
        <v>35</v>
      </c>
      <c r="AN2019">
        <v>250029</v>
      </c>
      <c r="AO2019" s="29">
        <v>12</v>
      </c>
      <c r="AP2019" t="s">
        <v>76</v>
      </c>
      <c r="AQ2019" s="61">
        <v>5450</v>
      </c>
      <c r="BK2019" s="27">
        <v>2023</v>
      </c>
      <c r="BL2019" t="s">
        <v>50</v>
      </c>
      <c r="BM2019" t="s">
        <v>30</v>
      </c>
      <c r="BN2019">
        <v>511114</v>
      </c>
      <c r="BO2019" s="29">
        <v>5</v>
      </c>
      <c r="BP2019" t="s">
        <v>16</v>
      </c>
      <c r="BQ2019" s="61">
        <v>3481</v>
      </c>
    </row>
    <row r="2020" spans="37:69" x14ac:dyDescent="0.25">
      <c r="AK2020" s="27">
        <v>2022</v>
      </c>
      <c r="AL2020" t="s">
        <v>64</v>
      </c>
      <c r="AM2020" t="s">
        <v>35</v>
      </c>
      <c r="AN2020">
        <v>250030</v>
      </c>
      <c r="AO2020" s="29">
        <v>4</v>
      </c>
      <c r="AP2020" t="s">
        <v>12</v>
      </c>
      <c r="AQ2020" s="61">
        <v>5698</v>
      </c>
      <c r="BK2020" s="27">
        <v>2023</v>
      </c>
      <c r="BL2020" t="s">
        <v>50</v>
      </c>
      <c r="BM2020" t="s">
        <v>30</v>
      </c>
      <c r="BN2020">
        <v>511114</v>
      </c>
      <c r="BO2020" s="29">
        <v>6</v>
      </c>
      <c r="BP2020" t="s">
        <v>17</v>
      </c>
      <c r="BQ2020" s="61">
        <v>4945</v>
      </c>
    </row>
    <row r="2021" spans="37:69" x14ac:dyDescent="0.25">
      <c r="AK2021" s="27">
        <v>2022</v>
      </c>
      <c r="AL2021" t="s">
        <v>64</v>
      </c>
      <c r="AM2021" t="s">
        <v>35</v>
      </c>
      <c r="AN2021">
        <v>250030</v>
      </c>
      <c r="AO2021" s="29">
        <v>5</v>
      </c>
      <c r="AP2021" t="s">
        <v>17</v>
      </c>
      <c r="AQ2021" s="61">
        <v>5441</v>
      </c>
      <c r="BK2021" s="27">
        <v>2023</v>
      </c>
      <c r="BL2021" t="s">
        <v>50</v>
      </c>
      <c r="BM2021" t="s">
        <v>30</v>
      </c>
      <c r="BN2021">
        <v>511114</v>
      </c>
      <c r="BO2021" s="29">
        <v>7</v>
      </c>
      <c r="BP2021" t="s">
        <v>76</v>
      </c>
      <c r="BQ2021" s="61">
        <v>4267</v>
      </c>
    </row>
    <row r="2022" spans="37:69" x14ac:dyDescent="0.25">
      <c r="AK2022" s="27">
        <v>2022</v>
      </c>
      <c r="AL2022" t="s">
        <v>64</v>
      </c>
      <c r="AM2022" t="s">
        <v>35</v>
      </c>
      <c r="AN2022">
        <v>250030</v>
      </c>
      <c r="AO2022" s="29">
        <v>6</v>
      </c>
      <c r="AP2022" t="s">
        <v>16</v>
      </c>
      <c r="AQ2022" s="61">
        <v>4560</v>
      </c>
      <c r="BK2022" s="27">
        <v>2023</v>
      </c>
      <c r="BL2022" t="s">
        <v>50</v>
      </c>
      <c r="BM2022" t="s">
        <v>30</v>
      </c>
      <c r="BN2022">
        <v>511114</v>
      </c>
      <c r="BO2022" s="29">
        <v>7</v>
      </c>
      <c r="BP2022" t="s">
        <v>80</v>
      </c>
      <c r="BQ2022" s="61">
        <v>522</v>
      </c>
    </row>
    <row r="2023" spans="37:69" x14ac:dyDescent="0.25">
      <c r="AK2023" s="27">
        <v>2022</v>
      </c>
      <c r="AL2023" t="s">
        <v>64</v>
      </c>
      <c r="AM2023" t="s">
        <v>35</v>
      </c>
      <c r="AN2023">
        <v>250030</v>
      </c>
      <c r="AO2023" s="29">
        <v>7</v>
      </c>
      <c r="AP2023" t="s">
        <v>79</v>
      </c>
      <c r="AQ2023" s="61">
        <v>4026</v>
      </c>
      <c r="BK2023" s="27">
        <v>2023</v>
      </c>
      <c r="BL2023" t="s">
        <v>50</v>
      </c>
      <c r="BM2023" t="s">
        <v>30</v>
      </c>
      <c r="BN2023">
        <v>511114</v>
      </c>
      <c r="BO2023" s="29">
        <v>7</v>
      </c>
      <c r="BP2023" t="s">
        <v>21</v>
      </c>
      <c r="BQ2023" s="61">
        <v>284</v>
      </c>
    </row>
    <row r="2024" spans="37:69" x14ac:dyDescent="0.25">
      <c r="AK2024" s="27">
        <v>2022</v>
      </c>
      <c r="AL2024" t="s">
        <v>64</v>
      </c>
      <c r="AM2024" t="s">
        <v>35</v>
      </c>
      <c r="AN2024">
        <v>250030</v>
      </c>
      <c r="AO2024" s="29">
        <v>8</v>
      </c>
      <c r="AP2024" t="s">
        <v>20</v>
      </c>
      <c r="AQ2024" s="61">
        <v>2778</v>
      </c>
      <c r="BK2024" s="27">
        <v>2023</v>
      </c>
      <c r="BL2024" t="s">
        <v>50</v>
      </c>
      <c r="BM2024" t="s">
        <v>30</v>
      </c>
      <c r="BN2024">
        <v>511114</v>
      </c>
      <c r="BO2024" s="29">
        <v>8</v>
      </c>
      <c r="BP2024" t="s">
        <v>81</v>
      </c>
      <c r="BQ2024" s="61">
        <v>3062</v>
      </c>
    </row>
    <row r="2025" spans="37:69" x14ac:dyDescent="0.25">
      <c r="AK2025" s="27">
        <v>2023</v>
      </c>
      <c r="AL2025" t="s">
        <v>50</v>
      </c>
      <c r="AM2025" t="s">
        <v>34</v>
      </c>
      <c r="AN2025">
        <v>250021</v>
      </c>
      <c r="AO2025" s="29">
        <v>1</v>
      </c>
      <c r="AP2025" t="s">
        <v>77</v>
      </c>
      <c r="AQ2025" s="61">
        <v>1891</v>
      </c>
      <c r="BK2025" s="27">
        <v>2023</v>
      </c>
      <c r="BL2025" t="s">
        <v>50</v>
      </c>
      <c r="BM2025" t="s">
        <v>30</v>
      </c>
      <c r="BN2025">
        <v>511114</v>
      </c>
      <c r="BO2025" s="29">
        <v>8</v>
      </c>
      <c r="BP2025" t="s">
        <v>16</v>
      </c>
      <c r="BQ2025" s="61">
        <v>4600</v>
      </c>
    </row>
    <row r="2026" spans="37:69" x14ac:dyDescent="0.25">
      <c r="AK2026" s="27">
        <v>2023</v>
      </c>
      <c r="AL2026" t="s">
        <v>50</v>
      </c>
      <c r="AM2026" t="s">
        <v>34</v>
      </c>
      <c r="AN2026">
        <v>250021</v>
      </c>
      <c r="AO2026" s="29">
        <v>2</v>
      </c>
      <c r="AP2026" t="s">
        <v>78</v>
      </c>
      <c r="AQ2026" s="61">
        <v>2944</v>
      </c>
      <c r="BK2026" s="27">
        <v>2023</v>
      </c>
      <c r="BL2026" t="s">
        <v>50</v>
      </c>
      <c r="BM2026" t="s">
        <v>30</v>
      </c>
      <c r="BN2026">
        <v>511114</v>
      </c>
      <c r="BO2026" s="29">
        <v>8</v>
      </c>
      <c r="BP2026" t="s">
        <v>18</v>
      </c>
      <c r="BQ2026" s="61">
        <v>1275</v>
      </c>
    </row>
    <row r="2027" spans="37:69" x14ac:dyDescent="0.25">
      <c r="AK2027" s="27">
        <v>2023</v>
      </c>
      <c r="AL2027" t="s">
        <v>50</v>
      </c>
      <c r="AM2027" t="s">
        <v>34</v>
      </c>
      <c r="AN2027">
        <v>250021</v>
      </c>
      <c r="AO2027" s="29">
        <v>4</v>
      </c>
      <c r="AP2027" t="s">
        <v>16</v>
      </c>
      <c r="AQ2027" s="61">
        <v>3183</v>
      </c>
      <c r="BK2027" s="27">
        <v>2023</v>
      </c>
      <c r="BL2027" t="s">
        <v>50</v>
      </c>
      <c r="BM2027" t="s">
        <v>30</v>
      </c>
      <c r="BN2027">
        <v>511114</v>
      </c>
      <c r="BO2027" s="29">
        <v>9</v>
      </c>
      <c r="BP2027" t="s">
        <v>73</v>
      </c>
      <c r="BQ2027" s="61">
        <v>8083</v>
      </c>
    </row>
    <row r="2028" spans="37:69" x14ac:dyDescent="0.25">
      <c r="AK2028" s="27">
        <v>2023</v>
      </c>
      <c r="AL2028" t="s">
        <v>50</v>
      </c>
      <c r="AM2028" t="s">
        <v>34</v>
      </c>
      <c r="AN2028">
        <v>250021</v>
      </c>
      <c r="AO2028" s="29">
        <v>8</v>
      </c>
      <c r="AP2028" t="s">
        <v>79</v>
      </c>
      <c r="AQ2028" s="61">
        <v>1144</v>
      </c>
      <c r="BK2028" s="27">
        <v>2023</v>
      </c>
      <c r="BL2028" t="s">
        <v>50</v>
      </c>
      <c r="BM2028" t="s">
        <v>30</v>
      </c>
      <c r="BN2028">
        <v>511114</v>
      </c>
      <c r="BO2028" s="29">
        <v>9</v>
      </c>
      <c r="BP2028" t="s">
        <v>81</v>
      </c>
      <c r="BQ2028" s="61">
        <v>5041</v>
      </c>
    </row>
    <row r="2029" spans="37:69" x14ac:dyDescent="0.25">
      <c r="AK2029" s="27">
        <v>2023</v>
      </c>
      <c r="AL2029" t="s">
        <v>50</v>
      </c>
      <c r="AM2029" t="s">
        <v>34</v>
      </c>
      <c r="AN2029">
        <v>250021</v>
      </c>
      <c r="AO2029" s="29">
        <v>8</v>
      </c>
      <c r="AP2029" t="s">
        <v>80</v>
      </c>
      <c r="AQ2029" s="61">
        <v>4504</v>
      </c>
      <c r="BK2029" s="27">
        <v>2023</v>
      </c>
      <c r="BL2029" t="s">
        <v>50</v>
      </c>
      <c r="BM2029" t="s">
        <v>30</v>
      </c>
      <c r="BN2029">
        <v>511114</v>
      </c>
      <c r="BO2029" s="29">
        <v>9</v>
      </c>
      <c r="BP2029" t="s">
        <v>12</v>
      </c>
      <c r="BQ2029" s="61">
        <v>2000</v>
      </c>
    </row>
    <row r="2030" spans="37:69" x14ac:dyDescent="0.25">
      <c r="AK2030" s="27">
        <v>2023</v>
      </c>
      <c r="AL2030" t="s">
        <v>50</v>
      </c>
      <c r="AM2030" t="s">
        <v>34</v>
      </c>
      <c r="AN2030">
        <v>250021</v>
      </c>
      <c r="AO2030" s="29">
        <v>8</v>
      </c>
      <c r="AP2030" t="s">
        <v>15</v>
      </c>
      <c r="AQ2030" s="61">
        <v>4706</v>
      </c>
      <c r="BK2030" s="27">
        <v>2023</v>
      </c>
      <c r="BL2030" t="s">
        <v>50</v>
      </c>
      <c r="BM2030" t="s">
        <v>30</v>
      </c>
      <c r="BN2030">
        <v>511114</v>
      </c>
      <c r="BO2030" s="29">
        <v>10</v>
      </c>
      <c r="BP2030" t="s">
        <v>20</v>
      </c>
      <c r="BQ2030" s="61">
        <v>5153</v>
      </c>
    </row>
    <row r="2031" spans="37:69" x14ac:dyDescent="0.25">
      <c r="AK2031" s="27">
        <v>2023</v>
      </c>
      <c r="AL2031" t="s">
        <v>50</v>
      </c>
      <c r="AM2031" t="s">
        <v>34</v>
      </c>
      <c r="AN2031">
        <v>250021</v>
      </c>
      <c r="AO2031" s="29">
        <v>8</v>
      </c>
      <c r="AP2031" t="s">
        <v>20</v>
      </c>
      <c r="AQ2031" s="61">
        <v>2772</v>
      </c>
      <c r="BK2031" s="27">
        <v>2023</v>
      </c>
      <c r="BL2031" t="s">
        <v>50</v>
      </c>
      <c r="BM2031" t="s">
        <v>30</v>
      </c>
      <c r="BN2031">
        <v>511114</v>
      </c>
      <c r="BO2031" s="29">
        <v>11</v>
      </c>
      <c r="BP2031" t="s">
        <v>73</v>
      </c>
      <c r="BQ2031" s="61">
        <v>5231</v>
      </c>
    </row>
    <row r="2032" spans="37:69" x14ac:dyDescent="0.25">
      <c r="AK2032" s="27">
        <v>2023</v>
      </c>
      <c r="AL2032" t="s">
        <v>50</v>
      </c>
      <c r="AM2032" t="s">
        <v>34</v>
      </c>
      <c r="AN2032">
        <v>250021</v>
      </c>
      <c r="AO2032" s="29">
        <v>10</v>
      </c>
      <c r="AP2032" t="s">
        <v>16</v>
      </c>
      <c r="AQ2032" s="61">
        <v>2085</v>
      </c>
      <c r="BK2032" s="27">
        <v>2023</v>
      </c>
      <c r="BL2032" t="s">
        <v>50</v>
      </c>
      <c r="BM2032" t="s">
        <v>30</v>
      </c>
      <c r="BN2032">
        <v>511114</v>
      </c>
      <c r="BO2032" s="29">
        <v>11</v>
      </c>
      <c r="BP2032" t="s">
        <v>16</v>
      </c>
      <c r="BQ2032" s="61">
        <v>7762</v>
      </c>
    </row>
    <row r="2033" spans="37:69" x14ac:dyDescent="0.25">
      <c r="AK2033" s="27">
        <v>2023</v>
      </c>
      <c r="AL2033" t="s">
        <v>50</v>
      </c>
      <c r="AM2033" t="s">
        <v>34</v>
      </c>
      <c r="AN2033">
        <v>250022</v>
      </c>
      <c r="AO2033" s="29">
        <v>1</v>
      </c>
      <c r="AP2033" t="s">
        <v>77</v>
      </c>
      <c r="AQ2033" s="61">
        <v>680</v>
      </c>
      <c r="BK2033" s="27">
        <v>2023</v>
      </c>
      <c r="BL2033" t="s">
        <v>50</v>
      </c>
      <c r="BM2033" t="s">
        <v>30</v>
      </c>
      <c r="BN2033">
        <v>511114</v>
      </c>
      <c r="BO2033" s="29">
        <v>12</v>
      </c>
      <c r="BP2033" t="s">
        <v>74</v>
      </c>
      <c r="BQ2033" s="61">
        <v>875</v>
      </c>
    </row>
    <row r="2034" spans="37:69" x14ac:dyDescent="0.25">
      <c r="AK2034" s="27">
        <v>2023</v>
      </c>
      <c r="AL2034" t="s">
        <v>50</v>
      </c>
      <c r="AM2034" t="s">
        <v>34</v>
      </c>
      <c r="AN2034">
        <v>250022</v>
      </c>
      <c r="AO2034" s="29">
        <v>3</v>
      </c>
      <c r="AP2034" t="s">
        <v>15</v>
      </c>
      <c r="AQ2034" s="61">
        <v>931</v>
      </c>
      <c r="BK2034" s="27">
        <v>2023</v>
      </c>
      <c r="BL2034" t="s">
        <v>50</v>
      </c>
      <c r="BM2034" t="s">
        <v>30</v>
      </c>
      <c r="BN2034">
        <v>511114</v>
      </c>
      <c r="BO2034" s="29">
        <v>12</v>
      </c>
      <c r="BP2034" t="s">
        <v>75</v>
      </c>
      <c r="BQ2034" s="61">
        <v>1906</v>
      </c>
    </row>
    <row r="2035" spans="37:69" x14ac:dyDescent="0.25">
      <c r="AK2035" s="27">
        <v>2023</v>
      </c>
      <c r="AL2035" t="s">
        <v>50</v>
      </c>
      <c r="AM2035" t="s">
        <v>34</v>
      </c>
      <c r="AN2035">
        <v>250022</v>
      </c>
      <c r="AO2035" s="29">
        <v>5</v>
      </c>
      <c r="AP2035" t="s">
        <v>74</v>
      </c>
      <c r="AQ2035" s="61">
        <v>5448</v>
      </c>
      <c r="BK2035" s="27">
        <v>2023</v>
      </c>
      <c r="BL2035" t="s">
        <v>50</v>
      </c>
      <c r="BM2035" t="s">
        <v>30</v>
      </c>
      <c r="BN2035">
        <v>511114</v>
      </c>
      <c r="BO2035" s="29">
        <v>12</v>
      </c>
      <c r="BP2035" t="s">
        <v>11</v>
      </c>
      <c r="BQ2035" s="61">
        <v>1166</v>
      </c>
    </row>
    <row r="2036" spans="37:69" x14ac:dyDescent="0.25">
      <c r="AK2036" s="27">
        <v>2023</v>
      </c>
      <c r="AL2036" t="s">
        <v>50</v>
      </c>
      <c r="AM2036" t="s">
        <v>34</v>
      </c>
      <c r="AN2036">
        <v>250022</v>
      </c>
      <c r="AO2036" s="29">
        <v>5</v>
      </c>
      <c r="AP2036" t="s">
        <v>78</v>
      </c>
      <c r="AQ2036" s="61">
        <v>5506</v>
      </c>
      <c r="BK2036" s="27">
        <v>2023</v>
      </c>
      <c r="BL2036" t="s">
        <v>50</v>
      </c>
      <c r="BM2036" t="s">
        <v>30</v>
      </c>
      <c r="BN2036">
        <v>511114</v>
      </c>
      <c r="BO2036" s="29">
        <v>12</v>
      </c>
      <c r="BP2036" t="s">
        <v>15</v>
      </c>
      <c r="BQ2036" s="61">
        <v>3458</v>
      </c>
    </row>
    <row r="2037" spans="37:69" x14ac:dyDescent="0.25">
      <c r="AK2037" s="27">
        <v>2023</v>
      </c>
      <c r="AL2037" t="s">
        <v>50</v>
      </c>
      <c r="AM2037" t="s">
        <v>34</v>
      </c>
      <c r="AN2037">
        <v>250022</v>
      </c>
      <c r="AO2037" s="29">
        <v>6</v>
      </c>
      <c r="AP2037" t="s">
        <v>75</v>
      </c>
      <c r="AQ2037" s="61">
        <v>1146</v>
      </c>
      <c r="BK2037" s="27">
        <v>2023</v>
      </c>
      <c r="BL2037" t="s">
        <v>50</v>
      </c>
      <c r="BM2037" t="s">
        <v>30</v>
      </c>
      <c r="BN2037">
        <v>511114</v>
      </c>
      <c r="BO2037" s="29">
        <v>12</v>
      </c>
      <c r="BP2037" t="s">
        <v>16</v>
      </c>
      <c r="BQ2037" s="61">
        <v>5249</v>
      </c>
    </row>
    <row r="2038" spans="37:69" x14ac:dyDescent="0.25">
      <c r="AK2038" s="27">
        <v>2023</v>
      </c>
      <c r="AL2038" t="s">
        <v>50</v>
      </c>
      <c r="AM2038" t="s">
        <v>34</v>
      </c>
      <c r="AN2038">
        <v>250022</v>
      </c>
      <c r="AO2038" s="29">
        <v>6</v>
      </c>
      <c r="AP2038" t="s">
        <v>79</v>
      </c>
      <c r="AQ2038" s="61">
        <v>4899</v>
      </c>
      <c r="BK2038" s="27">
        <v>2023</v>
      </c>
      <c r="BL2038" t="s">
        <v>50</v>
      </c>
      <c r="BM2038" t="s">
        <v>70</v>
      </c>
      <c r="BN2038">
        <v>511115</v>
      </c>
      <c r="BO2038" s="29">
        <v>1</v>
      </c>
      <c r="BP2038" t="s">
        <v>77</v>
      </c>
      <c r="BQ2038" s="61">
        <v>680</v>
      </c>
    </row>
    <row r="2039" spans="37:69" x14ac:dyDescent="0.25">
      <c r="AK2039" s="27">
        <v>2023</v>
      </c>
      <c r="AL2039" t="s">
        <v>50</v>
      </c>
      <c r="AM2039" t="s">
        <v>34</v>
      </c>
      <c r="AN2039">
        <v>250022</v>
      </c>
      <c r="AO2039" s="29">
        <v>10</v>
      </c>
      <c r="AP2039" t="s">
        <v>12</v>
      </c>
      <c r="AQ2039" s="61">
        <v>4386</v>
      </c>
      <c r="BK2039" s="27">
        <v>2023</v>
      </c>
      <c r="BL2039" t="s">
        <v>50</v>
      </c>
      <c r="BM2039" t="s">
        <v>70</v>
      </c>
      <c r="BN2039">
        <v>511115</v>
      </c>
      <c r="BO2039" s="29">
        <v>1</v>
      </c>
      <c r="BP2039" t="s">
        <v>79</v>
      </c>
      <c r="BQ2039" s="61">
        <v>4046</v>
      </c>
    </row>
    <row r="2040" spans="37:69" x14ac:dyDescent="0.25">
      <c r="AK2040" s="27">
        <v>2023</v>
      </c>
      <c r="AL2040" t="s">
        <v>50</v>
      </c>
      <c r="AM2040" t="s">
        <v>34</v>
      </c>
      <c r="AN2040">
        <v>250022</v>
      </c>
      <c r="AO2040" s="29">
        <v>10</v>
      </c>
      <c r="AP2040" t="s">
        <v>20</v>
      </c>
      <c r="AQ2040" s="61">
        <v>1313</v>
      </c>
      <c r="BK2040" s="27">
        <v>2023</v>
      </c>
      <c r="BL2040" t="s">
        <v>50</v>
      </c>
      <c r="BM2040" t="s">
        <v>70</v>
      </c>
      <c r="BN2040">
        <v>511115</v>
      </c>
      <c r="BO2040" s="29">
        <v>1</v>
      </c>
      <c r="BP2040" t="s">
        <v>21</v>
      </c>
      <c r="BQ2040" s="61">
        <v>2517</v>
      </c>
    </row>
    <row r="2041" spans="37:69" x14ac:dyDescent="0.25">
      <c r="AK2041" s="27">
        <v>2023</v>
      </c>
      <c r="AL2041" t="s">
        <v>50</v>
      </c>
      <c r="AM2041" t="s">
        <v>34</v>
      </c>
      <c r="AN2041">
        <v>250023</v>
      </c>
      <c r="AO2041" s="29">
        <v>7</v>
      </c>
      <c r="AP2041" t="s">
        <v>76</v>
      </c>
      <c r="AQ2041" s="61">
        <v>4937</v>
      </c>
      <c r="BK2041" s="27">
        <v>2023</v>
      </c>
      <c r="BL2041" t="s">
        <v>50</v>
      </c>
      <c r="BM2041" t="s">
        <v>70</v>
      </c>
      <c r="BN2041">
        <v>511115</v>
      </c>
      <c r="BO2041" s="29">
        <v>2</v>
      </c>
      <c r="BP2041" t="s">
        <v>79</v>
      </c>
      <c r="BQ2041" s="61">
        <v>5980</v>
      </c>
    </row>
    <row r="2042" spans="37:69" x14ac:dyDescent="0.25">
      <c r="AK2042" s="27">
        <v>2023</v>
      </c>
      <c r="AL2042" t="s">
        <v>50</v>
      </c>
      <c r="AM2042" t="s">
        <v>34</v>
      </c>
      <c r="AN2042">
        <v>250023</v>
      </c>
      <c r="AO2042" s="29">
        <v>8</v>
      </c>
      <c r="AP2042" t="s">
        <v>14</v>
      </c>
      <c r="AQ2042" s="61">
        <v>1042</v>
      </c>
      <c r="BK2042" s="27">
        <v>2023</v>
      </c>
      <c r="BL2042" t="s">
        <v>50</v>
      </c>
      <c r="BM2042" t="s">
        <v>70</v>
      </c>
      <c r="BN2042">
        <v>511115</v>
      </c>
      <c r="BO2042" s="29">
        <v>2</v>
      </c>
      <c r="BP2042" t="s">
        <v>13</v>
      </c>
      <c r="BQ2042" s="61">
        <v>4877</v>
      </c>
    </row>
    <row r="2043" spans="37:69" x14ac:dyDescent="0.25">
      <c r="AK2043" s="27">
        <v>2023</v>
      </c>
      <c r="AL2043" t="s">
        <v>50</v>
      </c>
      <c r="AM2043" t="s">
        <v>34</v>
      </c>
      <c r="AN2043">
        <v>250023</v>
      </c>
      <c r="AO2043" s="29">
        <v>9</v>
      </c>
      <c r="AP2043" t="s">
        <v>81</v>
      </c>
      <c r="AQ2043" s="61">
        <v>3270</v>
      </c>
      <c r="BK2043" s="27">
        <v>2023</v>
      </c>
      <c r="BL2043" t="s">
        <v>50</v>
      </c>
      <c r="BM2043" t="s">
        <v>70</v>
      </c>
      <c r="BN2043">
        <v>511115</v>
      </c>
      <c r="BO2043" s="29">
        <v>3</v>
      </c>
      <c r="BP2043" t="s">
        <v>81</v>
      </c>
      <c r="BQ2043" s="61">
        <v>1352</v>
      </c>
    </row>
    <row r="2044" spans="37:69" x14ac:dyDescent="0.25">
      <c r="AK2044" s="27">
        <v>2023</v>
      </c>
      <c r="AL2044" t="s">
        <v>50</v>
      </c>
      <c r="AM2044" t="s">
        <v>34</v>
      </c>
      <c r="AN2044">
        <v>250023</v>
      </c>
      <c r="AO2044" s="29">
        <v>11</v>
      </c>
      <c r="AP2044" t="s">
        <v>20</v>
      </c>
      <c r="AQ2044" s="61">
        <v>3320</v>
      </c>
      <c r="BK2044" s="27">
        <v>2023</v>
      </c>
      <c r="BL2044" t="s">
        <v>50</v>
      </c>
      <c r="BM2044" t="s">
        <v>70</v>
      </c>
      <c r="BN2044">
        <v>511115</v>
      </c>
      <c r="BO2044" s="29">
        <v>3</v>
      </c>
      <c r="BP2044" t="s">
        <v>18</v>
      </c>
      <c r="BQ2044" s="61">
        <v>1858</v>
      </c>
    </row>
    <row r="2045" spans="37:69" x14ac:dyDescent="0.25">
      <c r="AK2045" s="27">
        <v>2023</v>
      </c>
      <c r="AL2045" t="s">
        <v>50</v>
      </c>
      <c r="AM2045" t="s">
        <v>34</v>
      </c>
      <c r="AN2045">
        <v>250024</v>
      </c>
      <c r="AO2045" s="29">
        <v>1</v>
      </c>
      <c r="AP2045" t="s">
        <v>75</v>
      </c>
      <c r="AQ2045" s="61">
        <v>5522</v>
      </c>
      <c r="BK2045" s="27">
        <v>2023</v>
      </c>
      <c r="BL2045" t="s">
        <v>50</v>
      </c>
      <c r="BM2045" t="s">
        <v>70</v>
      </c>
      <c r="BN2045">
        <v>511115</v>
      </c>
      <c r="BO2045" s="29">
        <v>5</v>
      </c>
      <c r="BP2045" t="s">
        <v>78</v>
      </c>
      <c r="BQ2045" s="61">
        <v>1572</v>
      </c>
    </row>
    <row r="2046" spans="37:69" x14ac:dyDescent="0.25">
      <c r="AK2046" s="27">
        <v>2023</v>
      </c>
      <c r="AL2046" t="s">
        <v>50</v>
      </c>
      <c r="AM2046" t="s">
        <v>34</v>
      </c>
      <c r="AN2046">
        <v>250024</v>
      </c>
      <c r="AO2046" s="29">
        <v>2</v>
      </c>
      <c r="AP2046" t="s">
        <v>75</v>
      </c>
      <c r="AQ2046" s="61">
        <v>1172</v>
      </c>
      <c r="BK2046" s="27">
        <v>2023</v>
      </c>
      <c r="BL2046" t="s">
        <v>50</v>
      </c>
      <c r="BM2046" t="s">
        <v>70</v>
      </c>
      <c r="BN2046">
        <v>511115</v>
      </c>
      <c r="BO2046" s="29">
        <v>5</v>
      </c>
      <c r="BP2046" t="s">
        <v>79</v>
      </c>
      <c r="BQ2046" s="61">
        <v>4701</v>
      </c>
    </row>
    <row r="2047" spans="37:69" x14ac:dyDescent="0.25">
      <c r="AK2047" s="27">
        <v>2023</v>
      </c>
      <c r="AL2047" t="s">
        <v>50</v>
      </c>
      <c r="AM2047" t="s">
        <v>34</v>
      </c>
      <c r="AN2047">
        <v>250024</v>
      </c>
      <c r="AO2047" s="29">
        <v>3</v>
      </c>
      <c r="AP2047" t="s">
        <v>13</v>
      </c>
      <c r="AQ2047" s="61">
        <v>1783</v>
      </c>
      <c r="BK2047" s="27">
        <v>2023</v>
      </c>
      <c r="BL2047" t="s">
        <v>50</v>
      </c>
      <c r="BM2047" t="s">
        <v>70</v>
      </c>
      <c r="BN2047">
        <v>511115</v>
      </c>
      <c r="BO2047" s="29">
        <v>5</v>
      </c>
      <c r="BP2047" t="s">
        <v>80</v>
      </c>
      <c r="BQ2047" s="61">
        <v>5236</v>
      </c>
    </row>
    <row r="2048" spans="37:69" x14ac:dyDescent="0.25">
      <c r="AK2048" s="27">
        <v>2023</v>
      </c>
      <c r="AL2048" t="s">
        <v>50</v>
      </c>
      <c r="AM2048" t="s">
        <v>34</v>
      </c>
      <c r="AN2048">
        <v>250024</v>
      </c>
      <c r="AO2048" s="29">
        <v>11</v>
      </c>
      <c r="AP2048" t="s">
        <v>76</v>
      </c>
      <c r="AQ2048" s="61">
        <v>5286</v>
      </c>
      <c r="BK2048" s="27">
        <v>2023</v>
      </c>
      <c r="BL2048" t="s">
        <v>50</v>
      </c>
      <c r="BM2048" t="s">
        <v>70</v>
      </c>
      <c r="BN2048">
        <v>511115</v>
      </c>
      <c r="BO2048" s="29">
        <v>5</v>
      </c>
      <c r="BP2048" t="s">
        <v>17</v>
      </c>
      <c r="BQ2048" s="61">
        <v>2489</v>
      </c>
    </row>
    <row r="2049" spans="37:69" x14ac:dyDescent="0.25">
      <c r="AK2049" s="27">
        <v>2023</v>
      </c>
      <c r="AL2049" t="s">
        <v>50</v>
      </c>
      <c r="AM2049" t="s">
        <v>34</v>
      </c>
      <c r="AN2049">
        <v>250024</v>
      </c>
      <c r="AO2049" s="29">
        <v>12</v>
      </c>
      <c r="AP2049" t="s">
        <v>11</v>
      </c>
      <c r="AQ2049" s="61">
        <v>5320</v>
      </c>
      <c r="BK2049" s="27">
        <v>2023</v>
      </c>
      <c r="BL2049" t="s">
        <v>50</v>
      </c>
      <c r="BM2049" t="s">
        <v>70</v>
      </c>
      <c r="BN2049">
        <v>511115</v>
      </c>
      <c r="BO2049" s="29">
        <v>6</v>
      </c>
      <c r="BP2049" t="s">
        <v>75</v>
      </c>
      <c r="BQ2049" s="61">
        <v>1146</v>
      </c>
    </row>
    <row r="2050" spans="37:69" x14ac:dyDescent="0.25">
      <c r="AK2050" s="27">
        <v>2023</v>
      </c>
      <c r="AL2050" t="s">
        <v>50</v>
      </c>
      <c r="AM2050" t="s">
        <v>34</v>
      </c>
      <c r="AN2050">
        <v>250024</v>
      </c>
      <c r="AO2050" s="29">
        <v>12</v>
      </c>
      <c r="AP2050" t="s">
        <v>19</v>
      </c>
      <c r="AQ2050" s="61">
        <v>4799</v>
      </c>
      <c r="BK2050" s="27">
        <v>2023</v>
      </c>
      <c r="BL2050" t="s">
        <v>50</v>
      </c>
      <c r="BM2050" t="s">
        <v>70</v>
      </c>
      <c r="BN2050">
        <v>511115</v>
      </c>
      <c r="BO2050" s="29">
        <v>6</v>
      </c>
      <c r="BP2050" t="s">
        <v>14</v>
      </c>
      <c r="BQ2050" s="61">
        <v>2543</v>
      </c>
    </row>
    <row r="2051" spans="37:69" x14ac:dyDescent="0.25">
      <c r="AK2051" s="27">
        <v>2023</v>
      </c>
      <c r="AL2051" t="s">
        <v>50</v>
      </c>
      <c r="AM2051" t="s">
        <v>34</v>
      </c>
      <c r="AN2051">
        <v>250025</v>
      </c>
      <c r="AO2051" s="29">
        <v>6</v>
      </c>
      <c r="AP2051" t="s">
        <v>13</v>
      </c>
      <c r="AQ2051" s="61">
        <v>2551</v>
      </c>
      <c r="BK2051" s="27">
        <v>2023</v>
      </c>
      <c r="BL2051" t="s">
        <v>50</v>
      </c>
      <c r="BM2051" t="s">
        <v>70</v>
      </c>
      <c r="BN2051">
        <v>511115</v>
      </c>
      <c r="BO2051" s="29">
        <v>7</v>
      </c>
      <c r="BP2051" t="s">
        <v>11</v>
      </c>
      <c r="BQ2051" s="61">
        <v>5426</v>
      </c>
    </row>
    <row r="2052" spans="37:69" x14ac:dyDescent="0.25">
      <c r="AK2052" s="27">
        <v>2023</v>
      </c>
      <c r="AL2052" t="s">
        <v>50</v>
      </c>
      <c r="AM2052" t="s">
        <v>34</v>
      </c>
      <c r="AN2052">
        <v>250025</v>
      </c>
      <c r="AO2052" s="29">
        <v>7</v>
      </c>
      <c r="AP2052" t="s">
        <v>80</v>
      </c>
      <c r="AQ2052" s="61">
        <v>4880</v>
      </c>
      <c r="BK2052" s="27">
        <v>2023</v>
      </c>
      <c r="BL2052" t="s">
        <v>50</v>
      </c>
      <c r="BM2052" t="s">
        <v>70</v>
      </c>
      <c r="BN2052">
        <v>511115</v>
      </c>
      <c r="BO2052" s="29">
        <v>8</v>
      </c>
      <c r="BP2052" t="s">
        <v>79</v>
      </c>
      <c r="BQ2052" s="61">
        <v>1144</v>
      </c>
    </row>
    <row r="2053" spans="37:69" x14ac:dyDescent="0.25">
      <c r="AK2053" s="27">
        <v>2023</v>
      </c>
      <c r="AL2053" t="s">
        <v>50</v>
      </c>
      <c r="AM2053" t="s">
        <v>34</v>
      </c>
      <c r="AN2053">
        <v>250025</v>
      </c>
      <c r="AO2053" s="29">
        <v>7</v>
      </c>
      <c r="AP2053" t="s">
        <v>11</v>
      </c>
      <c r="AQ2053" s="61">
        <v>5426</v>
      </c>
      <c r="BK2053" s="27">
        <v>2023</v>
      </c>
      <c r="BL2053" t="s">
        <v>50</v>
      </c>
      <c r="BM2053" t="s">
        <v>70</v>
      </c>
      <c r="BN2053">
        <v>511115</v>
      </c>
      <c r="BO2053" s="29">
        <v>8</v>
      </c>
      <c r="BP2053" t="s">
        <v>12</v>
      </c>
      <c r="BQ2053" s="61">
        <v>1568</v>
      </c>
    </row>
    <row r="2054" spans="37:69" x14ac:dyDescent="0.25">
      <c r="AK2054" s="27">
        <v>2023</v>
      </c>
      <c r="AL2054" t="s">
        <v>50</v>
      </c>
      <c r="AM2054" t="s">
        <v>34</v>
      </c>
      <c r="AN2054">
        <v>250025</v>
      </c>
      <c r="AO2054" s="29">
        <v>7</v>
      </c>
      <c r="AP2054" t="s">
        <v>21</v>
      </c>
      <c r="AQ2054" s="61">
        <v>2478</v>
      </c>
      <c r="BK2054" s="27">
        <v>2023</v>
      </c>
      <c r="BL2054" t="s">
        <v>50</v>
      </c>
      <c r="BM2054" t="s">
        <v>70</v>
      </c>
      <c r="BN2054">
        <v>511115</v>
      </c>
      <c r="BO2054" s="29">
        <v>8</v>
      </c>
      <c r="BP2054" t="s">
        <v>14</v>
      </c>
      <c r="BQ2054" s="61">
        <v>1042</v>
      </c>
    </row>
    <row r="2055" spans="37:69" x14ac:dyDescent="0.25">
      <c r="AK2055" s="27">
        <v>2023</v>
      </c>
      <c r="AL2055" t="s">
        <v>50</v>
      </c>
      <c r="AM2055" t="s">
        <v>34</v>
      </c>
      <c r="AN2055">
        <v>250025</v>
      </c>
      <c r="AO2055" s="29">
        <v>10</v>
      </c>
      <c r="AP2055" t="s">
        <v>73</v>
      </c>
      <c r="AQ2055" s="61">
        <v>3055</v>
      </c>
      <c r="BK2055" s="27">
        <v>2023</v>
      </c>
      <c r="BL2055" t="s">
        <v>50</v>
      </c>
      <c r="BM2055" t="s">
        <v>70</v>
      </c>
      <c r="BN2055">
        <v>511115</v>
      </c>
      <c r="BO2055" s="29">
        <v>9</v>
      </c>
      <c r="BP2055" t="s">
        <v>18</v>
      </c>
      <c r="BQ2055" s="61">
        <v>2966</v>
      </c>
    </row>
    <row r="2056" spans="37:69" x14ac:dyDescent="0.25">
      <c r="AK2056" s="27">
        <v>2023</v>
      </c>
      <c r="AL2056" t="s">
        <v>50</v>
      </c>
      <c r="AM2056" t="s">
        <v>34</v>
      </c>
      <c r="AN2056">
        <v>250025</v>
      </c>
      <c r="AO2056" s="29">
        <v>11</v>
      </c>
      <c r="AP2056" t="s">
        <v>73</v>
      </c>
      <c r="AQ2056" s="61">
        <v>2457</v>
      </c>
      <c r="BK2056" s="27">
        <v>2023</v>
      </c>
      <c r="BL2056" t="s">
        <v>50</v>
      </c>
      <c r="BM2056" t="s">
        <v>70</v>
      </c>
      <c r="BN2056">
        <v>511115</v>
      </c>
      <c r="BO2056" s="29">
        <v>9</v>
      </c>
      <c r="BP2056" t="s">
        <v>20</v>
      </c>
      <c r="BQ2056" s="61">
        <v>5350</v>
      </c>
    </row>
    <row r="2057" spans="37:69" x14ac:dyDescent="0.25">
      <c r="AK2057" s="27">
        <v>2023</v>
      </c>
      <c r="AL2057" t="s">
        <v>50</v>
      </c>
      <c r="AM2057" t="s">
        <v>34</v>
      </c>
      <c r="AN2057">
        <v>250025</v>
      </c>
      <c r="AO2057" s="29">
        <v>12</v>
      </c>
      <c r="AP2057" t="s">
        <v>73</v>
      </c>
      <c r="AQ2057" s="61">
        <v>1079</v>
      </c>
      <c r="BK2057" s="27">
        <v>2023</v>
      </c>
      <c r="BL2057" t="s">
        <v>50</v>
      </c>
      <c r="BM2057" t="s">
        <v>70</v>
      </c>
      <c r="BN2057">
        <v>511115</v>
      </c>
      <c r="BO2057" s="29">
        <v>10</v>
      </c>
      <c r="BP2057" t="s">
        <v>75</v>
      </c>
      <c r="BQ2057" s="61">
        <v>776</v>
      </c>
    </row>
    <row r="2058" spans="37:69" x14ac:dyDescent="0.25">
      <c r="AK2058" s="27">
        <v>2023</v>
      </c>
      <c r="AL2058" t="s">
        <v>50</v>
      </c>
      <c r="AM2058" t="s">
        <v>36</v>
      </c>
      <c r="AN2058">
        <v>250001</v>
      </c>
      <c r="AO2058" s="29">
        <v>1</v>
      </c>
      <c r="AP2058" t="s">
        <v>16</v>
      </c>
      <c r="AQ2058" s="61">
        <v>456</v>
      </c>
      <c r="BK2058" s="27">
        <v>2023</v>
      </c>
      <c r="BL2058" t="s">
        <v>50</v>
      </c>
      <c r="BM2058" t="s">
        <v>70</v>
      </c>
      <c r="BN2058">
        <v>511115</v>
      </c>
      <c r="BO2058" s="29">
        <v>10</v>
      </c>
      <c r="BP2058" t="s">
        <v>14</v>
      </c>
      <c r="BQ2058" s="61">
        <v>4405</v>
      </c>
    </row>
    <row r="2059" spans="37:69" x14ac:dyDescent="0.25">
      <c r="AK2059" s="27">
        <v>2023</v>
      </c>
      <c r="AL2059" t="s">
        <v>50</v>
      </c>
      <c r="AM2059" t="s">
        <v>36</v>
      </c>
      <c r="AN2059">
        <v>250001</v>
      </c>
      <c r="AO2059" s="29">
        <v>3</v>
      </c>
      <c r="AP2059" t="s">
        <v>15</v>
      </c>
      <c r="AQ2059" s="61">
        <v>5983</v>
      </c>
      <c r="BK2059" s="27">
        <v>2023</v>
      </c>
      <c r="BL2059" t="s">
        <v>50</v>
      </c>
      <c r="BM2059" t="s">
        <v>70</v>
      </c>
      <c r="BN2059">
        <v>511115</v>
      </c>
      <c r="BO2059" s="29">
        <v>10</v>
      </c>
      <c r="BP2059" t="s">
        <v>19</v>
      </c>
      <c r="BQ2059" s="61">
        <v>2119</v>
      </c>
    </row>
    <row r="2060" spans="37:69" x14ac:dyDescent="0.25">
      <c r="AK2060" s="27">
        <v>2023</v>
      </c>
      <c r="AL2060" t="s">
        <v>50</v>
      </c>
      <c r="AM2060" t="s">
        <v>36</v>
      </c>
      <c r="AN2060">
        <v>250001</v>
      </c>
      <c r="AO2060" s="29">
        <v>4</v>
      </c>
      <c r="AP2060" t="s">
        <v>13</v>
      </c>
      <c r="AQ2060" s="61">
        <v>4052</v>
      </c>
      <c r="BK2060" s="27">
        <v>2023</v>
      </c>
      <c r="BL2060" t="s">
        <v>50</v>
      </c>
      <c r="BM2060" t="s">
        <v>70</v>
      </c>
      <c r="BN2060">
        <v>511115</v>
      </c>
      <c r="BO2060" s="29">
        <v>11</v>
      </c>
      <c r="BP2060" t="s">
        <v>76</v>
      </c>
      <c r="BQ2060" s="61">
        <v>5286</v>
      </c>
    </row>
    <row r="2061" spans="37:69" x14ac:dyDescent="0.25">
      <c r="AK2061" s="27">
        <v>2023</v>
      </c>
      <c r="AL2061" t="s">
        <v>50</v>
      </c>
      <c r="AM2061" t="s">
        <v>36</v>
      </c>
      <c r="AN2061">
        <v>250001</v>
      </c>
      <c r="AO2061" s="29">
        <v>5</v>
      </c>
      <c r="AP2061" t="s">
        <v>16</v>
      </c>
      <c r="AQ2061" s="61">
        <v>3481</v>
      </c>
      <c r="BK2061" s="27">
        <v>2023</v>
      </c>
      <c r="BL2061" t="s">
        <v>50</v>
      </c>
      <c r="BM2061" t="s">
        <v>70</v>
      </c>
      <c r="BN2061">
        <v>511115</v>
      </c>
      <c r="BO2061" s="29">
        <v>11</v>
      </c>
      <c r="BP2061" t="s">
        <v>77</v>
      </c>
      <c r="BQ2061" s="61">
        <v>884</v>
      </c>
    </row>
    <row r="2062" spans="37:69" x14ac:dyDescent="0.25">
      <c r="AK2062" s="27">
        <v>2023</v>
      </c>
      <c r="AL2062" t="s">
        <v>50</v>
      </c>
      <c r="AM2062" t="s">
        <v>36</v>
      </c>
      <c r="AN2062">
        <v>250001</v>
      </c>
      <c r="AO2062" s="29">
        <v>6</v>
      </c>
      <c r="AP2062" t="s">
        <v>15</v>
      </c>
      <c r="AQ2062" s="61">
        <v>950</v>
      </c>
      <c r="BK2062" s="27">
        <v>2023</v>
      </c>
      <c r="BL2062" t="s">
        <v>50</v>
      </c>
      <c r="BM2062" t="s">
        <v>70</v>
      </c>
      <c r="BN2062">
        <v>511115</v>
      </c>
      <c r="BO2062" s="29">
        <v>11</v>
      </c>
      <c r="BP2062" t="s">
        <v>17</v>
      </c>
      <c r="BQ2062" s="61">
        <v>4343</v>
      </c>
    </row>
    <row r="2063" spans="37:69" x14ac:dyDescent="0.25">
      <c r="AK2063" s="27">
        <v>2023</v>
      </c>
      <c r="AL2063" t="s">
        <v>50</v>
      </c>
      <c r="AM2063" t="s">
        <v>36</v>
      </c>
      <c r="AN2063">
        <v>250001</v>
      </c>
      <c r="AO2063" s="29">
        <v>9</v>
      </c>
      <c r="AP2063" t="s">
        <v>75</v>
      </c>
      <c r="AQ2063" s="61">
        <v>2053</v>
      </c>
      <c r="BK2063" s="27">
        <v>2023</v>
      </c>
      <c r="BL2063" t="s">
        <v>50</v>
      </c>
      <c r="BM2063" t="s">
        <v>70</v>
      </c>
      <c r="BN2063">
        <v>511115</v>
      </c>
      <c r="BO2063" s="29">
        <v>11</v>
      </c>
      <c r="BP2063" t="s">
        <v>20</v>
      </c>
      <c r="BQ2063" s="61">
        <v>3320</v>
      </c>
    </row>
    <row r="2064" spans="37:69" x14ac:dyDescent="0.25">
      <c r="AK2064" s="27">
        <v>2023</v>
      </c>
      <c r="AL2064" t="s">
        <v>50</v>
      </c>
      <c r="AM2064" t="s">
        <v>36</v>
      </c>
      <c r="AN2064">
        <v>250001</v>
      </c>
      <c r="AO2064" s="29">
        <v>10</v>
      </c>
      <c r="AP2064" t="s">
        <v>75</v>
      </c>
      <c r="AQ2064" s="61">
        <v>3143</v>
      </c>
      <c r="BK2064" s="27">
        <v>2023</v>
      </c>
      <c r="BL2064" t="s">
        <v>50</v>
      </c>
      <c r="BM2064" t="s">
        <v>31</v>
      </c>
      <c r="BN2064">
        <v>511116</v>
      </c>
      <c r="BO2064" s="29">
        <v>1</v>
      </c>
      <c r="BP2064" t="s">
        <v>75</v>
      </c>
      <c r="BQ2064" s="61">
        <v>5522</v>
      </c>
    </row>
    <row r="2065" spans="37:69" x14ac:dyDescent="0.25">
      <c r="AK2065" s="27">
        <v>2023</v>
      </c>
      <c r="AL2065" t="s">
        <v>50</v>
      </c>
      <c r="AM2065" t="s">
        <v>36</v>
      </c>
      <c r="AN2065">
        <v>250002</v>
      </c>
      <c r="AO2065" s="29">
        <v>1</v>
      </c>
      <c r="AP2065" t="s">
        <v>18</v>
      </c>
      <c r="AQ2065" s="61">
        <v>2429</v>
      </c>
      <c r="BK2065" s="27">
        <v>2023</v>
      </c>
      <c r="BL2065" t="s">
        <v>50</v>
      </c>
      <c r="BM2065" t="s">
        <v>31</v>
      </c>
      <c r="BN2065">
        <v>511116</v>
      </c>
      <c r="BO2065" s="29">
        <v>1</v>
      </c>
      <c r="BP2065" t="s">
        <v>12</v>
      </c>
      <c r="BQ2065" s="61">
        <v>5095</v>
      </c>
    </row>
    <row r="2066" spans="37:69" x14ac:dyDescent="0.25">
      <c r="AK2066" s="27">
        <v>2023</v>
      </c>
      <c r="AL2066" t="s">
        <v>50</v>
      </c>
      <c r="AM2066" t="s">
        <v>36</v>
      </c>
      <c r="AN2066">
        <v>250002</v>
      </c>
      <c r="AO2066" s="29">
        <v>2</v>
      </c>
      <c r="AP2066" t="s">
        <v>21</v>
      </c>
      <c r="AQ2066" s="61">
        <v>5067</v>
      </c>
      <c r="BK2066" s="27">
        <v>2023</v>
      </c>
      <c r="BL2066" t="s">
        <v>50</v>
      </c>
      <c r="BM2066" t="s">
        <v>31</v>
      </c>
      <c r="BN2066">
        <v>511116</v>
      </c>
      <c r="BO2066" s="29">
        <v>1</v>
      </c>
      <c r="BP2066" t="s">
        <v>15</v>
      </c>
      <c r="BQ2066" s="61">
        <v>5841</v>
      </c>
    </row>
    <row r="2067" spans="37:69" x14ac:dyDescent="0.25">
      <c r="AK2067" s="27">
        <v>2023</v>
      </c>
      <c r="AL2067" t="s">
        <v>50</v>
      </c>
      <c r="AM2067" t="s">
        <v>36</v>
      </c>
      <c r="AN2067">
        <v>250002</v>
      </c>
      <c r="AO2067" s="29">
        <v>6</v>
      </c>
      <c r="AP2067" t="s">
        <v>19</v>
      </c>
      <c r="AQ2067" s="61">
        <v>3507</v>
      </c>
      <c r="BK2067" s="27">
        <v>2023</v>
      </c>
      <c r="BL2067" t="s">
        <v>50</v>
      </c>
      <c r="BM2067" t="s">
        <v>31</v>
      </c>
      <c r="BN2067">
        <v>511116</v>
      </c>
      <c r="BO2067" s="29">
        <v>1</v>
      </c>
      <c r="BP2067" t="s">
        <v>17</v>
      </c>
      <c r="BQ2067" s="61">
        <v>5173</v>
      </c>
    </row>
    <row r="2068" spans="37:69" x14ac:dyDescent="0.25">
      <c r="AK2068" s="27">
        <v>2023</v>
      </c>
      <c r="AL2068" t="s">
        <v>50</v>
      </c>
      <c r="AM2068" t="s">
        <v>36</v>
      </c>
      <c r="AN2068">
        <v>250002</v>
      </c>
      <c r="AO2068" s="29">
        <v>7</v>
      </c>
      <c r="AP2068" t="s">
        <v>76</v>
      </c>
      <c r="AQ2068" s="61">
        <v>5400</v>
      </c>
      <c r="BK2068" s="27">
        <v>2023</v>
      </c>
      <c r="BL2068" t="s">
        <v>50</v>
      </c>
      <c r="BM2068" t="s">
        <v>31</v>
      </c>
      <c r="BN2068">
        <v>511116</v>
      </c>
      <c r="BO2068" s="29">
        <v>2</v>
      </c>
      <c r="BP2068" t="s">
        <v>79</v>
      </c>
      <c r="BQ2068" s="61">
        <v>3608</v>
      </c>
    </row>
    <row r="2069" spans="37:69" x14ac:dyDescent="0.25">
      <c r="AK2069" s="27">
        <v>2023</v>
      </c>
      <c r="AL2069" t="s">
        <v>50</v>
      </c>
      <c r="AM2069" t="s">
        <v>36</v>
      </c>
      <c r="AN2069">
        <v>250002</v>
      </c>
      <c r="AO2069" s="29">
        <v>8</v>
      </c>
      <c r="AP2069" t="s">
        <v>78</v>
      </c>
      <c r="AQ2069" s="61">
        <v>4571</v>
      </c>
      <c r="BK2069" s="27">
        <v>2023</v>
      </c>
      <c r="BL2069" t="s">
        <v>50</v>
      </c>
      <c r="BM2069" t="s">
        <v>31</v>
      </c>
      <c r="BN2069">
        <v>511116</v>
      </c>
      <c r="BO2069" s="29">
        <v>2</v>
      </c>
      <c r="BP2069" t="s">
        <v>21</v>
      </c>
      <c r="BQ2069" s="61">
        <v>2567</v>
      </c>
    </row>
    <row r="2070" spans="37:69" x14ac:dyDescent="0.25">
      <c r="AK2070" s="27">
        <v>2023</v>
      </c>
      <c r="AL2070" t="s">
        <v>50</v>
      </c>
      <c r="AM2070" t="s">
        <v>36</v>
      </c>
      <c r="AN2070">
        <v>250002</v>
      </c>
      <c r="AO2070" s="29">
        <v>8</v>
      </c>
      <c r="AP2070" t="s">
        <v>12</v>
      </c>
      <c r="AQ2070" s="61">
        <v>1568</v>
      </c>
      <c r="BK2070" s="27">
        <v>2023</v>
      </c>
      <c r="BL2070" t="s">
        <v>50</v>
      </c>
      <c r="BM2070" t="s">
        <v>31</v>
      </c>
      <c r="BN2070">
        <v>511116</v>
      </c>
      <c r="BO2070" s="29">
        <v>3</v>
      </c>
      <c r="BP2070" t="s">
        <v>80</v>
      </c>
      <c r="BQ2070" s="61">
        <v>843</v>
      </c>
    </row>
    <row r="2071" spans="37:69" x14ac:dyDescent="0.25">
      <c r="AK2071" s="27">
        <v>2023</v>
      </c>
      <c r="AL2071" t="s">
        <v>50</v>
      </c>
      <c r="AM2071" t="s">
        <v>36</v>
      </c>
      <c r="AN2071">
        <v>250002</v>
      </c>
      <c r="AO2071" s="29">
        <v>8</v>
      </c>
      <c r="AP2071" t="s">
        <v>16</v>
      </c>
      <c r="AQ2071" s="61">
        <v>4600</v>
      </c>
      <c r="BK2071" s="27">
        <v>2023</v>
      </c>
      <c r="BL2071" t="s">
        <v>50</v>
      </c>
      <c r="BM2071" t="s">
        <v>31</v>
      </c>
      <c r="BN2071">
        <v>511116</v>
      </c>
      <c r="BO2071" s="29">
        <v>3</v>
      </c>
      <c r="BP2071" t="s">
        <v>13</v>
      </c>
      <c r="BQ2071" s="61">
        <v>1783</v>
      </c>
    </row>
    <row r="2072" spans="37:69" x14ac:dyDescent="0.25">
      <c r="AK2072" s="27">
        <v>2023</v>
      </c>
      <c r="AL2072" t="s">
        <v>50</v>
      </c>
      <c r="AM2072" t="s">
        <v>36</v>
      </c>
      <c r="AN2072">
        <v>250002</v>
      </c>
      <c r="AO2072" s="29">
        <v>10</v>
      </c>
      <c r="AP2072" t="s">
        <v>14</v>
      </c>
      <c r="AQ2072" s="61">
        <v>4405</v>
      </c>
      <c r="BK2072" s="27">
        <v>2023</v>
      </c>
      <c r="BL2072" t="s">
        <v>50</v>
      </c>
      <c r="BM2072" t="s">
        <v>31</v>
      </c>
      <c r="BN2072">
        <v>511116</v>
      </c>
      <c r="BO2072" s="29">
        <v>3</v>
      </c>
      <c r="BP2072" t="s">
        <v>15</v>
      </c>
      <c r="BQ2072" s="61">
        <v>270</v>
      </c>
    </row>
    <row r="2073" spans="37:69" x14ac:dyDescent="0.25">
      <c r="AK2073" s="27">
        <v>2023</v>
      </c>
      <c r="AL2073" t="s">
        <v>50</v>
      </c>
      <c r="AM2073" t="s">
        <v>36</v>
      </c>
      <c r="AN2073">
        <v>250002</v>
      </c>
      <c r="AO2073" s="29">
        <v>12</v>
      </c>
      <c r="AP2073" t="s">
        <v>11</v>
      </c>
      <c r="AQ2073" s="61">
        <v>1166</v>
      </c>
      <c r="BK2073" s="27">
        <v>2023</v>
      </c>
      <c r="BL2073" t="s">
        <v>50</v>
      </c>
      <c r="BM2073" t="s">
        <v>31</v>
      </c>
      <c r="BN2073">
        <v>511116</v>
      </c>
      <c r="BO2073" s="29">
        <v>4</v>
      </c>
      <c r="BP2073" t="s">
        <v>74</v>
      </c>
      <c r="BQ2073" s="61">
        <v>2798</v>
      </c>
    </row>
    <row r="2074" spans="37:69" x14ac:dyDescent="0.25">
      <c r="AK2074" s="27">
        <v>2023</v>
      </c>
      <c r="AL2074" t="s">
        <v>50</v>
      </c>
      <c r="AM2074" t="s">
        <v>36</v>
      </c>
      <c r="AN2074">
        <v>250003</v>
      </c>
      <c r="AO2074" s="29">
        <v>1</v>
      </c>
      <c r="AP2074" t="s">
        <v>77</v>
      </c>
      <c r="AQ2074" s="61">
        <v>3549</v>
      </c>
      <c r="BK2074" s="27">
        <v>2023</v>
      </c>
      <c r="BL2074" t="s">
        <v>50</v>
      </c>
      <c r="BM2074" t="s">
        <v>31</v>
      </c>
      <c r="BN2074">
        <v>511116</v>
      </c>
      <c r="BO2074" s="29">
        <v>4</v>
      </c>
      <c r="BP2074" t="s">
        <v>77</v>
      </c>
      <c r="BQ2074" s="61">
        <v>580</v>
      </c>
    </row>
    <row r="2075" spans="37:69" x14ac:dyDescent="0.25">
      <c r="AK2075" s="27">
        <v>2023</v>
      </c>
      <c r="AL2075" t="s">
        <v>50</v>
      </c>
      <c r="AM2075" t="s">
        <v>36</v>
      </c>
      <c r="AN2075">
        <v>250003</v>
      </c>
      <c r="AO2075" s="29">
        <v>2</v>
      </c>
      <c r="AP2075" t="s">
        <v>19</v>
      </c>
      <c r="AQ2075" s="61">
        <v>5186</v>
      </c>
      <c r="BK2075" s="27">
        <v>2023</v>
      </c>
      <c r="BL2075" t="s">
        <v>50</v>
      </c>
      <c r="BM2075" t="s">
        <v>31</v>
      </c>
      <c r="BN2075">
        <v>511116</v>
      </c>
      <c r="BO2075" s="29">
        <v>4</v>
      </c>
      <c r="BP2075" t="s">
        <v>12</v>
      </c>
      <c r="BQ2075" s="61">
        <v>4263</v>
      </c>
    </row>
    <row r="2076" spans="37:69" x14ac:dyDescent="0.25">
      <c r="AK2076" s="27">
        <v>2023</v>
      </c>
      <c r="AL2076" t="s">
        <v>50</v>
      </c>
      <c r="AM2076" t="s">
        <v>36</v>
      </c>
      <c r="AN2076">
        <v>250003</v>
      </c>
      <c r="AO2076" s="29">
        <v>8</v>
      </c>
      <c r="AP2076" t="s">
        <v>75</v>
      </c>
      <c r="AQ2076" s="61">
        <v>4879</v>
      </c>
      <c r="BK2076" s="27">
        <v>2023</v>
      </c>
      <c r="BL2076" t="s">
        <v>50</v>
      </c>
      <c r="BM2076" t="s">
        <v>31</v>
      </c>
      <c r="BN2076">
        <v>511116</v>
      </c>
      <c r="BO2076" s="29">
        <v>4</v>
      </c>
      <c r="BP2076" t="s">
        <v>16</v>
      </c>
      <c r="BQ2076" s="61">
        <v>3104</v>
      </c>
    </row>
    <row r="2077" spans="37:69" x14ac:dyDescent="0.25">
      <c r="AK2077" s="27">
        <v>2023</v>
      </c>
      <c r="AL2077" t="s">
        <v>50</v>
      </c>
      <c r="AM2077" t="s">
        <v>36</v>
      </c>
      <c r="AN2077">
        <v>250003</v>
      </c>
      <c r="AO2077" s="29">
        <v>8</v>
      </c>
      <c r="AP2077" t="s">
        <v>16</v>
      </c>
      <c r="AQ2077" s="61">
        <v>2805</v>
      </c>
      <c r="BK2077" s="27">
        <v>2023</v>
      </c>
      <c r="BL2077" t="s">
        <v>50</v>
      </c>
      <c r="BM2077" t="s">
        <v>31</v>
      </c>
      <c r="BN2077">
        <v>511116</v>
      </c>
      <c r="BO2077" s="29">
        <v>5</v>
      </c>
      <c r="BP2077" t="s">
        <v>74</v>
      </c>
      <c r="BQ2077" s="61">
        <v>5448</v>
      </c>
    </row>
    <row r="2078" spans="37:69" x14ac:dyDescent="0.25">
      <c r="AK2078" s="27">
        <v>2023</v>
      </c>
      <c r="AL2078" t="s">
        <v>50</v>
      </c>
      <c r="AM2078" t="s">
        <v>36</v>
      </c>
      <c r="AN2078">
        <v>250003</v>
      </c>
      <c r="AO2078" s="29">
        <v>11</v>
      </c>
      <c r="AP2078" t="s">
        <v>81</v>
      </c>
      <c r="AQ2078" s="61">
        <v>676</v>
      </c>
      <c r="BK2078" s="27">
        <v>2023</v>
      </c>
      <c r="BL2078" t="s">
        <v>50</v>
      </c>
      <c r="BM2078" t="s">
        <v>31</v>
      </c>
      <c r="BN2078">
        <v>511116</v>
      </c>
      <c r="BO2078" s="29">
        <v>5</v>
      </c>
      <c r="BP2078" t="s">
        <v>12</v>
      </c>
      <c r="BQ2078" s="61">
        <v>927</v>
      </c>
    </row>
    <row r="2079" spans="37:69" x14ac:dyDescent="0.25">
      <c r="AK2079" s="27">
        <v>2023</v>
      </c>
      <c r="AL2079" t="s">
        <v>50</v>
      </c>
      <c r="AM2079" t="s">
        <v>36</v>
      </c>
      <c r="AN2079">
        <v>250003</v>
      </c>
      <c r="AO2079" s="29">
        <v>11</v>
      </c>
      <c r="AP2079" t="s">
        <v>11</v>
      </c>
      <c r="AQ2079" s="61">
        <v>295</v>
      </c>
      <c r="BK2079" s="27">
        <v>2023</v>
      </c>
      <c r="BL2079" t="s">
        <v>50</v>
      </c>
      <c r="BM2079" t="s">
        <v>31</v>
      </c>
      <c r="BN2079">
        <v>511116</v>
      </c>
      <c r="BO2079" s="29">
        <v>5</v>
      </c>
      <c r="BP2079" t="s">
        <v>15</v>
      </c>
      <c r="BQ2079" s="61">
        <v>2536</v>
      </c>
    </row>
    <row r="2080" spans="37:69" x14ac:dyDescent="0.25">
      <c r="AK2080" s="27">
        <v>2023</v>
      </c>
      <c r="AL2080" t="s">
        <v>50</v>
      </c>
      <c r="AM2080" t="s">
        <v>36</v>
      </c>
      <c r="AN2080">
        <v>250004</v>
      </c>
      <c r="AO2080" s="29">
        <v>1</v>
      </c>
      <c r="AP2080" t="s">
        <v>81</v>
      </c>
      <c r="AQ2080" s="61">
        <v>4794</v>
      </c>
      <c r="BK2080" s="27">
        <v>2023</v>
      </c>
      <c r="BL2080" t="s">
        <v>50</v>
      </c>
      <c r="BM2080" t="s">
        <v>31</v>
      </c>
      <c r="BN2080">
        <v>511116</v>
      </c>
      <c r="BO2080" s="29">
        <v>5</v>
      </c>
      <c r="BP2080" t="s">
        <v>19</v>
      </c>
      <c r="BQ2080" s="61">
        <v>1067</v>
      </c>
    </row>
    <row r="2081" spans="37:69" x14ac:dyDescent="0.25">
      <c r="AK2081" s="27">
        <v>2023</v>
      </c>
      <c r="AL2081" t="s">
        <v>50</v>
      </c>
      <c r="AM2081" t="s">
        <v>36</v>
      </c>
      <c r="AN2081">
        <v>250004</v>
      </c>
      <c r="AO2081" s="29">
        <v>2</v>
      </c>
      <c r="AP2081" t="s">
        <v>79</v>
      </c>
      <c r="AQ2081" s="61">
        <v>3608</v>
      </c>
      <c r="BK2081" s="27">
        <v>2023</v>
      </c>
      <c r="BL2081" t="s">
        <v>50</v>
      </c>
      <c r="BM2081" t="s">
        <v>31</v>
      </c>
      <c r="BN2081">
        <v>511116</v>
      </c>
      <c r="BO2081" s="29">
        <v>6</v>
      </c>
      <c r="BP2081" t="s">
        <v>79</v>
      </c>
      <c r="BQ2081" s="61">
        <v>4899</v>
      </c>
    </row>
    <row r="2082" spans="37:69" x14ac:dyDescent="0.25">
      <c r="AK2082" s="27">
        <v>2023</v>
      </c>
      <c r="AL2082" t="s">
        <v>50</v>
      </c>
      <c r="AM2082" t="s">
        <v>36</v>
      </c>
      <c r="AN2082">
        <v>250004</v>
      </c>
      <c r="AO2082" s="29">
        <v>7</v>
      </c>
      <c r="AP2082" t="s">
        <v>12</v>
      </c>
      <c r="AQ2082" s="61">
        <v>4096</v>
      </c>
      <c r="BK2082" s="27">
        <v>2023</v>
      </c>
      <c r="BL2082" t="s">
        <v>50</v>
      </c>
      <c r="BM2082" t="s">
        <v>31</v>
      </c>
      <c r="BN2082">
        <v>511116</v>
      </c>
      <c r="BO2082" s="29">
        <v>6</v>
      </c>
      <c r="BP2082" t="s">
        <v>13</v>
      </c>
      <c r="BQ2082" s="61">
        <v>2551</v>
      </c>
    </row>
    <row r="2083" spans="37:69" x14ac:dyDescent="0.25">
      <c r="AK2083" s="27">
        <v>2023</v>
      </c>
      <c r="AL2083" t="s">
        <v>50</v>
      </c>
      <c r="AM2083" t="s">
        <v>36</v>
      </c>
      <c r="AN2083">
        <v>250004</v>
      </c>
      <c r="AO2083" s="29">
        <v>7</v>
      </c>
      <c r="AP2083" t="s">
        <v>21</v>
      </c>
      <c r="AQ2083" s="61">
        <v>284</v>
      </c>
      <c r="BK2083" s="27">
        <v>2023</v>
      </c>
      <c r="BL2083" t="s">
        <v>50</v>
      </c>
      <c r="BM2083" t="s">
        <v>31</v>
      </c>
      <c r="BN2083">
        <v>511116</v>
      </c>
      <c r="BO2083" s="29">
        <v>6</v>
      </c>
      <c r="BP2083" t="s">
        <v>15</v>
      </c>
      <c r="BQ2083" s="61">
        <v>950</v>
      </c>
    </row>
    <row r="2084" spans="37:69" x14ac:dyDescent="0.25">
      <c r="AK2084" s="27">
        <v>2023</v>
      </c>
      <c r="AL2084" t="s">
        <v>50</v>
      </c>
      <c r="AM2084" t="s">
        <v>36</v>
      </c>
      <c r="AN2084">
        <v>250004</v>
      </c>
      <c r="AO2084" s="29">
        <v>10</v>
      </c>
      <c r="AP2084" t="s">
        <v>13</v>
      </c>
      <c r="AQ2084" s="61">
        <v>3065</v>
      </c>
      <c r="BK2084" s="27">
        <v>2023</v>
      </c>
      <c r="BL2084" t="s">
        <v>50</v>
      </c>
      <c r="BM2084" t="s">
        <v>31</v>
      </c>
      <c r="BN2084">
        <v>511116</v>
      </c>
      <c r="BO2084" s="29">
        <v>6</v>
      </c>
      <c r="BP2084" t="s">
        <v>17</v>
      </c>
      <c r="BQ2084" s="61">
        <v>2317</v>
      </c>
    </row>
    <row r="2085" spans="37:69" x14ac:dyDescent="0.25">
      <c r="AK2085" s="27">
        <v>2023</v>
      </c>
      <c r="AL2085" t="s">
        <v>50</v>
      </c>
      <c r="AM2085" t="s">
        <v>36</v>
      </c>
      <c r="AN2085">
        <v>250004</v>
      </c>
      <c r="AO2085" s="29">
        <v>11</v>
      </c>
      <c r="AP2085" t="s">
        <v>78</v>
      </c>
      <c r="AQ2085" s="61">
        <v>4109</v>
      </c>
      <c r="BK2085" s="27">
        <v>2023</v>
      </c>
      <c r="BL2085" t="s">
        <v>50</v>
      </c>
      <c r="BM2085" t="s">
        <v>31</v>
      </c>
      <c r="BN2085">
        <v>511116</v>
      </c>
      <c r="BO2085" s="29">
        <v>6</v>
      </c>
      <c r="BP2085" t="s">
        <v>19</v>
      </c>
      <c r="BQ2085" s="61">
        <v>3507</v>
      </c>
    </row>
    <row r="2086" spans="37:69" x14ac:dyDescent="0.25">
      <c r="AK2086" s="27">
        <v>2023</v>
      </c>
      <c r="AL2086" t="s">
        <v>50</v>
      </c>
      <c r="AM2086" t="s">
        <v>36</v>
      </c>
      <c r="AN2086">
        <v>250004</v>
      </c>
      <c r="AO2086" s="29">
        <v>11</v>
      </c>
      <c r="AP2086" t="s">
        <v>11</v>
      </c>
      <c r="AQ2086" s="61">
        <v>4002</v>
      </c>
      <c r="BK2086" s="27">
        <v>2023</v>
      </c>
      <c r="BL2086" t="s">
        <v>50</v>
      </c>
      <c r="BM2086" t="s">
        <v>31</v>
      </c>
      <c r="BN2086">
        <v>511116</v>
      </c>
      <c r="BO2086" s="29">
        <v>6</v>
      </c>
      <c r="BP2086" t="s">
        <v>21</v>
      </c>
      <c r="BQ2086" s="61">
        <v>3397</v>
      </c>
    </row>
    <row r="2087" spans="37:69" x14ac:dyDescent="0.25">
      <c r="AK2087" s="27">
        <v>2023</v>
      </c>
      <c r="AL2087" t="s">
        <v>50</v>
      </c>
      <c r="AM2087" t="s">
        <v>36</v>
      </c>
      <c r="AN2087">
        <v>250005</v>
      </c>
      <c r="AO2087" s="29">
        <v>2</v>
      </c>
      <c r="AP2087" t="s">
        <v>79</v>
      </c>
      <c r="AQ2087" s="61">
        <v>5980</v>
      </c>
      <c r="BK2087" s="27">
        <v>2023</v>
      </c>
      <c r="BL2087" t="s">
        <v>50</v>
      </c>
      <c r="BM2087" t="s">
        <v>31</v>
      </c>
      <c r="BN2087">
        <v>511116</v>
      </c>
      <c r="BO2087" s="29">
        <v>7</v>
      </c>
      <c r="BP2087" t="s">
        <v>76</v>
      </c>
      <c r="BQ2087" s="61">
        <v>5400</v>
      </c>
    </row>
    <row r="2088" spans="37:69" x14ac:dyDescent="0.25">
      <c r="AK2088" s="27">
        <v>2023</v>
      </c>
      <c r="AL2088" t="s">
        <v>50</v>
      </c>
      <c r="AM2088" t="s">
        <v>36</v>
      </c>
      <c r="AN2088">
        <v>250005</v>
      </c>
      <c r="AO2088" s="29">
        <v>2</v>
      </c>
      <c r="AP2088" t="s">
        <v>81</v>
      </c>
      <c r="AQ2088" s="61">
        <v>1653</v>
      </c>
      <c r="BK2088" s="27">
        <v>2023</v>
      </c>
      <c r="BL2088" t="s">
        <v>50</v>
      </c>
      <c r="BM2088" t="s">
        <v>31</v>
      </c>
      <c r="BN2088">
        <v>511116</v>
      </c>
      <c r="BO2088" s="29">
        <v>7</v>
      </c>
      <c r="BP2088" t="s">
        <v>12</v>
      </c>
      <c r="BQ2088" s="61">
        <v>3932</v>
      </c>
    </row>
    <row r="2089" spans="37:69" x14ac:dyDescent="0.25">
      <c r="AK2089" s="27">
        <v>2023</v>
      </c>
      <c r="AL2089" t="s">
        <v>50</v>
      </c>
      <c r="AM2089" t="s">
        <v>36</v>
      </c>
      <c r="AN2089">
        <v>250005</v>
      </c>
      <c r="AO2089" s="29">
        <v>4</v>
      </c>
      <c r="AP2089" t="s">
        <v>12</v>
      </c>
      <c r="AQ2089" s="61">
        <v>1996</v>
      </c>
      <c r="BK2089" s="27">
        <v>2023</v>
      </c>
      <c r="BL2089" t="s">
        <v>50</v>
      </c>
      <c r="BM2089" t="s">
        <v>31</v>
      </c>
      <c r="BN2089">
        <v>511116</v>
      </c>
      <c r="BO2089" s="29">
        <v>7</v>
      </c>
      <c r="BP2089" t="s">
        <v>21</v>
      </c>
      <c r="BQ2089" s="61">
        <v>5123</v>
      </c>
    </row>
    <row r="2090" spans="37:69" x14ac:dyDescent="0.25">
      <c r="AK2090" s="27">
        <v>2023</v>
      </c>
      <c r="AL2090" t="s">
        <v>50</v>
      </c>
      <c r="AM2090" t="s">
        <v>36</v>
      </c>
      <c r="AN2090">
        <v>250005</v>
      </c>
      <c r="AO2090" s="29">
        <v>5</v>
      </c>
      <c r="AP2090" t="s">
        <v>80</v>
      </c>
      <c r="AQ2090" s="61">
        <v>5236</v>
      </c>
      <c r="BK2090" s="27">
        <v>2023</v>
      </c>
      <c r="BL2090" t="s">
        <v>50</v>
      </c>
      <c r="BM2090" t="s">
        <v>31</v>
      </c>
      <c r="BN2090">
        <v>511116</v>
      </c>
      <c r="BO2090" s="29">
        <v>8</v>
      </c>
      <c r="BP2090" t="s">
        <v>76</v>
      </c>
      <c r="BQ2090" s="61">
        <v>3092</v>
      </c>
    </row>
    <row r="2091" spans="37:69" x14ac:dyDescent="0.25">
      <c r="AK2091" s="27">
        <v>2023</v>
      </c>
      <c r="AL2091" t="s">
        <v>50</v>
      </c>
      <c r="AM2091" t="s">
        <v>36</v>
      </c>
      <c r="AN2091">
        <v>250005</v>
      </c>
      <c r="AO2091" s="29">
        <v>5</v>
      </c>
      <c r="AP2091" t="s">
        <v>11</v>
      </c>
      <c r="AQ2091" s="61">
        <v>3744</v>
      </c>
      <c r="BK2091" s="27">
        <v>2023</v>
      </c>
      <c r="BL2091" t="s">
        <v>50</v>
      </c>
      <c r="BM2091" t="s">
        <v>31</v>
      </c>
      <c r="BN2091">
        <v>511116</v>
      </c>
      <c r="BO2091" s="29">
        <v>8</v>
      </c>
      <c r="BP2091" t="s">
        <v>78</v>
      </c>
      <c r="BQ2091" s="61">
        <v>4571</v>
      </c>
    </row>
    <row r="2092" spans="37:69" x14ac:dyDescent="0.25">
      <c r="AK2092" s="27">
        <v>2023</v>
      </c>
      <c r="AL2092" t="s">
        <v>50</v>
      </c>
      <c r="AM2092" t="s">
        <v>36</v>
      </c>
      <c r="AN2092">
        <v>250005</v>
      </c>
      <c r="AO2092" s="29">
        <v>5</v>
      </c>
      <c r="AP2092" t="s">
        <v>12</v>
      </c>
      <c r="AQ2092" s="61">
        <v>927</v>
      </c>
      <c r="BK2092" s="27">
        <v>2023</v>
      </c>
      <c r="BL2092" t="s">
        <v>50</v>
      </c>
      <c r="BM2092" t="s">
        <v>31</v>
      </c>
      <c r="BN2092">
        <v>511116</v>
      </c>
      <c r="BO2092" s="29">
        <v>9</v>
      </c>
      <c r="BP2092" t="s">
        <v>74</v>
      </c>
      <c r="BQ2092" s="61">
        <v>4130</v>
      </c>
    </row>
    <row r="2093" spans="37:69" x14ac:dyDescent="0.25">
      <c r="AK2093" s="27">
        <v>2023</v>
      </c>
      <c r="AL2093" t="s">
        <v>50</v>
      </c>
      <c r="AM2093" t="s">
        <v>36</v>
      </c>
      <c r="AN2093">
        <v>250005</v>
      </c>
      <c r="AO2093" s="29">
        <v>5</v>
      </c>
      <c r="AP2093" t="s">
        <v>18</v>
      </c>
      <c r="AQ2093" s="61">
        <v>4339</v>
      </c>
      <c r="BK2093" s="27">
        <v>2023</v>
      </c>
      <c r="BL2093" t="s">
        <v>50</v>
      </c>
      <c r="BM2093" t="s">
        <v>31</v>
      </c>
      <c r="BN2093">
        <v>511116</v>
      </c>
      <c r="BO2093" s="29">
        <v>9</v>
      </c>
      <c r="BP2093" t="s">
        <v>75</v>
      </c>
      <c r="BQ2093" s="61">
        <v>2053</v>
      </c>
    </row>
    <row r="2094" spans="37:69" x14ac:dyDescent="0.25">
      <c r="AK2094" s="27">
        <v>2023</v>
      </c>
      <c r="AL2094" t="s">
        <v>50</v>
      </c>
      <c r="AM2094" t="s">
        <v>36</v>
      </c>
      <c r="AN2094">
        <v>250005</v>
      </c>
      <c r="AO2094" s="29">
        <v>9</v>
      </c>
      <c r="AP2094" t="s">
        <v>81</v>
      </c>
      <c r="AQ2094" s="61">
        <v>1971</v>
      </c>
      <c r="BK2094" s="27">
        <v>2023</v>
      </c>
      <c r="BL2094" t="s">
        <v>50</v>
      </c>
      <c r="BM2094" t="s">
        <v>31</v>
      </c>
      <c r="BN2094">
        <v>511116</v>
      </c>
      <c r="BO2094" s="29">
        <v>9</v>
      </c>
      <c r="BP2094" t="s">
        <v>77</v>
      </c>
      <c r="BQ2094" s="61">
        <v>4543</v>
      </c>
    </row>
    <row r="2095" spans="37:69" x14ac:dyDescent="0.25">
      <c r="AK2095" s="27">
        <v>2023</v>
      </c>
      <c r="AL2095" t="s">
        <v>50</v>
      </c>
      <c r="AM2095" t="s">
        <v>36</v>
      </c>
      <c r="AN2095">
        <v>250005</v>
      </c>
      <c r="AO2095" s="29">
        <v>9</v>
      </c>
      <c r="AP2095" t="s">
        <v>11</v>
      </c>
      <c r="AQ2095" s="61">
        <v>676</v>
      </c>
      <c r="BK2095" s="27">
        <v>2023</v>
      </c>
      <c r="BL2095" t="s">
        <v>50</v>
      </c>
      <c r="BM2095" t="s">
        <v>31</v>
      </c>
      <c r="BN2095">
        <v>511116</v>
      </c>
      <c r="BO2095" s="29">
        <v>9</v>
      </c>
      <c r="BP2095" t="s">
        <v>12</v>
      </c>
      <c r="BQ2095" s="61">
        <v>4855</v>
      </c>
    </row>
    <row r="2096" spans="37:69" x14ac:dyDescent="0.25">
      <c r="AK2096" s="27">
        <v>2023</v>
      </c>
      <c r="AL2096" t="s">
        <v>50</v>
      </c>
      <c r="AM2096" t="s">
        <v>36</v>
      </c>
      <c r="AN2096">
        <v>250005</v>
      </c>
      <c r="AO2096" s="29">
        <v>12</v>
      </c>
      <c r="AP2096" t="s">
        <v>18</v>
      </c>
      <c r="AQ2096" s="61">
        <v>5017</v>
      </c>
      <c r="BK2096" s="27">
        <v>2023</v>
      </c>
      <c r="BL2096" t="s">
        <v>50</v>
      </c>
      <c r="BM2096" t="s">
        <v>31</v>
      </c>
      <c r="BN2096">
        <v>511116</v>
      </c>
      <c r="BO2096" s="29">
        <v>10</v>
      </c>
      <c r="BP2096" t="s">
        <v>73</v>
      </c>
      <c r="BQ2096" s="61">
        <v>3055</v>
      </c>
    </row>
    <row r="2097" spans="37:69" x14ac:dyDescent="0.25">
      <c r="AK2097" s="27">
        <v>2023</v>
      </c>
      <c r="AL2097" t="s">
        <v>50</v>
      </c>
      <c r="AM2097" t="s">
        <v>36</v>
      </c>
      <c r="AN2097">
        <v>250006</v>
      </c>
      <c r="AO2097" s="29">
        <v>2</v>
      </c>
      <c r="AP2097" t="s">
        <v>12</v>
      </c>
      <c r="AQ2097" s="61">
        <v>886</v>
      </c>
      <c r="BK2097" s="27">
        <v>2023</v>
      </c>
      <c r="BL2097" t="s">
        <v>50</v>
      </c>
      <c r="BM2097" t="s">
        <v>31</v>
      </c>
      <c r="BN2097">
        <v>511116</v>
      </c>
      <c r="BO2097" s="29">
        <v>10</v>
      </c>
      <c r="BP2097" t="s">
        <v>78</v>
      </c>
      <c r="BQ2097" s="61">
        <v>4788</v>
      </c>
    </row>
    <row r="2098" spans="37:69" x14ac:dyDescent="0.25">
      <c r="AK2098" s="27">
        <v>2023</v>
      </c>
      <c r="AL2098" t="s">
        <v>50</v>
      </c>
      <c r="AM2098" t="s">
        <v>36</v>
      </c>
      <c r="AN2098">
        <v>250006</v>
      </c>
      <c r="AO2098" s="29">
        <v>3</v>
      </c>
      <c r="AP2098" t="s">
        <v>15</v>
      </c>
      <c r="AQ2098" s="61">
        <v>270</v>
      </c>
      <c r="BK2098" s="27">
        <v>2023</v>
      </c>
      <c r="BL2098" t="s">
        <v>50</v>
      </c>
      <c r="BM2098" t="s">
        <v>31</v>
      </c>
      <c r="BN2098">
        <v>511116</v>
      </c>
      <c r="BO2098" s="29">
        <v>10</v>
      </c>
      <c r="BP2098" t="s">
        <v>12</v>
      </c>
      <c r="BQ2098" s="61">
        <v>4386</v>
      </c>
    </row>
    <row r="2099" spans="37:69" x14ac:dyDescent="0.25">
      <c r="AK2099" s="27">
        <v>2023</v>
      </c>
      <c r="AL2099" t="s">
        <v>50</v>
      </c>
      <c r="AM2099" t="s">
        <v>36</v>
      </c>
      <c r="AN2099">
        <v>250006</v>
      </c>
      <c r="AO2099" s="29">
        <v>9</v>
      </c>
      <c r="AP2099" t="s">
        <v>81</v>
      </c>
      <c r="AQ2099" s="61">
        <v>3070</v>
      </c>
      <c r="BK2099" s="27">
        <v>2023</v>
      </c>
      <c r="BL2099" t="s">
        <v>50</v>
      </c>
      <c r="BM2099" t="s">
        <v>31</v>
      </c>
      <c r="BN2099">
        <v>511116</v>
      </c>
      <c r="BO2099" s="29">
        <v>11</v>
      </c>
      <c r="BP2099" t="s">
        <v>81</v>
      </c>
      <c r="BQ2099" s="61">
        <v>2338</v>
      </c>
    </row>
    <row r="2100" spans="37:69" x14ac:dyDescent="0.25">
      <c r="AK2100" s="27">
        <v>2023</v>
      </c>
      <c r="AL2100" t="s">
        <v>50</v>
      </c>
      <c r="AM2100" t="s">
        <v>36</v>
      </c>
      <c r="AN2100">
        <v>250006</v>
      </c>
      <c r="AO2100" s="29">
        <v>10</v>
      </c>
      <c r="AP2100" t="s">
        <v>15</v>
      </c>
      <c r="AQ2100" s="61">
        <v>4668</v>
      </c>
      <c r="BK2100" s="27">
        <v>2023</v>
      </c>
      <c r="BL2100" t="s">
        <v>50</v>
      </c>
      <c r="BM2100" t="s">
        <v>31</v>
      </c>
      <c r="BN2100">
        <v>511116</v>
      </c>
      <c r="BO2100" s="29">
        <v>11</v>
      </c>
      <c r="BP2100" t="s">
        <v>15</v>
      </c>
      <c r="BQ2100" s="61">
        <v>698</v>
      </c>
    </row>
    <row r="2101" spans="37:69" x14ac:dyDescent="0.25">
      <c r="AK2101" s="27">
        <v>2023</v>
      </c>
      <c r="AL2101" t="s">
        <v>50</v>
      </c>
      <c r="AM2101" t="s">
        <v>36</v>
      </c>
      <c r="AN2101">
        <v>250007</v>
      </c>
      <c r="AO2101" s="29">
        <v>1</v>
      </c>
      <c r="AP2101" t="s">
        <v>77</v>
      </c>
      <c r="AQ2101" s="61">
        <v>957</v>
      </c>
      <c r="BK2101" s="27">
        <v>2023</v>
      </c>
      <c r="BL2101" t="s">
        <v>50</v>
      </c>
      <c r="BM2101" t="s">
        <v>31</v>
      </c>
      <c r="BN2101">
        <v>511116</v>
      </c>
      <c r="BO2101" s="29">
        <v>12</v>
      </c>
      <c r="BP2101" t="s">
        <v>19</v>
      </c>
      <c r="BQ2101" s="61">
        <v>4799</v>
      </c>
    </row>
    <row r="2102" spans="37:69" x14ac:dyDescent="0.25">
      <c r="AK2102" s="27">
        <v>2023</v>
      </c>
      <c r="AL2102" t="s">
        <v>50</v>
      </c>
      <c r="AM2102" t="s">
        <v>36</v>
      </c>
      <c r="AN2102">
        <v>250007</v>
      </c>
      <c r="AO2102" s="29">
        <v>1</v>
      </c>
      <c r="AP2102" t="s">
        <v>12</v>
      </c>
      <c r="AQ2102" s="61">
        <v>572</v>
      </c>
      <c r="BK2102" s="27">
        <v>2023</v>
      </c>
      <c r="BL2102" t="s">
        <v>50</v>
      </c>
      <c r="BM2102" t="s">
        <v>31</v>
      </c>
      <c r="BN2102">
        <v>511117</v>
      </c>
      <c r="BO2102" s="29">
        <v>1</v>
      </c>
      <c r="BP2102" t="s">
        <v>80</v>
      </c>
      <c r="BQ2102" s="61">
        <v>4914</v>
      </c>
    </row>
    <row r="2103" spans="37:69" x14ac:dyDescent="0.25">
      <c r="AK2103" s="27">
        <v>2023</v>
      </c>
      <c r="AL2103" t="s">
        <v>50</v>
      </c>
      <c r="AM2103" t="s">
        <v>36</v>
      </c>
      <c r="AN2103">
        <v>250007</v>
      </c>
      <c r="AO2103" s="29">
        <v>2</v>
      </c>
      <c r="AP2103" t="s">
        <v>14</v>
      </c>
      <c r="AQ2103" s="61">
        <v>5156</v>
      </c>
      <c r="BK2103" s="27">
        <v>2023</v>
      </c>
      <c r="BL2103" t="s">
        <v>50</v>
      </c>
      <c r="BM2103" t="s">
        <v>31</v>
      </c>
      <c r="BN2103">
        <v>511117</v>
      </c>
      <c r="BO2103" s="29">
        <v>1</v>
      </c>
      <c r="BP2103" t="s">
        <v>16</v>
      </c>
      <c r="BQ2103" s="61">
        <v>3643</v>
      </c>
    </row>
    <row r="2104" spans="37:69" x14ac:dyDescent="0.25">
      <c r="AK2104" s="27">
        <v>2023</v>
      </c>
      <c r="AL2104" t="s">
        <v>50</v>
      </c>
      <c r="AM2104" t="s">
        <v>36</v>
      </c>
      <c r="AN2104">
        <v>250007</v>
      </c>
      <c r="AO2104" s="29">
        <v>2</v>
      </c>
      <c r="AP2104" t="s">
        <v>16</v>
      </c>
      <c r="AQ2104" s="61">
        <v>1103</v>
      </c>
      <c r="BK2104" s="27">
        <v>2023</v>
      </c>
      <c r="BL2104" t="s">
        <v>50</v>
      </c>
      <c r="BM2104" t="s">
        <v>31</v>
      </c>
      <c r="BN2104">
        <v>511117</v>
      </c>
      <c r="BO2104" s="29">
        <v>1</v>
      </c>
      <c r="BP2104" t="s">
        <v>19</v>
      </c>
      <c r="BQ2104" s="61">
        <v>1240</v>
      </c>
    </row>
    <row r="2105" spans="37:69" x14ac:dyDescent="0.25">
      <c r="AK2105" s="27">
        <v>2023</v>
      </c>
      <c r="AL2105" t="s">
        <v>50</v>
      </c>
      <c r="AM2105" t="s">
        <v>36</v>
      </c>
      <c r="AN2105">
        <v>250007</v>
      </c>
      <c r="AO2105" s="29">
        <v>2</v>
      </c>
      <c r="AP2105" t="s">
        <v>21</v>
      </c>
      <c r="AQ2105" s="61">
        <v>1931</v>
      </c>
      <c r="BK2105" s="27">
        <v>2023</v>
      </c>
      <c r="BL2105" t="s">
        <v>50</v>
      </c>
      <c r="BM2105" t="s">
        <v>31</v>
      </c>
      <c r="BN2105">
        <v>511117</v>
      </c>
      <c r="BO2105" s="29">
        <v>2</v>
      </c>
      <c r="BP2105" t="s">
        <v>78</v>
      </c>
      <c r="BQ2105" s="61">
        <v>2944</v>
      </c>
    </row>
    <row r="2106" spans="37:69" x14ac:dyDescent="0.25">
      <c r="AK2106" s="27">
        <v>2023</v>
      </c>
      <c r="AL2106" t="s">
        <v>50</v>
      </c>
      <c r="AM2106" t="s">
        <v>36</v>
      </c>
      <c r="AN2106">
        <v>250007</v>
      </c>
      <c r="AO2106" s="29">
        <v>4</v>
      </c>
      <c r="AP2106" t="s">
        <v>74</v>
      </c>
      <c r="AQ2106" s="61">
        <v>3062</v>
      </c>
      <c r="BK2106" s="27">
        <v>2023</v>
      </c>
      <c r="BL2106" t="s">
        <v>50</v>
      </c>
      <c r="BM2106" t="s">
        <v>31</v>
      </c>
      <c r="BN2106">
        <v>511117</v>
      </c>
      <c r="BO2106" s="29">
        <v>2</v>
      </c>
      <c r="BP2106" t="s">
        <v>81</v>
      </c>
      <c r="BQ2106" s="61">
        <v>2268</v>
      </c>
    </row>
    <row r="2107" spans="37:69" x14ac:dyDescent="0.25">
      <c r="AK2107" s="27">
        <v>2023</v>
      </c>
      <c r="AL2107" t="s">
        <v>50</v>
      </c>
      <c r="AM2107" t="s">
        <v>36</v>
      </c>
      <c r="AN2107">
        <v>250007</v>
      </c>
      <c r="AO2107" s="29">
        <v>4</v>
      </c>
      <c r="AP2107" t="s">
        <v>80</v>
      </c>
      <c r="AQ2107" s="61">
        <v>5380</v>
      </c>
      <c r="BK2107" s="27">
        <v>2023</v>
      </c>
      <c r="BL2107" t="s">
        <v>50</v>
      </c>
      <c r="BM2107" t="s">
        <v>31</v>
      </c>
      <c r="BN2107">
        <v>511117</v>
      </c>
      <c r="BO2107" s="29">
        <v>2</v>
      </c>
      <c r="BP2107" t="s">
        <v>13</v>
      </c>
      <c r="BQ2107" s="61">
        <v>2948</v>
      </c>
    </row>
    <row r="2108" spans="37:69" x14ac:dyDescent="0.25">
      <c r="AK2108" s="27">
        <v>2023</v>
      </c>
      <c r="AL2108" t="s">
        <v>50</v>
      </c>
      <c r="AM2108" t="s">
        <v>36</v>
      </c>
      <c r="AN2108">
        <v>250007</v>
      </c>
      <c r="AO2108" s="29">
        <v>5</v>
      </c>
      <c r="AP2108" t="s">
        <v>76</v>
      </c>
      <c r="AQ2108" s="61">
        <v>5073</v>
      </c>
      <c r="BK2108" s="27">
        <v>2023</v>
      </c>
      <c r="BL2108" t="s">
        <v>50</v>
      </c>
      <c r="BM2108" t="s">
        <v>31</v>
      </c>
      <c r="BN2108">
        <v>511117</v>
      </c>
      <c r="BO2108" s="29">
        <v>3</v>
      </c>
      <c r="BP2108" t="s">
        <v>80</v>
      </c>
      <c r="BQ2108" s="61">
        <v>3849</v>
      </c>
    </row>
    <row r="2109" spans="37:69" x14ac:dyDescent="0.25">
      <c r="AK2109" s="27">
        <v>2023</v>
      </c>
      <c r="AL2109" t="s">
        <v>50</v>
      </c>
      <c r="AM2109" t="s">
        <v>36</v>
      </c>
      <c r="AN2109">
        <v>250007</v>
      </c>
      <c r="AO2109" s="29">
        <v>6</v>
      </c>
      <c r="AP2109" t="s">
        <v>17</v>
      </c>
      <c r="AQ2109" s="61">
        <v>4945</v>
      </c>
      <c r="BK2109" s="27">
        <v>2023</v>
      </c>
      <c r="BL2109" t="s">
        <v>50</v>
      </c>
      <c r="BM2109" t="s">
        <v>31</v>
      </c>
      <c r="BN2109">
        <v>511117</v>
      </c>
      <c r="BO2109" s="29">
        <v>3</v>
      </c>
      <c r="BP2109" t="s">
        <v>15</v>
      </c>
      <c r="BQ2109" s="61">
        <v>931</v>
      </c>
    </row>
    <row r="2110" spans="37:69" x14ac:dyDescent="0.25">
      <c r="AK2110" s="27">
        <v>2023</v>
      </c>
      <c r="AL2110" t="s">
        <v>50</v>
      </c>
      <c r="AM2110" t="s">
        <v>36</v>
      </c>
      <c r="AN2110">
        <v>250007</v>
      </c>
      <c r="AO2110" s="29">
        <v>9</v>
      </c>
      <c r="AP2110" t="s">
        <v>73</v>
      </c>
      <c r="AQ2110" s="61">
        <v>855</v>
      </c>
      <c r="BK2110" s="27">
        <v>2023</v>
      </c>
      <c r="BL2110" t="s">
        <v>50</v>
      </c>
      <c r="BM2110" t="s">
        <v>31</v>
      </c>
      <c r="BN2110">
        <v>511117</v>
      </c>
      <c r="BO2110" s="29">
        <v>3</v>
      </c>
      <c r="BP2110" t="s">
        <v>16</v>
      </c>
      <c r="BQ2110" s="61">
        <v>4937</v>
      </c>
    </row>
    <row r="2111" spans="37:69" x14ac:dyDescent="0.25">
      <c r="AK2111" s="27">
        <v>2023</v>
      </c>
      <c r="AL2111" t="s">
        <v>50</v>
      </c>
      <c r="AM2111" t="s">
        <v>36</v>
      </c>
      <c r="AN2111">
        <v>250007</v>
      </c>
      <c r="AO2111" s="29">
        <v>9</v>
      </c>
      <c r="AP2111" t="s">
        <v>11</v>
      </c>
      <c r="AQ2111" s="61">
        <v>514</v>
      </c>
      <c r="BK2111" s="27">
        <v>2023</v>
      </c>
      <c r="BL2111" t="s">
        <v>50</v>
      </c>
      <c r="BM2111" t="s">
        <v>31</v>
      </c>
      <c r="BN2111">
        <v>511117</v>
      </c>
      <c r="BO2111" s="29">
        <v>3</v>
      </c>
      <c r="BP2111" t="s">
        <v>17</v>
      </c>
      <c r="BQ2111" s="61">
        <v>3262</v>
      </c>
    </row>
    <row r="2112" spans="37:69" x14ac:dyDescent="0.25">
      <c r="AK2112" s="27">
        <v>2023</v>
      </c>
      <c r="AL2112" t="s">
        <v>50</v>
      </c>
      <c r="AM2112" t="s">
        <v>36</v>
      </c>
      <c r="AN2112">
        <v>250007</v>
      </c>
      <c r="AO2112" s="29">
        <v>12</v>
      </c>
      <c r="AP2112" t="s">
        <v>15</v>
      </c>
      <c r="AQ2112" s="61">
        <v>4712</v>
      </c>
      <c r="BK2112" s="27">
        <v>2023</v>
      </c>
      <c r="BL2112" t="s">
        <v>50</v>
      </c>
      <c r="BM2112" t="s">
        <v>31</v>
      </c>
      <c r="BN2112">
        <v>511117</v>
      </c>
      <c r="BO2112" s="29">
        <v>4</v>
      </c>
      <c r="BP2112" t="s">
        <v>81</v>
      </c>
      <c r="BQ2112" s="61">
        <v>7766</v>
      </c>
    </row>
    <row r="2113" spans="37:69" x14ac:dyDescent="0.25">
      <c r="AK2113" s="27">
        <v>2023</v>
      </c>
      <c r="AL2113" t="s">
        <v>50</v>
      </c>
      <c r="AM2113" t="s">
        <v>36</v>
      </c>
      <c r="AN2113">
        <v>250008</v>
      </c>
      <c r="AO2113" s="29">
        <v>2</v>
      </c>
      <c r="AP2113" t="s">
        <v>21</v>
      </c>
      <c r="AQ2113" s="61">
        <v>2567</v>
      </c>
      <c r="BK2113" s="27">
        <v>2023</v>
      </c>
      <c r="BL2113" t="s">
        <v>50</v>
      </c>
      <c r="BM2113" t="s">
        <v>31</v>
      </c>
      <c r="BN2113">
        <v>511117</v>
      </c>
      <c r="BO2113" s="29">
        <v>4</v>
      </c>
      <c r="BP2113" t="s">
        <v>13</v>
      </c>
      <c r="BQ2113" s="61">
        <v>2605</v>
      </c>
    </row>
    <row r="2114" spans="37:69" x14ac:dyDescent="0.25">
      <c r="AK2114" s="27">
        <v>2023</v>
      </c>
      <c r="AL2114" t="s">
        <v>50</v>
      </c>
      <c r="AM2114" t="s">
        <v>36</v>
      </c>
      <c r="AN2114">
        <v>250008</v>
      </c>
      <c r="AO2114" s="29">
        <v>3</v>
      </c>
      <c r="AP2114" t="s">
        <v>77</v>
      </c>
      <c r="AQ2114" s="61">
        <v>2220</v>
      </c>
      <c r="BK2114" s="27">
        <v>2023</v>
      </c>
      <c r="BL2114" t="s">
        <v>50</v>
      </c>
      <c r="BM2114" t="s">
        <v>31</v>
      </c>
      <c r="BN2114">
        <v>511117</v>
      </c>
      <c r="BO2114" s="29">
        <v>4</v>
      </c>
      <c r="BP2114" t="s">
        <v>14</v>
      </c>
      <c r="BQ2114" s="61">
        <v>1804</v>
      </c>
    </row>
    <row r="2115" spans="37:69" x14ac:dyDescent="0.25">
      <c r="AK2115" s="27">
        <v>2023</v>
      </c>
      <c r="AL2115" t="s">
        <v>50</v>
      </c>
      <c r="AM2115" t="s">
        <v>36</v>
      </c>
      <c r="AN2115">
        <v>250008</v>
      </c>
      <c r="AO2115" s="29">
        <v>3</v>
      </c>
      <c r="AP2115" t="s">
        <v>13</v>
      </c>
      <c r="AQ2115" s="61">
        <v>5306</v>
      </c>
      <c r="BK2115" s="27">
        <v>2023</v>
      </c>
      <c r="BL2115" t="s">
        <v>50</v>
      </c>
      <c r="BM2115" t="s">
        <v>31</v>
      </c>
      <c r="BN2115">
        <v>511117</v>
      </c>
      <c r="BO2115" s="29">
        <v>5</v>
      </c>
      <c r="BP2115" t="s">
        <v>76</v>
      </c>
      <c r="BQ2115" s="61">
        <v>5073</v>
      </c>
    </row>
    <row r="2116" spans="37:69" x14ac:dyDescent="0.25">
      <c r="AK2116" s="27">
        <v>2023</v>
      </c>
      <c r="AL2116" t="s">
        <v>50</v>
      </c>
      <c r="AM2116" t="s">
        <v>36</v>
      </c>
      <c r="AN2116">
        <v>250008</v>
      </c>
      <c r="AO2116" s="29">
        <v>4</v>
      </c>
      <c r="AP2116" t="s">
        <v>77</v>
      </c>
      <c r="AQ2116" s="61">
        <v>580</v>
      </c>
      <c r="BK2116" s="27">
        <v>2023</v>
      </c>
      <c r="BL2116" t="s">
        <v>50</v>
      </c>
      <c r="BM2116" t="s">
        <v>31</v>
      </c>
      <c r="BN2116">
        <v>511117</v>
      </c>
      <c r="BO2116" s="29">
        <v>6</v>
      </c>
      <c r="BP2116" t="s">
        <v>74</v>
      </c>
      <c r="BQ2116" s="61">
        <v>2207</v>
      </c>
    </row>
    <row r="2117" spans="37:69" x14ac:dyDescent="0.25">
      <c r="AK2117" s="27">
        <v>2023</v>
      </c>
      <c r="AL2117" t="s">
        <v>50</v>
      </c>
      <c r="AM2117" t="s">
        <v>36</v>
      </c>
      <c r="AN2117">
        <v>250008</v>
      </c>
      <c r="AO2117" s="29">
        <v>4</v>
      </c>
      <c r="AP2117" t="s">
        <v>15</v>
      </c>
      <c r="AQ2117" s="61">
        <v>5985</v>
      </c>
      <c r="BK2117" s="27">
        <v>2023</v>
      </c>
      <c r="BL2117" t="s">
        <v>50</v>
      </c>
      <c r="BM2117" t="s">
        <v>31</v>
      </c>
      <c r="BN2117">
        <v>511117</v>
      </c>
      <c r="BO2117" s="29">
        <v>6</v>
      </c>
      <c r="BP2117" t="s">
        <v>16</v>
      </c>
      <c r="BQ2117" s="61">
        <v>918</v>
      </c>
    </row>
    <row r="2118" spans="37:69" x14ac:dyDescent="0.25">
      <c r="AK2118" s="27">
        <v>2023</v>
      </c>
      <c r="AL2118" t="s">
        <v>50</v>
      </c>
      <c r="AM2118" t="s">
        <v>36</v>
      </c>
      <c r="AN2118">
        <v>250008</v>
      </c>
      <c r="AO2118" s="29">
        <v>7</v>
      </c>
      <c r="AP2118" t="s">
        <v>75</v>
      </c>
      <c r="AQ2118" s="61">
        <v>2039</v>
      </c>
      <c r="BK2118" s="27">
        <v>2023</v>
      </c>
      <c r="BL2118" t="s">
        <v>50</v>
      </c>
      <c r="BM2118" t="s">
        <v>31</v>
      </c>
      <c r="BN2118">
        <v>511117</v>
      </c>
      <c r="BO2118" s="29">
        <v>6</v>
      </c>
      <c r="BP2118" t="s">
        <v>20</v>
      </c>
      <c r="BQ2118" s="61">
        <v>366</v>
      </c>
    </row>
    <row r="2119" spans="37:69" x14ac:dyDescent="0.25">
      <c r="AK2119" s="27">
        <v>2023</v>
      </c>
      <c r="AL2119" t="s">
        <v>50</v>
      </c>
      <c r="AM2119" t="s">
        <v>36</v>
      </c>
      <c r="AN2119">
        <v>250008</v>
      </c>
      <c r="AO2119" s="29">
        <v>8</v>
      </c>
      <c r="AP2119" t="s">
        <v>76</v>
      </c>
      <c r="AQ2119" s="61">
        <v>3092</v>
      </c>
      <c r="BK2119" s="27">
        <v>2023</v>
      </c>
      <c r="BL2119" t="s">
        <v>50</v>
      </c>
      <c r="BM2119" t="s">
        <v>31</v>
      </c>
      <c r="BN2119">
        <v>511117</v>
      </c>
      <c r="BO2119" s="29">
        <v>7</v>
      </c>
      <c r="BP2119" t="s">
        <v>73</v>
      </c>
      <c r="BQ2119" s="61">
        <v>3733</v>
      </c>
    </row>
    <row r="2120" spans="37:69" x14ac:dyDescent="0.25">
      <c r="AK2120" s="27">
        <v>2023</v>
      </c>
      <c r="AL2120" t="s">
        <v>50</v>
      </c>
      <c r="AM2120" t="s">
        <v>36</v>
      </c>
      <c r="AN2120">
        <v>250008</v>
      </c>
      <c r="AO2120" s="29">
        <v>10</v>
      </c>
      <c r="AP2120" t="s">
        <v>75</v>
      </c>
      <c r="AQ2120" s="61">
        <v>776</v>
      </c>
      <c r="BK2120" s="27">
        <v>2023</v>
      </c>
      <c r="BL2120" t="s">
        <v>50</v>
      </c>
      <c r="BM2120" t="s">
        <v>31</v>
      </c>
      <c r="BN2120">
        <v>511117</v>
      </c>
      <c r="BO2120" s="29">
        <v>7</v>
      </c>
      <c r="BP2120" t="s">
        <v>75</v>
      </c>
      <c r="BQ2120" s="61">
        <v>2039</v>
      </c>
    </row>
    <row r="2121" spans="37:69" x14ac:dyDescent="0.25">
      <c r="AK2121" s="27">
        <v>2023</v>
      </c>
      <c r="AL2121" t="s">
        <v>50</v>
      </c>
      <c r="AM2121" t="s">
        <v>36</v>
      </c>
      <c r="AN2121">
        <v>250008</v>
      </c>
      <c r="AO2121" s="29">
        <v>10</v>
      </c>
      <c r="AP2121" t="s">
        <v>18</v>
      </c>
      <c r="AQ2121" s="61">
        <v>1378</v>
      </c>
      <c r="BK2121" s="27">
        <v>2023</v>
      </c>
      <c r="BL2121" t="s">
        <v>50</v>
      </c>
      <c r="BM2121" t="s">
        <v>31</v>
      </c>
      <c r="BN2121">
        <v>511117</v>
      </c>
      <c r="BO2121" s="29">
        <v>7</v>
      </c>
      <c r="BP2121" t="s">
        <v>76</v>
      </c>
      <c r="BQ2121" s="61">
        <v>4426</v>
      </c>
    </row>
    <row r="2122" spans="37:69" x14ac:dyDescent="0.25">
      <c r="AK2122" s="27">
        <v>2023</v>
      </c>
      <c r="AL2122" t="s">
        <v>50</v>
      </c>
      <c r="AM2122" t="s">
        <v>36</v>
      </c>
      <c r="AN2122">
        <v>250008</v>
      </c>
      <c r="AO2122" s="29">
        <v>10</v>
      </c>
      <c r="AP2122" t="s">
        <v>19</v>
      </c>
      <c r="AQ2122" s="61">
        <v>2119</v>
      </c>
      <c r="BK2122" s="27">
        <v>2023</v>
      </c>
      <c r="BL2122" t="s">
        <v>50</v>
      </c>
      <c r="BM2122" t="s">
        <v>31</v>
      </c>
      <c r="BN2122">
        <v>511117</v>
      </c>
      <c r="BO2122" s="29">
        <v>7</v>
      </c>
      <c r="BP2122" t="s">
        <v>21</v>
      </c>
      <c r="BQ2122" s="61">
        <v>2802</v>
      </c>
    </row>
    <row r="2123" spans="37:69" x14ac:dyDescent="0.25">
      <c r="AK2123" s="27">
        <v>2023</v>
      </c>
      <c r="AL2123" t="s">
        <v>50</v>
      </c>
      <c r="AM2123" t="s">
        <v>36</v>
      </c>
      <c r="AN2123">
        <v>250008</v>
      </c>
      <c r="AO2123" s="29">
        <v>11</v>
      </c>
      <c r="AP2123" t="s">
        <v>21</v>
      </c>
      <c r="AQ2123" s="61">
        <v>462</v>
      </c>
      <c r="BK2123" s="27">
        <v>2023</v>
      </c>
      <c r="BL2123" t="s">
        <v>50</v>
      </c>
      <c r="BM2123" t="s">
        <v>31</v>
      </c>
      <c r="BN2123">
        <v>511117</v>
      </c>
      <c r="BO2123" s="29">
        <v>8</v>
      </c>
      <c r="BP2123" t="s">
        <v>73</v>
      </c>
      <c r="BQ2123" s="61">
        <v>5051</v>
      </c>
    </row>
    <row r="2124" spans="37:69" x14ac:dyDescent="0.25">
      <c r="AK2124" s="27">
        <v>2023</v>
      </c>
      <c r="AL2124" t="s">
        <v>50</v>
      </c>
      <c r="AM2124" t="s">
        <v>36</v>
      </c>
      <c r="AN2124">
        <v>250009</v>
      </c>
      <c r="AO2124" s="29">
        <v>3</v>
      </c>
      <c r="AP2124" t="s">
        <v>16</v>
      </c>
      <c r="AQ2124" s="61">
        <v>2645</v>
      </c>
      <c r="BK2124" s="27">
        <v>2023</v>
      </c>
      <c r="BL2124" t="s">
        <v>50</v>
      </c>
      <c r="BM2124" t="s">
        <v>31</v>
      </c>
      <c r="BN2124">
        <v>511117</v>
      </c>
      <c r="BO2124" s="29">
        <v>8</v>
      </c>
      <c r="BP2124" t="s">
        <v>75</v>
      </c>
      <c r="BQ2124" s="61">
        <v>2526</v>
      </c>
    </row>
    <row r="2125" spans="37:69" x14ac:dyDescent="0.25">
      <c r="AK2125" s="27">
        <v>2023</v>
      </c>
      <c r="AL2125" t="s">
        <v>50</v>
      </c>
      <c r="AM2125" t="s">
        <v>36</v>
      </c>
      <c r="AN2125">
        <v>250009</v>
      </c>
      <c r="AO2125" s="29">
        <v>4</v>
      </c>
      <c r="AP2125" t="s">
        <v>81</v>
      </c>
      <c r="AQ2125" s="61">
        <v>5100</v>
      </c>
      <c r="BK2125" s="27">
        <v>2023</v>
      </c>
      <c r="BL2125" t="s">
        <v>50</v>
      </c>
      <c r="BM2125" t="s">
        <v>31</v>
      </c>
      <c r="BN2125">
        <v>511117</v>
      </c>
      <c r="BO2125" s="29">
        <v>8</v>
      </c>
      <c r="BP2125" t="s">
        <v>13</v>
      </c>
      <c r="BQ2125" s="61">
        <v>2360</v>
      </c>
    </row>
    <row r="2126" spans="37:69" x14ac:dyDescent="0.25">
      <c r="AK2126" s="27">
        <v>2023</v>
      </c>
      <c r="AL2126" t="s">
        <v>50</v>
      </c>
      <c r="AM2126" t="s">
        <v>36</v>
      </c>
      <c r="AN2126">
        <v>250009</v>
      </c>
      <c r="AO2126" s="29">
        <v>4</v>
      </c>
      <c r="AP2126" t="s">
        <v>13</v>
      </c>
      <c r="AQ2126" s="61">
        <v>2605</v>
      </c>
      <c r="BK2126" s="27">
        <v>2023</v>
      </c>
      <c r="BL2126" t="s">
        <v>50</v>
      </c>
      <c r="BM2126" t="s">
        <v>31</v>
      </c>
      <c r="BN2126">
        <v>511117</v>
      </c>
      <c r="BO2126" s="29">
        <v>8</v>
      </c>
      <c r="BP2126" t="s">
        <v>15</v>
      </c>
      <c r="BQ2126" s="61">
        <v>2292</v>
      </c>
    </row>
    <row r="2127" spans="37:69" x14ac:dyDescent="0.25">
      <c r="AK2127" s="27">
        <v>2023</v>
      </c>
      <c r="AL2127" t="s">
        <v>50</v>
      </c>
      <c r="AM2127" t="s">
        <v>36</v>
      </c>
      <c r="AN2127">
        <v>250009</v>
      </c>
      <c r="AO2127" s="29">
        <v>5</v>
      </c>
      <c r="AP2127" t="s">
        <v>14</v>
      </c>
      <c r="AQ2127" s="61">
        <v>1886</v>
      </c>
      <c r="BK2127" s="27">
        <v>2023</v>
      </c>
      <c r="BL2127" t="s">
        <v>50</v>
      </c>
      <c r="BM2127" t="s">
        <v>31</v>
      </c>
      <c r="BN2127">
        <v>511117</v>
      </c>
      <c r="BO2127" s="29">
        <v>8</v>
      </c>
      <c r="BP2127" t="s">
        <v>16</v>
      </c>
      <c r="BQ2127" s="61">
        <v>2805</v>
      </c>
    </row>
    <row r="2128" spans="37:69" x14ac:dyDescent="0.25">
      <c r="AK2128" s="27">
        <v>2023</v>
      </c>
      <c r="AL2128" t="s">
        <v>50</v>
      </c>
      <c r="AM2128" t="s">
        <v>36</v>
      </c>
      <c r="AN2128">
        <v>250009</v>
      </c>
      <c r="AO2128" s="29">
        <v>6</v>
      </c>
      <c r="AP2128" t="s">
        <v>13</v>
      </c>
      <c r="AQ2128" s="61">
        <v>335</v>
      </c>
      <c r="BK2128" s="27">
        <v>2023</v>
      </c>
      <c r="BL2128" t="s">
        <v>50</v>
      </c>
      <c r="BM2128" t="s">
        <v>31</v>
      </c>
      <c r="BN2128">
        <v>511117</v>
      </c>
      <c r="BO2128" s="29">
        <v>8</v>
      </c>
      <c r="BP2128" t="s">
        <v>20</v>
      </c>
      <c r="BQ2128" s="61">
        <v>2919</v>
      </c>
    </row>
    <row r="2129" spans="37:69" x14ac:dyDescent="0.25">
      <c r="AK2129" s="27">
        <v>2023</v>
      </c>
      <c r="AL2129" t="s">
        <v>50</v>
      </c>
      <c r="AM2129" t="s">
        <v>36</v>
      </c>
      <c r="AN2129">
        <v>250009</v>
      </c>
      <c r="AO2129" s="29">
        <v>7</v>
      </c>
      <c r="AP2129" t="s">
        <v>11</v>
      </c>
      <c r="AQ2129" s="61">
        <v>4787</v>
      </c>
      <c r="BK2129" s="27">
        <v>2023</v>
      </c>
      <c r="BL2129" t="s">
        <v>50</v>
      </c>
      <c r="BM2129" t="s">
        <v>31</v>
      </c>
      <c r="BN2129">
        <v>511117</v>
      </c>
      <c r="BO2129" s="29">
        <v>9</v>
      </c>
      <c r="BP2129" t="s">
        <v>75</v>
      </c>
      <c r="BQ2129" s="61">
        <v>5934</v>
      </c>
    </row>
    <row r="2130" spans="37:69" x14ac:dyDescent="0.25">
      <c r="AK2130" s="27">
        <v>2023</v>
      </c>
      <c r="AL2130" t="s">
        <v>50</v>
      </c>
      <c r="AM2130" t="s">
        <v>36</v>
      </c>
      <c r="AN2130">
        <v>250009</v>
      </c>
      <c r="AO2130" s="29">
        <v>8</v>
      </c>
      <c r="AP2130" t="s">
        <v>11</v>
      </c>
      <c r="AQ2130" s="61">
        <v>4387</v>
      </c>
      <c r="BK2130" s="27">
        <v>2023</v>
      </c>
      <c r="BL2130" t="s">
        <v>50</v>
      </c>
      <c r="BM2130" t="s">
        <v>31</v>
      </c>
      <c r="BN2130">
        <v>511117</v>
      </c>
      <c r="BO2130" s="29">
        <v>9</v>
      </c>
      <c r="BP2130" t="s">
        <v>81</v>
      </c>
      <c r="BQ2130" s="61">
        <v>3270</v>
      </c>
    </row>
    <row r="2131" spans="37:69" x14ac:dyDescent="0.25">
      <c r="AK2131" s="27">
        <v>2023</v>
      </c>
      <c r="AL2131" t="s">
        <v>50</v>
      </c>
      <c r="AM2131" t="s">
        <v>36</v>
      </c>
      <c r="AN2131">
        <v>250009</v>
      </c>
      <c r="AO2131" s="29">
        <v>10</v>
      </c>
      <c r="AP2131" t="s">
        <v>77</v>
      </c>
      <c r="AQ2131" s="61">
        <v>5188</v>
      </c>
      <c r="BK2131" s="27">
        <v>2023</v>
      </c>
      <c r="BL2131" t="s">
        <v>50</v>
      </c>
      <c r="BM2131" t="s">
        <v>31</v>
      </c>
      <c r="BN2131">
        <v>511117</v>
      </c>
      <c r="BO2131" s="29">
        <v>9</v>
      </c>
      <c r="BP2131" t="s">
        <v>11</v>
      </c>
      <c r="BQ2131" s="61">
        <v>676</v>
      </c>
    </row>
    <row r="2132" spans="37:69" x14ac:dyDescent="0.25">
      <c r="AK2132" s="27">
        <v>2023</v>
      </c>
      <c r="AL2132" t="s">
        <v>50</v>
      </c>
      <c r="AM2132" t="s">
        <v>36</v>
      </c>
      <c r="AN2132">
        <v>250009</v>
      </c>
      <c r="AO2132" s="29">
        <v>11</v>
      </c>
      <c r="AP2132" t="s">
        <v>16</v>
      </c>
      <c r="AQ2132" s="61">
        <v>3438</v>
      </c>
      <c r="BK2132" s="27">
        <v>2023</v>
      </c>
      <c r="BL2132" t="s">
        <v>50</v>
      </c>
      <c r="BM2132" t="s">
        <v>31</v>
      </c>
      <c r="BN2132">
        <v>511117</v>
      </c>
      <c r="BO2132" s="29">
        <v>10</v>
      </c>
      <c r="BP2132" t="s">
        <v>76</v>
      </c>
      <c r="BQ2132" s="61">
        <v>5742</v>
      </c>
    </row>
    <row r="2133" spans="37:69" x14ac:dyDescent="0.25">
      <c r="AK2133" s="27">
        <v>2023</v>
      </c>
      <c r="AL2133" t="s">
        <v>50</v>
      </c>
      <c r="AM2133" t="s">
        <v>36</v>
      </c>
      <c r="AN2133">
        <v>250009</v>
      </c>
      <c r="AO2133" s="29">
        <v>12</v>
      </c>
      <c r="AP2133" t="s">
        <v>75</v>
      </c>
      <c r="AQ2133" s="61">
        <v>1906</v>
      </c>
      <c r="BK2133" s="27">
        <v>2023</v>
      </c>
      <c r="BL2133" t="s">
        <v>50</v>
      </c>
      <c r="BM2133" t="s">
        <v>31</v>
      </c>
      <c r="BN2133">
        <v>511117</v>
      </c>
      <c r="BO2133" s="29">
        <v>10</v>
      </c>
      <c r="BP2133" t="s">
        <v>16</v>
      </c>
      <c r="BQ2133" s="61">
        <v>2085</v>
      </c>
    </row>
    <row r="2134" spans="37:69" x14ac:dyDescent="0.25">
      <c r="AK2134" s="27">
        <v>2023</v>
      </c>
      <c r="AL2134" t="s">
        <v>50</v>
      </c>
      <c r="AM2134" t="s">
        <v>36</v>
      </c>
      <c r="AN2134">
        <v>250010</v>
      </c>
      <c r="AO2134" s="29">
        <v>1</v>
      </c>
      <c r="AP2134" t="s">
        <v>19</v>
      </c>
      <c r="AQ2134" s="61">
        <v>1240</v>
      </c>
      <c r="BK2134" s="27">
        <v>2023</v>
      </c>
      <c r="BL2134" t="s">
        <v>50</v>
      </c>
      <c r="BM2134" t="s">
        <v>31</v>
      </c>
      <c r="BN2134">
        <v>511117</v>
      </c>
      <c r="BO2134" s="29">
        <v>10</v>
      </c>
      <c r="BP2134" t="s">
        <v>18</v>
      </c>
      <c r="BQ2134" s="61">
        <v>1303</v>
      </c>
    </row>
    <row r="2135" spans="37:69" x14ac:dyDescent="0.25">
      <c r="AK2135" s="27">
        <v>2023</v>
      </c>
      <c r="AL2135" t="s">
        <v>50</v>
      </c>
      <c r="AM2135" t="s">
        <v>36</v>
      </c>
      <c r="AN2135">
        <v>250010</v>
      </c>
      <c r="AO2135" s="29">
        <v>3</v>
      </c>
      <c r="AP2135" t="s">
        <v>12</v>
      </c>
      <c r="AQ2135" s="61">
        <v>520</v>
      </c>
      <c r="BK2135" s="27">
        <v>2023</v>
      </c>
      <c r="BL2135" t="s">
        <v>50</v>
      </c>
      <c r="BM2135" t="s">
        <v>31</v>
      </c>
      <c r="BN2135">
        <v>511117</v>
      </c>
      <c r="BO2135" s="29">
        <v>11</v>
      </c>
      <c r="BP2135" t="s">
        <v>73</v>
      </c>
      <c r="BQ2135" s="61">
        <v>2457</v>
      </c>
    </row>
    <row r="2136" spans="37:69" x14ac:dyDescent="0.25">
      <c r="AK2136" s="27">
        <v>2023</v>
      </c>
      <c r="AL2136" t="s">
        <v>50</v>
      </c>
      <c r="AM2136" t="s">
        <v>36</v>
      </c>
      <c r="AN2136">
        <v>250010</v>
      </c>
      <c r="AO2136" s="29">
        <v>4</v>
      </c>
      <c r="AP2136" t="s">
        <v>16</v>
      </c>
      <c r="AQ2136" s="61">
        <v>3104</v>
      </c>
      <c r="BK2136" s="27">
        <v>2023</v>
      </c>
      <c r="BL2136" t="s">
        <v>50</v>
      </c>
      <c r="BM2136" t="s">
        <v>31</v>
      </c>
      <c r="BN2136">
        <v>511117</v>
      </c>
      <c r="BO2136" s="29">
        <v>11</v>
      </c>
      <c r="BP2136" t="s">
        <v>11</v>
      </c>
      <c r="BQ2136" s="61">
        <v>295</v>
      </c>
    </row>
    <row r="2137" spans="37:69" x14ac:dyDescent="0.25">
      <c r="AK2137" s="27">
        <v>2023</v>
      </c>
      <c r="AL2137" t="s">
        <v>50</v>
      </c>
      <c r="AM2137" t="s">
        <v>36</v>
      </c>
      <c r="AN2137">
        <v>250010</v>
      </c>
      <c r="AO2137" s="29">
        <v>6</v>
      </c>
      <c r="AP2137" t="s">
        <v>76</v>
      </c>
      <c r="AQ2137" s="61">
        <v>2142</v>
      </c>
      <c r="BK2137" s="27">
        <v>2023</v>
      </c>
      <c r="BL2137" t="s">
        <v>50</v>
      </c>
      <c r="BM2137" t="s">
        <v>31</v>
      </c>
      <c r="BN2137">
        <v>511117</v>
      </c>
      <c r="BO2137" s="29">
        <v>12</v>
      </c>
      <c r="BP2137" t="s">
        <v>73</v>
      </c>
      <c r="BQ2137" s="61">
        <v>1079</v>
      </c>
    </row>
    <row r="2138" spans="37:69" x14ac:dyDescent="0.25">
      <c r="AK2138" s="27">
        <v>2023</v>
      </c>
      <c r="AL2138" t="s">
        <v>50</v>
      </c>
      <c r="AM2138" t="s">
        <v>36</v>
      </c>
      <c r="AN2138">
        <v>250010</v>
      </c>
      <c r="AO2138" s="29">
        <v>8</v>
      </c>
      <c r="AP2138" t="s">
        <v>73</v>
      </c>
      <c r="AQ2138" s="61">
        <v>5051</v>
      </c>
      <c r="BK2138" s="27">
        <v>2023</v>
      </c>
      <c r="BL2138" t="s">
        <v>50</v>
      </c>
      <c r="BM2138" t="s">
        <v>31</v>
      </c>
      <c r="BN2138">
        <v>511117</v>
      </c>
      <c r="BO2138" s="29">
        <v>12</v>
      </c>
      <c r="BP2138" t="s">
        <v>75</v>
      </c>
      <c r="BQ2138" s="61">
        <v>1456</v>
      </c>
    </row>
    <row r="2139" spans="37:69" x14ac:dyDescent="0.25">
      <c r="AK2139" s="27">
        <v>2023</v>
      </c>
      <c r="AL2139" t="s">
        <v>50</v>
      </c>
      <c r="AM2139" t="s">
        <v>36</v>
      </c>
      <c r="AN2139">
        <v>250010</v>
      </c>
      <c r="AO2139" s="29">
        <v>8</v>
      </c>
      <c r="AP2139" t="s">
        <v>11</v>
      </c>
      <c r="AQ2139" s="61">
        <v>5279</v>
      </c>
      <c r="BK2139" s="27">
        <v>2023</v>
      </c>
      <c r="BL2139" t="s">
        <v>50</v>
      </c>
      <c r="BM2139" t="s">
        <v>31</v>
      </c>
      <c r="BN2139">
        <v>511117</v>
      </c>
      <c r="BO2139" s="29">
        <v>12</v>
      </c>
      <c r="BP2139" t="s">
        <v>15</v>
      </c>
      <c r="BQ2139" s="61">
        <v>3597</v>
      </c>
    </row>
    <row r="2140" spans="37:69" x14ac:dyDescent="0.25">
      <c r="AK2140" s="27">
        <v>2023</v>
      </c>
      <c r="AL2140" t="s">
        <v>50</v>
      </c>
      <c r="AM2140" t="s">
        <v>36</v>
      </c>
      <c r="AN2140">
        <v>250010</v>
      </c>
      <c r="AO2140" s="29">
        <v>8</v>
      </c>
      <c r="AP2140" t="s">
        <v>13</v>
      </c>
      <c r="AQ2140" s="61">
        <v>1973</v>
      </c>
      <c r="BK2140" s="27">
        <v>2023</v>
      </c>
      <c r="BL2140" t="s">
        <v>50</v>
      </c>
      <c r="BM2140" t="s">
        <v>31</v>
      </c>
      <c r="BN2140">
        <v>511117</v>
      </c>
      <c r="BO2140" s="29">
        <v>12</v>
      </c>
      <c r="BP2140" t="s">
        <v>18</v>
      </c>
      <c r="BQ2140" s="61">
        <v>5017</v>
      </c>
    </row>
    <row r="2141" spans="37:69" x14ac:dyDescent="0.25">
      <c r="AK2141" s="27">
        <v>2023</v>
      </c>
      <c r="AL2141" t="s">
        <v>50</v>
      </c>
      <c r="AM2141" t="s">
        <v>36</v>
      </c>
      <c r="AN2141">
        <v>250010</v>
      </c>
      <c r="AO2141" s="29">
        <v>8</v>
      </c>
      <c r="AP2141" t="s">
        <v>20</v>
      </c>
      <c r="AQ2141" s="61">
        <v>2919</v>
      </c>
      <c r="BK2141" s="27">
        <v>2023</v>
      </c>
      <c r="BL2141" t="s">
        <v>65</v>
      </c>
      <c r="BM2141" t="s">
        <v>29</v>
      </c>
      <c r="BN2141">
        <v>511111</v>
      </c>
      <c r="BO2141" s="29">
        <v>1</v>
      </c>
      <c r="BP2141" t="s">
        <v>74</v>
      </c>
      <c r="BQ2141" s="61">
        <v>875</v>
      </c>
    </row>
    <row r="2142" spans="37:69" x14ac:dyDescent="0.25">
      <c r="AK2142" s="27">
        <v>2023</v>
      </c>
      <c r="AL2142" t="s">
        <v>50</v>
      </c>
      <c r="AM2142" t="s">
        <v>37</v>
      </c>
      <c r="AN2142">
        <v>250011</v>
      </c>
      <c r="AO2142" s="29">
        <v>1</v>
      </c>
      <c r="AP2142" t="s">
        <v>14</v>
      </c>
      <c r="AQ2142" s="61">
        <v>4334</v>
      </c>
      <c r="BK2142" s="27">
        <v>2023</v>
      </c>
      <c r="BL2142" t="s">
        <v>65</v>
      </c>
      <c r="BM2142" t="s">
        <v>29</v>
      </c>
      <c r="BN2142">
        <v>511111</v>
      </c>
      <c r="BO2142" s="29">
        <v>1</v>
      </c>
      <c r="BP2142" t="s">
        <v>75</v>
      </c>
      <c r="BQ2142" s="61">
        <v>2294</v>
      </c>
    </row>
    <row r="2143" spans="37:69" x14ac:dyDescent="0.25">
      <c r="AK2143" s="27">
        <v>2023</v>
      </c>
      <c r="AL2143" t="s">
        <v>50</v>
      </c>
      <c r="AM2143" t="s">
        <v>37</v>
      </c>
      <c r="AN2143">
        <v>250011</v>
      </c>
      <c r="AO2143" s="29">
        <v>3</v>
      </c>
      <c r="AP2143" t="s">
        <v>80</v>
      </c>
      <c r="AQ2143" s="61">
        <v>3501</v>
      </c>
      <c r="BK2143" s="27">
        <v>2023</v>
      </c>
      <c r="BL2143" t="s">
        <v>65</v>
      </c>
      <c r="BM2143" t="s">
        <v>29</v>
      </c>
      <c r="BN2143">
        <v>511111</v>
      </c>
      <c r="BO2143" s="29">
        <v>1</v>
      </c>
      <c r="BP2143" t="s">
        <v>81</v>
      </c>
      <c r="BQ2143" s="61">
        <v>5342</v>
      </c>
    </row>
    <row r="2144" spans="37:69" x14ac:dyDescent="0.25">
      <c r="AK2144" s="27">
        <v>2023</v>
      </c>
      <c r="AL2144" t="s">
        <v>50</v>
      </c>
      <c r="AM2144" t="s">
        <v>37</v>
      </c>
      <c r="AN2144">
        <v>250011</v>
      </c>
      <c r="AO2144" s="29">
        <v>3</v>
      </c>
      <c r="AP2144" t="s">
        <v>12</v>
      </c>
      <c r="AQ2144" s="61">
        <v>5605</v>
      </c>
      <c r="BK2144" s="27">
        <v>2023</v>
      </c>
      <c r="BL2144" t="s">
        <v>65</v>
      </c>
      <c r="BM2144" t="s">
        <v>29</v>
      </c>
      <c r="BN2144">
        <v>511111</v>
      </c>
      <c r="BO2144" s="29">
        <v>1</v>
      </c>
      <c r="BP2144" t="s">
        <v>14</v>
      </c>
      <c r="BQ2144" s="61">
        <v>3156</v>
      </c>
    </row>
    <row r="2145" spans="37:69" x14ac:dyDescent="0.25">
      <c r="AK2145" s="27">
        <v>2023</v>
      </c>
      <c r="AL2145" t="s">
        <v>50</v>
      </c>
      <c r="AM2145" t="s">
        <v>37</v>
      </c>
      <c r="AN2145">
        <v>250011</v>
      </c>
      <c r="AO2145" s="29">
        <v>3</v>
      </c>
      <c r="AP2145" t="s">
        <v>18</v>
      </c>
      <c r="AQ2145" s="61">
        <v>1858</v>
      </c>
      <c r="BK2145" s="27">
        <v>2023</v>
      </c>
      <c r="BL2145" t="s">
        <v>65</v>
      </c>
      <c r="BM2145" t="s">
        <v>29</v>
      </c>
      <c r="BN2145">
        <v>511111</v>
      </c>
      <c r="BO2145" s="29">
        <v>2</v>
      </c>
      <c r="BP2145" t="s">
        <v>73</v>
      </c>
      <c r="BQ2145" s="61">
        <v>3289</v>
      </c>
    </row>
    <row r="2146" spans="37:69" x14ac:dyDescent="0.25">
      <c r="AK2146" s="27">
        <v>2023</v>
      </c>
      <c r="AL2146" t="s">
        <v>50</v>
      </c>
      <c r="AM2146" t="s">
        <v>37</v>
      </c>
      <c r="AN2146">
        <v>250011</v>
      </c>
      <c r="AO2146" s="29">
        <v>3</v>
      </c>
      <c r="AP2146" t="s">
        <v>21</v>
      </c>
      <c r="AQ2146" s="61">
        <v>4196</v>
      </c>
      <c r="BK2146" s="27">
        <v>2023</v>
      </c>
      <c r="BL2146" t="s">
        <v>65</v>
      </c>
      <c r="BM2146" t="s">
        <v>29</v>
      </c>
      <c r="BN2146">
        <v>511111</v>
      </c>
      <c r="BO2146" s="29">
        <v>2</v>
      </c>
      <c r="BP2146" t="s">
        <v>76</v>
      </c>
      <c r="BQ2146" s="61">
        <v>5599</v>
      </c>
    </row>
    <row r="2147" spans="37:69" x14ac:dyDescent="0.25">
      <c r="AK2147" s="27">
        <v>2023</v>
      </c>
      <c r="AL2147" t="s">
        <v>50</v>
      </c>
      <c r="AM2147" t="s">
        <v>37</v>
      </c>
      <c r="AN2147">
        <v>250011</v>
      </c>
      <c r="AO2147" s="29">
        <v>4</v>
      </c>
      <c r="AP2147" t="s">
        <v>21</v>
      </c>
      <c r="AQ2147" s="61">
        <v>1114</v>
      </c>
      <c r="BK2147" s="27">
        <v>2023</v>
      </c>
      <c r="BL2147" t="s">
        <v>65</v>
      </c>
      <c r="BM2147" t="s">
        <v>29</v>
      </c>
      <c r="BN2147">
        <v>511111</v>
      </c>
      <c r="BO2147" s="29">
        <v>2</v>
      </c>
      <c r="BP2147" t="s">
        <v>77</v>
      </c>
      <c r="BQ2147" s="61">
        <v>2092</v>
      </c>
    </row>
    <row r="2148" spans="37:69" x14ac:dyDescent="0.25">
      <c r="AK2148" s="27">
        <v>2023</v>
      </c>
      <c r="AL2148" t="s">
        <v>50</v>
      </c>
      <c r="AM2148" t="s">
        <v>37</v>
      </c>
      <c r="AN2148">
        <v>250011</v>
      </c>
      <c r="AO2148" s="29">
        <v>8</v>
      </c>
      <c r="AP2148" t="s">
        <v>15</v>
      </c>
      <c r="AQ2148" s="61">
        <v>5069</v>
      </c>
      <c r="BK2148" s="27">
        <v>2023</v>
      </c>
      <c r="BL2148" t="s">
        <v>65</v>
      </c>
      <c r="BM2148" t="s">
        <v>29</v>
      </c>
      <c r="BN2148">
        <v>511111</v>
      </c>
      <c r="BO2148" s="29">
        <v>2</v>
      </c>
      <c r="BP2148" t="s">
        <v>15</v>
      </c>
      <c r="BQ2148" s="61">
        <v>1548</v>
      </c>
    </row>
    <row r="2149" spans="37:69" x14ac:dyDescent="0.25">
      <c r="AK2149" s="27">
        <v>2023</v>
      </c>
      <c r="AL2149" t="s">
        <v>50</v>
      </c>
      <c r="AM2149" t="s">
        <v>37</v>
      </c>
      <c r="AN2149">
        <v>250011</v>
      </c>
      <c r="AO2149" s="29">
        <v>9</v>
      </c>
      <c r="AP2149" t="s">
        <v>77</v>
      </c>
      <c r="AQ2149" s="61">
        <v>4543</v>
      </c>
      <c r="BK2149" s="27">
        <v>2023</v>
      </c>
      <c r="BL2149" t="s">
        <v>65</v>
      </c>
      <c r="BM2149" t="s">
        <v>29</v>
      </c>
      <c r="BN2149">
        <v>511111</v>
      </c>
      <c r="BO2149" s="29">
        <v>3</v>
      </c>
      <c r="BP2149" t="s">
        <v>15</v>
      </c>
      <c r="BQ2149" s="61">
        <v>4706</v>
      </c>
    </row>
    <row r="2150" spans="37:69" x14ac:dyDescent="0.25">
      <c r="AK2150" s="27">
        <v>2023</v>
      </c>
      <c r="AL2150" t="s">
        <v>50</v>
      </c>
      <c r="AM2150" t="s">
        <v>37</v>
      </c>
      <c r="AN2150">
        <v>250011</v>
      </c>
      <c r="AO2150" s="29">
        <v>9</v>
      </c>
      <c r="AP2150" t="s">
        <v>20</v>
      </c>
      <c r="AQ2150" s="61">
        <v>390</v>
      </c>
      <c r="BK2150" s="27">
        <v>2023</v>
      </c>
      <c r="BL2150" t="s">
        <v>65</v>
      </c>
      <c r="BM2150" t="s">
        <v>29</v>
      </c>
      <c r="BN2150">
        <v>511111</v>
      </c>
      <c r="BO2150" s="29">
        <v>4</v>
      </c>
      <c r="BP2150" t="s">
        <v>77</v>
      </c>
      <c r="BQ2150" s="61">
        <v>4384</v>
      </c>
    </row>
    <row r="2151" spans="37:69" x14ac:dyDescent="0.25">
      <c r="AK2151" s="27">
        <v>2023</v>
      </c>
      <c r="AL2151" t="s">
        <v>50</v>
      </c>
      <c r="AM2151" t="s">
        <v>37</v>
      </c>
      <c r="AN2151">
        <v>250011</v>
      </c>
      <c r="AO2151" s="29">
        <v>10</v>
      </c>
      <c r="AP2151" t="s">
        <v>78</v>
      </c>
      <c r="AQ2151" s="61">
        <v>4788</v>
      </c>
      <c r="BK2151" s="27">
        <v>2023</v>
      </c>
      <c r="BL2151" t="s">
        <v>65</v>
      </c>
      <c r="BM2151" t="s">
        <v>29</v>
      </c>
      <c r="BN2151">
        <v>511111</v>
      </c>
      <c r="BO2151" s="29">
        <v>4</v>
      </c>
      <c r="BP2151" t="s">
        <v>80</v>
      </c>
      <c r="BQ2151" s="61">
        <v>5997</v>
      </c>
    </row>
    <row r="2152" spans="37:69" x14ac:dyDescent="0.25">
      <c r="AK2152" s="27">
        <v>2023</v>
      </c>
      <c r="AL2152" t="s">
        <v>50</v>
      </c>
      <c r="AM2152" t="s">
        <v>37</v>
      </c>
      <c r="AN2152">
        <v>250011</v>
      </c>
      <c r="AO2152" s="29">
        <v>11</v>
      </c>
      <c r="AP2152" t="s">
        <v>81</v>
      </c>
      <c r="AQ2152" s="61">
        <v>1662</v>
      </c>
      <c r="BK2152" s="27">
        <v>2023</v>
      </c>
      <c r="BL2152" t="s">
        <v>65</v>
      </c>
      <c r="BM2152" t="s">
        <v>29</v>
      </c>
      <c r="BN2152">
        <v>511111</v>
      </c>
      <c r="BO2152" s="29">
        <v>4</v>
      </c>
      <c r="BP2152" t="s">
        <v>11</v>
      </c>
      <c r="BQ2152" s="61">
        <v>2006</v>
      </c>
    </row>
    <row r="2153" spans="37:69" x14ac:dyDescent="0.25">
      <c r="AK2153" s="27">
        <v>2023</v>
      </c>
      <c r="AL2153" t="s">
        <v>50</v>
      </c>
      <c r="AM2153" t="s">
        <v>37</v>
      </c>
      <c r="AN2153">
        <v>250011</v>
      </c>
      <c r="AO2153" s="29">
        <v>12</v>
      </c>
      <c r="AP2153" t="s">
        <v>16</v>
      </c>
      <c r="AQ2153" s="61">
        <v>5249</v>
      </c>
      <c r="BK2153" s="27">
        <v>2023</v>
      </c>
      <c r="BL2153" t="s">
        <v>65</v>
      </c>
      <c r="BM2153" t="s">
        <v>29</v>
      </c>
      <c r="BN2153">
        <v>511111</v>
      </c>
      <c r="BO2153" s="29">
        <v>4</v>
      </c>
      <c r="BP2153" t="s">
        <v>12</v>
      </c>
      <c r="BQ2153" s="61">
        <v>2436</v>
      </c>
    </row>
    <row r="2154" spans="37:69" x14ac:dyDescent="0.25">
      <c r="AK2154" s="27">
        <v>2023</v>
      </c>
      <c r="AL2154" t="s">
        <v>50</v>
      </c>
      <c r="AM2154" t="s">
        <v>37</v>
      </c>
      <c r="AN2154">
        <v>250012</v>
      </c>
      <c r="AO2154" s="29">
        <v>2</v>
      </c>
      <c r="AP2154" t="s">
        <v>81</v>
      </c>
      <c r="AQ2154" s="61">
        <v>615</v>
      </c>
      <c r="BK2154" s="27">
        <v>2023</v>
      </c>
      <c r="BL2154" t="s">
        <v>65</v>
      </c>
      <c r="BM2154" t="s">
        <v>29</v>
      </c>
      <c r="BN2154">
        <v>511111</v>
      </c>
      <c r="BO2154" s="29">
        <v>4</v>
      </c>
      <c r="BP2154" t="s">
        <v>15</v>
      </c>
      <c r="BQ2154" s="61">
        <v>2903</v>
      </c>
    </row>
    <row r="2155" spans="37:69" x14ac:dyDescent="0.25">
      <c r="AK2155" s="27">
        <v>2023</v>
      </c>
      <c r="AL2155" t="s">
        <v>50</v>
      </c>
      <c r="AM2155" t="s">
        <v>37</v>
      </c>
      <c r="AN2155">
        <v>250012</v>
      </c>
      <c r="AO2155" s="29">
        <v>4</v>
      </c>
      <c r="AP2155" t="s">
        <v>14</v>
      </c>
      <c r="AQ2155" s="61">
        <v>1804</v>
      </c>
      <c r="BK2155" s="27">
        <v>2023</v>
      </c>
      <c r="BL2155" t="s">
        <v>65</v>
      </c>
      <c r="BM2155" t="s">
        <v>29</v>
      </c>
      <c r="BN2155">
        <v>511111</v>
      </c>
      <c r="BO2155" s="29">
        <v>4</v>
      </c>
      <c r="BP2155" t="s">
        <v>21</v>
      </c>
      <c r="BQ2155" s="61">
        <v>3684</v>
      </c>
    </row>
    <row r="2156" spans="37:69" x14ac:dyDescent="0.25">
      <c r="AK2156" s="27">
        <v>2023</v>
      </c>
      <c r="AL2156" t="s">
        <v>50</v>
      </c>
      <c r="AM2156" t="s">
        <v>37</v>
      </c>
      <c r="AN2156">
        <v>250012</v>
      </c>
      <c r="AO2156" s="29">
        <v>7</v>
      </c>
      <c r="AP2156" t="s">
        <v>80</v>
      </c>
      <c r="AQ2156" s="61">
        <v>522</v>
      </c>
      <c r="BK2156" s="27">
        <v>2023</v>
      </c>
      <c r="BL2156" t="s">
        <v>65</v>
      </c>
      <c r="BM2156" t="s">
        <v>29</v>
      </c>
      <c r="BN2156">
        <v>511111</v>
      </c>
      <c r="BO2156" s="29">
        <v>5</v>
      </c>
      <c r="BP2156" t="s">
        <v>73</v>
      </c>
      <c r="BQ2156" s="61">
        <v>5021</v>
      </c>
    </row>
    <row r="2157" spans="37:69" x14ac:dyDescent="0.25">
      <c r="AK2157" s="27">
        <v>2023</v>
      </c>
      <c r="AL2157" t="s">
        <v>50</v>
      </c>
      <c r="AM2157" t="s">
        <v>37</v>
      </c>
      <c r="AN2157">
        <v>250012</v>
      </c>
      <c r="AO2157" s="29">
        <v>7</v>
      </c>
      <c r="AP2157" t="s">
        <v>21</v>
      </c>
      <c r="AQ2157" s="61">
        <v>2802</v>
      </c>
      <c r="BK2157" s="27">
        <v>2023</v>
      </c>
      <c r="BL2157" t="s">
        <v>65</v>
      </c>
      <c r="BM2157" t="s">
        <v>29</v>
      </c>
      <c r="BN2157">
        <v>511111</v>
      </c>
      <c r="BO2157" s="29">
        <v>5</v>
      </c>
      <c r="BP2157" t="s">
        <v>79</v>
      </c>
      <c r="BQ2157" s="61">
        <v>5391</v>
      </c>
    </row>
    <row r="2158" spans="37:69" x14ac:dyDescent="0.25">
      <c r="AK2158" s="27">
        <v>2023</v>
      </c>
      <c r="AL2158" t="s">
        <v>50</v>
      </c>
      <c r="AM2158" t="s">
        <v>37</v>
      </c>
      <c r="AN2158">
        <v>250013</v>
      </c>
      <c r="AO2158" s="29">
        <v>1</v>
      </c>
      <c r="AP2158" t="s">
        <v>11</v>
      </c>
      <c r="AQ2158" s="61">
        <v>2432</v>
      </c>
      <c r="BK2158" s="27">
        <v>2023</v>
      </c>
      <c r="BL2158" t="s">
        <v>65</v>
      </c>
      <c r="BM2158" t="s">
        <v>29</v>
      </c>
      <c r="BN2158">
        <v>511111</v>
      </c>
      <c r="BO2158" s="29">
        <v>5</v>
      </c>
      <c r="BP2158" t="s">
        <v>14</v>
      </c>
      <c r="BQ2158" s="61">
        <v>4543</v>
      </c>
    </row>
    <row r="2159" spans="37:69" x14ac:dyDescent="0.25">
      <c r="AK2159" s="27">
        <v>2023</v>
      </c>
      <c r="AL2159" t="s">
        <v>50</v>
      </c>
      <c r="AM2159" t="s">
        <v>37</v>
      </c>
      <c r="AN2159">
        <v>250013</v>
      </c>
      <c r="AO2159" s="29">
        <v>1</v>
      </c>
      <c r="AP2159" t="s">
        <v>16</v>
      </c>
      <c r="AQ2159" s="61">
        <v>3848</v>
      </c>
      <c r="BK2159" s="27">
        <v>2023</v>
      </c>
      <c r="BL2159" t="s">
        <v>65</v>
      </c>
      <c r="BM2159" t="s">
        <v>29</v>
      </c>
      <c r="BN2159">
        <v>511111</v>
      </c>
      <c r="BO2159" s="29">
        <v>5</v>
      </c>
      <c r="BP2159" t="s">
        <v>17</v>
      </c>
      <c r="BQ2159" s="61">
        <v>5442</v>
      </c>
    </row>
    <row r="2160" spans="37:69" x14ac:dyDescent="0.25">
      <c r="AK2160" s="27">
        <v>2023</v>
      </c>
      <c r="AL2160" t="s">
        <v>50</v>
      </c>
      <c r="AM2160" t="s">
        <v>37</v>
      </c>
      <c r="AN2160">
        <v>250013</v>
      </c>
      <c r="AO2160" s="29">
        <v>2</v>
      </c>
      <c r="AP2160" t="s">
        <v>12</v>
      </c>
      <c r="AQ2160" s="61">
        <v>4370</v>
      </c>
      <c r="BK2160" s="27">
        <v>2023</v>
      </c>
      <c r="BL2160" t="s">
        <v>65</v>
      </c>
      <c r="BM2160" t="s">
        <v>29</v>
      </c>
      <c r="BN2160">
        <v>511111</v>
      </c>
      <c r="BO2160" s="29">
        <v>6</v>
      </c>
      <c r="BP2160" t="s">
        <v>78</v>
      </c>
      <c r="BQ2160" s="61">
        <v>1037</v>
      </c>
    </row>
    <row r="2161" spans="37:69" x14ac:dyDescent="0.25">
      <c r="AK2161" s="27">
        <v>2023</v>
      </c>
      <c r="AL2161" t="s">
        <v>50</v>
      </c>
      <c r="AM2161" t="s">
        <v>37</v>
      </c>
      <c r="AN2161">
        <v>250013</v>
      </c>
      <c r="AO2161" s="29">
        <v>6</v>
      </c>
      <c r="AP2161" t="s">
        <v>16</v>
      </c>
      <c r="AQ2161" s="61">
        <v>918</v>
      </c>
      <c r="BK2161" s="27">
        <v>2023</v>
      </c>
      <c r="BL2161" t="s">
        <v>65</v>
      </c>
      <c r="BM2161" t="s">
        <v>29</v>
      </c>
      <c r="BN2161">
        <v>511111</v>
      </c>
      <c r="BO2161" s="29">
        <v>6</v>
      </c>
      <c r="BP2161" t="s">
        <v>81</v>
      </c>
      <c r="BQ2161" s="61">
        <v>2897</v>
      </c>
    </row>
    <row r="2162" spans="37:69" x14ac:dyDescent="0.25">
      <c r="AK2162" s="27">
        <v>2023</v>
      </c>
      <c r="AL2162" t="s">
        <v>50</v>
      </c>
      <c r="AM2162" t="s">
        <v>37</v>
      </c>
      <c r="AN2162">
        <v>250013</v>
      </c>
      <c r="AO2162" s="29">
        <v>10</v>
      </c>
      <c r="AP2162" t="s">
        <v>76</v>
      </c>
      <c r="AQ2162" s="61">
        <v>5742</v>
      </c>
      <c r="BK2162" s="27">
        <v>2023</v>
      </c>
      <c r="BL2162" t="s">
        <v>65</v>
      </c>
      <c r="BM2162" t="s">
        <v>29</v>
      </c>
      <c r="BN2162">
        <v>511111</v>
      </c>
      <c r="BO2162" s="29">
        <v>6</v>
      </c>
      <c r="BP2162" t="s">
        <v>11</v>
      </c>
      <c r="BQ2162" s="61">
        <v>834</v>
      </c>
    </row>
    <row r="2163" spans="37:69" x14ac:dyDescent="0.25">
      <c r="AK2163" s="27">
        <v>2023</v>
      </c>
      <c r="AL2163" t="s">
        <v>50</v>
      </c>
      <c r="AM2163" t="s">
        <v>37</v>
      </c>
      <c r="AN2163">
        <v>250013</v>
      </c>
      <c r="AO2163" s="29">
        <v>11</v>
      </c>
      <c r="AP2163" t="s">
        <v>15</v>
      </c>
      <c r="AQ2163" s="61">
        <v>1881</v>
      </c>
      <c r="BK2163" s="27">
        <v>2023</v>
      </c>
      <c r="BL2163" t="s">
        <v>65</v>
      </c>
      <c r="BM2163" t="s">
        <v>29</v>
      </c>
      <c r="BN2163">
        <v>511111</v>
      </c>
      <c r="BO2163" s="29">
        <v>6</v>
      </c>
      <c r="BP2163" t="s">
        <v>16</v>
      </c>
      <c r="BQ2163" s="61">
        <v>5516</v>
      </c>
    </row>
    <row r="2164" spans="37:69" x14ac:dyDescent="0.25">
      <c r="AK2164" s="27">
        <v>2023</v>
      </c>
      <c r="AL2164" t="s">
        <v>50</v>
      </c>
      <c r="AM2164" t="s">
        <v>37</v>
      </c>
      <c r="AN2164">
        <v>250014</v>
      </c>
      <c r="AO2164" s="29">
        <v>1</v>
      </c>
      <c r="AP2164" t="s">
        <v>74</v>
      </c>
      <c r="AQ2164" s="61">
        <v>677</v>
      </c>
      <c r="BK2164" s="27">
        <v>2023</v>
      </c>
      <c r="BL2164" t="s">
        <v>65</v>
      </c>
      <c r="BM2164" t="s">
        <v>29</v>
      </c>
      <c r="BN2164">
        <v>511111</v>
      </c>
      <c r="BO2164" s="29">
        <v>7</v>
      </c>
      <c r="BP2164" t="s">
        <v>80</v>
      </c>
      <c r="BQ2164" s="61">
        <v>3322</v>
      </c>
    </row>
    <row r="2165" spans="37:69" x14ac:dyDescent="0.25">
      <c r="AK2165" s="27">
        <v>2023</v>
      </c>
      <c r="AL2165" t="s">
        <v>50</v>
      </c>
      <c r="AM2165" t="s">
        <v>37</v>
      </c>
      <c r="AN2165">
        <v>250014</v>
      </c>
      <c r="AO2165" s="29">
        <v>1</v>
      </c>
      <c r="AP2165" t="s">
        <v>80</v>
      </c>
      <c r="AQ2165" s="61">
        <v>4814</v>
      </c>
      <c r="BK2165" s="27">
        <v>2023</v>
      </c>
      <c r="BL2165" t="s">
        <v>65</v>
      </c>
      <c r="BM2165" t="s">
        <v>29</v>
      </c>
      <c r="BN2165">
        <v>511111</v>
      </c>
      <c r="BO2165" s="29">
        <v>10</v>
      </c>
      <c r="BP2165" t="s">
        <v>76</v>
      </c>
      <c r="BQ2165" s="61">
        <v>5384</v>
      </c>
    </row>
    <row r="2166" spans="37:69" x14ac:dyDescent="0.25">
      <c r="AK2166" s="27">
        <v>2023</v>
      </c>
      <c r="AL2166" t="s">
        <v>50</v>
      </c>
      <c r="AM2166" t="s">
        <v>37</v>
      </c>
      <c r="AN2166">
        <v>250014</v>
      </c>
      <c r="AO2166" s="29">
        <v>1</v>
      </c>
      <c r="AP2166" t="s">
        <v>12</v>
      </c>
      <c r="AQ2166" s="61">
        <v>5095</v>
      </c>
      <c r="BK2166" s="27">
        <v>2023</v>
      </c>
      <c r="BL2166" t="s">
        <v>65</v>
      </c>
      <c r="BM2166" t="s">
        <v>29</v>
      </c>
      <c r="BN2166">
        <v>511111</v>
      </c>
      <c r="BO2166" s="29">
        <v>10</v>
      </c>
      <c r="BP2166" t="s">
        <v>78</v>
      </c>
      <c r="BQ2166" s="61">
        <v>4325</v>
      </c>
    </row>
    <row r="2167" spans="37:69" x14ac:dyDescent="0.25">
      <c r="AK2167" s="27">
        <v>2023</v>
      </c>
      <c r="AL2167" t="s">
        <v>50</v>
      </c>
      <c r="AM2167" t="s">
        <v>37</v>
      </c>
      <c r="AN2167">
        <v>250014</v>
      </c>
      <c r="AO2167" s="29">
        <v>2</v>
      </c>
      <c r="AP2167" t="s">
        <v>13</v>
      </c>
      <c r="AQ2167" s="61">
        <v>2948</v>
      </c>
      <c r="BK2167" s="27">
        <v>2023</v>
      </c>
      <c r="BL2167" t="s">
        <v>65</v>
      </c>
      <c r="BM2167" t="s">
        <v>29</v>
      </c>
      <c r="BN2167">
        <v>511111</v>
      </c>
      <c r="BO2167" s="29">
        <v>11</v>
      </c>
      <c r="BP2167" t="s">
        <v>76</v>
      </c>
      <c r="BQ2167" s="61">
        <v>3752</v>
      </c>
    </row>
    <row r="2168" spans="37:69" x14ac:dyDescent="0.25">
      <c r="AK2168" s="27">
        <v>2023</v>
      </c>
      <c r="AL2168" t="s">
        <v>50</v>
      </c>
      <c r="AM2168" t="s">
        <v>37</v>
      </c>
      <c r="AN2168">
        <v>250014</v>
      </c>
      <c r="AO2168" s="29">
        <v>3</v>
      </c>
      <c r="AP2168" t="s">
        <v>80</v>
      </c>
      <c r="AQ2168" s="61">
        <v>843</v>
      </c>
      <c r="BK2168" s="27">
        <v>2023</v>
      </c>
      <c r="BL2168" t="s">
        <v>65</v>
      </c>
      <c r="BM2168" t="s">
        <v>29</v>
      </c>
      <c r="BN2168">
        <v>511111</v>
      </c>
      <c r="BO2168" s="29">
        <v>11</v>
      </c>
      <c r="BP2168" t="s">
        <v>16</v>
      </c>
      <c r="BQ2168" s="61">
        <v>3702</v>
      </c>
    </row>
    <row r="2169" spans="37:69" x14ac:dyDescent="0.25">
      <c r="AK2169" s="27">
        <v>2023</v>
      </c>
      <c r="AL2169" t="s">
        <v>50</v>
      </c>
      <c r="AM2169" t="s">
        <v>37</v>
      </c>
      <c r="AN2169">
        <v>250014</v>
      </c>
      <c r="AO2169" s="29">
        <v>4</v>
      </c>
      <c r="AP2169" t="s">
        <v>81</v>
      </c>
      <c r="AQ2169" s="61">
        <v>2666</v>
      </c>
      <c r="BK2169" s="27">
        <v>2023</v>
      </c>
      <c r="BL2169" t="s">
        <v>65</v>
      </c>
      <c r="BM2169" t="s">
        <v>29</v>
      </c>
      <c r="BN2169">
        <v>511111</v>
      </c>
      <c r="BO2169" s="29">
        <v>11</v>
      </c>
      <c r="BP2169" t="s">
        <v>17</v>
      </c>
      <c r="BQ2169" s="61">
        <v>3194</v>
      </c>
    </row>
    <row r="2170" spans="37:69" x14ac:dyDescent="0.25">
      <c r="AK2170" s="27">
        <v>2023</v>
      </c>
      <c r="AL2170" t="s">
        <v>50</v>
      </c>
      <c r="AM2170" t="s">
        <v>37</v>
      </c>
      <c r="AN2170">
        <v>250014</v>
      </c>
      <c r="AO2170" s="29">
        <v>7</v>
      </c>
      <c r="AP2170" t="s">
        <v>74</v>
      </c>
      <c r="AQ2170" s="61">
        <v>5381</v>
      </c>
      <c r="BK2170" s="27">
        <v>2023</v>
      </c>
      <c r="BL2170" t="s">
        <v>65</v>
      </c>
      <c r="BM2170" t="s">
        <v>29</v>
      </c>
      <c r="BN2170">
        <v>511111</v>
      </c>
      <c r="BO2170" s="29">
        <v>11</v>
      </c>
      <c r="BP2170" t="s">
        <v>19</v>
      </c>
      <c r="BQ2170" s="61">
        <v>3520</v>
      </c>
    </row>
    <row r="2171" spans="37:69" x14ac:dyDescent="0.25">
      <c r="AK2171" s="27">
        <v>2023</v>
      </c>
      <c r="AL2171" t="s">
        <v>50</v>
      </c>
      <c r="AM2171" t="s">
        <v>37</v>
      </c>
      <c r="AN2171">
        <v>250014</v>
      </c>
      <c r="AO2171" s="29">
        <v>9</v>
      </c>
      <c r="AP2171" t="s">
        <v>16</v>
      </c>
      <c r="AQ2171" s="61">
        <v>1465</v>
      </c>
      <c r="BK2171" s="27">
        <v>2023</v>
      </c>
      <c r="BL2171" t="s">
        <v>65</v>
      </c>
      <c r="BM2171" t="s">
        <v>29</v>
      </c>
      <c r="BN2171">
        <v>511111</v>
      </c>
      <c r="BO2171" s="29">
        <v>12</v>
      </c>
      <c r="BP2171" t="s">
        <v>18</v>
      </c>
      <c r="BQ2171" s="61">
        <v>4316</v>
      </c>
    </row>
    <row r="2172" spans="37:69" x14ac:dyDescent="0.25">
      <c r="AK2172" s="27">
        <v>2023</v>
      </c>
      <c r="AL2172" t="s">
        <v>50</v>
      </c>
      <c r="AM2172" t="s">
        <v>37</v>
      </c>
      <c r="AN2172">
        <v>250014</v>
      </c>
      <c r="AO2172" s="29">
        <v>9</v>
      </c>
      <c r="AP2172" t="s">
        <v>18</v>
      </c>
      <c r="AQ2172" s="61">
        <v>2650</v>
      </c>
      <c r="BK2172" s="27">
        <v>2023</v>
      </c>
      <c r="BL2172" t="s">
        <v>65</v>
      </c>
      <c r="BM2172" t="s">
        <v>29</v>
      </c>
      <c r="BN2172">
        <v>511111</v>
      </c>
      <c r="BO2172" s="29">
        <v>12</v>
      </c>
      <c r="BP2172" t="s">
        <v>21</v>
      </c>
      <c r="BQ2172" s="61">
        <v>4275</v>
      </c>
    </row>
    <row r="2173" spans="37:69" x14ac:dyDescent="0.25">
      <c r="AK2173" s="27">
        <v>2023</v>
      </c>
      <c r="AL2173" t="s">
        <v>50</v>
      </c>
      <c r="AM2173" t="s">
        <v>37</v>
      </c>
      <c r="AN2173">
        <v>250014</v>
      </c>
      <c r="AO2173" s="29">
        <v>11</v>
      </c>
      <c r="AP2173" t="s">
        <v>16</v>
      </c>
      <c r="AQ2173" s="61">
        <v>4324</v>
      </c>
      <c r="BK2173" s="27">
        <v>2023</v>
      </c>
      <c r="BL2173" t="s">
        <v>65</v>
      </c>
      <c r="BM2173" t="s">
        <v>29</v>
      </c>
      <c r="BN2173">
        <v>511112</v>
      </c>
      <c r="BO2173" s="29">
        <v>1</v>
      </c>
      <c r="BP2173" t="s">
        <v>17</v>
      </c>
      <c r="BQ2173" s="61">
        <v>3377</v>
      </c>
    </row>
    <row r="2174" spans="37:69" x14ac:dyDescent="0.25">
      <c r="AK2174" s="27">
        <v>2023</v>
      </c>
      <c r="AL2174" t="s">
        <v>50</v>
      </c>
      <c r="AM2174" t="s">
        <v>37</v>
      </c>
      <c r="AN2174">
        <v>250015</v>
      </c>
      <c r="AO2174" s="29">
        <v>1</v>
      </c>
      <c r="AP2174" t="s">
        <v>15</v>
      </c>
      <c r="AQ2174" s="61">
        <v>5841</v>
      </c>
      <c r="BK2174" s="27">
        <v>2023</v>
      </c>
      <c r="BL2174" t="s">
        <v>65</v>
      </c>
      <c r="BM2174" t="s">
        <v>29</v>
      </c>
      <c r="BN2174">
        <v>511112</v>
      </c>
      <c r="BO2174" s="29">
        <v>1</v>
      </c>
      <c r="BP2174" t="s">
        <v>20</v>
      </c>
      <c r="BQ2174" s="61">
        <v>2879</v>
      </c>
    </row>
    <row r="2175" spans="37:69" x14ac:dyDescent="0.25">
      <c r="AK2175" s="27">
        <v>2023</v>
      </c>
      <c r="AL2175" t="s">
        <v>50</v>
      </c>
      <c r="AM2175" t="s">
        <v>37</v>
      </c>
      <c r="AN2175">
        <v>250015</v>
      </c>
      <c r="AO2175" s="29">
        <v>2</v>
      </c>
      <c r="AP2175" t="s">
        <v>77</v>
      </c>
      <c r="AQ2175" s="61">
        <v>2289</v>
      </c>
      <c r="BK2175" s="27">
        <v>2023</v>
      </c>
      <c r="BL2175" t="s">
        <v>65</v>
      </c>
      <c r="BM2175" t="s">
        <v>29</v>
      </c>
      <c r="BN2175">
        <v>511112</v>
      </c>
      <c r="BO2175" s="29">
        <v>2</v>
      </c>
      <c r="BP2175" t="s">
        <v>73</v>
      </c>
      <c r="BQ2175" s="61">
        <v>289</v>
      </c>
    </row>
    <row r="2176" spans="37:69" x14ac:dyDescent="0.25">
      <c r="AK2176" s="27">
        <v>2023</v>
      </c>
      <c r="AL2176" t="s">
        <v>50</v>
      </c>
      <c r="AM2176" t="s">
        <v>37</v>
      </c>
      <c r="AN2176">
        <v>250015</v>
      </c>
      <c r="AO2176" s="29">
        <v>3</v>
      </c>
      <c r="AP2176" t="s">
        <v>14</v>
      </c>
      <c r="AQ2176" s="61">
        <v>4388</v>
      </c>
      <c r="BK2176" s="27">
        <v>2023</v>
      </c>
      <c r="BL2176" t="s">
        <v>65</v>
      </c>
      <c r="BM2176" t="s">
        <v>29</v>
      </c>
      <c r="BN2176">
        <v>511112</v>
      </c>
      <c r="BO2176" s="29">
        <v>2</v>
      </c>
      <c r="BP2176" t="s">
        <v>75</v>
      </c>
      <c r="BQ2176" s="61">
        <v>1506</v>
      </c>
    </row>
    <row r="2177" spans="37:69" x14ac:dyDescent="0.25">
      <c r="AK2177" s="27">
        <v>2023</v>
      </c>
      <c r="AL2177" t="s">
        <v>50</v>
      </c>
      <c r="AM2177" t="s">
        <v>37</v>
      </c>
      <c r="AN2177">
        <v>250015</v>
      </c>
      <c r="AO2177" s="29">
        <v>3</v>
      </c>
      <c r="AP2177" t="s">
        <v>16</v>
      </c>
      <c r="AQ2177" s="61">
        <v>4937</v>
      </c>
      <c r="BK2177" s="27">
        <v>2023</v>
      </c>
      <c r="BL2177" t="s">
        <v>65</v>
      </c>
      <c r="BM2177" t="s">
        <v>29</v>
      </c>
      <c r="BN2177">
        <v>511112</v>
      </c>
      <c r="BO2177" s="29">
        <v>2</v>
      </c>
      <c r="BP2177" t="s">
        <v>76</v>
      </c>
      <c r="BQ2177" s="61">
        <v>1632</v>
      </c>
    </row>
    <row r="2178" spans="37:69" x14ac:dyDescent="0.25">
      <c r="AK2178" s="27">
        <v>2023</v>
      </c>
      <c r="AL2178" t="s">
        <v>50</v>
      </c>
      <c r="AM2178" t="s">
        <v>37</v>
      </c>
      <c r="AN2178">
        <v>250015</v>
      </c>
      <c r="AO2178" s="29">
        <v>3</v>
      </c>
      <c r="AP2178" t="s">
        <v>17</v>
      </c>
      <c r="AQ2178" s="61">
        <v>3262</v>
      </c>
      <c r="BK2178" s="27">
        <v>2023</v>
      </c>
      <c r="BL2178" t="s">
        <v>65</v>
      </c>
      <c r="BM2178" t="s">
        <v>29</v>
      </c>
      <c r="BN2178">
        <v>511112</v>
      </c>
      <c r="BO2178" s="29">
        <v>2</v>
      </c>
      <c r="BP2178" t="s">
        <v>78</v>
      </c>
      <c r="BQ2178" s="61">
        <v>3603</v>
      </c>
    </row>
    <row r="2179" spans="37:69" x14ac:dyDescent="0.25">
      <c r="AK2179" s="27">
        <v>2023</v>
      </c>
      <c r="AL2179" t="s">
        <v>50</v>
      </c>
      <c r="AM2179" t="s">
        <v>37</v>
      </c>
      <c r="AN2179">
        <v>250015</v>
      </c>
      <c r="AO2179" s="29">
        <v>3</v>
      </c>
      <c r="AP2179" t="s">
        <v>20</v>
      </c>
      <c r="AQ2179" s="61">
        <v>5995</v>
      </c>
      <c r="BK2179" s="27">
        <v>2023</v>
      </c>
      <c r="BL2179" t="s">
        <v>65</v>
      </c>
      <c r="BM2179" t="s">
        <v>29</v>
      </c>
      <c r="BN2179">
        <v>511112</v>
      </c>
      <c r="BO2179" s="29">
        <v>2</v>
      </c>
      <c r="BP2179" t="s">
        <v>79</v>
      </c>
      <c r="BQ2179" s="61">
        <v>1825</v>
      </c>
    </row>
    <row r="2180" spans="37:69" x14ac:dyDescent="0.25">
      <c r="AK2180" s="27">
        <v>2023</v>
      </c>
      <c r="AL2180" t="s">
        <v>50</v>
      </c>
      <c r="AM2180" t="s">
        <v>37</v>
      </c>
      <c r="AN2180">
        <v>250015</v>
      </c>
      <c r="AO2180" s="29">
        <v>5</v>
      </c>
      <c r="AP2180" t="s">
        <v>80</v>
      </c>
      <c r="AQ2180" s="61">
        <v>5757</v>
      </c>
      <c r="BK2180" s="27">
        <v>2023</v>
      </c>
      <c r="BL2180" t="s">
        <v>65</v>
      </c>
      <c r="BM2180" t="s">
        <v>29</v>
      </c>
      <c r="BN2180">
        <v>511112</v>
      </c>
      <c r="BO2180" s="29">
        <v>2</v>
      </c>
      <c r="BP2180" t="s">
        <v>17</v>
      </c>
      <c r="BQ2180" s="61">
        <v>1832</v>
      </c>
    </row>
    <row r="2181" spans="37:69" x14ac:dyDescent="0.25">
      <c r="AK2181" s="27">
        <v>2023</v>
      </c>
      <c r="AL2181" t="s">
        <v>50</v>
      </c>
      <c r="AM2181" t="s">
        <v>37</v>
      </c>
      <c r="AN2181">
        <v>250015</v>
      </c>
      <c r="AO2181" s="29">
        <v>5</v>
      </c>
      <c r="AP2181" t="s">
        <v>12</v>
      </c>
      <c r="AQ2181" s="61">
        <v>3661</v>
      </c>
      <c r="BK2181" s="27">
        <v>2023</v>
      </c>
      <c r="BL2181" t="s">
        <v>65</v>
      </c>
      <c r="BM2181" t="s">
        <v>29</v>
      </c>
      <c r="BN2181">
        <v>511112</v>
      </c>
      <c r="BO2181" s="29">
        <v>2</v>
      </c>
      <c r="BP2181" t="s">
        <v>18</v>
      </c>
      <c r="BQ2181" s="61">
        <v>236</v>
      </c>
    </row>
    <row r="2182" spans="37:69" x14ac:dyDescent="0.25">
      <c r="AK2182" s="27">
        <v>2023</v>
      </c>
      <c r="AL2182" t="s">
        <v>50</v>
      </c>
      <c r="AM2182" t="s">
        <v>37</v>
      </c>
      <c r="AN2182">
        <v>250015</v>
      </c>
      <c r="AO2182" s="29">
        <v>6</v>
      </c>
      <c r="AP2182" t="s">
        <v>75</v>
      </c>
      <c r="AQ2182" s="61">
        <v>591</v>
      </c>
      <c r="BK2182" s="27">
        <v>2023</v>
      </c>
      <c r="BL2182" t="s">
        <v>65</v>
      </c>
      <c r="BM2182" t="s">
        <v>29</v>
      </c>
      <c r="BN2182">
        <v>511112</v>
      </c>
      <c r="BO2182" s="29">
        <v>2</v>
      </c>
      <c r="BP2182" t="s">
        <v>20</v>
      </c>
      <c r="BQ2182" s="61">
        <v>5935</v>
      </c>
    </row>
    <row r="2183" spans="37:69" x14ac:dyDescent="0.25">
      <c r="AK2183" s="27">
        <v>2023</v>
      </c>
      <c r="AL2183" t="s">
        <v>50</v>
      </c>
      <c r="AM2183" t="s">
        <v>37</v>
      </c>
      <c r="AN2183">
        <v>250015</v>
      </c>
      <c r="AO2183" s="29">
        <v>8</v>
      </c>
      <c r="AP2183" t="s">
        <v>18</v>
      </c>
      <c r="AQ2183" s="61">
        <v>1275</v>
      </c>
      <c r="BK2183" s="27">
        <v>2023</v>
      </c>
      <c r="BL2183" t="s">
        <v>65</v>
      </c>
      <c r="BM2183" t="s">
        <v>29</v>
      </c>
      <c r="BN2183">
        <v>511112</v>
      </c>
      <c r="BO2183" s="29">
        <v>3</v>
      </c>
      <c r="BP2183" t="s">
        <v>75</v>
      </c>
      <c r="BQ2183" s="61">
        <v>410</v>
      </c>
    </row>
    <row r="2184" spans="37:69" x14ac:dyDescent="0.25">
      <c r="AK2184" s="27">
        <v>2023</v>
      </c>
      <c r="AL2184" t="s">
        <v>50</v>
      </c>
      <c r="AM2184" t="s">
        <v>37</v>
      </c>
      <c r="AN2184">
        <v>250015</v>
      </c>
      <c r="AO2184" s="29">
        <v>9</v>
      </c>
      <c r="AP2184" t="s">
        <v>75</v>
      </c>
      <c r="AQ2184" s="61">
        <v>5934</v>
      </c>
      <c r="BK2184" s="27">
        <v>2023</v>
      </c>
      <c r="BL2184" t="s">
        <v>65</v>
      </c>
      <c r="BM2184" t="s">
        <v>29</v>
      </c>
      <c r="BN2184">
        <v>511112</v>
      </c>
      <c r="BO2184" s="29">
        <v>3</v>
      </c>
      <c r="BP2184" t="s">
        <v>11</v>
      </c>
      <c r="BQ2184" s="61">
        <v>5992</v>
      </c>
    </row>
    <row r="2185" spans="37:69" x14ac:dyDescent="0.25">
      <c r="AK2185" s="27">
        <v>2023</v>
      </c>
      <c r="AL2185" t="s">
        <v>50</v>
      </c>
      <c r="AM2185" t="s">
        <v>37</v>
      </c>
      <c r="AN2185">
        <v>250015</v>
      </c>
      <c r="AO2185" s="29">
        <v>9</v>
      </c>
      <c r="AP2185" t="s">
        <v>12</v>
      </c>
      <c r="AQ2185" s="61">
        <v>2000</v>
      </c>
      <c r="BK2185" s="27">
        <v>2023</v>
      </c>
      <c r="BL2185" t="s">
        <v>65</v>
      </c>
      <c r="BM2185" t="s">
        <v>29</v>
      </c>
      <c r="BN2185">
        <v>511112</v>
      </c>
      <c r="BO2185" s="29">
        <v>3</v>
      </c>
      <c r="BP2185" t="s">
        <v>19</v>
      </c>
      <c r="BQ2185" s="61">
        <v>6635</v>
      </c>
    </row>
    <row r="2186" spans="37:69" x14ac:dyDescent="0.25">
      <c r="AK2186" s="27">
        <v>2023</v>
      </c>
      <c r="AL2186" t="s">
        <v>50</v>
      </c>
      <c r="AM2186" t="s">
        <v>37</v>
      </c>
      <c r="AN2186">
        <v>250016</v>
      </c>
      <c r="AO2186" s="29">
        <v>1</v>
      </c>
      <c r="AP2186" t="s">
        <v>80</v>
      </c>
      <c r="AQ2186" s="61">
        <v>4914</v>
      </c>
      <c r="BK2186" s="27">
        <v>2023</v>
      </c>
      <c r="BL2186" t="s">
        <v>65</v>
      </c>
      <c r="BM2186" t="s">
        <v>29</v>
      </c>
      <c r="BN2186">
        <v>511112</v>
      </c>
      <c r="BO2186" s="29">
        <v>3</v>
      </c>
      <c r="BP2186" t="s">
        <v>21</v>
      </c>
      <c r="BQ2186" s="61">
        <v>1495</v>
      </c>
    </row>
    <row r="2187" spans="37:69" x14ac:dyDescent="0.25">
      <c r="AK2187" s="27">
        <v>2023</v>
      </c>
      <c r="AL2187" t="s">
        <v>50</v>
      </c>
      <c r="AM2187" t="s">
        <v>37</v>
      </c>
      <c r="AN2187">
        <v>250016</v>
      </c>
      <c r="AO2187" s="29">
        <v>6</v>
      </c>
      <c r="AP2187" t="s">
        <v>17</v>
      </c>
      <c r="AQ2187" s="61">
        <v>2317</v>
      </c>
      <c r="BK2187" s="27">
        <v>2023</v>
      </c>
      <c r="BL2187" t="s">
        <v>65</v>
      </c>
      <c r="BM2187" t="s">
        <v>29</v>
      </c>
      <c r="BN2187">
        <v>511112</v>
      </c>
      <c r="BO2187" s="29">
        <v>4</v>
      </c>
      <c r="BP2187" t="s">
        <v>77</v>
      </c>
      <c r="BQ2187" s="61">
        <v>2059</v>
      </c>
    </row>
    <row r="2188" spans="37:69" x14ac:dyDescent="0.25">
      <c r="AK2188" s="27">
        <v>2023</v>
      </c>
      <c r="AL2188" t="s">
        <v>50</v>
      </c>
      <c r="AM2188" t="s">
        <v>37</v>
      </c>
      <c r="AN2188">
        <v>250016</v>
      </c>
      <c r="AO2188" s="29">
        <v>8</v>
      </c>
      <c r="AP2188" t="s">
        <v>12</v>
      </c>
      <c r="AQ2188" s="61">
        <v>549</v>
      </c>
      <c r="BK2188" s="27">
        <v>2023</v>
      </c>
      <c r="BL2188" t="s">
        <v>65</v>
      </c>
      <c r="BM2188" t="s">
        <v>29</v>
      </c>
      <c r="BN2188">
        <v>511112</v>
      </c>
      <c r="BO2188" s="29">
        <v>4</v>
      </c>
      <c r="BP2188" t="s">
        <v>12</v>
      </c>
      <c r="BQ2188" s="61">
        <v>5640</v>
      </c>
    </row>
    <row r="2189" spans="37:69" x14ac:dyDescent="0.25">
      <c r="AK2189" s="27">
        <v>2023</v>
      </c>
      <c r="AL2189" t="s">
        <v>50</v>
      </c>
      <c r="AM2189" t="s">
        <v>37</v>
      </c>
      <c r="AN2189">
        <v>250016</v>
      </c>
      <c r="AO2189" s="29">
        <v>11</v>
      </c>
      <c r="AP2189" t="s">
        <v>17</v>
      </c>
      <c r="AQ2189" s="61">
        <v>3517</v>
      </c>
      <c r="BK2189" s="27">
        <v>2023</v>
      </c>
      <c r="BL2189" t="s">
        <v>65</v>
      </c>
      <c r="BM2189" t="s">
        <v>29</v>
      </c>
      <c r="BN2189">
        <v>511112</v>
      </c>
      <c r="BO2189" s="29">
        <v>4</v>
      </c>
      <c r="BP2189" t="s">
        <v>13</v>
      </c>
      <c r="BQ2189" s="61">
        <v>1024</v>
      </c>
    </row>
    <row r="2190" spans="37:69" x14ac:dyDescent="0.25">
      <c r="AK2190" s="27">
        <v>2023</v>
      </c>
      <c r="AL2190" t="s">
        <v>50</v>
      </c>
      <c r="AM2190" t="s">
        <v>37</v>
      </c>
      <c r="AN2190">
        <v>250016</v>
      </c>
      <c r="AO2190" s="29">
        <v>12</v>
      </c>
      <c r="AP2190" t="s">
        <v>15</v>
      </c>
      <c r="AQ2190" s="61">
        <v>3458</v>
      </c>
      <c r="BK2190" s="27">
        <v>2023</v>
      </c>
      <c r="BL2190" t="s">
        <v>65</v>
      </c>
      <c r="BM2190" t="s">
        <v>29</v>
      </c>
      <c r="BN2190">
        <v>511112</v>
      </c>
      <c r="BO2190" s="29">
        <v>5</v>
      </c>
      <c r="BP2190" t="s">
        <v>21</v>
      </c>
      <c r="BQ2190" s="61">
        <v>530</v>
      </c>
    </row>
    <row r="2191" spans="37:69" x14ac:dyDescent="0.25">
      <c r="AK2191" s="27">
        <v>2023</v>
      </c>
      <c r="AL2191" t="s">
        <v>50</v>
      </c>
      <c r="AM2191" t="s">
        <v>37</v>
      </c>
      <c r="AN2191">
        <v>250017</v>
      </c>
      <c r="AO2191" s="29">
        <v>3</v>
      </c>
      <c r="AP2191" t="s">
        <v>80</v>
      </c>
      <c r="AQ2191" s="61">
        <v>5757</v>
      </c>
      <c r="BK2191" s="27">
        <v>2023</v>
      </c>
      <c r="BL2191" t="s">
        <v>65</v>
      </c>
      <c r="BM2191" t="s">
        <v>29</v>
      </c>
      <c r="BN2191">
        <v>511112</v>
      </c>
      <c r="BO2191" s="29">
        <v>6</v>
      </c>
      <c r="BP2191" t="s">
        <v>77</v>
      </c>
      <c r="BQ2191" s="61">
        <v>762</v>
      </c>
    </row>
    <row r="2192" spans="37:69" x14ac:dyDescent="0.25">
      <c r="AK2192" s="27">
        <v>2023</v>
      </c>
      <c r="AL2192" t="s">
        <v>50</v>
      </c>
      <c r="AM2192" t="s">
        <v>37</v>
      </c>
      <c r="AN2192">
        <v>250017</v>
      </c>
      <c r="AO2192" s="29">
        <v>4</v>
      </c>
      <c r="AP2192" t="s">
        <v>78</v>
      </c>
      <c r="AQ2192" s="61">
        <v>896</v>
      </c>
      <c r="BK2192" s="27">
        <v>2023</v>
      </c>
      <c r="BL2192" t="s">
        <v>65</v>
      </c>
      <c r="BM2192" t="s">
        <v>29</v>
      </c>
      <c r="BN2192">
        <v>511112</v>
      </c>
      <c r="BO2192" s="29">
        <v>6</v>
      </c>
      <c r="BP2192" t="s">
        <v>19</v>
      </c>
      <c r="BQ2192" s="61">
        <v>4724</v>
      </c>
    </row>
    <row r="2193" spans="37:69" x14ac:dyDescent="0.25">
      <c r="AK2193" s="27">
        <v>2023</v>
      </c>
      <c r="AL2193" t="s">
        <v>50</v>
      </c>
      <c r="AM2193" t="s">
        <v>37</v>
      </c>
      <c r="AN2193">
        <v>250017</v>
      </c>
      <c r="AO2193" s="29">
        <v>4</v>
      </c>
      <c r="AP2193" t="s">
        <v>16</v>
      </c>
      <c r="AQ2193" s="61">
        <v>4743</v>
      </c>
      <c r="BK2193" s="27">
        <v>2023</v>
      </c>
      <c r="BL2193" t="s">
        <v>65</v>
      </c>
      <c r="BM2193" t="s">
        <v>29</v>
      </c>
      <c r="BN2193">
        <v>511112</v>
      </c>
      <c r="BO2193" s="29">
        <v>7</v>
      </c>
      <c r="BP2193" t="s">
        <v>76</v>
      </c>
      <c r="BQ2193" s="61">
        <v>5120</v>
      </c>
    </row>
    <row r="2194" spans="37:69" x14ac:dyDescent="0.25">
      <c r="AK2194" s="27">
        <v>2023</v>
      </c>
      <c r="AL2194" t="s">
        <v>50</v>
      </c>
      <c r="AM2194" t="s">
        <v>37</v>
      </c>
      <c r="AN2194">
        <v>250017</v>
      </c>
      <c r="AO2194" s="29">
        <v>5</v>
      </c>
      <c r="AP2194" t="s">
        <v>76</v>
      </c>
      <c r="AQ2194" s="61">
        <v>4505</v>
      </c>
      <c r="BK2194" s="27">
        <v>2023</v>
      </c>
      <c r="BL2194" t="s">
        <v>65</v>
      </c>
      <c r="BM2194" t="s">
        <v>29</v>
      </c>
      <c r="BN2194">
        <v>511112</v>
      </c>
      <c r="BO2194" s="29">
        <v>7</v>
      </c>
      <c r="BP2194" t="s">
        <v>81</v>
      </c>
      <c r="BQ2194" s="61">
        <v>4033</v>
      </c>
    </row>
    <row r="2195" spans="37:69" x14ac:dyDescent="0.25">
      <c r="AK2195" s="27">
        <v>2023</v>
      </c>
      <c r="AL2195" t="s">
        <v>50</v>
      </c>
      <c r="AM2195" t="s">
        <v>37</v>
      </c>
      <c r="AN2195">
        <v>250017</v>
      </c>
      <c r="AO2195" s="29">
        <v>8</v>
      </c>
      <c r="AP2195" t="s">
        <v>75</v>
      </c>
      <c r="AQ2195" s="61">
        <v>2526</v>
      </c>
      <c r="BK2195" s="27">
        <v>2023</v>
      </c>
      <c r="BL2195" t="s">
        <v>65</v>
      </c>
      <c r="BM2195" t="s">
        <v>29</v>
      </c>
      <c r="BN2195">
        <v>511112</v>
      </c>
      <c r="BO2195" s="29">
        <v>7</v>
      </c>
      <c r="BP2195" t="s">
        <v>11</v>
      </c>
      <c r="BQ2195" s="61">
        <v>3986</v>
      </c>
    </row>
    <row r="2196" spans="37:69" x14ac:dyDescent="0.25">
      <c r="AK2196" s="27">
        <v>2023</v>
      </c>
      <c r="AL2196" t="s">
        <v>50</v>
      </c>
      <c r="AM2196" t="s">
        <v>37</v>
      </c>
      <c r="AN2196">
        <v>250017</v>
      </c>
      <c r="AO2196" s="29">
        <v>9</v>
      </c>
      <c r="AP2196" t="s">
        <v>73</v>
      </c>
      <c r="AQ2196" s="61">
        <v>4299</v>
      </c>
      <c r="BK2196" s="27">
        <v>2023</v>
      </c>
      <c r="BL2196" t="s">
        <v>65</v>
      </c>
      <c r="BM2196" t="s">
        <v>29</v>
      </c>
      <c r="BN2196">
        <v>511112</v>
      </c>
      <c r="BO2196" s="29">
        <v>7</v>
      </c>
      <c r="BP2196" t="s">
        <v>12</v>
      </c>
      <c r="BQ2196" s="61">
        <v>3746</v>
      </c>
    </row>
    <row r="2197" spans="37:69" x14ac:dyDescent="0.25">
      <c r="AK2197" s="27">
        <v>2023</v>
      </c>
      <c r="AL2197" t="s">
        <v>50</v>
      </c>
      <c r="AM2197" t="s">
        <v>37</v>
      </c>
      <c r="AN2197">
        <v>250017</v>
      </c>
      <c r="AO2197" s="29">
        <v>9</v>
      </c>
      <c r="AP2197" t="s">
        <v>74</v>
      </c>
      <c r="AQ2197" s="61">
        <v>3248</v>
      </c>
      <c r="BK2197" s="27">
        <v>2023</v>
      </c>
      <c r="BL2197" t="s">
        <v>65</v>
      </c>
      <c r="BM2197" t="s">
        <v>29</v>
      </c>
      <c r="BN2197">
        <v>511112</v>
      </c>
      <c r="BO2197" s="29">
        <v>7</v>
      </c>
      <c r="BP2197" t="s">
        <v>13</v>
      </c>
      <c r="BQ2197" s="61">
        <v>5394</v>
      </c>
    </row>
    <row r="2198" spans="37:69" x14ac:dyDescent="0.25">
      <c r="AK2198" s="27">
        <v>2023</v>
      </c>
      <c r="AL2198" t="s">
        <v>50</v>
      </c>
      <c r="AM2198" t="s">
        <v>37</v>
      </c>
      <c r="AN2198">
        <v>250017</v>
      </c>
      <c r="AO2198" s="29">
        <v>10</v>
      </c>
      <c r="AP2198" t="s">
        <v>74</v>
      </c>
      <c r="AQ2198" s="61">
        <v>3400</v>
      </c>
      <c r="BK2198" s="27">
        <v>2023</v>
      </c>
      <c r="BL2198" t="s">
        <v>65</v>
      </c>
      <c r="BM2198" t="s">
        <v>29</v>
      </c>
      <c r="BN2198">
        <v>511112</v>
      </c>
      <c r="BO2198" s="29">
        <v>7</v>
      </c>
      <c r="BP2198" t="s">
        <v>18</v>
      </c>
      <c r="BQ2198" s="61">
        <v>838</v>
      </c>
    </row>
    <row r="2199" spans="37:69" x14ac:dyDescent="0.25">
      <c r="AK2199" s="27">
        <v>2023</v>
      </c>
      <c r="AL2199" t="s">
        <v>50</v>
      </c>
      <c r="AM2199" t="s">
        <v>37</v>
      </c>
      <c r="AN2199">
        <v>250018</v>
      </c>
      <c r="AO2199" s="29">
        <v>1</v>
      </c>
      <c r="AP2199" t="s">
        <v>21</v>
      </c>
      <c r="AQ2199" s="61">
        <v>2517</v>
      </c>
      <c r="BK2199" s="27">
        <v>2023</v>
      </c>
      <c r="BL2199" t="s">
        <v>65</v>
      </c>
      <c r="BM2199" t="s">
        <v>29</v>
      </c>
      <c r="BN2199">
        <v>511112</v>
      </c>
      <c r="BO2199" s="29">
        <v>8</v>
      </c>
      <c r="BP2199" t="s">
        <v>79</v>
      </c>
      <c r="BQ2199" s="61">
        <v>1194</v>
      </c>
    </row>
    <row r="2200" spans="37:69" x14ac:dyDescent="0.25">
      <c r="AK2200" s="27">
        <v>2023</v>
      </c>
      <c r="AL2200" t="s">
        <v>50</v>
      </c>
      <c r="AM2200" t="s">
        <v>37</v>
      </c>
      <c r="AN2200">
        <v>250018</v>
      </c>
      <c r="AO2200" s="29">
        <v>6</v>
      </c>
      <c r="AP2200" t="s">
        <v>20</v>
      </c>
      <c r="AQ2200" s="61">
        <v>366</v>
      </c>
      <c r="BK2200" s="27">
        <v>2023</v>
      </c>
      <c r="BL2200" t="s">
        <v>65</v>
      </c>
      <c r="BM2200" t="s">
        <v>29</v>
      </c>
      <c r="BN2200">
        <v>511112</v>
      </c>
      <c r="BO2200" s="29">
        <v>8</v>
      </c>
      <c r="BP2200" t="s">
        <v>17</v>
      </c>
      <c r="BQ2200" s="61">
        <v>5348</v>
      </c>
    </row>
    <row r="2201" spans="37:69" x14ac:dyDescent="0.25">
      <c r="AK2201" s="27">
        <v>2023</v>
      </c>
      <c r="AL2201" t="s">
        <v>50</v>
      </c>
      <c r="AM2201" t="s">
        <v>37</v>
      </c>
      <c r="AN2201">
        <v>250018</v>
      </c>
      <c r="AO2201" s="29">
        <v>9</v>
      </c>
      <c r="AP2201" t="s">
        <v>18</v>
      </c>
      <c r="AQ2201" s="61">
        <v>2966</v>
      </c>
      <c r="BK2201" s="27">
        <v>2023</v>
      </c>
      <c r="BL2201" t="s">
        <v>65</v>
      </c>
      <c r="BM2201" t="s">
        <v>29</v>
      </c>
      <c r="BN2201">
        <v>511112</v>
      </c>
      <c r="BO2201" s="29">
        <v>9</v>
      </c>
      <c r="BP2201" t="s">
        <v>75</v>
      </c>
      <c r="BQ2201" s="61">
        <v>5887</v>
      </c>
    </row>
    <row r="2202" spans="37:69" x14ac:dyDescent="0.25">
      <c r="AK2202" s="27">
        <v>2023</v>
      </c>
      <c r="AL2202" t="s">
        <v>50</v>
      </c>
      <c r="AM2202" t="s">
        <v>37</v>
      </c>
      <c r="AN2202">
        <v>250018</v>
      </c>
      <c r="AO2202" s="29">
        <v>10</v>
      </c>
      <c r="AP2202" t="s">
        <v>17</v>
      </c>
      <c r="AQ2202" s="61">
        <v>4714</v>
      </c>
      <c r="BK2202" s="27">
        <v>2023</v>
      </c>
      <c r="BL2202" t="s">
        <v>65</v>
      </c>
      <c r="BM2202" t="s">
        <v>29</v>
      </c>
      <c r="BN2202">
        <v>511112</v>
      </c>
      <c r="BO2202" s="29">
        <v>9</v>
      </c>
      <c r="BP2202" t="s">
        <v>17</v>
      </c>
      <c r="BQ2202" s="61">
        <v>1608</v>
      </c>
    </row>
    <row r="2203" spans="37:69" x14ac:dyDescent="0.25">
      <c r="AK2203" s="27">
        <v>2023</v>
      </c>
      <c r="AL2203" t="s">
        <v>50</v>
      </c>
      <c r="AM2203" t="s">
        <v>37</v>
      </c>
      <c r="AN2203">
        <v>250018</v>
      </c>
      <c r="AO2203" s="29">
        <v>11</v>
      </c>
      <c r="AP2203" t="s">
        <v>77</v>
      </c>
      <c r="AQ2203" s="61">
        <v>884</v>
      </c>
      <c r="BK2203" s="27">
        <v>2023</v>
      </c>
      <c r="BL2203" t="s">
        <v>65</v>
      </c>
      <c r="BM2203" t="s">
        <v>29</v>
      </c>
      <c r="BN2203">
        <v>511112</v>
      </c>
      <c r="BO2203" s="29">
        <v>10</v>
      </c>
      <c r="BP2203" t="s">
        <v>76</v>
      </c>
      <c r="BQ2203" s="61">
        <v>1541</v>
      </c>
    </row>
    <row r="2204" spans="37:69" x14ac:dyDescent="0.25">
      <c r="AK2204" s="27">
        <v>2023</v>
      </c>
      <c r="AL2204" t="s">
        <v>50</v>
      </c>
      <c r="AM2204" t="s">
        <v>37</v>
      </c>
      <c r="AN2204">
        <v>250019</v>
      </c>
      <c r="AO2204" s="29">
        <v>1</v>
      </c>
      <c r="AP2204" t="s">
        <v>79</v>
      </c>
      <c r="AQ2204" s="61">
        <v>4046</v>
      </c>
      <c r="BK2204" s="27">
        <v>2023</v>
      </c>
      <c r="BL2204" t="s">
        <v>65</v>
      </c>
      <c r="BM2204" t="s">
        <v>29</v>
      </c>
      <c r="BN2204">
        <v>511112</v>
      </c>
      <c r="BO2204" s="29">
        <v>10</v>
      </c>
      <c r="BP2204" t="s">
        <v>78</v>
      </c>
      <c r="BQ2204" s="61">
        <v>6203</v>
      </c>
    </row>
    <row r="2205" spans="37:69" x14ac:dyDescent="0.25">
      <c r="AK2205" s="27">
        <v>2023</v>
      </c>
      <c r="AL2205" t="s">
        <v>50</v>
      </c>
      <c r="AM2205" t="s">
        <v>37</v>
      </c>
      <c r="AN2205">
        <v>250019</v>
      </c>
      <c r="AO2205" s="29">
        <v>4</v>
      </c>
      <c r="AP2205" t="s">
        <v>78</v>
      </c>
      <c r="AQ2205" s="61">
        <v>1489</v>
      </c>
      <c r="BK2205" s="27">
        <v>2023</v>
      </c>
      <c r="BL2205" t="s">
        <v>65</v>
      </c>
      <c r="BM2205" t="s">
        <v>29</v>
      </c>
      <c r="BN2205">
        <v>511112</v>
      </c>
      <c r="BO2205" s="29">
        <v>10</v>
      </c>
      <c r="BP2205" t="s">
        <v>20</v>
      </c>
      <c r="BQ2205" s="61">
        <v>1728</v>
      </c>
    </row>
    <row r="2206" spans="37:69" x14ac:dyDescent="0.25">
      <c r="AK2206" s="27">
        <v>2023</v>
      </c>
      <c r="AL2206" t="s">
        <v>50</v>
      </c>
      <c r="AM2206" t="s">
        <v>37</v>
      </c>
      <c r="AN2206">
        <v>250019</v>
      </c>
      <c r="AO2206" s="29">
        <v>5</v>
      </c>
      <c r="AP2206" t="s">
        <v>79</v>
      </c>
      <c r="AQ2206" s="61">
        <v>4701</v>
      </c>
      <c r="BK2206" s="27">
        <v>2023</v>
      </c>
      <c r="BL2206" t="s">
        <v>65</v>
      </c>
      <c r="BM2206" t="s">
        <v>29</v>
      </c>
      <c r="BN2206">
        <v>511112</v>
      </c>
      <c r="BO2206" s="29">
        <v>11</v>
      </c>
      <c r="BP2206" t="s">
        <v>75</v>
      </c>
      <c r="BQ2206" s="61">
        <v>1047</v>
      </c>
    </row>
    <row r="2207" spans="37:69" x14ac:dyDescent="0.25">
      <c r="AK2207" s="27">
        <v>2023</v>
      </c>
      <c r="AL2207" t="s">
        <v>50</v>
      </c>
      <c r="AM2207" t="s">
        <v>37</v>
      </c>
      <c r="AN2207">
        <v>250019</v>
      </c>
      <c r="AO2207" s="29">
        <v>5</v>
      </c>
      <c r="AP2207" t="s">
        <v>15</v>
      </c>
      <c r="AQ2207" s="61">
        <v>865</v>
      </c>
      <c r="BK2207" s="27">
        <v>2023</v>
      </c>
      <c r="BL2207" t="s">
        <v>65</v>
      </c>
      <c r="BM2207" t="s">
        <v>29</v>
      </c>
      <c r="BN2207">
        <v>511112</v>
      </c>
      <c r="BO2207" s="29">
        <v>11</v>
      </c>
      <c r="BP2207" t="s">
        <v>17</v>
      </c>
      <c r="BQ2207" s="61">
        <v>2811</v>
      </c>
    </row>
    <row r="2208" spans="37:69" x14ac:dyDescent="0.25">
      <c r="AK2208" s="27">
        <v>2023</v>
      </c>
      <c r="AL2208" t="s">
        <v>50</v>
      </c>
      <c r="AM2208" t="s">
        <v>37</v>
      </c>
      <c r="AN2208">
        <v>250019</v>
      </c>
      <c r="AO2208" s="29">
        <v>6</v>
      </c>
      <c r="AP2208" t="s">
        <v>76</v>
      </c>
      <c r="AQ2208" s="61">
        <v>2223</v>
      </c>
      <c r="BK2208" s="27">
        <v>2023</v>
      </c>
      <c r="BL2208" t="s">
        <v>65</v>
      </c>
      <c r="BM2208" t="s">
        <v>29</v>
      </c>
      <c r="BN2208">
        <v>511112</v>
      </c>
      <c r="BO2208" s="29">
        <v>12</v>
      </c>
      <c r="BP2208" t="s">
        <v>77</v>
      </c>
      <c r="BQ2208" s="61">
        <v>2776</v>
      </c>
    </row>
    <row r="2209" spans="37:69" x14ac:dyDescent="0.25">
      <c r="AK2209" s="27">
        <v>2023</v>
      </c>
      <c r="AL2209" t="s">
        <v>50</v>
      </c>
      <c r="AM2209" t="s">
        <v>37</v>
      </c>
      <c r="AN2209">
        <v>250019</v>
      </c>
      <c r="AO2209" s="29">
        <v>6</v>
      </c>
      <c r="AP2209" t="s">
        <v>14</v>
      </c>
      <c r="AQ2209" s="61">
        <v>2543</v>
      </c>
      <c r="BK2209" s="27">
        <v>2023</v>
      </c>
      <c r="BL2209" t="s">
        <v>65</v>
      </c>
      <c r="BM2209" t="s">
        <v>30</v>
      </c>
      <c r="BN2209">
        <v>511113</v>
      </c>
      <c r="BO2209" s="29">
        <v>1</v>
      </c>
      <c r="BP2209" t="s">
        <v>80</v>
      </c>
      <c r="BQ2209" s="61">
        <v>5163</v>
      </c>
    </row>
    <row r="2210" spans="37:69" x14ac:dyDescent="0.25">
      <c r="AK2210" s="27">
        <v>2023</v>
      </c>
      <c r="AL2210" t="s">
        <v>50</v>
      </c>
      <c r="AM2210" t="s">
        <v>37</v>
      </c>
      <c r="AN2210">
        <v>250019</v>
      </c>
      <c r="AO2210" s="29">
        <v>7</v>
      </c>
      <c r="AP2210" t="s">
        <v>11</v>
      </c>
      <c r="AQ2210" s="61">
        <v>729</v>
      </c>
      <c r="BK2210" s="27">
        <v>2023</v>
      </c>
      <c r="BL2210" t="s">
        <v>65</v>
      </c>
      <c r="BM2210" t="s">
        <v>30</v>
      </c>
      <c r="BN2210">
        <v>511113</v>
      </c>
      <c r="BO2210" s="29">
        <v>1</v>
      </c>
      <c r="BP2210" t="s">
        <v>12</v>
      </c>
      <c r="BQ2210" s="61">
        <v>1990</v>
      </c>
    </row>
    <row r="2211" spans="37:69" x14ac:dyDescent="0.25">
      <c r="AK2211" s="27">
        <v>2023</v>
      </c>
      <c r="AL2211" t="s">
        <v>50</v>
      </c>
      <c r="AM2211" t="s">
        <v>37</v>
      </c>
      <c r="AN2211">
        <v>250019</v>
      </c>
      <c r="AO2211" s="29">
        <v>10</v>
      </c>
      <c r="AP2211" t="s">
        <v>77</v>
      </c>
      <c r="AQ2211" s="61">
        <v>3676</v>
      </c>
      <c r="BK2211" s="27">
        <v>2023</v>
      </c>
      <c r="BL2211" t="s">
        <v>65</v>
      </c>
      <c r="BM2211" t="s">
        <v>30</v>
      </c>
      <c r="BN2211">
        <v>511113</v>
      </c>
      <c r="BO2211" s="29">
        <v>1</v>
      </c>
      <c r="BP2211" t="s">
        <v>20</v>
      </c>
      <c r="BQ2211" s="61">
        <v>796</v>
      </c>
    </row>
    <row r="2212" spans="37:69" x14ac:dyDescent="0.25">
      <c r="AK2212" s="27">
        <v>2023</v>
      </c>
      <c r="AL2212" t="s">
        <v>50</v>
      </c>
      <c r="AM2212" t="s">
        <v>37</v>
      </c>
      <c r="AN2212">
        <v>250019</v>
      </c>
      <c r="AO2212" s="29">
        <v>10</v>
      </c>
      <c r="AP2212" t="s">
        <v>80</v>
      </c>
      <c r="AQ2212" s="61">
        <v>300</v>
      </c>
      <c r="BK2212" s="27">
        <v>2023</v>
      </c>
      <c r="BL2212" t="s">
        <v>65</v>
      </c>
      <c r="BM2212" t="s">
        <v>30</v>
      </c>
      <c r="BN2212">
        <v>511113</v>
      </c>
      <c r="BO2212" s="29">
        <v>2</v>
      </c>
      <c r="BP2212" t="s">
        <v>78</v>
      </c>
      <c r="BQ2212" s="61">
        <v>3630</v>
      </c>
    </row>
    <row r="2213" spans="37:69" x14ac:dyDescent="0.25">
      <c r="AK2213" s="27">
        <v>2023</v>
      </c>
      <c r="AL2213" t="s">
        <v>50</v>
      </c>
      <c r="AM2213" t="s">
        <v>37</v>
      </c>
      <c r="AN2213">
        <v>250019</v>
      </c>
      <c r="AO2213" s="29">
        <v>10</v>
      </c>
      <c r="AP2213" t="s">
        <v>18</v>
      </c>
      <c r="AQ2213" s="61">
        <v>1303</v>
      </c>
      <c r="BK2213" s="27">
        <v>2023</v>
      </c>
      <c r="BL2213" t="s">
        <v>65</v>
      </c>
      <c r="BM2213" t="s">
        <v>30</v>
      </c>
      <c r="BN2213">
        <v>511113</v>
      </c>
      <c r="BO2213" s="29">
        <v>3</v>
      </c>
      <c r="BP2213" t="s">
        <v>75</v>
      </c>
      <c r="BQ2213" s="61">
        <v>1090</v>
      </c>
    </row>
    <row r="2214" spans="37:69" x14ac:dyDescent="0.25">
      <c r="AK2214" s="27">
        <v>2023</v>
      </c>
      <c r="AL2214" t="s">
        <v>50</v>
      </c>
      <c r="AM2214" t="s">
        <v>37</v>
      </c>
      <c r="AN2214">
        <v>250019</v>
      </c>
      <c r="AO2214" s="29">
        <v>10</v>
      </c>
      <c r="AP2214" t="s">
        <v>21</v>
      </c>
      <c r="AQ2214" s="61">
        <v>4055</v>
      </c>
      <c r="BK2214" s="27">
        <v>2023</v>
      </c>
      <c r="BL2214" t="s">
        <v>65</v>
      </c>
      <c r="BM2214" t="s">
        <v>30</v>
      </c>
      <c r="BN2214">
        <v>511113</v>
      </c>
      <c r="BO2214" s="29">
        <v>3</v>
      </c>
      <c r="BP2214" t="s">
        <v>77</v>
      </c>
      <c r="BQ2214" s="61">
        <v>2819</v>
      </c>
    </row>
    <row r="2215" spans="37:69" x14ac:dyDescent="0.25">
      <c r="AK2215" s="27">
        <v>2023</v>
      </c>
      <c r="AL2215" t="s">
        <v>50</v>
      </c>
      <c r="AM2215" t="s">
        <v>37</v>
      </c>
      <c r="AN2215">
        <v>250019</v>
      </c>
      <c r="AO2215" s="29">
        <v>11</v>
      </c>
      <c r="AP2215" t="s">
        <v>73</v>
      </c>
      <c r="AQ2215" s="61">
        <v>5231</v>
      </c>
      <c r="BK2215" s="27">
        <v>2023</v>
      </c>
      <c r="BL2215" t="s">
        <v>65</v>
      </c>
      <c r="BM2215" t="s">
        <v>30</v>
      </c>
      <c r="BN2215">
        <v>511113</v>
      </c>
      <c r="BO2215" s="29">
        <v>3</v>
      </c>
      <c r="BP2215" t="s">
        <v>78</v>
      </c>
      <c r="BQ2215" s="61">
        <v>3008</v>
      </c>
    </row>
    <row r="2216" spans="37:69" x14ac:dyDescent="0.25">
      <c r="AK2216" s="27">
        <v>2023</v>
      </c>
      <c r="AL2216" t="s">
        <v>50</v>
      </c>
      <c r="AM2216" t="s">
        <v>37</v>
      </c>
      <c r="AN2216">
        <v>250019</v>
      </c>
      <c r="AO2216" s="29">
        <v>12</v>
      </c>
      <c r="AP2216" t="s">
        <v>74</v>
      </c>
      <c r="AQ2216" s="61">
        <v>875</v>
      </c>
      <c r="BK2216" s="27">
        <v>2023</v>
      </c>
      <c r="BL2216" t="s">
        <v>65</v>
      </c>
      <c r="BM2216" t="s">
        <v>30</v>
      </c>
      <c r="BN2216">
        <v>511113</v>
      </c>
      <c r="BO2216" s="29">
        <v>3</v>
      </c>
      <c r="BP2216" t="s">
        <v>79</v>
      </c>
      <c r="BQ2216" s="61">
        <v>2231</v>
      </c>
    </row>
    <row r="2217" spans="37:69" x14ac:dyDescent="0.25">
      <c r="AK2217" s="27">
        <v>2023</v>
      </c>
      <c r="AL2217" t="s">
        <v>50</v>
      </c>
      <c r="AM2217" t="s">
        <v>37</v>
      </c>
      <c r="AN2217">
        <v>250020</v>
      </c>
      <c r="AO2217" s="29">
        <v>1</v>
      </c>
      <c r="AP2217" t="s">
        <v>78</v>
      </c>
      <c r="AQ2217" s="61">
        <v>255</v>
      </c>
      <c r="BK2217" s="27">
        <v>2023</v>
      </c>
      <c r="BL2217" t="s">
        <v>65</v>
      </c>
      <c r="BM2217" t="s">
        <v>30</v>
      </c>
      <c r="BN2217">
        <v>511113</v>
      </c>
      <c r="BO2217" s="29">
        <v>3</v>
      </c>
      <c r="BP2217" t="s">
        <v>21</v>
      </c>
      <c r="BQ2217" s="61">
        <v>699</v>
      </c>
    </row>
    <row r="2218" spans="37:69" x14ac:dyDescent="0.25">
      <c r="AK2218" s="27">
        <v>2023</v>
      </c>
      <c r="AL2218" t="s">
        <v>50</v>
      </c>
      <c r="AM2218" t="s">
        <v>37</v>
      </c>
      <c r="AN2218">
        <v>250020</v>
      </c>
      <c r="AO2218" s="29">
        <v>2</v>
      </c>
      <c r="AP2218" t="s">
        <v>21</v>
      </c>
      <c r="AQ2218" s="61">
        <v>1323</v>
      </c>
      <c r="BK2218" s="27">
        <v>2023</v>
      </c>
      <c r="BL2218" t="s">
        <v>65</v>
      </c>
      <c r="BM2218" t="s">
        <v>30</v>
      </c>
      <c r="BN2218">
        <v>511113</v>
      </c>
      <c r="BO2218" s="29">
        <v>4</v>
      </c>
      <c r="BP2218" t="s">
        <v>73</v>
      </c>
      <c r="BQ2218" s="61">
        <v>2936</v>
      </c>
    </row>
    <row r="2219" spans="37:69" x14ac:dyDescent="0.25">
      <c r="AK2219" s="27">
        <v>2023</v>
      </c>
      <c r="AL2219" t="s">
        <v>50</v>
      </c>
      <c r="AM2219" t="s">
        <v>37</v>
      </c>
      <c r="AN2219">
        <v>250020</v>
      </c>
      <c r="AO2219" s="29">
        <v>4</v>
      </c>
      <c r="AP2219" t="s">
        <v>17</v>
      </c>
      <c r="AQ2219" s="61">
        <v>4327</v>
      </c>
      <c r="BK2219" s="27">
        <v>2023</v>
      </c>
      <c r="BL2219" t="s">
        <v>65</v>
      </c>
      <c r="BM2219" t="s">
        <v>30</v>
      </c>
      <c r="BN2219">
        <v>511113</v>
      </c>
      <c r="BO2219" s="29">
        <v>4</v>
      </c>
      <c r="BP2219" t="s">
        <v>75</v>
      </c>
      <c r="BQ2219" s="61">
        <v>1600</v>
      </c>
    </row>
    <row r="2220" spans="37:69" x14ac:dyDescent="0.25">
      <c r="AK2220" s="27">
        <v>2023</v>
      </c>
      <c r="AL2220" t="s">
        <v>50</v>
      </c>
      <c r="AM2220" t="s">
        <v>37</v>
      </c>
      <c r="AN2220">
        <v>250020</v>
      </c>
      <c r="AO2220" s="29">
        <v>5</v>
      </c>
      <c r="AP2220" t="s">
        <v>15</v>
      </c>
      <c r="AQ2220" s="61">
        <v>2536</v>
      </c>
      <c r="BK2220" s="27">
        <v>2023</v>
      </c>
      <c r="BL2220" t="s">
        <v>65</v>
      </c>
      <c r="BM2220" t="s">
        <v>30</v>
      </c>
      <c r="BN2220">
        <v>511113</v>
      </c>
      <c r="BO2220" s="29">
        <v>4</v>
      </c>
      <c r="BP2220" t="s">
        <v>14</v>
      </c>
      <c r="BQ2220" s="61">
        <v>5540</v>
      </c>
    </row>
    <row r="2221" spans="37:69" x14ac:dyDescent="0.25">
      <c r="AK2221" s="27">
        <v>2023</v>
      </c>
      <c r="AL2221" t="s">
        <v>50</v>
      </c>
      <c r="AM2221" t="s">
        <v>37</v>
      </c>
      <c r="AN2221">
        <v>250020</v>
      </c>
      <c r="AO2221" s="29">
        <v>6</v>
      </c>
      <c r="AP2221" t="s">
        <v>21</v>
      </c>
      <c r="AQ2221" s="61">
        <v>4854</v>
      </c>
      <c r="BK2221" s="27">
        <v>2023</v>
      </c>
      <c r="BL2221" t="s">
        <v>65</v>
      </c>
      <c r="BM2221" t="s">
        <v>30</v>
      </c>
      <c r="BN2221">
        <v>511113</v>
      </c>
      <c r="BO2221" s="29">
        <v>4</v>
      </c>
      <c r="BP2221" t="s">
        <v>17</v>
      </c>
      <c r="BQ2221" s="61">
        <v>2922</v>
      </c>
    </row>
    <row r="2222" spans="37:69" x14ac:dyDescent="0.25">
      <c r="AK2222" s="27">
        <v>2023</v>
      </c>
      <c r="AL2222" t="s">
        <v>50</v>
      </c>
      <c r="AM2222" t="s">
        <v>37</v>
      </c>
      <c r="AN2222">
        <v>250020</v>
      </c>
      <c r="AO2222" s="29">
        <v>7</v>
      </c>
      <c r="AP2222" t="s">
        <v>12</v>
      </c>
      <c r="AQ2222" s="61">
        <v>3932</v>
      </c>
      <c r="BK2222" s="27">
        <v>2023</v>
      </c>
      <c r="BL2222" t="s">
        <v>65</v>
      </c>
      <c r="BM2222" t="s">
        <v>30</v>
      </c>
      <c r="BN2222">
        <v>511113</v>
      </c>
      <c r="BO2222" s="29">
        <v>4</v>
      </c>
      <c r="BP2222" t="s">
        <v>20</v>
      </c>
      <c r="BQ2222" s="61">
        <v>4314</v>
      </c>
    </row>
    <row r="2223" spans="37:69" x14ac:dyDescent="0.25">
      <c r="AK2223" s="27">
        <v>2023</v>
      </c>
      <c r="AL2223" t="s">
        <v>50</v>
      </c>
      <c r="AM2223" t="s">
        <v>37</v>
      </c>
      <c r="AN2223">
        <v>250020</v>
      </c>
      <c r="AO2223" s="29">
        <v>7</v>
      </c>
      <c r="AP2223" t="s">
        <v>21</v>
      </c>
      <c r="AQ2223" s="61">
        <v>5123</v>
      </c>
      <c r="BK2223" s="27">
        <v>2023</v>
      </c>
      <c r="BL2223" t="s">
        <v>65</v>
      </c>
      <c r="BM2223" t="s">
        <v>30</v>
      </c>
      <c r="BN2223">
        <v>511113</v>
      </c>
      <c r="BO2223" s="29">
        <v>4</v>
      </c>
      <c r="BP2223" t="s">
        <v>21</v>
      </c>
      <c r="BQ2223" s="61">
        <v>3843</v>
      </c>
    </row>
    <row r="2224" spans="37:69" x14ac:dyDescent="0.25">
      <c r="AK2224" s="27">
        <v>2023</v>
      </c>
      <c r="AL2224" t="s">
        <v>50</v>
      </c>
      <c r="AM2224" t="s">
        <v>37</v>
      </c>
      <c r="AN2224">
        <v>250020</v>
      </c>
      <c r="AO2224" s="29">
        <v>12</v>
      </c>
      <c r="AP2224" t="s">
        <v>12</v>
      </c>
      <c r="AQ2224" s="61">
        <v>4603</v>
      </c>
      <c r="BK2224" s="27">
        <v>2023</v>
      </c>
      <c r="BL2224" t="s">
        <v>65</v>
      </c>
      <c r="BM2224" t="s">
        <v>30</v>
      </c>
      <c r="BN2224">
        <v>511113</v>
      </c>
      <c r="BO2224" s="29">
        <v>5</v>
      </c>
      <c r="BP2224" t="s">
        <v>73</v>
      </c>
      <c r="BQ2224" s="61">
        <v>3000</v>
      </c>
    </row>
    <row r="2225" spans="37:69" x14ac:dyDescent="0.25">
      <c r="AK2225" s="27">
        <v>2023</v>
      </c>
      <c r="AL2225" t="s">
        <v>50</v>
      </c>
      <c r="AM2225" t="s">
        <v>35</v>
      </c>
      <c r="AN2225">
        <v>250026</v>
      </c>
      <c r="AO2225" s="29">
        <v>1</v>
      </c>
      <c r="AP2225" t="s">
        <v>17</v>
      </c>
      <c r="AQ2225" s="61">
        <v>5173</v>
      </c>
      <c r="BK2225" s="27">
        <v>2023</v>
      </c>
      <c r="BL2225" t="s">
        <v>65</v>
      </c>
      <c r="BM2225" t="s">
        <v>30</v>
      </c>
      <c r="BN2225">
        <v>511113</v>
      </c>
      <c r="BO2225" s="29">
        <v>5</v>
      </c>
      <c r="BP2225" t="s">
        <v>14</v>
      </c>
      <c r="BQ2225" s="61">
        <v>4996</v>
      </c>
    </row>
    <row r="2226" spans="37:69" x14ac:dyDescent="0.25">
      <c r="AK2226" s="27">
        <v>2023</v>
      </c>
      <c r="AL2226" t="s">
        <v>50</v>
      </c>
      <c r="AM2226" t="s">
        <v>35</v>
      </c>
      <c r="AN2226">
        <v>250026</v>
      </c>
      <c r="AO2226" s="29">
        <v>3</v>
      </c>
      <c r="AP2226" t="s">
        <v>73</v>
      </c>
      <c r="AQ2226" s="61">
        <v>615</v>
      </c>
      <c r="BK2226" s="27">
        <v>2023</v>
      </c>
      <c r="BL2226" t="s">
        <v>65</v>
      </c>
      <c r="BM2226" t="s">
        <v>30</v>
      </c>
      <c r="BN2226">
        <v>511113</v>
      </c>
      <c r="BO2226" s="29">
        <v>5</v>
      </c>
      <c r="BP2226" t="s">
        <v>15</v>
      </c>
      <c r="BQ2226" s="61">
        <v>2307</v>
      </c>
    </row>
    <row r="2227" spans="37:69" x14ac:dyDescent="0.25">
      <c r="AK2227" s="27">
        <v>2023</v>
      </c>
      <c r="AL2227" t="s">
        <v>50</v>
      </c>
      <c r="AM2227" t="s">
        <v>35</v>
      </c>
      <c r="AN2227">
        <v>250026</v>
      </c>
      <c r="AO2227" s="29">
        <v>5</v>
      </c>
      <c r="AP2227" t="s">
        <v>73</v>
      </c>
      <c r="AQ2227" s="61">
        <v>4439</v>
      </c>
      <c r="BK2227" s="27">
        <v>2023</v>
      </c>
      <c r="BL2227" t="s">
        <v>65</v>
      </c>
      <c r="BM2227" t="s">
        <v>30</v>
      </c>
      <c r="BN2227">
        <v>511113</v>
      </c>
      <c r="BO2227" s="29">
        <v>5</v>
      </c>
      <c r="BP2227" t="s">
        <v>21</v>
      </c>
      <c r="BQ2227" s="61">
        <v>825</v>
      </c>
    </row>
    <row r="2228" spans="37:69" x14ac:dyDescent="0.25">
      <c r="AK2228" s="27">
        <v>2023</v>
      </c>
      <c r="AL2228" t="s">
        <v>50</v>
      </c>
      <c r="AM2228" t="s">
        <v>35</v>
      </c>
      <c r="AN2228">
        <v>250026</v>
      </c>
      <c r="AO2228" s="29">
        <v>6</v>
      </c>
      <c r="AP2228" t="s">
        <v>74</v>
      </c>
      <c r="AQ2228" s="61">
        <v>2207</v>
      </c>
      <c r="BK2228" s="27">
        <v>2023</v>
      </c>
      <c r="BL2228" t="s">
        <v>65</v>
      </c>
      <c r="BM2228" t="s">
        <v>30</v>
      </c>
      <c r="BN2228">
        <v>511113</v>
      </c>
      <c r="BO2228" s="29">
        <v>6</v>
      </c>
      <c r="BP2228" t="s">
        <v>73</v>
      </c>
      <c r="BQ2228" s="61">
        <v>5580</v>
      </c>
    </row>
    <row r="2229" spans="37:69" x14ac:dyDescent="0.25">
      <c r="AK2229" s="27">
        <v>2023</v>
      </c>
      <c r="AL2229" t="s">
        <v>50</v>
      </c>
      <c r="AM2229" t="s">
        <v>35</v>
      </c>
      <c r="AN2229">
        <v>250026</v>
      </c>
      <c r="AO2229" s="29">
        <v>7</v>
      </c>
      <c r="AP2229" t="s">
        <v>76</v>
      </c>
      <c r="AQ2229" s="61">
        <v>4267</v>
      </c>
      <c r="BK2229" s="27">
        <v>2023</v>
      </c>
      <c r="BL2229" t="s">
        <v>65</v>
      </c>
      <c r="BM2229" t="s">
        <v>30</v>
      </c>
      <c r="BN2229">
        <v>511113</v>
      </c>
      <c r="BO2229" s="29">
        <v>6</v>
      </c>
      <c r="BP2229" t="s">
        <v>74</v>
      </c>
      <c r="BQ2229" s="61">
        <v>2859</v>
      </c>
    </row>
    <row r="2230" spans="37:69" x14ac:dyDescent="0.25">
      <c r="AK2230" s="27">
        <v>2023</v>
      </c>
      <c r="AL2230" t="s">
        <v>50</v>
      </c>
      <c r="AM2230" t="s">
        <v>35</v>
      </c>
      <c r="AN2230">
        <v>250026</v>
      </c>
      <c r="AO2230" s="29">
        <v>9</v>
      </c>
      <c r="AP2230" t="s">
        <v>73</v>
      </c>
      <c r="AQ2230" s="61">
        <v>3784</v>
      </c>
      <c r="BK2230" s="27">
        <v>2023</v>
      </c>
      <c r="BL2230" t="s">
        <v>65</v>
      </c>
      <c r="BM2230" t="s">
        <v>30</v>
      </c>
      <c r="BN2230">
        <v>511113</v>
      </c>
      <c r="BO2230" s="29">
        <v>6</v>
      </c>
      <c r="BP2230" t="s">
        <v>75</v>
      </c>
      <c r="BQ2230" s="61">
        <v>5769</v>
      </c>
    </row>
    <row r="2231" spans="37:69" x14ac:dyDescent="0.25">
      <c r="AK2231" s="27">
        <v>2023</v>
      </c>
      <c r="AL2231" t="s">
        <v>50</v>
      </c>
      <c r="AM2231" t="s">
        <v>35</v>
      </c>
      <c r="AN2231">
        <v>250027</v>
      </c>
      <c r="AO2231" s="29">
        <v>4</v>
      </c>
      <c r="AP2231" t="s">
        <v>20</v>
      </c>
      <c r="AQ2231" s="61">
        <v>2693</v>
      </c>
      <c r="BK2231" s="27">
        <v>2023</v>
      </c>
      <c r="BL2231" t="s">
        <v>65</v>
      </c>
      <c r="BM2231" t="s">
        <v>30</v>
      </c>
      <c r="BN2231">
        <v>511113</v>
      </c>
      <c r="BO2231" s="29">
        <v>6</v>
      </c>
      <c r="BP2231" t="s">
        <v>80</v>
      </c>
      <c r="BQ2231" s="61">
        <v>5259</v>
      </c>
    </row>
    <row r="2232" spans="37:69" x14ac:dyDescent="0.25">
      <c r="AK2232" s="27">
        <v>2023</v>
      </c>
      <c r="AL2232" t="s">
        <v>50</v>
      </c>
      <c r="AM2232" t="s">
        <v>35</v>
      </c>
      <c r="AN2232">
        <v>250027</v>
      </c>
      <c r="AO2232" s="29">
        <v>5</v>
      </c>
      <c r="AP2232" t="s">
        <v>80</v>
      </c>
      <c r="AQ2232" s="61">
        <v>1193</v>
      </c>
      <c r="BK2232" s="27">
        <v>2023</v>
      </c>
      <c r="BL2232" t="s">
        <v>65</v>
      </c>
      <c r="BM2232" t="s">
        <v>30</v>
      </c>
      <c r="BN2232">
        <v>511113</v>
      </c>
      <c r="BO2232" s="29">
        <v>6</v>
      </c>
      <c r="BP2232" t="s">
        <v>11</v>
      </c>
      <c r="BQ2232" s="61">
        <v>2268</v>
      </c>
    </row>
    <row r="2233" spans="37:69" x14ac:dyDescent="0.25">
      <c r="AK2233" s="27">
        <v>2023</v>
      </c>
      <c r="AL2233" t="s">
        <v>50</v>
      </c>
      <c r="AM2233" t="s">
        <v>35</v>
      </c>
      <c r="AN2233">
        <v>250027</v>
      </c>
      <c r="AO2233" s="29">
        <v>5</v>
      </c>
      <c r="AP2233" t="s">
        <v>18</v>
      </c>
      <c r="AQ2233" s="61">
        <v>1123</v>
      </c>
      <c r="BK2233" s="27">
        <v>2023</v>
      </c>
      <c r="BL2233" t="s">
        <v>65</v>
      </c>
      <c r="BM2233" t="s">
        <v>30</v>
      </c>
      <c r="BN2233">
        <v>511113</v>
      </c>
      <c r="BO2233" s="29">
        <v>6</v>
      </c>
      <c r="BP2233" t="s">
        <v>15</v>
      </c>
      <c r="BQ2233" s="61">
        <v>7929</v>
      </c>
    </row>
    <row r="2234" spans="37:69" x14ac:dyDescent="0.25">
      <c r="AK2234" s="27">
        <v>2023</v>
      </c>
      <c r="AL2234" t="s">
        <v>50</v>
      </c>
      <c r="AM2234" t="s">
        <v>35</v>
      </c>
      <c r="AN2234">
        <v>250027</v>
      </c>
      <c r="AO2234" s="29">
        <v>7</v>
      </c>
      <c r="AP2234" t="s">
        <v>76</v>
      </c>
      <c r="AQ2234" s="61">
        <v>2431</v>
      </c>
      <c r="BK2234" s="27">
        <v>2023</v>
      </c>
      <c r="BL2234" t="s">
        <v>65</v>
      </c>
      <c r="BM2234" t="s">
        <v>30</v>
      </c>
      <c r="BN2234">
        <v>511113</v>
      </c>
      <c r="BO2234" s="29">
        <v>6</v>
      </c>
      <c r="BP2234" t="s">
        <v>18</v>
      </c>
      <c r="BQ2234" s="61">
        <v>5534</v>
      </c>
    </row>
    <row r="2235" spans="37:69" x14ac:dyDescent="0.25">
      <c r="AK2235" s="27">
        <v>2023</v>
      </c>
      <c r="AL2235" t="s">
        <v>50</v>
      </c>
      <c r="AM2235" t="s">
        <v>35</v>
      </c>
      <c r="AN2235">
        <v>250027</v>
      </c>
      <c r="AO2235" s="29">
        <v>7</v>
      </c>
      <c r="AP2235" t="s">
        <v>16</v>
      </c>
      <c r="AQ2235" s="61">
        <v>3631</v>
      </c>
      <c r="BK2235" s="27">
        <v>2023</v>
      </c>
      <c r="BL2235" t="s">
        <v>65</v>
      </c>
      <c r="BM2235" t="s">
        <v>30</v>
      </c>
      <c r="BN2235">
        <v>511113</v>
      </c>
      <c r="BO2235" s="29">
        <v>6</v>
      </c>
      <c r="BP2235" t="s">
        <v>21</v>
      </c>
      <c r="BQ2235" s="61">
        <v>557</v>
      </c>
    </row>
    <row r="2236" spans="37:69" x14ac:dyDescent="0.25">
      <c r="AK2236" s="27">
        <v>2023</v>
      </c>
      <c r="AL2236" t="s">
        <v>50</v>
      </c>
      <c r="AM2236" t="s">
        <v>35</v>
      </c>
      <c r="AN2236">
        <v>250027</v>
      </c>
      <c r="AO2236" s="29">
        <v>8</v>
      </c>
      <c r="AP2236" t="s">
        <v>81</v>
      </c>
      <c r="AQ2236" s="61">
        <v>3062</v>
      </c>
      <c r="BK2236" s="27">
        <v>2023</v>
      </c>
      <c r="BL2236" t="s">
        <v>65</v>
      </c>
      <c r="BM2236" t="s">
        <v>30</v>
      </c>
      <c r="BN2236">
        <v>511113</v>
      </c>
      <c r="BO2236" s="29">
        <v>8</v>
      </c>
      <c r="BP2236" t="s">
        <v>76</v>
      </c>
      <c r="BQ2236" s="61">
        <v>5392</v>
      </c>
    </row>
    <row r="2237" spans="37:69" x14ac:dyDescent="0.25">
      <c r="AK2237" s="27">
        <v>2023</v>
      </c>
      <c r="AL2237" t="s">
        <v>50</v>
      </c>
      <c r="AM2237" t="s">
        <v>35</v>
      </c>
      <c r="AN2237">
        <v>250027</v>
      </c>
      <c r="AO2237" s="29">
        <v>9</v>
      </c>
      <c r="AP2237" t="s">
        <v>78</v>
      </c>
      <c r="AQ2237" s="61">
        <v>1671</v>
      </c>
      <c r="BK2237" s="27">
        <v>2023</v>
      </c>
      <c r="BL2237" t="s">
        <v>65</v>
      </c>
      <c r="BM2237" t="s">
        <v>30</v>
      </c>
      <c r="BN2237">
        <v>511113</v>
      </c>
      <c r="BO2237" s="29">
        <v>8</v>
      </c>
      <c r="BP2237" t="s">
        <v>81</v>
      </c>
      <c r="BQ2237" s="61">
        <v>3346</v>
      </c>
    </row>
    <row r="2238" spans="37:69" x14ac:dyDescent="0.25">
      <c r="AK2238" s="27">
        <v>2023</v>
      </c>
      <c r="AL2238" t="s">
        <v>50</v>
      </c>
      <c r="AM2238" t="s">
        <v>35</v>
      </c>
      <c r="AN2238">
        <v>250027</v>
      </c>
      <c r="AO2238" s="29">
        <v>11</v>
      </c>
      <c r="AP2238" t="s">
        <v>15</v>
      </c>
      <c r="AQ2238" s="61">
        <v>698</v>
      </c>
      <c r="BK2238" s="27">
        <v>2023</v>
      </c>
      <c r="BL2238" t="s">
        <v>65</v>
      </c>
      <c r="BM2238" t="s">
        <v>30</v>
      </c>
      <c r="BN2238">
        <v>511113</v>
      </c>
      <c r="BO2238" s="29">
        <v>8</v>
      </c>
      <c r="BP2238" t="s">
        <v>13</v>
      </c>
      <c r="BQ2238" s="61">
        <v>1081</v>
      </c>
    </row>
    <row r="2239" spans="37:69" x14ac:dyDescent="0.25">
      <c r="AK2239" s="27">
        <v>2023</v>
      </c>
      <c r="AL2239" t="s">
        <v>50</v>
      </c>
      <c r="AM2239" t="s">
        <v>35</v>
      </c>
      <c r="AN2239">
        <v>250027</v>
      </c>
      <c r="AO2239" s="29">
        <v>12</v>
      </c>
      <c r="AP2239" t="s">
        <v>75</v>
      </c>
      <c r="AQ2239" s="61">
        <v>1456</v>
      </c>
      <c r="BK2239" s="27">
        <v>2023</v>
      </c>
      <c r="BL2239" t="s">
        <v>65</v>
      </c>
      <c r="BM2239" t="s">
        <v>30</v>
      </c>
      <c r="BN2239">
        <v>511113</v>
      </c>
      <c r="BO2239" s="29">
        <v>8</v>
      </c>
      <c r="BP2239" t="s">
        <v>14</v>
      </c>
      <c r="BQ2239" s="61">
        <v>5264</v>
      </c>
    </row>
    <row r="2240" spans="37:69" x14ac:dyDescent="0.25">
      <c r="AK2240" s="27">
        <v>2023</v>
      </c>
      <c r="AL2240" t="s">
        <v>50</v>
      </c>
      <c r="AM2240" t="s">
        <v>35</v>
      </c>
      <c r="AN2240">
        <v>250027</v>
      </c>
      <c r="AO2240" s="29">
        <v>12</v>
      </c>
      <c r="AP2240" t="s">
        <v>78</v>
      </c>
      <c r="AQ2240" s="61">
        <v>5806</v>
      </c>
      <c r="BK2240" s="27">
        <v>2023</v>
      </c>
      <c r="BL2240" t="s">
        <v>65</v>
      </c>
      <c r="BM2240" t="s">
        <v>30</v>
      </c>
      <c r="BN2240">
        <v>511113</v>
      </c>
      <c r="BO2240" s="29">
        <v>9</v>
      </c>
      <c r="BP2240" t="s">
        <v>78</v>
      </c>
      <c r="BQ2240" s="61">
        <v>5033</v>
      </c>
    </row>
    <row r="2241" spans="37:69" x14ac:dyDescent="0.25">
      <c r="AK2241" s="27">
        <v>2023</v>
      </c>
      <c r="AL2241" t="s">
        <v>50</v>
      </c>
      <c r="AM2241" t="s">
        <v>35</v>
      </c>
      <c r="AN2241">
        <v>250028</v>
      </c>
      <c r="AO2241" s="29">
        <v>2</v>
      </c>
      <c r="AP2241" t="s">
        <v>13</v>
      </c>
      <c r="AQ2241" s="61">
        <v>4877</v>
      </c>
      <c r="BK2241" s="27">
        <v>2023</v>
      </c>
      <c r="BL2241" t="s">
        <v>65</v>
      </c>
      <c r="BM2241" t="s">
        <v>30</v>
      </c>
      <c r="BN2241">
        <v>511113</v>
      </c>
      <c r="BO2241" s="29">
        <v>9</v>
      </c>
      <c r="BP2241" t="s">
        <v>79</v>
      </c>
      <c r="BQ2241" s="61">
        <v>3129</v>
      </c>
    </row>
    <row r="2242" spans="37:69" x14ac:dyDescent="0.25">
      <c r="AK2242" s="27">
        <v>2023</v>
      </c>
      <c r="AL2242" t="s">
        <v>50</v>
      </c>
      <c r="AM2242" t="s">
        <v>35</v>
      </c>
      <c r="AN2242">
        <v>250028</v>
      </c>
      <c r="AO2242" s="29">
        <v>3</v>
      </c>
      <c r="AP2242" t="s">
        <v>16</v>
      </c>
      <c r="AQ2242" s="61">
        <v>2830</v>
      </c>
      <c r="BK2242" s="27">
        <v>2023</v>
      </c>
      <c r="BL2242" t="s">
        <v>65</v>
      </c>
      <c r="BM2242" t="s">
        <v>30</v>
      </c>
      <c r="BN2242">
        <v>511113</v>
      </c>
      <c r="BO2242" s="29">
        <v>9</v>
      </c>
      <c r="BP2242" t="s">
        <v>16</v>
      </c>
      <c r="BQ2242" s="61">
        <v>5896</v>
      </c>
    </row>
    <row r="2243" spans="37:69" x14ac:dyDescent="0.25">
      <c r="AK2243" s="27">
        <v>2023</v>
      </c>
      <c r="AL2243" t="s">
        <v>50</v>
      </c>
      <c r="AM2243" t="s">
        <v>35</v>
      </c>
      <c r="AN2243">
        <v>250028</v>
      </c>
      <c r="AO2243" s="29">
        <v>4</v>
      </c>
      <c r="AP2243" t="s">
        <v>79</v>
      </c>
      <c r="AQ2243" s="61">
        <v>3002</v>
      </c>
      <c r="BK2243" s="27">
        <v>2023</v>
      </c>
      <c r="BL2243" t="s">
        <v>65</v>
      </c>
      <c r="BM2243" t="s">
        <v>30</v>
      </c>
      <c r="BN2243">
        <v>511113</v>
      </c>
      <c r="BO2243" s="29">
        <v>10</v>
      </c>
      <c r="BP2243" t="s">
        <v>12</v>
      </c>
      <c r="BQ2243" s="61">
        <v>2623</v>
      </c>
    </row>
    <row r="2244" spans="37:69" x14ac:dyDescent="0.25">
      <c r="AK2244" s="27">
        <v>2023</v>
      </c>
      <c r="AL2244" t="s">
        <v>50</v>
      </c>
      <c r="AM2244" t="s">
        <v>35</v>
      </c>
      <c r="AN2244">
        <v>250028</v>
      </c>
      <c r="AO2244" s="29">
        <v>4</v>
      </c>
      <c r="AP2244" t="s">
        <v>12</v>
      </c>
      <c r="AQ2244" s="61">
        <v>3502</v>
      </c>
      <c r="BK2244" s="27">
        <v>2023</v>
      </c>
      <c r="BL2244" t="s">
        <v>65</v>
      </c>
      <c r="BM2244" t="s">
        <v>30</v>
      </c>
      <c r="BN2244">
        <v>511113</v>
      </c>
      <c r="BO2244" s="29">
        <v>10</v>
      </c>
      <c r="BP2244" t="s">
        <v>14</v>
      </c>
      <c r="BQ2244" s="61">
        <v>3127</v>
      </c>
    </row>
    <row r="2245" spans="37:69" x14ac:dyDescent="0.25">
      <c r="AK2245" s="27">
        <v>2023</v>
      </c>
      <c r="AL2245" t="s">
        <v>50</v>
      </c>
      <c r="AM2245" t="s">
        <v>35</v>
      </c>
      <c r="AN2245">
        <v>250028</v>
      </c>
      <c r="AO2245" s="29">
        <v>5</v>
      </c>
      <c r="AP2245" t="s">
        <v>78</v>
      </c>
      <c r="AQ2245" s="61">
        <v>1572</v>
      </c>
      <c r="BK2245" s="27">
        <v>2023</v>
      </c>
      <c r="BL2245" t="s">
        <v>65</v>
      </c>
      <c r="BM2245" t="s">
        <v>30</v>
      </c>
      <c r="BN2245">
        <v>511113</v>
      </c>
      <c r="BO2245" s="29">
        <v>10</v>
      </c>
      <c r="BP2245" t="s">
        <v>21</v>
      </c>
      <c r="BQ2245" s="61">
        <v>5434</v>
      </c>
    </row>
    <row r="2246" spans="37:69" x14ac:dyDescent="0.25">
      <c r="AK2246" s="27">
        <v>2023</v>
      </c>
      <c r="AL2246" t="s">
        <v>50</v>
      </c>
      <c r="AM2246" t="s">
        <v>35</v>
      </c>
      <c r="AN2246">
        <v>250028</v>
      </c>
      <c r="AO2246" s="29">
        <v>5</v>
      </c>
      <c r="AP2246" t="s">
        <v>19</v>
      </c>
      <c r="AQ2246" s="61">
        <v>1067</v>
      </c>
      <c r="BK2246" s="27">
        <v>2023</v>
      </c>
      <c r="BL2246" t="s">
        <v>65</v>
      </c>
      <c r="BM2246" t="s">
        <v>30</v>
      </c>
      <c r="BN2246">
        <v>511113</v>
      </c>
      <c r="BO2246" s="29">
        <v>11</v>
      </c>
      <c r="BP2246" t="s">
        <v>74</v>
      </c>
      <c r="BQ2246" s="61">
        <v>5861</v>
      </c>
    </row>
    <row r="2247" spans="37:69" x14ac:dyDescent="0.25">
      <c r="AK2247" s="27">
        <v>2023</v>
      </c>
      <c r="AL2247" t="s">
        <v>50</v>
      </c>
      <c r="AM2247" t="s">
        <v>35</v>
      </c>
      <c r="AN2247">
        <v>250028</v>
      </c>
      <c r="AO2247" s="29">
        <v>8</v>
      </c>
      <c r="AP2247" t="s">
        <v>17</v>
      </c>
      <c r="AQ2247" s="61">
        <v>4547</v>
      </c>
      <c r="BK2247" s="27">
        <v>2023</v>
      </c>
      <c r="BL2247" t="s">
        <v>65</v>
      </c>
      <c r="BM2247" t="s">
        <v>30</v>
      </c>
      <c r="BN2247">
        <v>511113</v>
      </c>
      <c r="BO2247" s="29">
        <v>11</v>
      </c>
      <c r="BP2247" t="s">
        <v>79</v>
      </c>
      <c r="BQ2247" s="61">
        <v>4106</v>
      </c>
    </row>
    <row r="2248" spans="37:69" x14ac:dyDescent="0.25">
      <c r="AK2248" s="27">
        <v>2023</v>
      </c>
      <c r="AL2248" t="s">
        <v>50</v>
      </c>
      <c r="AM2248" t="s">
        <v>35</v>
      </c>
      <c r="AN2248">
        <v>250028</v>
      </c>
      <c r="AO2248" s="29">
        <v>9</v>
      </c>
      <c r="AP2248" t="s">
        <v>20</v>
      </c>
      <c r="AQ2248" s="61">
        <v>5350</v>
      </c>
      <c r="BK2248" s="27">
        <v>2023</v>
      </c>
      <c r="BL2248" t="s">
        <v>65</v>
      </c>
      <c r="BM2248" t="s">
        <v>30</v>
      </c>
      <c r="BN2248">
        <v>511113</v>
      </c>
      <c r="BO2248" s="29">
        <v>11</v>
      </c>
      <c r="BP2248" t="s">
        <v>12</v>
      </c>
      <c r="BQ2248" s="61">
        <v>4973</v>
      </c>
    </row>
    <row r="2249" spans="37:69" x14ac:dyDescent="0.25">
      <c r="AK2249" s="27">
        <v>2023</v>
      </c>
      <c r="AL2249" t="s">
        <v>50</v>
      </c>
      <c r="AM2249" t="s">
        <v>35</v>
      </c>
      <c r="AN2249">
        <v>250028</v>
      </c>
      <c r="AO2249" s="29">
        <v>11</v>
      </c>
      <c r="AP2249" t="s">
        <v>17</v>
      </c>
      <c r="AQ2249" s="61">
        <v>4343</v>
      </c>
      <c r="BK2249" s="27">
        <v>2023</v>
      </c>
      <c r="BL2249" t="s">
        <v>65</v>
      </c>
      <c r="BM2249" t="s">
        <v>30</v>
      </c>
      <c r="BN2249">
        <v>511113</v>
      </c>
      <c r="BO2249" s="29">
        <v>11</v>
      </c>
      <c r="BP2249" t="s">
        <v>17</v>
      </c>
      <c r="BQ2249" s="61">
        <v>2835</v>
      </c>
    </row>
    <row r="2250" spans="37:69" x14ac:dyDescent="0.25">
      <c r="AK2250" s="27">
        <v>2023</v>
      </c>
      <c r="AL2250" t="s">
        <v>50</v>
      </c>
      <c r="AM2250" t="s">
        <v>35</v>
      </c>
      <c r="AN2250">
        <v>250029</v>
      </c>
      <c r="AO2250" s="29">
        <v>1</v>
      </c>
      <c r="AP2250" t="s">
        <v>74</v>
      </c>
      <c r="AQ2250" s="61">
        <v>346</v>
      </c>
      <c r="BK2250" s="27">
        <v>2023</v>
      </c>
      <c r="BL2250" t="s">
        <v>65</v>
      </c>
      <c r="BM2250" t="s">
        <v>30</v>
      </c>
      <c r="BN2250">
        <v>511113</v>
      </c>
      <c r="BO2250" s="29">
        <v>11</v>
      </c>
      <c r="BP2250" t="s">
        <v>18</v>
      </c>
      <c r="BQ2250" s="61">
        <v>340</v>
      </c>
    </row>
    <row r="2251" spans="37:69" x14ac:dyDescent="0.25">
      <c r="AK2251" s="27">
        <v>2023</v>
      </c>
      <c r="AL2251" t="s">
        <v>50</v>
      </c>
      <c r="AM2251" t="s">
        <v>35</v>
      </c>
      <c r="AN2251">
        <v>250029</v>
      </c>
      <c r="AO2251" s="29">
        <v>3</v>
      </c>
      <c r="AP2251" t="s">
        <v>74</v>
      </c>
      <c r="AQ2251" s="61">
        <v>4702</v>
      </c>
      <c r="BK2251" s="27">
        <v>2023</v>
      </c>
      <c r="BL2251" t="s">
        <v>65</v>
      </c>
      <c r="BM2251" t="s">
        <v>30</v>
      </c>
      <c r="BN2251">
        <v>511113</v>
      </c>
      <c r="BO2251" s="29">
        <v>12</v>
      </c>
      <c r="BP2251" t="s">
        <v>74</v>
      </c>
      <c r="BQ2251" s="61">
        <v>5718</v>
      </c>
    </row>
    <row r="2252" spans="37:69" x14ac:dyDescent="0.25">
      <c r="AK2252" s="27">
        <v>2023</v>
      </c>
      <c r="AL2252" t="s">
        <v>50</v>
      </c>
      <c r="AM2252" t="s">
        <v>35</v>
      </c>
      <c r="AN2252">
        <v>250029</v>
      </c>
      <c r="AO2252" s="29">
        <v>3</v>
      </c>
      <c r="AP2252" t="s">
        <v>75</v>
      </c>
      <c r="AQ2252" s="61">
        <v>1911</v>
      </c>
      <c r="BK2252" s="27">
        <v>2023</v>
      </c>
      <c r="BL2252" t="s">
        <v>65</v>
      </c>
      <c r="BM2252" t="s">
        <v>30</v>
      </c>
      <c r="BN2252">
        <v>511113</v>
      </c>
      <c r="BO2252" s="29">
        <v>12</v>
      </c>
      <c r="BP2252" t="s">
        <v>15</v>
      </c>
      <c r="BQ2252" s="61">
        <v>4801</v>
      </c>
    </row>
    <row r="2253" spans="37:69" x14ac:dyDescent="0.25">
      <c r="AK2253" s="27">
        <v>2023</v>
      </c>
      <c r="AL2253" t="s">
        <v>50</v>
      </c>
      <c r="AM2253" t="s">
        <v>35</v>
      </c>
      <c r="AN2253">
        <v>250029</v>
      </c>
      <c r="AO2253" s="29">
        <v>3</v>
      </c>
      <c r="AP2253" t="s">
        <v>81</v>
      </c>
      <c r="AQ2253" s="61">
        <v>1352</v>
      </c>
      <c r="BK2253" s="27">
        <v>2023</v>
      </c>
      <c r="BL2253" t="s">
        <v>65</v>
      </c>
      <c r="BM2253" t="s">
        <v>30</v>
      </c>
      <c r="BN2253">
        <v>511114</v>
      </c>
      <c r="BO2253" s="29">
        <v>1</v>
      </c>
      <c r="BP2253" t="s">
        <v>75</v>
      </c>
      <c r="BQ2253" s="61">
        <v>4437</v>
      </c>
    </row>
    <row r="2254" spans="37:69" x14ac:dyDescent="0.25">
      <c r="AK2254" s="27">
        <v>2023</v>
      </c>
      <c r="AL2254" t="s">
        <v>50</v>
      </c>
      <c r="AM2254" t="s">
        <v>35</v>
      </c>
      <c r="AN2254">
        <v>250029</v>
      </c>
      <c r="AO2254" s="29">
        <v>3</v>
      </c>
      <c r="AP2254" t="s">
        <v>18</v>
      </c>
      <c r="AQ2254" s="61">
        <v>2299</v>
      </c>
      <c r="BK2254" s="27">
        <v>2023</v>
      </c>
      <c r="BL2254" t="s">
        <v>65</v>
      </c>
      <c r="BM2254" t="s">
        <v>30</v>
      </c>
      <c r="BN2254">
        <v>511114</v>
      </c>
      <c r="BO2254" s="29">
        <v>1</v>
      </c>
      <c r="BP2254" t="s">
        <v>11</v>
      </c>
      <c r="BQ2254" s="61">
        <v>2391</v>
      </c>
    </row>
    <row r="2255" spans="37:69" x14ac:dyDescent="0.25">
      <c r="AK2255" s="27">
        <v>2023</v>
      </c>
      <c r="AL2255" t="s">
        <v>50</v>
      </c>
      <c r="AM2255" t="s">
        <v>35</v>
      </c>
      <c r="AN2255">
        <v>250029</v>
      </c>
      <c r="AO2255" s="29">
        <v>4</v>
      </c>
      <c r="AP2255" t="s">
        <v>12</v>
      </c>
      <c r="AQ2255" s="61">
        <v>4263</v>
      </c>
      <c r="BK2255" s="27">
        <v>2023</v>
      </c>
      <c r="BL2255" t="s">
        <v>65</v>
      </c>
      <c r="BM2255" t="s">
        <v>30</v>
      </c>
      <c r="BN2255">
        <v>511114</v>
      </c>
      <c r="BO2255" s="29">
        <v>2</v>
      </c>
      <c r="BP2255" t="s">
        <v>80</v>
      </c>
      <c r="BQ2255" s="61">
        <v>1268</v>
      </c>
    </row>
    <row r="2256" spans="37:69" x14ac:dyDescent="0.25">
      <c r="AK2256" s="27">
        <v>2023</v>
      </c>
      <c r="AL2256" t="s">
        <v>50</v>
      </c>
      <c r="AM2256" t="s">
        <v>35</v>
      </c>
      <c r="AN2256">
        <v>250029</v>
      </c>
      <c r="AO2256" s="29">
        <v>5</v>
      </c>
      <c r="AP2256" t="s">
        <v>17</v>
      </c>
      <c r="AQ2256" s="61">
        <v>2489</v>
      </c>
      <c r="BK2256" s="27">
        <v>2023</v>
      </c>
      <c r="BL2256" t="s">
        <v>65</v>
      </c>
      <c r="BM2256" t="s">
        <v>30</v>
      </c>
      <c r="BN2256">
        <v>511114</v>
      </c>
      <c r="BO2256" s="29">
        <v>2</v>
      </c>
      <c r="BP2256" t="s">
        <v>81</v>
      </c>
      <c r="BQ2256" s="61">
        <v>764</v>
      </c>
    </row>
    <row r="2257" spans="37:69" x14ac:dyDescent="0.25">
      <c r="AK2257" s="27">
        <v>2023</v>
      </c>
      <c r="AL2257" t="s">
        <v>50</v>
      </c>
      <c r="AM2257" t="s">
        <v>35</v>
      </c>
      <c r="AN2257">
        <v>250029</v>
      </c>
      <c r="AO2257" s="29">
        <v>7</v>
      </c>
      <c r="AP2257" t="s">
        <v>76</v>
      </c>
      <c r="AQ2257" s="61">
        <v>4426</v>
      </c>
      <c r="BK2257" s="27">
        <v>2023</v>
      </c>
      <c r="BL2257" t="s">
        <v>65</v>
      </c>
      <c r="BM2257" t="s">
        <v>30</v>
      </c>
      <c r="BN2257">
        <v>511114</v>
      </c>
      <c r="BO2257" s="29">
        <v>2</v>
      </c>
      <c r="BP2257" t="s">
        <v>16</v>
      </c>
      <c r="BQ2257" s="61">
        <v>3012</v>
      </c>
    </row>
    <row r="2258" spans="37:69" x14ac:dyDescent="0.25">
      <c r="AK2258" s="27">
        <v>2023</v>
      </c>
      <c r="AL2258" t="s">
        <v>50</v>
      </c>
      <c r="AM2258" t="s">
        <v>35</v>
      </c>
      <c r="AN2258">
        <v>250029</v>
      </c>
      <c r="AO2258" s="29">
        <v>8</v>
      </c>
      <c r="AP2258" t="s">
        <v>12</v>
      </c>
      <c r="AQ2258" s="61">
        <v>3378</v>
      </c>
      <c r="BK2258" s="27">
        <v>2023</v>
      </c>
      <c r="BL2258" t="s">
        <v>65</v>
      </c>
      <c r="BM2258" t="s">
        <v>30</v>
      </c>
      <c r="BN2258">
        <v>511114</v>
      </c>
      <c r="BO2258" s="29">
        <v>3</v>
      </c>
      <c r="BP2258" t="s">
        <v>12</v>
      </c>
      <c r="BQ2258" s="61">
        <v>511</v>
      </c>
    </row>
    <row r="2259" spans="37:69" x14ac:dyDescent="0.25">
      <c r="AK2259" s="27">
        <v>2023</v>
      </c>
      <c r="AL2259" t="s">
        <v>50</v>
      </c>
      <c r="AM2259" t="s">
        <v>35</v>
      </c>
      <c r="AN2259">
        <v>250029</v>
      </c>
      <c r="AO2259" s="29">
        <v>9</v>
      </c>
      <c r="AP2259" t="s">
        <v>12</v>
      </c>
      <c r="AQ2259" s="61">
        <v>4855</v>
      </c>
      <c r="BK2259" s="27">
        <v>2023</v>
      </c>
      <c r="BL2259" t="s">
        <v>65</v>
      </c>
      <c r="BM2259" t="s">
        <v>30</v>
      </c>
      <c r="BN2259">
        <v>511114</v>
      </c>
      <c r="BO2259" s="29">
        <v>3</v>
      </c>
      <c r="BP2259" t="s">
        <v>14</v>
      </c>
      <c r="BQ2259" s="61">
        <v>3973</v>
      </c>
    </row>
    <row r="2260" spans="37:69" x14ac:dyDescent="0.25">
      <c r="AK2260" s="27">
        <v>2023</v>
      </c>
      <c r="AL2260" t="s">
        <v>50</v>
      </c>
      <c r="AM2260" t="s">
        <v>35</v>
      </c>
      <c r="AN2260">
        <v>250030</v>
      </c>
      <c r="AO2260" s="29">
        <v>1</v>
      </c>
      <c r="AP2260" t="s">
        <v>16</v>
      </c>
      <c r="AQ2260" s="61">
        <v>3643</v>
      </c>
      <c r="BK2260" s="27">
        <v>2023</v>
      </c>
      <c r="BL2260" t="s">
        <v>65</v>
      </c>
      <c r="BM2260" t="s">
        <v>30</v>
      </c>
      <c r="BN2260">
        <v>511114</v>
      </c>
      <c r="BO2260" s="29">
        <v>3</v>
      </c>
      <c r="BP2260" t="s">
        <v>19</v>
      </c>
      <c r="BQ2260" s="61">
        <v>5344</v>
      </c>
    </row>
    <row r="2261" spans="37:69" x14ac:dyDescent="0.25">
      <c r="AK2261" s="27">
        <v>2023</v>
      </c>
      <c r="AL2261" t="s">
        <v>50</v>
      </c>
      <c r="AM2261" t="s">
        <v>35</v>
      </c>
      <c r="AN2261">
        <v>250030</v>
      </c>
      <c r="AO2261" s="29">
        <v>2</v>
      </c>
      <c r="AP2261" t="s">
        <v>73</v>
      </c>
      <c r="AQ2261" s="61">
        <v>3089</v>
      </c>
      <c r="BK2261" s="27">
        <v>2023</v>
      </c>
      <c r="BL2261" t="s">
        <v>65</v>
      </c>
      <c r="BM2261" t="s">
        <v>30</v>
      </c>
      <c r="BN2261">
        <v>511114</v>
      </c>
      <c r="BO2261" s="29">
        <v>4</v>
      </c>
      <c r="BP2261" t="s">
        <v>75</v>
      </c>
      <c r="BQ2261" s="61">
        <v>5139</v>
      </c>
    </row>
    <row r="2262" spans="37:69" x14ac:dyDescent="0.25">
      <c r="AK2262" s="27">
        <v>2023</v>
      </c>
      <c r="AL2262" t="s">
        <v>50</v>
      </c>
      <c r="AM2262" t="s">
        <v>35</v>
      </c>
      <c r="AN2262">
        <v>250030</v>
      </c>
      <c r="AO2262" s="29">
        <v>3</v>
      </c>
      <c r="AP2262" t="s">
        <v>80</v>
      </c>
      <c r="AQ2262" s="61">
        <v>3849</v>
      </c>
      <c r="BK2262" s="27">
        <v>2023</v>
      </c>
      <c r="BL2262" t="s">
        <v>65</v>
      </c>
      <c r="BM2262" t="s">
        <v>30</v>
      </c>
      <c r="BN2262">
        <v>511114</v>
      </c>
      <c r="BO2262" s="29">
        <v>4</v>
      </c>
      <c r="BP2262" t="s">
        <v>12</v>
      </c>
      <c r="BQ2262" s="61">
        <v>2306</v>
      </c>
    </row>
    <row r="2263" spans="37:69" x14ac:dyDescent="0.25">
      <c r="AK2263" s="27">
        <v>2023</v>
      </c>
      <c r="AL2263" t="s">
        <v>50</v>
      </c>
      <c r="AM2263" t="s">
        <v>35</v>
      </c>
      <c r="AN2263">
        <v>250030</v>
      </c>
      <c r="AO2263" s="29">
        <v>5</v>
      </c>
      <c r="AP2263" t="s">
        <v>73</v>
      </c>
      <c r="AQ2263" s="61">
        <v>5015</v>
      </c>
      <c r="BK2263" s="27">
        <v>2023</v>
      </c>
      <c r="BL2263" t="s">
        <v>65</v>
      </c>
      <c r="BM2263" t="s">
        <v>30</v>
      </c>
      <c r="BN2263">
        <v>511114</v>
      </c>
      <c r="BO2263" s="29">
        <v>5</v>
      </c>
      <c r="BP2263" t="s">
        <v>15</v>
      </c>
      <c r="BQ2263" s="61">
        <v>3864</v>
      </c>
    </row>
    <row r="2264" spans="37:69" x14ac:dyDescent="0.25">
      <c r="AK2264" s="27">
        <v>2023</v>
      </c>
      <c r="AL2264" t="s">
        <v>50</v>
      </c>
      <c r="AM2264" t="s">
        <v>35</v>
      </c>
      <c r="AN2264">
        <v>250030</v>
      </c>
      <c r="AO2264" s="29">
        <v>6</v>
      </c>
      <c r="AP2264" t="s">
        <v>21</v>
      </c>
      <c r="AQ2264" s="61">
        <v>3397</v>
      </c>
      <c r="BK2264" s="27">
        <v>2023</v>
      </c>
      <c r="BL2264" t="s">
        <v>65</v>
      </c>
      <c r="BM2264" t="s">
        <v>30</v>
      </c>
      <c r="BN2264">
        <v>511114</v>
      </c>
      <c r="BO2264" s="29">
        <v>5</v>
      </c>
      <c r="BP2264" t="s">
        <v>16</v>
      </c>
      <c r="BQ2264" s="61">
        <v>3560</v>
      </c>
    </row>
    <row r="2265" spans="37:69" x14ac:dyDescent="0.25">
      <c r="AK2265" s="27">
        <v>2023</v>
      </c>
      <c r="AL2265" t="s">
        <v>50</v>
      </c>
      <c r="AM2265" t="s">
        <v>35</v>
      </c>
      <c r="AN2265">
        <v>250030</v>
      </c>
      <c r="AO2265" s="29">
        <v>7</v>
      </c>
      <c r="AP2265" t="s">
        <v>73</v>
      </c>
      <c r="AQ2265" s="61">
        <v>3733</v>
      </c>
      <c r="BK2265" s="27">
        <v>2023</v>
      </c>
      <c r="BL2265" t="s">
        <v>65</v>
      </c>
      <c r="BM2265" t="s">
        <v>30</v>
      </c>
      <c r="BN2265">
        <v>511114</v>
      </c>
      <c r="BO2265" s="29">
        <v>6</v>
      </c>
      <c r="BP2265" t="s">
        <v>19</v>
      </c>
      <c r="BQ2265" s="61">
        <v>5567</v>
      </c>
    </row>
    <row r="2266" spans="37:69" x14ac:dyDescent="0.25">
      <c r="AK2266" s="27">
        <v>2023</v>
      </c>
      <c r="AL2266" t="s">
        <v>50</v>
      </c>
      <c r="AM2266" t="s">
        <v>35</v>
      </c>
      <c r="AN2266">
        <v>250030</v>
      </c>
      <c r="AO2266" s="29">
        <v>7</v>
      </c>
      <c r="AP2266" t="s">
        <v>15</v>
      </c>
      <c r="AQ2266" s="61">
        <v>3913</v>
      </c>
      <c r="BK2266" s="27">
        <v>2023</v>
      </c>
      <c r="BL2266" t="s">
        <v>65</v>
      </c>
      <c r="BM2266" t="s">
        <v>30</v>
      </c>
      <c r="BN2266">
        <v>511114</v>
      </c>
      <c r="BO2266" s="29">
        <v>7</v>
      </c>
      <c r="BP2266" t="s">
        <v>19</v>
      </c>
      <c r="BQ2266" s="61">
        <v>4577</v>
      </c>
    </row>
    <row r="2267" spans="37:69" x14ac:dyDescent="0.25">
      <c r="AK2267" s="27">
        <v>2023</v>
      </c>
      <c r="AL2267" t="s">
        <v>50</v>
      </c>
      <c r="AM2267" t="s">
        <v>35</v>
      </c>
      <c r="AN2267">
        <v>250030</v>
      </c>
      <c r="AO2267" s="29">
        <v>8</v>
      </c>
      <c r="AP2267" t="s">
        <v>13</v>
      </c>
      <c r="AQ2267" s="61">
        <v>2360</v>
      </c>
      <c r="BK2267" s="27">
        <v>2023</v>
      </c>
      <c r="BL2267" t="s">
        <v>65</v>
      </c>
      <c r="BM2267" t="s">
        <v>30</v>
      </c>
      <c r="BN2267">
        <v>511114</v>
      </c>
      <c r="BO2267" s="29">
        <v>8</v>
      </c>
      <c r="BP2267" t="s">
        <v>79</v>
      </c>
      <c r="BQ2267" s="61">
        <v>1978</v>
      </c>
    </row>
    <row r="2268" spans="37:69" x14ac:dyDescent="0.25">
      <c r="AK2268" s="27">
        <v>2023</v>
      </c>
      <c r="AL2268" t="s">
        <v>50</v>
      </c>
      <c r="AM2268" t="s">
        <v>35</v>
      </c>
      <c r="AN2268">
        <v>250030</v>
      </c>
      <c r="AO2268" s="29">
        <v>8</v>
      </c>
      <c r="AP2268" t="s">
        <v>15</v>
      </c>
      <c r="AQ2268" s="61">
        <v>2292</v>
      </c>
      <c r="BK2268" s="27">
        <v>2023</v>
      </c>
      <c r="BL2268" t="s">
        <v>65</v>
      </c>
      <c r="BM2268" t="s">
        <v>30</v>
      </c>
      <c r="BN2268">
        <v>511114</v>
      </c>
      <c r="BO2268" s="29">
        <v>8</v>
      </c>
      <c r="BP2268" t="s">
        <v>11</v>
      </c>
      <c r="BQ2268" s="61">
        <v>3185</v>
      </c>
    </row>
    <row r="2269" spans="37:69" x14ac:dyDescent="0.25">
      <c r="AK2269" s="27">
        <v>2023</v>
      </c>
      <c r="AL2269" t="s">
        <v>50</v>
      </c>
      <c r="AM2269" t="s">
        <v>35</v>
      </c>
      <c r="AN2269">
        <v>250030</v>
      </c>
      <c r="AO2269" s="29">
        <v>9</v>
      </c>
      <c r="AP2269" t="s">
        <v>74</v>
      </c>
      <c r="AQ2269" s="61">
        <v>882</v>
      </c>
      <c r="BK2269" s="27">
        <v>2023</v>
      </c>
      <c r="BL2269" t="s">
        <v>65</v>
      </c>
      <c r="BM2269" t="s">
        <v>30</v>
      </c>
      <c r="BN2269">
        <v>511114</v>
      </c>
      <c r="BO2269" s="29">
        <v>8</v>
      </c>
      <c r="BP2269" t="s">
        <v>15</v>
      </c>
      <c r="BQ2269" s="61">
        <v>1105</v>
      </c>
    </row>
    <row r="2270" spans="37:69" x14ac:dyDescent="0.25">
      <c r="AK2270" s="27">
        <v>2023</v>
      </c>
      <c r="AL2270" t="s">
        <v>50</v>
      </c>
      <c r="AM2270" t="s">
        <v>35</v>
      </c>
      <c r="AN2270">
        <v>250030</v>
      </c>
      <c r="AO2270" s="29">
        <v>10</v>
      </c>
      <c r="AP2270" t="s">
        <v>20</v>
      </c>
      <c r="AQ2270" s="61">
        <v>3840</v>
      </c>
      <c r="BK2270" s="27">
        <v>2023</v>
      </c>
      <c r="BL2270" t="s">
        <v>65</v>
      </c>
      <c r="BM2270" t="s">
        <v>30</v>
      </c>
      <c r="BN2270">
        <v>511114</v>
      </c>
      <c r="BO2270" s="29">
        <v>9</v>
      </c>
      <c r="BP2270" t="s">
        <v>79</v>
      </c>
      <c r="BQ2270" s="61">
        <v>2804</v>
      </c>
    </row>
    <row r="2271" spans="37:69" x14ac:dyDescent="0.25">
      <c r="AK2271" s="27">
        <v>2023</v>
      </c>
      <c r="AL2271" t="s">
        <v>50</v>
      </c>
      <c r="AM2271" t="s">
        <v>35</v>
      </c>
      <c r="AN2271">
        <v>250030</v>
      </c>
      <c r="AO2271" s="29">
        <v>11</v>
      </c>
      <c r="AP2271" t="s">
        <v>21</v>
      </c>
      <c r="AQ2271" s="61">
        <v>2729</v>
      </c>
      <c r="BK2271" s="27">
        <v>2023</v>
      </c>
      <c r="BL2271" t="s">
        <v>65</v>
      </c>
      <c r="BM2271" t="s">
        <v>30</v>
      </c>
      <c r="BN2271">
        <v>511114</v>
      </c>
      <c r="BO2271" s="29">
        <v>10</v>
      </c>
      <c r="BP2271" t="s">
        <v>74</v>
      </c>
      <c r="BQ2271" s="61">
        <v>1429</v>
      </c>
    </row>
    <row r="2272" spans="37:69" x14ac:dyDescent="0.25">
      <c r="AK2272" s="27">
        <v>2023</v>
      </c>
      <c r="AL2272" t="s">
        <v>50</v>
      </c>
      <c r="AM2272" t="s">
        <v>35</v>
      </c>
      <c r="AN2272">
        <v>250030</v>
      </c>
      <c r="AO2272" s="29">
        <v>12</v>
      </c>
      <c r="AP2272" t="s">
        <v>15</v>
      </c>
      <c r="AQ2272" s="61">
        <v>3597</v>
      </c>
      <c r="BK2272" s="27">
        <v>2023</v>
      </c>
      <c r="BL2272" t="s">
        <v>65</v>
      </c>
      <c r="BM2272" t="s">
        <v>30</v>
      </c>
      <c r="BN2272">
        <v>511114</v>
      </c>
      <c r="BO2272" s="29">
        <v>10</v>
      </c>
      <c r="BP2272" t="s">
        <v>76</v>
      </c>
      <c r="BQ2272" s="61">
        <v>5658</v>
      </c>
    </row>
    <row r="2273" spans="37:69" x14ac:dyDescent="0.25">
      <c r="AK2273" s="27">
        <v>2023</v>
      </c>
      <c r="AL2273" t="s">
        <v>65</v>
      </c>
      <c r="AM2273" t="s">
        <v>34</v>
      </c>
      <c r="AN2273">
        <v>250021</v>
      </c>
      <c r="AO2273" s="29">
        <v>3</v>
      </c>
      <c r="AP2273" t="s">
        <v>75</v>
      </c>
      <c r="AQ2273" s="61">
        <v>1090</v>
      </c>
      <c r="BK2273" s="27">
        <v>2023</v>
      </c>
      <c r="BL2273" t="s">
        <v>65</v>
      </c>
      <c r="BM2273" t="s">
        <v>30</v>
      </c>
      <c r="BN2273">
        <v>511114</v>
      </c>
      <c r="BO2273" s="29">
        <v>10</v>
      </c>
      <c r="BP2273" t="s">
        <v>79</v>
      </c>
      <c r="BQ2273" s="61">
        <v>3079</v>
      </c>
    </row>
    <row r="2274" spans="37:69" x14ac:dyDescent="0.25">
      <c r="AK2274" s="27">
        <v>2023</v>
      </c>
      <c r="AL2274" t="s">
        <v>65</v>
      </c>
      <c r="AM2274" t="s">
        <v>34</v>
      </c>
      <c r="AN2274">
        <v>250021</v>
      </c>
      <c r="AO2274" s="29">
        <v>4</v>
      </c>
      <c r="AP2274" t="s">
        <v>80</v>
      </c>
      <c r="AQ2274" s="61">
        <v>5997</v>
      </c>
      <c r="BK2274" s="27">
        <v>2023</v>
      </c>
      <c r="BL2274" t="s">
        <v>65</v>
      </c>
      <c r="BM2274" t="s">
        <v>30</v>
      </c>
      <c r="BN2274">
        <v>511114</v>
      </c>
      <c r="BO2274" s="29">
        <v>10</v>
      </c>
      <c r="BP2274" t="s">
        <v>13</v>
      </c>
      <c r="BQ2274" s="61">
        <v>4433</v>
      </c>
    </row>
    <row r="2275" spans="37:69" x14ac:dyDescent="0.25">
      <c r="AK2275" s="27">
        <v>2023</v>
      </c>
      <c r="AL2275" t="s">
        <v>65</v>
      </c>
      <c r="AM2275" t="s">
        <v>34</v>
      </c>
      <c r="AN2275">
        <v>250021</v>
      </c>
      <c r="AO2275" s="29">
        <v>4</v>
      </c>
      <c r="AP2275" t="s">
        <v>14</v>
      </c>
      <c r="AQ2275" s="61">
        <v>665</v>
      </c>
      <c r="BK2275" s="27">
        <v>2023</v>
      </c>
      <c r="BL2275" t="s">
        <v>65</v>
      </c>
      <c r="BM2275" t="s">
        <v>30</v>
      </c>
      <c r="BN2275">
        <v>511114</v>
      </c>
      <c r="BO2275" s="29">
        <v>10</v>
      </c>
      <c r="BP2275" t="s">
        <v>14</v>
      </c>
      <c r="BQ2275" s="61">
        <v>472</v>
      </c>
    </row>
    <row r="2276" spans="37:69" x14ac:dyDescent="0.25">
      <c r="AK2276" s="27">
        <v>2023</v>
      </c>
      <c r="AL2276" t="s">
        <v>65</v>
      </c>
      <c r="AM2276" t="s">
        <v>34</v>
      </c>
      <c r="AN2276">
        <v>250021</v>
      </c>
      <c r="AO2276" s="29">
        <v>6</v>
      </c>
      <c r="AP2276" t="s">
        <v>13</v>
      </c>
      <c r="AQ2276" s="61">
        <v>295</v>
      </c>
      <c r="BK2276" s="27">
        <v>2023</v>
      </c>
      <c r="BL2276" t="s">
        <v>65</v>
      </c>
      <c r="BM2276" t="s">
        <v>30</v>
      </c>
      <c r="BN2276">
        <v>511114</v>
      </c>
      <c r="BO2276" s="29">
        <v>10</v>
      </c>
      <c r="BP2276" t="s">
        <v>18</v>
      </c>
      <c r="BQ2276" s="61">
        <v>1567</v>
      </c>
    </row>
    <row r="2277" spans="37:69" x14ac:dyDescent="0.25">
      <c r="AK2277" s="27">
        <v>2023</v>
      </c>
      <c r="AL2277" t="s">
        <v>65</v>
      </c>
      <c r="AM2277" t="s">
        <v>34</v>
      </c>
      <c r="AN2277">
        <v>250021</v>
      </c>
      <c r="AO2277" s="29">
        <v>6</v>
      </c>
      <c r="AP2277" t="s">
        <v>14</v>
      </c>
      <c r="AQ2277" s="61">
        <v>3663</v>
      </c>
      <c r="BK2277" s="27">
        <v>2023</v>
      </c>
      <c r="BL2277" t="s">
        <v>65</v>
      </c>
      <c r="BM2277" t="s">
        <v>30</v>
      </c>
      <c r="BN2277">
        <v>511114</v>
      </c>
      <c r="BO2277" s="29">
        <v>11</v>
      </c>
      <c r="BP2277" t="s">
        <v>73</v>
      </c>
      <c r="BQ2277" s="61">
        <v>4813</v>
      </c>
    </row>
    <row r="2278" spans="37:69" x14ac:dyDescent="0.25">
      <c r="AK2278" s="27">
        <v>2023</v>
      </c>
      <c r="AL2278" t="s">
        <v>65</v>
      </c>
      <c r="AM2278" t="s">
        <v>34</v>
      </c>
      <c r="AN2278">
        <v>250021</v>
      </c>
      <c r="AO2278" s="29">
        <v>7</v>
      </c>
      <c r="AP2278" t="s">
        <v>13</v>
      </c>
      <c r="AQ2278" s="61">
        <v>5018</v>
      </c>
      <c r="BK2278" s="27">
        <v>2023</v>
      </c>
      <c r="BL2278" t="s">
        <v>65</v>
      </c>
      <c r="BM2278" t="s">
        <v>30</v>
      </c>
      <c r="BN2278">
        <v>511114</v>
      </c>
      <c r="BO2278" s="29">
        <v>11</v>
      </c>
      <c r="BP2278" t="s">
        <v>75</v>
      </c>
      <c r="BQ2278" s="61">
        <v>2321</v>
      </c>
    </row>
    <row r="2279" spans="37:69" x14ac:dyDescent="0.25">
      <c r="AK2279" s="27">
        <v>2023</v>
      </c>
      <c r="AL2279" t="s">
        <v>65</v>
      </c>
      <c r="AM2279" t="s">
        <v>34</v>
      </c>
      <c r="AN2279">
        <v>250021</v>
      </c>
      <c r="AO2279" s="29">
        <v>9</v>
      </c>
      <c r="AP2279" t="s">
        <v>75</v>
      </c>
      <c r="AQ2279" s="61">
        <v>5887</v>
      </c>
      <c r="BK2279" s="27">
        <v>2023</v>
      </c>
      <c r="BL2279" t="s">
        <v>65</v>
      </c>
      <c r="BM2279" t="s">
        <v>30</v>
      </c>
      <c r="BN2279">
        <v>511114</v>
      </c>
      <c r="BO2279" s="29">
        <v>11</v>
      </c>
      <c r="BP2279" t="s">
        <v>76</v>
      </c>
      <c r="BQ2279" s="61">
        <v>1267</v>
      </c>
    </row>
    <row r="2280" spans="37:69" x14ac:dyDescent="0.25">
      <c r="AK2280" s="27">
        <v>2023</v>
      </c>
      <c r="AL2280" t="s">
        <v>65</v>
      </c>
      <c r="AM2280" t="s">
        <v>34</v>
      </c>
      <c r="AN2280">
        <v>250021</v>
      </c>
      <c r="AO2280" s="29">
        <v>10</v>
      </c>
      <c r="AP2280" t="s">
        <v>12</v>
      </c>
      <c r="AQ2280" s="61">
        <v>2623</v>
      </c>
      <c r="BK2280" s="27">
        <v>2023</v>
      </c>
      <c r="BL2280" t="s">
        <v>65</v>
      </c>
      <c r="BM2280" t="s">
        <v>30</v>
      </c>
      <c r="BN2280">
        <v>511114</v>
      </c>
      <c r="BO2280" s="29">
        <v>11</v>
      </c>
      <c r="BP2280" t="s">
        <v>79</v>
      </c>
      <c r="BQ2280" s="61">
        <v>10332</v>
      </c>
    </row>
    <row r="2281" spans="37:69" x14ac:dyDescent="0.25">
      <c r="AK2281" s="27">
        <v>2023</v>
      </c>
      <c r="AL2281" t="s">
        <v>65</v>
      </c>
      <c r="AM2281" t="s">
        <v>34</v>
      </c>
      <c r="AN2281">
        <v>250021</v>
      </c>
      <c r="AO2281" s="29">
        <v>11</v>
      </c>
      <c r="AP2281" t="s">
        <v>74</v>
      </c>
      <c r="AQ2281" s="61">
        <v>203</v>
      </c>
      <c r="BK2281" s="27">
        <v>2023</v>
      </c>
      <c r="BL2281" t="s">
        <v>65</v>
      </c>
      <c r="BM2281" t="s">
        <v>30</v>
      </c>
      <c r="BN2281">
        <v>511114</v>
      </c>
      <c r="BO2281" s="29">
        <v>12</v>
      </c>
      <c r="BP2281" t="s">
        <v>80</v>
      </c>
      <c r="BQ2281" s="61">
        <v>2471</v>
      </c>
    </row>
    <row r="2282" spans="37:69" x14ac:dyDescent="0.25">
      <c r="AK2282" s="27">
        <v>2023</v>
      </c>
      <c r="AL2282" t="s">
        <v>65</v>
      </c>
      <c r="AM2282" t="s">
        <v>34</v>
      </c>
      <c r="AN2282">
        <v>250021</v>
      </c>
      <c r="AO2282" s="29">
        <v>11</v>
      </c>
      <c r="AP2282" t="s">
        <v>79</v>
      </c>
      <c r="AQ2282" s="61">
        <v>5455</v>
      </c>
      <c r="BK2282" s="27">
        <v>2023</v>
      </c>
      <c r="BL2282" t="s">
        <v>65</v>
      </c>
      <c r="BM2282" t="s">
        <v>30</v>
      </c>
      <c r="BN2282">
        <v>511114</v>
      </c>
      <c r="BO2282" s="29">
        <v>12</v>
      </c>
      <c r="BP2282" t="s">
        <v>12</v>
      </c>
      <c r="BQ2282" s="61">
        <v>5209</v>
      </c>
    </row>
    <row r="2283" spans="37:69" x14ac:dyDescent="0.25">
      <c r="AK2283" s="27">
        <v>2023</v>
      </c>
      <c r="AL2283" t="s">
        <v>65</v>
      </c>
      <c r="AM2283" t="s">
        <v>34</v>
      </c>
      <c r="AN2283">
        <v>250022</v>
      </c>
      <c r="AO2283" s="29">
        <v>1</v>
      </c>
      <c r="AP2283" t="s">
        <v>81</v>
      </c>
      <c r="AQ2283" s="61">
        <v>782</v>
      </c>
      <c r="BK2283" s="27">
        <v>2023</v>
      </c>
      <c r="BL2283" t="s">
        <v>65</v>
      </c>
      <c r="BM2283" t="s">
        <v>30</v>
      </c>
      <c r="BN2283">
        <v>511114</v>
      </c>
      <c r="BO2283" s="29">
        <v>12</v>
      </c>
      <c r="BP2283" t="s">
        <v>21</v>
      </c>
      <c r="BQ2283" s="61">
        <v>4305</v>
      </c>
    </row>
    <row r="2284" spans="37:69" x14ac:dyDescent="0.25">
      <c r="AK2284" s="27">
        <v>2023</v>
      </c>
      <c r="AL2284" t="s">
        <v>65</v>
      </c>
      <c r="AM2284" t="s">
        <v>34</v>
      </c>
      <c r="AN2284">
        <v>250022</v>
      </c>
      <c r="AO2284" s="29">
        <v>3</v>
      </c>
      <c r="AP2284" t="s">
        <v>11</v>
      </c>
      <c r="AQ2284" s="61">
        <v>5992</v>
      </c>
      <c r="BK2284" s="27">
        <v>2023</v>
      </c>
      <c r="BL2284" t="s">
        <v>65</v>
      </c>
      <c r="BM2284" t="s">
        <v>70</v>
      </c>
      <c r="BN2284">
        <v>511115</v>
      </c>
      <c r="BO2284" s="29">
        <v>1</v>
      </c>
      <c r="BP2284" t="s">
        <v>79</v>
      </c>
      <c r="BQ2284" s="61">
        <v>1150</v>
      </c>
    </row>
    <row r="2285" spans="37:69" x14ac:dyDescent="0.25">
      <c r="AK2285" s="27">
        <v>2023</v>
      </c>
      <c r="AL2285" t="s">
        <v>65</v>
      </c>
      <c r="AM2285" t="s">
        <v>34</v>
      </c>
      <c r="AN2285">
        <v>250022</v>
      </c>
      <c r="AO2285" s="29">
        <v>3</v>
      </c>
      <c r="AP2285" t="s">
        <v>13</v>
      </c>
      <c r="AQ2285" s="61">
        <v>5776</v>
      </c>
      <c r="BK2285" s="27">
        <v>2023</v>
      </c>
      <c r="BL2285" t="s">
        <v>65</v>
      </c>
      <c r="BM2285" t="s">
        <v>70</v>
      </c>
      <c r="BN2285">
        <v>511115</v>
      </c>
      <c r="BO2285" s="29">
        <v>1</v>
      </c>
      <c r="BP2285" t="s">
        <v>13</v>
      </c>
      <c r="BQ2285" s="61">
        <v>2857</v>
      </c>
    </row>
    <row r="2286" spans="37:69" x14ac:dyDescent="0.25">
      <c r="AK2286" s="27">
        <v>2023</v>
      </c>
      <c r="AL2286" t="s">
        <v>65</v>
      </c>
      <c r="AM2286" t="s">
        <v>34</v>
      </c>
      <c r="AN2286">
        <v>250022</v>
      </c>
      <c r="AO2286" s="29">
        <v>3</v>
      </c>
      <c r="AP2286" t="s">
        <v>20</v>
      </c>
      <c r="AQ2286" s="61">
        <v>5515</v>
      </c>
      <c r="BK2286" s="27">
        <v>2023</v>
      </c>
      <c r="BL2286" t="s">
        <v>65</v>
      </c>
      <c r="BM2286" t="s">
        <v>70</v>
      </c>
      <c r="BN2286">
        <v>511115</v>
      </c>
      <c r="BO2286" s="29">
        <v>1</v>
      </c>
      <c r="BP2286" t="s">
        <v>17</v>
      </c>
      <c r="BQ2286" s="61">
        <v>1108</v>
      </c>
    </row>
    <row r="2287" spans="37:69" x14ac:dyDescent="0.25">
      <c r="AK2287" s="27">
        <v>2023</v>
      </c>
      <c r="AL2287" t="s">
        <v>65</v>
      </c>
      <c r="AM2287" t="s">
        <v>34</v>
      </c>
      <c r="AN2287">
        <v>250022</v>
      </c>
      <c r="AO2287" s="29">
        <v>4</v>
      </c>
      <c r="AP2287" t="s">
        <v>15</v>
      </c>
      <c r="AQ2287" s="61">
        <v>2903</v>
      </c>
      <c r="BK2287" s="27">
        <v>2023</v>
      </c>
      <c r="BL2287" t="s">
        <v>65</v>
      </c>
      <c r="BM2287" t="s">
        <v>70</v>
      </c>
      <c r="BN2287">
        <v>511115</v>
      </c>
      <c r="BO2287" s="29">
        <v>2</v>
      </c>
      <c r="BP2287" t="s">
        <v>78</v>
      </c>
      <c r="BQ2287" s="61">
        <v>2030</v>
      </c>
    </row>
    <row r="2288" spans="37:69" x14ac:dyDescent="0.25">
      <c r="AK2288" s="27">
        <v>2023</v>
      </c>
      <c r="AL2288" t="s">
        <v>65</v>
      </c>
      <c r="AM2288" t="s">
        <v>34</v>
      </c>
      <c r="AN2288">
        <v>250022</v>
      </c>
      <c r="AO2288" s="29">
        <v>6</v>
      </c>
      <c r="AP2288" t="s">
        <v>21</v>
      </c>
      <c r="AQ2288" s="61">
        <v>2880</v>
      </c>
      <c r="BK2288" s="27">
        <v>2023</v>
      </c>
      <c r="BL2288" t="s">
        <v>65</v>
      </c>
      <c r="BM2288" t="s">
        <v>70</v>
      </c>
      <c r="BN2288">
        <v>511115</v>
      </c>
      <c r="BO2288" s="29">
        <v>2</v>
      </c>
      <c r="BP2288" t="s">
        <v>11</v>
      </c>
      <c r="BQ2288" s="61">
        <v>1461</v>
      </c>
    </row>
    <row r="2289" spans="37:69" x14ac:dyDescent="0.25">
      <c r="AK2289" s="27">
        <v>2023</v>
      </c>
      <c r="AL2289" t="s">
        <v>65</v>
      </c>
      <c r="AM2289" t="s">
        <v>34</v>
      </c>
      <c r="AN2289">
        <v>250022</v>
      </c>
      <c r="AO2289" s="29">
        <v>8</v>
      </c>
      <c r="AP2289" t="s">
        <v>18</v>
      </c>
      <c r="AQ2289" s="61">
        <v>338</v>
      </c>
      <c r="BK2289" s="27">
        <v>2023</v>
      </c>
      <c r="BL2289" t="s">
        <v>65</v>
      </c>
      <c r="BM2289" t="s">
        <v>70</v>
      </c>
      <c r="BN2289">
        <v>511115</v>
      </c>
      <c r="BO2289" s="29">
        <v>2</v>
      </c>
      <c r="BP2289" t="s">
        <v>17</v>
      </c>
      <c r="BQ2289" s="61">
        <v>1843</v>
      </c>
    </row>
    <row r="2290" spans="37:69" x14ac:dyDescent="0.25">
      <c r="AK2290" s="27">
        <v>2023</v>
      </c>
      <c r="AL2290" t="s">
        <v>65</v>
      </c>
      <c r="AM2290" t="s">
        <v>34</v>
      </c>
      <c r="AN2290">
        <v>250022</v>
      </c>
      <c r="AO2290" s="29">
        <v>9</v>
      </c>
      <c r="AP2290" t="s">
        <v>79</v>
      </c>
      <c r="AQ2290" s="61">
        <v>3129</v>
      </c>
      <c r="BK2290" s="27">
        <v>2023</v>
      </c>
      <c r="BL2290" t="s">
        <v>65</v>
      </c>
      <c r="BM2290" t="s">
        <v>70</v>
      </c>
      <c r="BN2290">
        <v>511115</v>
      </c>
      <c r="BO2290" s="29">
        <v>3</v>
      </c>
      <c r="BP2290" t="s">
        <v>16</v>
      </c>
      <c r="BQ2290" s="61">
        <v>3585</v>
      </c>
    </row>
    <row r="2291" spans="37:69" x14ac:dyDescent="0.25">
      <c r="AK2291" s="27">
        <v>2023</v>
      </c>
      <c r="AL2291" t="s">
        <v>65</v>
      </c>
      <c r="AM2291" t="s">
        <v>34</v>
      </c>
      <c r="AN2291">
        <v>250022</v>
      </c>
      <c r="AO2291" s="29">
        <v>9</v>
      </c>
      <c r="AP2291" t="s">
        <v>18</v>
      </c>
      <c r="AQ2291" s="61">
        <v>2352</v>
      </c>
      <c r="BK2291" s="27">
        <v>2023</v>
      </c>
      <c r="BL2291" t="s">
        <v>65</v>
      </c>
      <c r="BM2291" t="s">
        <v>70</v>
      </c>
      <c r="BN2291">
        <v>511115</v>
      </c>
      <c r="BO2291" s="29">
        <v>3</v>
      </c>
      <c r="BP2291" t="s">
        <v>19</v>
      </c>
      <c r="BQ2291" s="61">
        <v>2089</v>
      </c>
    </row>
    <row r="2292" spans="37:69" x14ac:dyDescent="0.25">
      <c r="AK2292" s="27">
        <v>2023</v>
      </c>
      <c r="AL2292" t="s">
        <v>65</v>
      </c>
      <c r="AM2292" t="s">
        <v>34</v>
      </c>
      <c r="AN2292">
        <v>250022</v>
      </c>
      <c r="AO2292" s="29">
        <v>11</v>
      </c>
      <c r="AP2292" t="s">
        <v>17</v>
      </c>
      <c r="AQ2292" s="61">
        <v>2863</v>
      </c>
      <c r="BK2292" s="27">
        <v>2023</v>
      </c>
      <c r="BL2292" t="s">
        <v>65</v>
      </c>
      <c r="BM2292" t="s">
        <v>70</v>
      </c>
      <c r="BN2292">
        <v>511115</v>
      </c>
      <c r="BO2292" s="29">
        <v>4</v>
      </c>
      <c r="BP2292" t="s">
        <v>79</v>
      </c>
      <c r="BQ2292" s="61">
        <v>980</v>
      </c>
    </row>
    <row r="2293" spans="37:69" x14ac:dyDescent="0.25">
      <c r="AK2293" s="27">
        <v>2023</v>
      </c>
      <c r="AL2293" t="s">
        <v>65</v>
      </c>
      <c r="AM2293" t="s">
        <v>34</v>
      </c>
      <c r="AN2293">
        <v>250022</v>
      </c>
      <c r="AO2293" s="29">
        <v>12</v>
      </c>
      <c r="AP2293" t="s">
        <v>11</v>
      </c>
      <c r="AQ2293" s="61">
        <v>1469</v>
      </c>
      <c r="BK2293" s="27">
        <v>2023</v>
      </c>
      <c r="BL2293" t="s">
        <v>65</v>
      </c>
      <c r="BM2293" t="s">
        <v>70</v>
      </c>
      <c r="BN2293">
        <v>511115</v>
      </c>
      <c r="BO2293" s="29">
        <v>5</v>
      </c>
      <c r="BP2293" t="s">
        <v>78</v>
      </c>
      <c r="BQ2293" s="61">
        <v>572</v>
      </c>
    </row>
    <row r="2294" spans="37:69" x14ac:dyDescent="0.25">
      <c r="AK2294" s="27">
        <v>2023</v>
      </c>
      <c r="AL2294" t="s">
        <v>65</v>
      </c>
      <c r="AM2294" t="s">
        <v>34</v>
      </c>
      <c r="AN2294">
        <v>250023</v>
      </c>
      <c r="AO2294" s="29">
        <v>3</v>
      </c>
      <c r="AP2294" t="s">
        <v>19</v>
      </c>
      <c r="AQ2294" s="61">
        <v>789</v>
      </c>
      <c r="BK2294" s="27">
        <v>2023</v>
      </c>
      <c r="BL2294" t="s">
        <v>65</v>
      </c>
      <c r="BM2294" t="s">
        <v>70</v>
      </c>
      <c r="BN2294">
        <v>511115</v>
      </c>
      <c r="BO2294" s="29">
        <v>5</v>
      </c>
      <c r="BP2294" t="s">
        <v>81</v>
      </c>
      <c r="BQ2294" s="61">
        <v>486</v>
      </c>
    </row>
    <row r="2295" spans="37:69" x14ac:dyDescent="0.25">
      <c r="AK2295" s="27">
        <v>2023</v>
      </c>
      <c r="AL2295" t="s">
        <v>65</v>
      </c>
      <c r="AM2295" t="s">
        <v>34</v>
      </c>
      <c r="AN2295">
        <v>250023</v>
      </c>
      <c r="AO2295" s="29">
        <v>5</v>
      </c>
      <c r="AP2295" t="s">
        <v>79</v>
      </c>
      <c r="AQ2295" s="61">
        <v>5391</v>
      </c>
      <c r="BK2295" s="27">
        <v>2023</v>
      </c>
      <c r="BL2295" t="s">
        <v>65</v>
      </c>
      <c r="BM2295" t="s">
        <v>70</v>
      </c>
      <c r="BN2295">
        <v>511115</v>
      </c>
      <c r="BO2295" s="29">
        <v>6</v>
      </c>
      <c r="BP2295" t="s">
        <v>13</v>
      </c>
      <c r="BQ2295" s="61">
        <v>295</v>
      </c>
    </row>
    <row r="2296" spans="37:69" x14ac:dyDescent="0.25">
      <c r="AK2296" s="27">
        <v>2023</v>
      </c>
      <c r="AL2296" t="s">
        <v>65</v>
      </c>
      <c r="AM2296" t="s">
        <v>34</v>
      </c>
      <c r="AN2296">
        <v>250024</v>
      </c>
      <c r="AO2296" s="29">
        <v>1</v>
      </c>
      <c r="AP2296" t="s">
        <v>11</v>
      </c>
      <c r="AQ2296" s="61">
        <v>3578</v>
      </c>
      <c r="BK2296" s="27">
        <v>2023</v>
      </c>
      <c r="BL2296" t="s">
        <v>65</v>
      </c>
      <c r="BM2296" t="s">
        <v>70</v>
      </c>
      <c r="BN2296">
        <v>511115</v>
      </c>
      <c r="BO2296" s="29">
        <v>6</v>
      </c>
      <c r="BP2296" t="s">
        <v>21</v>
      </c>
      <c r="BQ2296" s="61">
        <v>2880</v>
      </c>
    </row>
    <row r="2297" spans="37:69" x14ac:dyDescent="0.25">
      <c r="AK2297" s="27">
        <v>2023</v>
      </c>
      <c r="AL2297" t="s">
        <v>65</v>
      </c>
      <c r="AM2297" t="s">
        <v>34</v>
      </c>
      <c r="AN2297">
        <v>250024</v>
      </c>
      <c r="AO2297" s="29">
        <v>2</v>
      </c>
      <c r="AP2297" t="s">
        <v>75</v>
      </c>
      <c r="AQ2297" s="61">
        <v>1506</v>
      </c>
      <c r="BK2297" s="27">
        <v>2023</v>
      </c>
      <c r="BL2297" t="s">
        <v>65</v>
      </c>
      <c r="BM2297" t="s">
        <v>70</v>
      </c>
      <c r="BN2297">
        <v>511115</v>
      </c>
      <c r="BO2297" s="29">
        <v>7</v>
      </c>
      <c r="BP2297" t="s">
        <v>11</v>
      </c>
      <c r="BQ2297" s="61">
        <v>3710</v>
      </c>
    </row>
    <row r="2298" spans="37:69" x14ac:dyDescent="0.25">
      <c r="AK2298" s="27">
        <v>2023</v>
      </c>
      <c r="AL2298" t="s">
        <v>65</v>
      </c>
      <c r="AM2298" t="s">
        <v>34</v>
      </c>
      <c r="AN2298">
        <v>250024</v>
      </c>
      <c r="AO2298" s="29">
        <v>3</v>
      </c>
      <c r="AP2298" t="s">
        <v>21</v>
      </c>
      <c r="AQ2298" s="61">
        <v>1495</v>
      </c>
      <c r="BK2298" s="27">
        <v>2023</v>
      </c>
      <c r="BL2298" t="s">
        <v>65</v>
      </c>
      <c r="BM2298" t="s">
        <v>70</v>
      </c>
      <c r="BN2298">
        <v>511115</v>
      </c>
      <c r="BO2298" s="29">
        <v>7</v>
      </c>
      <c r="BP2298" t="s">
        <v>12</v>
      </c>
      <c r="BQ2298" s="61">
        <v>2595</v>
      </c>
    </row>
    <row r="2299" spans="37:69" x14ac:dyDescent="0.25">
      <c r="AK2299" s="27">
        <v>2023</v>
      </c>
      <c r="AL2299" t="s">
        <v>65</v>
      </c>
      <c r="AM2299" t="s">
        <v>34</v>
      </c>
      <c r="AN2299">
        <v>250024</v>
      </c>
      <c r="AO2299" s="29">
        <v>4</v>
      </c>
      <c r="AP2299" t="s">
        <v>21</v>
      </c>
      <c r="AQ2299" s="61">
        <v>3684</v>
      </c>
      <c r="BK2299" s="27">
        <v>2023</v>
      </c>
      <c r="BL2299" t="s">
        <v>65</v>
      </c>
      <c r="BM2299" t="s">
        <v>70</v>
      </c>
      <c r="BN2299">
        <v>511115</v>
      </c>
      <c r="BO2299" s="29">
        <v>7</v>
      </c>
      <c r="BP2299" t="s">
        <v>17</v>
      </c>
      <c r="BQ2299" s="61">
        <v>1600</v>
      </c>
    </row>
    <row r="2300" spans="37:69" x14ac:dyDescent="0.25">
      <c r="AK2300" s="27">
        <v>2023</v>
      </c>
      <c r="AL2300" t="s">
        <v>65</v>
      </c>
      <c r="AM2300" t="s">
        <v>34</v>
      </c>
      <c r="AN2300">
        <v>250024</v>
      </c>
      <c r="AO2300" s="29">
        <v>6</v>
      </c>
      <c r="AP2300" t="s">
        <v>15</v>
      </c>
      <c r="AQ2300" s="61">
        <v>3679</v>
      </c>
      <c r="BK2300" s="27">
        <v>2023</v>
      </c>
      <c r="BL2300" t="s">
        <v>65</v>
      </c>
      <c r="BM2300" t="s">
        <v>70</v>
      </c>
      <c r="BN2300">
        <v>511115</v>
      </c>
      <c r="BO2300" s="29">
        <v>8</v>
      </c>
      <c r="BP2300" t="s">
        <v>77</v>
      </c>
      <c r="BQ2300" s="61">
        <v>3975</v>
      </c>
    </row>
    <row r="2301" spans="37:69" x14ac:dyDescent="0.25">
      <c r="AK2301" s="27">
        <v>2023</v>
      </c>
      <c r="AL2301" t="s">
        <v>65</v>
      </c>
      <c r="AM2301" t="s">
        <v>34</v>
      </c>
      <c r="AN2301">
        <v>250024</v>
      </c>
      <c r="AO2301" s="29">
        <v>6</v>
      </c>
      <c r="AP2301" t="s">
        <v>18</v>
      </c>
      <c r="AQ2301" s="61">
        <v>1976</v>
      </c>
      <c r="BK2301" s="27">
        <v>2023</v>
      </c>
      <c r="BL2301" t="s">
        <v>65</v>
      </c>
      <c r="BM2301" t="s">
        <v>70</v>
      </c>
      <c r="BN2301">
        <v>511115</v>
      </c>
      <c r="BO2301" s="29">
        <v>8</v>
      </c>
      <c r="BP2301" t="s">
        <v>78</v>
      </c>
      <c r="BQ2301" s="61">
        <v>713</v>
      </c>
    </row>
    <row r="2302" spans="37:69" x14ac:dyDescent="0.25">
      <c r="AK2302" s="27">
        <v>2023</v>
      </c>
      <c r="AL2302" t="s">
        <v>65</v>
      </c>
      <c r="AM2302" t="s">
        <v>34</v>
      </c>
      <c r="AN2302">
        <v>250024</v>
      </c>
      <c r="AO2302" s="29">
        <v>7</v>
      </c>
      <c r="AP2302" t="s">
        <v>12</v>
      </c>
      <c r="AQ2302" s="61">
        <v>6341</v>
      </c>
      <c r="BK2302" s="27">
        <v>2023</v>
      </c>
      <c r="BL2302" t="s">
        <v>65</v>
      </c>
      <c r="BM2302" t="s">
        <v>70</v>
      </c>
      <c r="BN2302">
        <v>511115</v>
      </c>
      <c r="BO2302" s="29">
        <v>8</v>
      </c>
      <c r="BP2302" t="s">
        <v>12</v>
      </c>
      <c r="BQ2302" s="61">
        <v>5747</v>
      </c>
    </row>
    <row r="2303" spans="37:69" x14ac:dyDescent="0.25">
      <c r="AK2303" s="27">
        <v>2023</v>
      </c>
      <c r="AL2303" t="s">
        <v>65</v>
      </c>
      <c r="AM2303" t="s">
        <v>34</v>
      </c>
      <c r="AN2303">
        <v>250024</v>
      </c>
      <c r="AO2303" s="29">
        <v>8</v>
      </c>
      <c r="AP2303" t="s">
        <v>81</v>
      </c>
      <c r="AQ2303" s="61">
        <v>3346</v>
      </c>
      <c r="BK2303" s="27">
        <v>2023</v>
      </c>
      <c r="BL2303" t="s">
        <v>65</v>
      </c>
      <c r="BM2303" t="s">
        <v>70</v>
      </c>
      <c r="BN2303">
        <v>511115</v>
      </c>
      <c r="BO2303" s="29">
        <v>9</v>
      </c>
      <c r="BP2303" t="s">
        <v>80</v>
      </c>
      <c r="BQ2303" s="61">
        <v>4275</v>
      </c>
    </row>
    <row r="2304" spans="37:69" x14ac:dyDescent="0.25">
      <c r="AK2304" s="27">
        <v>2023</v>
      </c>
      <c r="AL2304" t="s">
        <v>65</v>
      </c>
      <c r="AM2304" t="s">
        <v>34</v>
      </c>
      <c r="AN2304">
        <v>250024</v>
      </c>
      <c r="AO2304" s="29">
        <v>10</v>
      </c>
      <c r="AP2304" t="s">
        <v>78</v>
      </c>
      <c r="AQ2304" s="61">
        <v>4325</v>
      </c>
      <c r="BK2304" s="27">
        <v>2023</v>
      </c>
      <c r="BL2304" t="s">
        <v>65</v>
      </c>
      <c r="BM2304" t="s">
        <v>70</v>
      </c>
      <c r="BN2304">
        <v>511115</v>
      </c>
      <c r="BO2304" s="29">
        <v>11</v>
      </c>
      <c r="BP2304" t="s">
        <v>80</v>
      </c>
      <c r="BQ2304" s="61">
        <v>4920</v>
      </c>
    </row>
    <row r="2305" spans="37:69" x14ac:dyDescent="0.25">
      <c r="AK2305" s="27">
        <v>2023</v>
      </c>
      <c r="AL2305" t="s">
        <v>65</v>
      </c>
      <c r="AM2305" t="s">
        <v>34</v>
      </c>
      <c r="AN2305">
        <v>250024</v>
      </c>
      <c r="AO2305" s="29">
        <v>12</v>
      </c>
      <c r="AP2305" t="s">
        <v>78</v>
      </c>
      <c r="AQ2305" s="61">
        <v>2997</v>
      </c>
      <c r="BK2305" s="27">
        <v>2023</v>
      </c>
      <c r="BL2305" t="s">
        <v>65</v>
      </c>
      <c r="BM2305" t="s">
        <v>70</v>
      </c>
      <c r="BN2305">
        <v>511115</v>
      </c>
      <c r="BO2305" s="29">
        <v>11</v>
      </c>
      <c r="BP2305" t="s">
        <v>12</v>
      </c>
      <c r="BQ2305" s="61">
        <v>277</v>
      </c>
    </row>
    <row r="2306" spans="37:69" x14ac:dyDescent="0.25">
      <c r="AK2306" s="27">
        <v>2023</v>
      </c>
      <c r="AL2306" t="s">
        <v>65</v>
      </c>
      <c r="AM2306" t="s">
        <v>34</v>
      </c>
      <c r="AN2306">
        <v>250024</v>
      </c>
      <c r="AO2306" s="29">
        <v>12</v>
      </c>
      <c r="AP2306" t="s">
        <v>11</v>
      </c>
      <c r="AQ2306" s="61">
        <v>3636</v>
      </c>
      <c r="BK2306" s="27">
        <v>2023</v>
      </c>
      <c r="BL2306" t="s">
        <v>65</v>
      </c>
      <c r="BM2306" t="s">
        <v>70</v>
      </c>
      <c r="BN2306">
        <v>511115</v>
      </c>
      <c r="BO2306" s="29">
        <v>11</v>
      </c>
      <c r="BP2306" t="s">
        <v>16</v>
      </c>
      <c r="BQ2306" s="61">
        <v>2792</v>
      </c>
    </row>
    <row r="2307" spans="37:69" x14ac:dyDescent="0.25">
      <c r="AK2307" s="27">
        <v>2023</v>
      </c>
      <c r="AL2307" t="s">
        <v>65</v>
      </c>
      <c r="AM2307" t="s">
        <v>34</v>
      </c>
      <c r="AN2307">
        <v>250025</v>
      </c>
      <c r="AO2307" s="29">
        <v>2</v>
      </c>
      <c r="AP2307" t="s">
        <v>18</v>
      </c>
      <c r="AQ2307" s="61">
        <v>3682</v>
      </c>
      <c r="BK2307" s="27">
        <v>2023</v>
      </c>
      <c r="BL2307" t="s">
        <v>65</v>
      </c>
      <c r="BM2307" t="s">
        <v>70</v>
      </c>
      <c r="BN2307">
        <v>511115</v>
      </c>
      <c r="BO2307" s="29">
        <v>11</v>
      </c>
      <c r="BP2307" t="s">
        <v>19</v>
      </c>
      <c r="BQ2307" s="61">
        <v>2398</v>
      </c>
    </row>
    <row r="2308" spans="37:69" x14ac:dyDescent="0.25">
      <c r="AK2308" s="27">
        <v>2023</v>
      </c>
      <c r="AL2308" t="s">
        <v>65</v>
      </c>
      <c r="AM2308" t="s">
        <v>34</v>
      </c>
      <c r="AN2308">
        <v>250025</v>
      </c>
      <c r="AO2308" s="29">
        <v>4</v>
      </c>
      <c r="AP2308" t="s">
        <v>76</v>
      </c>
      <c r="AQ2308" s="61">
        <v>3978</v>
      </c>
      <c r="BK2308" s="27">
        <v>2023</v>
      </c>
      <c r="BL2308" t="s">
        <v>65</v>
      </c>
      <c r="BM2308" t="s">
        <v>70</v>
      </c>
      <c r="BN2308">
        <v>511115</v>
      </c>
      <c r="BO2308" s="29">
        <v>12</v>
      </c>
      <c r="BP2308" t="s">
        <v>74</v>
      </c>
      <c r="BQ2308" s="61">
        <v>2091</v>
      </c>
    </row>
    <row r="2309" spans="37:69" x14ac:dyDescent="0.25">
      <c r="AK2309" s="27">
        <v>2023</v>
      </c>
      <c r="AL2309" t="s">
        <v>65</v>
      </c>
      <c r="AM2309" t="s">
        <v>34</v>
      </c>
      <c r="AN2309">
        <v>250025</v>
      </c>
      <c r="AO2309" s="29">
        <v>6</v>
      </c>
      <c r="AP2309" t="s">
        <v>73</v>
      </c>
      <c r="AQ2309" s="61">
        <v>5580</v>
      </c>
      <c r="BK2309" s="27">
        <v>2023</v>
      </c>
      <c r="BL2309" t="s">
        <v>65</v>
      </c>
      <c r="BM2309" t="s">
        <v>70</v>
      </c>
      <c r="BN2309">
        <v>511115</v>
      </c>
      <c r="BO2309" s="29">
        <v>12</v>
      </c>
      <c r="BP2309" t="s">
        <v>76</v>
      </c>
      <c r="BQ2309" s="61">
        <v>1967</v>
      </c>
    </row>
    <row r="2310" spans="37:69" x14ac:dyDescent="0.25">
      <c r="AK2310" s="27">
        <v>2023</v>
      </c>
      <c r="AL2310" t="s">
        <v>65</v>
      </c>
      <c r="AM2310" t="s">
        <v>34</v>
      </c>
      <c r="AN2310">
        <v>250025</v>
      </c>
      <c r="AO2310" s="29">
        <v>6</v>
      </c>
      <c r="AP2310" t="s">
        <v>74</v>
      </c>
      <c r="AQ2310" s="61">
        <v>2859</v>
      </c>
      <c r="BK2310" s="27">
        <v>2023</v>
      </c>
      <c r="BL2310" t="s">
        <v>65</v>
      </c>
      <c r="BM2310" t="s">
        <v>31</v>
      </c>
      <c r="BN2310">
        <v>511116</v>
      </c>
      <c r="BO2310" s="29">
        <v>2</v>
      </c>
      <c r="BP2310" t="s">
        <v>76</v>
      </c>
      <c r="BQ2310" s="61">
        <v>5043</v>
      </c>
    </row>
    <row r="2311" spans="37:69" x14ac:dyDescent="0.25">
      <c r="AK2311" s="27">
        <v>2023</v>
      </c>
      <c r="AL2311" t="s">
        <v>65</v>
      </c>
      <c r="AM2311" t="s">
        <v>34</v>
      </c>
      <c r="AN2311">
        <v>250025</v>
      </c>
      <c r="AO2311" s="29">
        <v>6</v>
      </c>
      <c r="AP2311" t="s">
        <v>81</v>
      </c>
      <c r="AQ2311" s="61">
        <v>2897</v>
      </c>
      <c r="BK2311" s="27">
        <v>2023</v>
      </c>
      <c r="BL2311" t="s">
        <v>65</v>
      </c>
      <c r="BM2311" t="s">
        <v>31</v>
      </c>
      <c r="BN2311">
        <v>511116</v>
      </c>
      <c r="BO2311" s="29">
        <v>2</v>
      </c>
      <c r="BP2311" t="s">
        <v>80</v>
      </c>
      <c r="BQ2311" s="61">
        <v>3395</v>
      </c>
    </row>
    <row r="2312" spans="37:69" x14ac:dyDescent="0.25">
      <c r="AK2312" s="27">
        <v>2023</v>
      </c>
      <c r="AL2312" t="s">
        <v>65</v>
      </c>
      <c r="AM2312" t="s">
        <v>34</v>
      </c>
      <c r="AN2312">
        <v>250025</v>
      </c>
      <c r="AO2312" s="29">
        <v>7</v>
      </c>
      <c r="AP2312" t="s">
        <v>80</v>
      </c>
      <c r="AQ2312" s="61">
        <v>3322</v>
      </c>
      <c r="BK2312" s="27">
        <v>2023</v>
      </c>
      <c r="BL2312" t="s">
        <v>65</v>
      </c>
      <c r="BM2312" t="s">
        <v>31</v>
      </c>
      <c r="BN2312">
        <v>511116</v>
      </c>
      <c r="BO2312" s="29">
        <v>2</v>
      </c>
      <c r="BP2312" t="s">
        <v>16</v>
      </c>
      <c r="BQ2312" s="61">
        <v>5547</v>
      </c>
    </row>
    <row r="2313" spans="37:69" x14ac:dyDescent="0.25">
      <c r="AK2313" s="27">
        <v>2023</v>
      </c>
      <c r="AL2313" t="s">
        <v>65</v>
      </c>
      <c r="AM2313" t="s">
        <v>34</v>
      </c>
      <c r="AN2313">
        <v>250025</v>
      </c>
      <c r="AO2313" s="29">
        <v>9</v>
      </c>
      <c r="AP2313" t="s">
        <v>15</v>
      </c>
      <c r="AQ2313" s="61">
        <v>1719</v>
      </c>
      <c r="BK2313" s="27">
        <v>2023</v>
      </c>
      <c r="BL2313" t="s">
        <v>65</v>
      </c>
      <c r="BM2313" t="s">
        <v>31</v>
      </c>
      <c r="BN2313">
        <v>511116</v>
      </c>
      <c r="BO2313" s="29">
        <v>2</v>
      </c>
      <c r="BP2313" t="s">
        <v>17</v>
      </c>
      <c r="BQ2313" s="61">
        <v>3602</v>
      </c>
    </row>
    <row r="2314" spans="37:69" x14ac:dyDescent="0.25">
      <c r="AK2314" s="27">
        <v>2023</v>
      </c>
      <c r="AL2314" t="s">
        <v>65</v>
      </c>
      <c r="AM2314" t="s">
        <v>34</v>
      </c>
      <c r="AN2314">
        <v>250025</v>
      </c>
      <c r="AO2314" s="29">
        <v>10</v>
      </c>
      <c r="AP2314" t="s">
        <v>14</v>
      </c>
      <c r="AQ2314" s="61">
        <v>4925</v>
      </c>
      <c r="BK2314" s="27">
        <v>2023</v>
      </c>
      <c r="BL2314" t="s">
        <v>65</v>
      </c>
      <c r="BM2314" t="s">
        <v>31</v>
      </c>
      <c r="BN2314">
        <v>511116</v>
      </c>
      <c r="BO2314" s="29">
        <v>2</v>
      </c>
      <c r="BP2314" t="s">
        <v>18</v>
      </c>
      <c r="BQ2314" s="61">
        <v>3682</v>
      </c>
    </row>
    <row r="2315" spans="37:69" x14ac:dyDescent="0.25">
      <c r="AK2315" s="27">
        <v>2023</v>
      </c>
      <c r="AL2315" t="s">
        <v>65</v>
      </c>
      <c r="AM2315" t="s">
        <v>34</v>
      </c>
      <c r="AN2315">
        <v>250025</v>
      </c>
      <c r="AO2315" s="29">
        <v>10</v>
      </c>
      <c r="AP2315" t="s">
        <v>20</v>
      </c>
      <c r="AQ2315" s="61">
        <v>1728</v>
      </c>
      <c r="BK2315" s="27">
        <v>2023</v>
      </c>
      <c r="BL2315" t="s">
        <v>65</v>
      </c>
      <c r="BM2315" t="s">
        <v>31</v>
      </c>
      <c r="BN2315">
        <v>511116</v>
      </c>
      <c r="BO2315" s="29">
        <v>3</v>
      </c>
      <c r="BP2315" t="s">
        <v>77</v>
      </c>
      <c r="BQ2315" s="61">
        <v>736</v>
      </c>
    </row>
    <row r="2316" spans="37:69" x14ac:dyDescent="0.25">
      <c r="AK2316" s="27">
        <v>2023</v>
      </c>
      <c r="AL2316" t="s">
        <v>65</v>
      </c>
      <c r="AM2316" t="s">
        <v>34</v>
      </c>
      <c r="AN2316">
        <v>250025</v>
      </c>
      <c r="AO2316" s="29">
        <v>11</v>
      </c>
      <c r="AP2316" t="s">
        <v>73</v>
      </c>
      <c r="AQ2316" s="61">
        <v>4813</v>
      </c>
      <c r="BK2316" s="27">
        <v>2023</v>
      </c>
      <c r="BL2316" t="s">
        <v>65</v>
      </c>
      <c r="BM2316" t="s">
        <v>31</v>
      </c>
      <c r="BN2316">
        <v>511116</v>
      </c>
      <c r="BO2316" s="29">
        <v>3</v>
      </c>
      <c r="BP2316" t="s">
        <v>78</v>
      </c>
      <c r="BQ2316" s="61">
        <v>1782</v>
      </c>
    </row>
    <row r="2317" spans="37:69" x14ac:dyDescent="0.25">
      <c r="AK2317" s="27">
        <v>2023</v>
      </c>
      <c r="AL2317" t="s">
        <v>65</v>
      </c>
      <c r="AM2317" t="s">
        <v>34</v>
      </c>
      <c r="AN2317">
        <v>250025</v>
      </c>
      <c r="AO2317" s="29">
        <v>11</v>
      </c>
      <c r="AP2317" t="s">
        <v>76</v>
      </c>
      <c r="AQ2317" s="61">
        <v>1267</v>
      </c>
      <c r="BK2317" s="27">
        <v>2023</v>
      </c>
      <c r="BL2317" t="s">
        <v>65</v>
      </c>
      <c r="BM2317" t="s">
        <v>31</v>
      </c>
      <c r="BN2317">
        <v>511116</v>
      </c>
      <c r="BO2317" s="29">
        <v>3</v>
      </c>
      <c r="BP2317" t="s">
        <v>81</v>
      </c>
      <c r="BQ2317" s="61">
        <v>4404</v>
      </c>
    </row>
    <row r="2318" spans="37:69" x14ac:dyDescent="0.25">
      <c r="AK2318" s="27">
        <v>2023</v>
      </c>
      <c r="AL2318" t="s">
        <v>65</v>
      </c>
      <c r="AM2318" t="s">
        <v>36</v>
      </c>
      <c r="AN2318">
        <v>250001</v>
      </c>
      <c r="AO2318" s="29">
        <v>1</v>
      </c>
      <c r="AP2318" t="s">
        <v>79</v>
      </c>
      <c r="AQ2318" s="61">
        <v>1150</v>
      </c>
      <c r="BK2318" s="27">
        <v>2023</v>
      </c>
      <c r="BL2318" t="s">
        <v>65</v>
      </c>
      <c r="BM2318" t="s">
        <v>31</v>
      </c>
      <c r="BN2318">
        <v>511116</v>
      </c>
      <c r="BO2318" s="29">
        <v>3</v>
      </c>
      <c r="BP2318" t="s">
        <v>16</v>
      </c>
      <c r="BQ2318" s="61">
        <v>1475</v>
      </c>
    </row>
    <row r="2319" spans="37:69" x14ac:dyDescent="0.25">
      <c r="AK2319" s="27">
        <v>2023</v>
      </c>
      <c r="AL2319" t="s">
        <v>65</v>
      </c>
      <c r="AM2319" t="s">
        <v>36</v>
      </c>
      <c r="AN2319">
        <v>250001</v>
      </c>
      <c r="AO2319" s="29">
        <v>2</v>
      </c>
      <c r="AP2319" t="s">
        <v>73</v>
      </c>
      <c r="AQ2319" s="61">
        <v>289</v>
      </c>
      <c r="BK2319" s="27">
        <v>2023</v>
      </c>
      <c r="BL2319" t="s">
        <v>65</v>
      </c>
      <c r="BM2319" t="s">
        <v>31</v>
      </c>
      <c r="BN2319">
        <v>511116</v>
      </c>
      <c r="BO2319" s="29">
        <v>3</v>
      </c>
      <c r="BP2319" t="s">
        <v>20</v>
      </c>
      <c r="BQ2319" s="61">
        <v>5515</v>
      </c>
    </row>
    <row r="2320" spans="37:69" x14ac:dyDescent="0.25">
      <c r="AK2320" s="27">
        <v>2023</v>
      </c>
      <c r="AL2320" t="s">
        <v>65</v>
      </c>
      <c r="AM2320" t="s">
        <v>36</v>
      </c>
      <c r="AN2320">
        <v>250001</v>
      </c>
      <c r="AO2320" s="29">
        <v>2</v>
      </c>
      <c r="AP2320" t="s">
        <v>14</v>
      </c>
      <c r="AQ2320" s="61">
        <v>5189</v>
      </c>
      <c r="BK2320" s="27">
        <v>2023</v>
      </c>
      <c r="BL2320" t="s">
        <v>65</v>
      </c>
      <c r="BM2320" t="s">
        <v>31</v>
      </c>
      <c r="BN2320">
        <v>511116</v>
      </c>
      <c r="BO2320" s="29">
        <v>4</v>
      </c>
      <c r="BP2320" t="s">
        <v>15</v>
      </c>
      <c r="BQ2320" s="61">
        <v>4351</v>
      </c>
    </row>
    <row r="2321" spans="37:69" x14ac:dyDescent="0.25">
      <c r="AK2321" s="27">
        <v>2023</v>
      </c>
      <c r="AL2321" t="s">
        <v>65</v>
      </c>
      <c r="AM2321" t="s">
        <v>36</v>
      </c>
      <c r="AN2321">
        <v>250001</v>
      </c>
      <c r="AO2321" s="29">
        <v>2</v>
      </c>
      <c r="AP2321" t="s">
        <v>15</v>
      </c>
      <c r="AQ2321" s="61">
        <v>1548</v>
      </c>
      <c r="BK2321" s="27">
        <v>2023</v>
      </c>
      <c r="BL2321" t="s">
        <v>65</v>
      </c>
      <c r="BM2321" t="s">
        <v>31</v>
      </c>
      <c r="BN2321">
        <v>511116</v>
      </c>
      <c r="BO2321" s="29">
        <v>5</v>
      </c>
      <c r="BP2321" t="s">
        <v>20</v>
      </c>
      <c r="BQ2321" s="61">
        <v>8740</v>
      </c>
    </row>
    <row r="2322" spans="37:69" x14ac:dyDescent="0.25">
      <c r="AK2322" s="27">
        <v>2023</v>
      </c>
      <c r="AL2322" t="s">
        <v>65</v>
      </c>
      <c r="AM2322" t="s">
        <v>36</v>
      </c>
      <c r="AN2322">
        <v>250001</v>
      </c>
      <c r="AO2322" s="29">
        <v>5</v>
      </c>
      <c r="AP2322" t="s">
        <v>21</v>
      </c>
      <c r="AQ2322" s="61">
        <v>530</v>
      </c>
      <c r="BK2322" s="27">
        <v>2023</v>
      </c>
      <c r="BL2322" t="s">
        <v>65</v>
      </c>
      <c r="BM2322" t="s">
        <v>31</v>
      </c>
      <c r="BN2322">
        <v>511116</v>
      </c>
      <c r="BO2322" s="29">
        <v>6</v>
      </c>
      <c r="BP2322" t="s">
        <v>77</v>
      </c>
      <c r="BQ2322" s="61">
        <v>416</v>
      </c>
    </row>
    <row r="2323" spans="37:69" x14ac:dyDescent="0.25">
      <c r="AK2323" s="27">
        <v>2023</v>
      </c>
      <c r="AL2323" t="s">
        <v>65</v>
      </c>
      <c r="AM2323" t="s">
        <v>36</v>
      </c>
      <c r="AN2323">
        <v>250001</v>
      </c>
      <c r="AO2323" s="29">
        <v>8</v>
      </c>
      <c r="AP2323" t="s">
        <v>78</v>
      </c>
      <c r="AQ2323" s="61">
        <v>1404</v>
      </c>
      <c r="BK2323" s="27">
        <v>2023</v>
      </c>
      <c r="BL2323" t="s">
        <v>65</v>
      </c>
      <c r="BM2323" t="s">
        <v>31</v>
      </c>
      <c r="BN2323">
        <v>511116</v>
      </c>
      <c r="BO2323" s="29">
        <v>6</v>
      </c>
      <c r="BP2323" t="s">
        <v>15</v>
      </c>
      <c r="BQ2323" s="61">
        <v>5407</v>
      </c>
    </row>
    <row r="2324" spans="37:69" x14ac:dyDescent="0.25">
      <c r="AK2324" s="27">
        <v>2023</v>
      </c>
      <c r="AL2324" t="s">
        <v>65</v>
      </c>
      <c r="AM2324" t="s">
        <v>36</v>
      </c>
      <c r="AN2324">
        <v>250001</v>
      </c>
      <c r="AO2324" s="29">
        <v>8</v>
      </c>
      <c r="AP2324" t="s">
        <v>15</v>
      </c>
      <c r="AQ2324" s="61">
        <v>3787</v>
      </c>
      <c r="BK2324" s="27">
        <v>2023</v>
      </c>
      <c r="BL2324" t="s">
        <v>65</v>
      </c>
      <c r="BM2324" t="s">
        <v>31</v>
      </c>
      <c r="BN2324">
        <v>511116</v>
      </c>
      <c r="BO2324" s="29">
        <v>7</v>
      </c>
      <c r="BP2324" t="s">
        <v>78</v>
      </c>
      <c r="BQ2324" s="61">
        <v>5790</v>
      </c>
    </row>
    <row r="2325" spans="37:69" x14ac:dyDescent="0.25">
      <c r="AK2325" s="27">
        <v>2023</v>
      </c>
      <c r="AL2325" t="s">
        <v>65</v>
      </c>
      <c r="AM2325" t="s">
        <v>36</v>
      </c>
      <c r="AN2325">
        <v>250001</v>
      </c>
      <c r="AO2325" s="29">
        <v>8</v>
      </c>
      <c r="AP2325" t="s">
        <v>17</v>
      </c>
      <c r="AQ2325" s="61">
        <v>5348</v>
      </c>
      <c r="BK2325" s="27">
        <v>2023</v>
      </c>
      <c r="BL2325" t="s">
        <v>65</v>
      </c>
      <c r="BM2325" t="s">
        <v>31</v>
      </c>
      <c r="BN2325">
        <v>511116</v>
      </c>
      <c r="BO2325" s="29">
        <v>7</v>
      </c>
      <c r="BP2325" t="s">
        <v>81</v>
      </c>
      <c r="BQ2325" s="61">
        <v>4017</v>
      </c>
    </row>
    <row r="2326" spans="37:69" x14ac:dyDescent="0.25">
      <c r="AK2326" s="27">
        <v>2023</v>
      </c>
      <c r="AL2326" t="s">
        <v>65</v>
      </c>
      <c r="AM2326" t="s">
        <v>36</v>
      </c>
      <c r="AN2326">
        <v>250001</v>
      </c>
      <c r="AO2326" s="29">
        <v>11</v>
      </c>
      <c r="AP2326" t="s">
        <v>76</v>
      </c>
      <c r="AQ2326" s="61">
        <v>3752</v>
      </c>
      <c r="BK2326" s="27">
        <v>2023</v>
      </c>
      <c r="BL2326" t="s">
        <v>65</v>
      </c>
      <c r="BM2326" t="s">
        <v>31</v>
      </c>
      <c r="BN2326">
        <v>511116</v>
      </c>
      <c r="BO2326" s="29">
        <v>7</v>
      </c>
      <c r="BP2326" t="s">
        <v>12</v>
      </c>
      <c r="BQ2326" s="61">
        <v>3559</v>
      </c>
    </row>
    <row r="2327" spans="37:69" x14ac:dyDescent="0.25">
      <c r="AK2327" s="27">
        <v>2023</v>
      </c>
      <c r="AL2327" t="s">
        <v>65</v>
      </c>
      <c r="AM2327" t="s">
        <v>36</v>
      </c>
      <c r="AN2327">
        <v>250001</v>
      </c>
      <c r="AO2327" s="29">
        <v>11</v>
      </c>
      <c r="AP2327" t="s">
        <v>17</v>
      </c>
      <c r="AQ2327" s="61">
        <v>3194</v>
      </c>
      <c r="BK2327" s="27">
        <v>2023</v>
      </c>
      <c r="BL2327" t="s">
        <v>65</v>
      </c>
      <c r="BM2327" t="s">
        <v>31</v>
      </c>
      <c r="BN2327">
        <v>511116</v>
      </c>
      <c r="BO2327" s="29">
        <v>7</v>
      </c>
      <c r="BP2327" t="s">
        <v>19</v>
      </c>
      <c r="BQ2327" s="61">
        <v>2883</v>
      </c>
    </row>
    <row r="2328" spans="37:69" x14ac:dyDescent="0.25">
      <c r="AK2328" s="27">
        <v>2023</v>
      </c>
      <c r="AL2328" t="s">
        <v>65</v>
      </c>
      <c r="AM2328" t="s">
        <v>36</v>
      </c>
      <c r="AN2328">
        <v>250001</v>
      </c>
      <c r="AO2328" s="29">
        <v>12</v>
      </c>
      <c r="AP2328" t="s">
        <v>76</v>
      </c>
      <c r="AQ2328" s="61">
        <v>1967</v>
      </c>
      <c r="BK2328" s="27">
        <v>2023</v>
      </c>
      <c r="BL2328" t="s">
        <v>65</v>
      </c>
      <c r="BM2328" t="s">
        <v>31</v>
      </c>
      <c r="BN2328">
        <v>511116</v>
      </c>
      <c r="BO2328" s="29">
        <v>8</v>
      </c>
      <c r="BP2328" t="s">
        <v>18</v>
      </c>
      <c r="BQ2328" s="61">
        <v>338</v>
      </c>
    </row>
    <row r="2329" spans="37:69" x14ac:dyDescent="0.25">
      <c r="AK2329" s="27">
        <v>2023</v>
      </c>
      <c r="AL2329" t="s">
        <v>65</v>
      </c>
      <c r="AM2329" t="s">
        <v>36</v>
      </c>
      <c r="AN2329">
        <v>250001</v>
      </c>
      <c r="AO2329" s="29">
        <v>12</v>
      </c>
      <c r="AP2329" t="s">
        <v>80</v>
      </c>
      <c r="AQ2329" s="61">
        <v>2471</v>
      </c>
      <c r="BK2329" s="27">
        <v>2023</v>
      </c>
      <c r="BL2329" t="s">
        <v>65</v>
      </c>
      <c r="BM2329" t="s">
        <v>31</v>
      </c>
      <c r="BN2329">
        <v>511116</v>
      </c>
      <c r="BO2329" s="29">
        <v>9</v>
      </c>
      <c r="BP2329" t="s">
        <v>79</v>
      </c>
      <c r="BQ2329" s="61">
        <v>2980</v>
      </c>
    </row>
    <row r="2330" spans="37:69" x14ac:dyDescent="0.25">
      <c r="AK2330" s="27">
        <v>2023</v>
      </c>
      <c r="AL2330" t="s">
        <v>65</v>
      </c>
      <c r="AM2330" t="s">
        <v>36</v>
      </c>
      <c r="AN2330">
        <v>250002</v>
      </c>
      <c r="AO2330" s="29">
        <v>1</v>
      </c>
      <c r="AP2330" t="s">
        <v>13</v>
      </c>
      <c r="AQ2330" s="61">
        <v>2857</v>
      </c>
      <c r="BK2330" s="27">
        <v>2023</v>
      </c>
      <c r="BL2330" t="s">
        <v>65</v>
      </c>
      <c r="BM2330" t="s">
        <v>31</v>
      </c>
      <c r="BN2330">
        <v>511116</v>
      </c>
      <c r="BO2330" s="29">
        <v>9</v>
      </c>
      <c r="BP2330" t="s">
        <v>11</v>
      </c>
      <c r="BQ2330" s="61">
        <v>1480</v>
      </c>
    </row>
    <row r="2331" spans="37:69" x14ac:dyDescent="0.25">
      <c r="AK2331" s="27">
        <v>2023</v>
      </c>
      <c r="AL2331" t="s">
        <v>65</v>
      </c>
      <c r="AM2331" t="s">
        <v>36</v>
      </c>
      <c r="AN2331">
        <v>250002</v>
      </c>
      <c r="AO2331" s="29">
        <v>2</v>
      </c>
      <c r="AP2331" t="s">
        <v>17</v>
      </c>
      <c r="AQ2331" s="61">
        <v>1843</v>
      </c>
      <c r="BK2331" s="27">
        <v>2023</v>
      </c>
      <c r="BL2331" t="s">
        <v>65</v>
      </c>
      <c r="BM2331" t="s">
        <v>31</v>
      </c>
      <c r="BN2331">
        <v>511116</v>
      </c>
      <c r="BO2331" s="29">
        <v>9</v>
      </c>
      <c r="BP2331" t="s">
        <v>21</v>
      </c>
      <c r="BQ2331" s="61">
        <v>4732</v>
      </c>
    </row>
    <row r="2332" spans="37:69" x14ac:dyDescent="0.25">
      <c r="AK2332" s="27">
        <v>2023</v>
      </c>
      <c r="AL2332" t="s">
        <v>65</v>
      </c>
      <c r="AM2332" t="s">
        <v>36</v>
      </c>
      <c r="AN2332">
        <v>250002</v>
      </c>
      <c r="AO2332" s="29">
        <v>2</v>
      </c>
      <c r="AP2332" t="s">
        <v>20</v>
      </c>
      <c r="AQ2332" s="61">
        <v>5935</v>
      </c>
      <c r="BK2332" s="27">
        <v>2023</v>
      </c>
      <c r="BL2332" t="s">
        <v>65</v>
      </c>
      <c r="BM2332" t="s">
        <v>31</v>
      </c>
      <c r="BN2332">
        <v>511116</v>
      </c>
      <c r="BO2332" s="29">
        <v>10</v>
      </c>
      <c r="BP2332" t="s">
        <v>75</v>
      </c>
      <c r="BQ2332" s="61">
        <v>1866</v>
      </c>
    </row>
    <row r="2333" spans="37:69" x14ac:dyDescent="0.25">
      <c r="AK2333" s="27">
        <v>2023</v>
      </c>
      <c r="AL2333" t="s">
        <v>65</v>
      </c>
      <c r="AM2333" t="s">
        <v>36</v>
      </c>
      <c r="AN2333">
        <v>250002</v>
      </c>
      <c r="AO2333" s="29">
        <v>3</v>
      </c>
      <c r="AP2333" t="s">
        <v>19</v>
      </c>
      <c r="AQ2333" s="61">
        <v>5344</v>
      </c>
      <c r="BK2333" s="27">
        <v>2023</v>
      </c>
      <c r="BL2333" t="s">
        <v>65</v>
      </c>
      <c r="BM2333" t="s">
        <v>31</v>
      </c>
      <c r="BN2333">
        <v>511116</v>
      </c>
      <c r="BO2333" s="29">
        <v>10</v>
      </c>
      <c r="BP2333" t="s">
        <v>81</v>
      </c>
      <c r="BQ2333" s="61">
        <v>2991</v>
      </c>
    </row>
    <row r="2334" spans="37:69" x14ac:dyDescent="0.25">
      <c r="AK2334" s="27">
        <v>2023</v>
      </c>
      <c r="AL2334" t="s">
        <v>65</v>
      </c>
      <c r="AM2334" t="s">
        <v>36</v>
      </c>
      <c r="AN2334">
        <v>250002</v>
      </c>
      <c r="AO2334" s="29">
        <v>5</v>
      </c>
      <c r="AP2334" t="s">
        <v>81</v>
      </c>
      <c r="AQ2334" s="61">
        <v>486</v>
      </c>
      <c r="BK2334" s="27">
        <v>2023</v>
      </c>
      <c r="BL2334" t="s">
        <v>65</v>
      </c>
      <c r="BM2334" t="s">
        <v>31</v>
      </c>
      <c r="BN2334">
        <v>511116</v>
      </c>
      <c r="BO2334" s="29">
        <v>10</v>
      </c>
      <c r="BP2334" t="s">
        <v>14</v>
      </c>
      <c r="BQ2334" s="61">
        <v>4453</v>
      </c>
    </row>
    <row r="2335" spans="37:69" x14ac:dyDescent="0.25">
      <c r="AK2335" s="27">
        <v>2023</v>
      </c>
      <c r="AL2335" t="s">
        <v>65</v>
      </c>
      <c r="AM2335" t="s">
        <v>36</v>
      </c>
      <c r="AN2335">
        <v>250002</v>
      </c>
      <c r="AO2335" s="29">
        <v>5</v>
      </c>
      <c r="AP2335" t="s">
        <v>14</v>
      </c>
      <c r="AQ2335" s="61">
        <v>3139</v>
      </c>
      <c r="BK2335" s="27">
        <v>2023</v>
      </c>
      <c r="BL2335" t="s">
        <v>65</v>
      </c>
      <c r="BM2335" t="s">
        <v>31</v>
      </c>
      <c r="BN2335">
        <v>511116</v>
      </c>
      <c r="BO2335" s="29">
        <v>11</v>
      </c>
      <c r="BP2335" t="s">
        <v>74</v>
      </c>
      <c r="BQ2335" s="61">
        <v>6501</v>
      </c>
    </row>
    <row r="2336" spans="37:69" x14ac:dyDescent="0.25">
      <c r="AK2336" s="27">
        <v>2023</v>
      </c>
      <c r="AL2336" t="s">
        <v>65</v>
      </c>
      <c r="AM2336" t="s">
        <v>36</v>
      </c>
      <c r="AN2336">
        <v>250002</v>
      </c>
      <c r="AO2336" s="29">
        <v>6</v>
      </c>
      <c r="AP2336" t="s">
        <v>15</v>
      </c>
      <c r="AQ2336" s="61">
        <v>5407</v>
      </c>
      <c r="BK2336" s="27">
        <v>2023</v>
      </c>
      <c r="BL2336" t="s">
        <v>65</v>
      </c>
      <c r="BM2336" t="s">
        <v>31</v>
      </c>
      <c r="BN2336">
        <v>511116</v>
      </c>
      <c r="BO2336" s="29">
        <v>11</v>
      </c>
      <c r="BP2336" t="s">
        <v>17</v>
      </c>
      <c r="BQ2336" s="61">
        <v>2863</v>
      </c>
    </row>
    <row r="2337" spans="37:69" x14ac:dyDescent="0.25">
      <c r="AK2337" s="27">
        <v>2023</v>
      </c>
      <c r="AL2337" t="s">
        <v>65</v>
      </c>
      <c r="AM2337" t="s">
        <v>36</v>
      </c>
      <c r="AN2337">
        <v>250002</v>
      </c>
      <c r="AO2337" s="29">
        <v>7</v>
      </c>
      <c r="AP2337" t="s">
        <v>81</v>
      </c>
      <c r="AQ2337" s="61">
        <v>8050</v>
      </c>
      <c r="BK2337" s="27">
        <v>2023</v>
      </c>
      <c r="BL2337" t="s">
        <v>65</v>
      </c>
      <c r="BM2337" t="s">
        <v>31</v>
      </c>
      <c r="BN2337">
        <v>511116</v>
      </c>
      <c r="BO2337" s="29">
        <v>12</v>
      </c>
      <c r="BP2337" t="s">
        <v>11</v>
      </c>
      <c r="BQ2337" s="61">
        <v>3636</v>
      </c>
    </row>
    <row r="2338" spans="37:69" x14ac:dyDescent="0.25">
      <c r="AK2338" s="27">
        <v>2023</v>
      </c>
      <c r="AL2338" t="s">
        <v>65</v>
      </c>
      <c r="AM2338" t="s">
        <v>36</v>
      </c>
      <c r="AN2338">
        <v>250002</v>
      </c>
      <c r="AO2338" s="29">
        <v>8</v>
      </c>
      <c r="AP2338" t="s">
        <v>76</v>
      </c>
      <c r="AQ2338" s="61">
        <v>5392</v>
      </c>
      <c r="BK2338" s="27">
        <v>2023</v>
      </c>
      <c r="BL2338" t="s">
        <v>65</v>
      </c>
      <c r="BM2338" t="s">
        <v>31</v>
      </c>
      <c r="BN2338">
        <v>511116</v>
      </c>
      <c r="BO2338" s="29">
        <v>12</v>
      </c>
      <c r="BP2338" t="s">
        <v>18</v>
      </c>
      <c r="BQ2338" s="61">
        <v>2149</v>
      </c>
    </row>
    <row r="2339" spans="37:69" x14ac:dyDescent="0.25">
      <c r="AK2339" s="27">
        <v>2023</v>
      </c>
      <c r="AL2339" t="s">
        <v>65</v>
      </c>
      <c r="AM2339" t="s">
        <v>36</v>
      </c>
      <c r="AN2339">
        <v>250002</v>
      </c>
      <c r="AO2339" s="29">
        <v>11</v>
      </c>
      <c r="AP2339" t="s">
        <v>75</v>
      </c>
      <c r="AQ2339" s="61">
        <v>1047</v>
      </c>
      <c r="BK2339" s="27">
        <v>2023</v>
      </c>
      <c r="BL2339" t="s">
        <v>65</v>
      </c>
      <c r="BM2339" t="s">
        <v>31</v>
      </c>
      <c r="BN2339">
        <v>511117</v>
      </c>
      <c r="BO2339" s="29">
        <v>1</v>
      </c>
      <c r="BP2339" t="s">
        <v>81</v>
      </c>
      <c r="BQ2339" s="61">
        <v>782</v>
      </c>
    </row>
    <row r="2340" spans="37:69" x14ac:dyDescent="0.25">
      <c r="AK2340" s="27">
        <v>2023</v>
      </c>
      <c r="AL2340" t="s">
        <v>65</v>
      </c>
      <c r="AM2340" t="s">
        <v>36</v>
      </c>
      <c r="AN2340">
        <v>250002</v>
      </c>
      <c r="AO2340" s="29">
        <v>11</v>
      </c>
      <c r="AP2340" t="s">
        <v>19</v>
      </c>
      <c r="AQ2340" s="61">
        <v>2398</v>
      </c>
      <c r="BK2340" s="27">
        <v>2023</v>
      </c>
      <c r="BL2340" t="s">
        <v>65</v>
      </c>
      <c r="BM2340" t="s">
        <v>31</v>
      </c>
      <c r="BN2340">
        <v>511117</v>
      </c>
      <c r="BO2340" s="29">
        <v>1</v>
      </c>
      <c r="BP2340" t="s">
        <v>11</v>
      </c>
      <c r="BQ2340" s="61">
        <v>3578</v>
      </c>
    </row>
    <row r="2341" spans="37:69" x14ac:dyDescent="0.25">
      <c r="AK2341" s="27">
        <v>2023</v>
      </c>
      <c r="AL2341" t="s">
        <v>65</v>
      </c>
      <c r="AM2341" t="s">
        <v>36</v>
      </c>
      <c r="AN2341">
        <v>250003</v>
      </c>
      <c r="AO2341" s="29">
        <v>1</v>
      </c>
      <c r="AP2341" t="s">
        <v>19</v>
      </c>
      <c r="AQ2341" s="61">
        <v>1789</v>
      </c>
      <c r="BK2341" s="27">
        <v>2023</v>
      </c>
      <c r="BL2341" t="s">
        <v>65</v>
      </c>
      <c r="BM2341" t="s">
        <v>31</v>
      </c>
      <c r="BN2341">
        <v>511117</v>
      </c>
      <c r="BO2341" s="29">
        <v>1</v>
      </c>
      <c r="BP2341" t="s">
        <v>14</v>
      </c>
      <c r="BQ2341" s="61">
        <v>5046</v>
      </c>
    </row>
    <row r="2342" spans="37:69" x14ac:dyDescent="0.25">
      <c r="AK2342" s="27">
        <v>2023</v>
      </c>
      <c r="AL2342" t="s">
        <v>65</v>
      </c>
      <c r="AM2342" t="s">
        <v>36</v>
      </c>
      <c r="AN2342">
        <v>250003</v>
      </c>
      <c r="AO2342" s="29">
        <v>2</v>
      </c>
      <c r="AP2342" t="s">
        <v>15</v>
      </c>
      <c r="AQ2342" s="61">
        <v>3551</v>
      </c>
      <c r="BK2342" s="27">
        <v>2023</v>
      </c>
      <c r="BL2342" t="s">
        <v>65</v>
      </c>
      <c r="BM2342" t="s">
        <v>31</v>
      </c>
      <c r="BN2342">
        <v>511117</v>
      </c>
      <c r="BO2342" s="29">
        <v>1</v>
      </c>
      <c r="BP2342" t="s">
        <v>19</v>
      </c>
      <c r="BQ2342" s="61">
        <v>3757</v>
      </c>
    </row>
    <row r="2343" spans="37:69" x14ac:dyDescent="0.25">
      <c r="AK2343" s="27">
        <v>2023</v>
      </c>
      <c r="AL2343" t="s">
        <v>65</v>
      </c>
      <c r="AM2343" t="s">
        <v>36</v>
      </c>
      <c r="AN2343">
        <v>250003</v>
      </c>
      <c r="AO2343" s="29">
        <v>3</v>
      </c>
      <c r="AP2343" t="s">
        <v>79</v>
      </c>
      <c r="AQ2343" s="61">
        <v>3108</v>
      </c>
      <c r="BK2343" s="27">
        <v>2023</v>
      </c>
      <c r="BL2343" t="s">
        <v>65</v>
      </c>
      <c r="BM2343" t="s">
        <v>31</v>
      </c>
      <c r="BN2343">
        <v>511117</v>
      </c>
      <c r="BO2343" s="29">
        <v>2</v>
      </c>
      <c r="BP2343" t="s">
        <v>14</v>
      </c>
      <c r="BQ2343" s="61">
        <v>5189</v>
      </c>
    </row>
    <row r="2344" spans="37:69" x14ac:dyDescent="0.25">
      <c r="AK2344" s="27">
        <v>2023</v>
      </c>
      <c r="AL2344" t="s">
        <v>65</v>
      </c>
      <c r="AM2344" t="s">
        <v>36</v>
      </c>
      <c r="AN2344">
        <v>250003</v>
      </c>
      <c r="AO2344" s="29">
        <v>5</v>
      </c>
      <c r="AP2344" t="s">
        <v>73</v>
      </c>
      <c r="AQ2344" s="61">
        <v>3000</v>
      </c>
      <c r="BK2344" s="27">
        <v>2023</v>
      </c>
      <c r="BL2344" t="s">
        <v>65</v>
      </c>
      <c r="BM2344" t="s">
        <v>31</v>
      </c>
      <c r="BN2344">
        <v>511117</v>
      </c>
      <c r="BO2344" s="29">
        <v>2</v>
      </c>
      <c r="BP2344" t="s">
        <v>15</v>
      </c>
      <c r="BQ2344" s="61">
        <v>3551</v>
      </c>
    </row>
    <row r="2345" spans="37:69" x14ac:dyDescent="0.25">
      <c r="AK2345" s="27">
        <v>2023</v>
      </c>
      <c r="AL2345" t="s">
        <v>65</v>
      </c>
      <c r="AM2345" t="s">
        <v>36</v>
      </c>
      <c r="AN2345">
        <v>250003</v>
      </c>
      <c r="AO2345" s="29">
        <v>7</v>
      </c>
      <c r="AP2345" t="s">
        <v>11</v>
      </c>
      <c r="AQ2345" s="61">
        <v>1832</v>
      </c>
      <c r="BK2345" s="27">
        <v>2023</v>
      </c>
      <c r="BL2345" t="s">
        <v>65</v>
      </c>
      <c r="BM2345" t="s">
        <v>31</v>
      </c>
      <c r="BN2345">
        <v>511117</v>
      </c>
      <c r="BO2345" s="29">
        <v>3</v>
      </c>
      <c r="BP2345" t="s">
        <v>79</v>
      </c>
      <c r="BQ2345" s="61">
        <v>3108</v>
      </c>
    </row>
    <row r="2346" spans="37:69" x14ac:dyDescent="0.25">
      <c r="AK2346" s="27">
        <v>2023</v>
      </c>
      <c r="AL2346" t="s">
        <v>65</v>
      </c>
      <c r="AM2346" t="s">
        <v>36</v>
      </c>
      <c r="AN2346">
        <v>250003</v>
      </c>
      <c r="AO2346" s="29">
        <v>9</v>
      </c>
      <c r="AP2346" t="s">
        <v>78</v>
      </c>
      <c r="AQ2346" s="61">
        <v>5033</v>
      </c>
      <c r="BK2346" s="27">
        <v>2023</v>
      </c>
      <c r="BL2346" t="s">
        <v>65</v>
      </c>
      <c r="BM2346" t="s">
        <v>31</v>
      </c>
      <c r="BN2346">
        <v>511117</v>
      </c>
      <c r="BO2346" s="29">
        <v>3</v>
      </c>
      <c r="BP2346" t="s">
        <v>13</v>
      </c>
      <c r="BQ2346" s="61">
        <v>11338</v>
      </c>
    </row>
    <row r="2347" spans="37:69" x14ac:dyDescent="0.25">
      <c r="AK2347" s="27">
        <v>2023</v>
      </c>
      <c r="AL2347" t="s">
        <v>65</v>
      </c>
      <c r="AM2347" t="s">
        <v>36</v>
      </c>
      <c r="AN2347">
        <v>250003</v>
      </c>
      <c r="AO2347" s="29">
        <v>9</v>
      </c>
      <c r="AP2347" t="s">
        <v>21</v>
      </c>
      <c r="AQ2347" s="61">
        <v>4732</v>
      </c>
      <c r="BK2347" s="27">
        <v>2023</v>
      </c>
      <c r="BL2347" t="s">
        <v>65</v>
      </c>
      <c r="BM2347" t="s">
        <v>31</v>
      </c>
      <c r="BN2347">
        <v>511117</v>
      </c>
      <c r="BO2347" s="29">
        <v>4</v>
      </c>
      <c r="BP2347" t="s">
        <v>76</v>
      </c>
      <c r="BQ2347" s="61">
        <v>3978</v>
      </c>
    </row>
    <row r="2348" spans="37:69" x14ac:dyDescent="0.25">
      <c r="AK2348" s="27">
        <v>2023</v>
      </c>
      <c r="AL2348" t="s">
        <v>65</v>
      </c>
      <c r="AM2348" t="s">
        <v>36</v>
      </c>
      <c r="AN2348">
        <v>250003</v>
      </c>
      <c r="AO2348" s="29">
        <v>12</v>
      </c>
      <c r="AP2348" t="s">
        <v>15</v>
      </c>
      <c r="AQ2348" s="61">
        <v>4801</v>
      </c>
      <c r="BK2348" s="27">
        <v>2023</v>
      </c>
      <c r="BL2348" t="s">
        <v>65</v>
      </c>
      <c r="BM2348" t="s">
        <v>31</v>
      </c>
      <c r="BN2348">
        <v>511117</v>
      </c>
      <c r="BO2348" s="29">
        <v>4</v>
      </c>
      <c r="BP2348" t="s">
        <v>13</v>
      </c>
      <c r="BQ2348" s="61">
        <v>5414</v>
      </c>
    </row>
    <row r="2349" spans="37:69" x14ac:dyDescent="0.25">
      <c r="AK2349" s="27">
        <v>2023</v>
      </c>
      <c r="AL2349" t="s">
        <v>65</v>
      </c>
      <c r="AM2349" t="s">
        <v>36</v>
      </c>
      <c r="AN2349">
        <v>250004</v>
      </c>
      <c r="AO2349" s="29">
        <v>1</v>
      </c>
      <c r="AP2349" t="s">
        <v>80</v>
      </c>
      <c r="AQ2349" s="61">
        <v>5163</v>
      </c>
      <c r="BK2349" s="27">
        <v>2023</v>
      </c>
      <c r="BL2349" t="s">
        <v>65</v>
      </c>
      <c r="BM2349" t="s">
        <v>31</v>
      </c>
      <c r="BN2349">
        <v>511117</v>
      </c>
      <c r="BO2349" s="29">
        <v>5</v>
      </c>
      <c r="BP2349" t="s">
        <v>74</v>
      </c>
      <c r="BQ2349" s="61">
        <v>1229</v>
      </c>
    </row>
    <row r="2350" spans="37:69" x14ac:dyDescent="0.25">
      <c r="AK2350" s="27">
        <v>2023</v>
      </c>
      <c r="AL2350" t="s">
        <v>65</v>
      </c>
      <c r="AM2350" t="s">
        <v>36</v>
      </c>
      <c r="AN2350">
        <v>250004</v>
      </c>
      <c r="AO2350" s="29">
        <v>2</v>
      </c>
      <c r="AP2350" t="s">
        <v>16</v>
      </c>
      <c r="AQ2350" s="61">
        <v>3012</v>
      </c>
      <c r="BK2350" s="27">
        <v>2023</v>
      </c>
      <c r="BL2350" t="s">
        <v>65</v>
      </c>
      <c r="BM2350" t="s">
        <v>31</v>
      </c>
      <c r="BN2350">
        <v>511117</v>
      </c>
      <c r="BO2350" s="29">
        <v>5</v>
      </c>
      <c r="BP2350" t="s">
        <v>16</v>
      </c>
      <c r="BQ2350" s="61">
        <v>1450</v>
      </c>
    </row>
    <row r="2351" spans="37:69" x14ac:dyDescent="0.25">
      <c r="AK2351" s="27">
        <v>2023</v>
      </c>
      <c r="AL2351" t="s">
        <v>65</v>
      </c>
      <c r="AM2351" t="s">
        <v>36</v>
      </c>
      <c r="AN2351">
        <v>250004</v>
      </c>
      <c r="AO2351" s="29">
        <v>4</v>
      </c>
      <c r="AP2351" t="s">
        <v>75</v>
      </c>
      <c r="AQ2351" s="61">
        <v>5139</v>
      </c>
      <c r="BK2351" s="27">
        <v>2023</v>
      </c>
      <c r="BL2351" t="s">
        <v>65</v>
      </c>
      <c r="BM2351" t="s">
        <v>31</v>
      </c>
      <c r="BN2351">
        <v>511117</v>
      </c>
      <c r="BO2351" s="29">
        <v>6</v>
      </c>
      <c r="BP2351" t="s">
        <v>79</v>
      </c>
      <c r="BQ2351" s="61">
        <v>1511</v>
      </c>
    </row>
    <row r="2352" spans="37:69" x14ac:dyDescent="0.25">
      <c r="AK2352" s="27">
        <v>2023</v>
      </c>
      <c r="AL2352" t="s">
        <v>65</v>
      </c>
      <c r="AM2352" t="s">
        <v>36</v>
      </c>
      <c r="AN2352">
        <v>250004</v>
      </c>
      <c r="AO2352" s="29">
        <v>4</v>
      </c>
      <c r="AP2352" t="s">
        <v>15</v>
      </c>
      <c r="AQ2352" s="61">
        <v>4351</v>
      </c>
      <c r="BK2352" s="27">
        <v>2023</v>
      </c>
      <c r="BL2352" t="s">
        <v>65</v>
      </c>
      <c r="BM2352" t="s">
        <v>31</v>
      </c>
      <c r="BN2352">
        <v>511117</v>
      </c>
      <c r="BO2352" s="29">
        <v>6</v>
      </c>
      <c r="BP2352" t="s">
        <v>80</v>
      </c>
      <c r="BQ2352" s="61">
        <v>3163</v>
      </c>
    </row>
    <row r="2353" spans="37:69" x14ac:dyDescent="0.25">
      <c r="AK2353" s="27">
        <v>2023</v>
      </c>
      <c r="AL2353" t="s">
        <v>65</v>
      </c>
      <c r="AM2353" t="s">
        <v>36</v>
      </c>
      <c r="AN2353">
        <v>250004</v>
      </c>
      <c r="AO2353" s="29">
        <v>5</v>
      </c>
      <c r="AP2353" t="s">
        <v>14</v>
      </c>
      <c r="AQ2353" s="61">
        <v>4543</v>
      </c>
      <c r="BK2353" s="27">
        <v>2023</v>
      </c>
      <c r="BL2353" t="s">
        <v>65</v>
      </c>
      <c r="BM2353" t="s">
        <v>31</v>
      </c>
      <c r="BN2353">
        <v>511117</v>
      </c>
      <c r="BO2353" s="29">
        <v>6</v>
      </c>
      <c r="BP2353" t="s">
        <v>14</v>
      </c>
      <c r="BQ2353" s="61">
        <v>3663</v>
      </c>
    </row>
    <row r="2354" spans="37:69" x14ac:dyDescent="0.25">
      <c r="AK2354" s="27">
        <v>2023</v>
      </c>
      <c r="AL2354" t="s">
        <v>65</v>
      </c>
      <c r="AM2354" t="s">
        <v>36</v>
      </c>
      <c r="AN2354">
        <v>250004</v>
      </c>
      <c r="AO2354" s="29">
        <v>5</v>
      </c>
      <c r="AP2354" t="s">
        <v>17</v>
      </c>
      <c r="AQ2354" s="61">
        <v>3899</v>
      </c>
      <c r="BK2354" s="27">
        <v>2023</v>
      </c>
      <c r="BL2354" t="s">
        <v>65</v>
      </c>
      <c r="BM2354" t="s">
        <v>31</v>
      </c>
      <c r="BN2354">
        <v>511117</v>
      </c>
      <c r="BO2354" s="29">
        <v>6</v>
      </c>
      <c r="BP2354" t="s">
        <v>16</v>
      </c>
      <c r="BQ2354" s="61">
        <v>5845</v>
      </c>
    </row>
    <row r="2355" spans="37:69" x14ac:dyDescent="0.25">
      <c r="AK2355" s="27">
        <v>2023</v>
      </c>
      <c r="AL2355" t="s">
        <v>65</v>
      </c>
      <c r="AM2355" t="s">
        <v>36</v>
      </c>
      <c r="AN2355">
        <v>250004</v>
      </c>
      <c r="AO2355" s="29">
        <v>6</v>
      </c>
      <c r="AP2355" t="s">
        <v>18</v>
      </c>
      <c r="AQ2355" s="61">
        <v>5534</v>
      </c>
      <c r="BK2355" s="27">
        <v>2023</v>
      </c>
      <c r="BL2355" t="s">
        <v>65</v>
      </c>
      <c r="BM2355" t="s">
        <v>31</v>
      </c>
      <c r="BN2355">
        <v>511117</v>
      </c>
      <c r="BO2355" s="29">
        <v>6</v>
      </c>
      <c r="BP2355" t="s">
        <v>18</v>
      </c>
      <c r="BQ2355" s="61">
        <v>1976</v>
      </c>
    </row>
    <row r="2356" spans="37:69" x14ac:dyDescent="0.25">
      <c r="AK2356" s="27">
        <v>2023</v>
      </c>
      <c r="AL2356" t="s">
        <v>65</v>
      </c>
      <c r="AM2356" t="s">
        <v>36</v>
      </c>
      <c r="AN2356">
        <v>250004</v>
      </c>
      <c r="AO2356" s="29">
        <v>9</v>
      </c>
      <c r="AP2356" t="s">
        <v>79</v>
      </c>
      <c r="AQ2356" s="61">
        <v>661</v>
      </c>
      <c r="BK2356" s="27">
        <v>2023</v>
      </c>
      <c r="BL2356" t="s">
        <v>65</v>
      </c>
      <c r="BM2356" t="s">
        <v>31</v>
      </c>
      <c r="BN2356">
        <v>511117</v>
      </c>
      <c r="BO2356" s="29">
        <v>6</v>
      </c>
      <c r="BP2356" t="s">
        <v>20</v>
      </c>
      <c r="BQ2356" s="61">
        <v>2281</v>
      </c>
    </row>
    <row r="2357" spans="37:69" x14ac:dyDescent="0.25">
      <c r="AK2357" s="27">
        <v>2023</v>
      </c>
      <c r="AL2357" t="s">
        <v>65</v>
      </c>
      <c r="AM2357" t="s">
        <v>36</v>
      </c>
      <c r="AN2357">
        <v>250004</v>
      </c>
      <c r="AO2357" s="29">
        <v>10</v>
      </c>
      <c r="AP2357" t="s">
        <v>17</v>
      </c>
      <c r="AQ2357" s="61">
        <v>5109</v>
      </c>
      <c r="BK2357" s="27">
        <v>2023</v>
      </c>
      <c r="BL2357" t="s">
        <v>65</v>
      </c>
      <c r="BM2357" t="s">
        <v>31</v>
      </c>
      <c r="BN2357">
        <v>511117</v>
      </c>
      <c r="BO2357" s="29">
        <v>7</v>
      </c>
      <c r="BP2357" t="s">
        <v>77</v>
      </c>
      <c r="BQ2357" s="61">
        <v>1992</v>
      </c>
    </row>
    <row r="2358" spans="37:69" x14ac:dyDescent="0.25">
      <c r="AK2358" s="27">
        <v>2023</v>
      </c>
      <c r="AL2358" t="s">
        <v>65</v>
      </c>
      <c r="AM2358" t="s">
        <v>36</v>
      </c>
      <c r="AN2358">
        <v>250005</v>
      </c>
      <c r="AO2358" s="29">
        <v>1</v>
      </c>
      <c r="AP2358" t="s">
        <v>75</v>
      </c>
      <c r="AQ2358" s="61">
        <v>636</v>
      </c>
      <c r="BK2358" s="27">
        <v>2023</v>
      </c>
      <c r="BL2358" t="s">
        <v>65</v>
      </c>
      <c r="BM2358" t="s">
        <v>31</v>
      </c>
      <c r="BN2358">
        <v>511117</v>
      </c>
      <c r="BO2358" s="29">
        <v>7</v>
      </c>
      <c r="BP2358" t="s">
        <v>18</v>
      </c>
      <c r="BQ2358" s="61">
        <v>3471</v>
      </c>
    </row>
    <row r="2359" spans="37:69" x14ac:dyDescent="0.25">
      <c r="AK2359" s="27">
        <v>2023</v>
      </c>
      <c r="AL2359" t="s">
        <v>65</v>
      </c>
      <c r="AM2359" t="s">
        <v>36</v>
      </c>
      <c r="AN2359">
        <v>250005</v>
      </c>
      <c r="AO2359" s="29">
        <v>4</v>
      </c>
      <c r="AP2359" t="s">
        <v>12</v>
      </c>
      <c r="AQ2359" s="61">
        <v>2306</v>
      </c>
      <c r="BK2359" s="27">
        <v>2023</v>
      </c>
      <c r="BL2359" t="s">
        <v>65</v>
      </c>
      <c r="BM2359" t="s">
        <v>31</v>
      </c>
      <c r="BN2359">
        <v>511117</v>
      </c>
      <c r="BO2359" s="29">
        <v>8</v>
      </c>
      <c r="BP2359" t="s">
        <v>78</v>
      </c>
      <c r="BQ2359" s="61">
        <v>1404</v>
      </c>
    </row>
    <row r="2360" spans="37:69" x14ac:dyDescent="0.25">
      <c r="AK2360" s="27">
        <v>2023</v>
      </c>
      <c r="AL2360" t="s">
        <v>65</v>
      </c>
      <c r="AM2360" t="s">
        <v>36</v>
      </c>
      <c r="AN2360">
        <v>250005</v>
      </c>
      <c r="AO2360" s="29">
        <v>5</v>
      </c>
      <c r="AP2360" t="s">
        <v>21</v>
      </c>
      <c r="AQ2360" s="61">
        <v>825</v>
      </c>
      <c r="BK2360" s="27">
        <v>2023</v>
      </c>
      <c r="BL2360" t="s">
        <v>65</v>
      </c>
      <c r="BM2360" t="s">
        <v>31</v>
      </c>
      <c r="BN2360">
        <v>511117</v>
      </c>
      <c r="BO2360" s="29">
        <v>8</v>
      </c>
      <c r="BP2360" t="s">
        <v>15</v>
      </c>
      <c r="BQ2360" s="61">
        <v>3787</v>
      </c>
    </row>
    <row r="2361" spans="37:69" x14ac:dyDescent="0.25">
      <c r="AK2361" s="27">
        <v>2023</v>
      </c>
      <c r="AL2361" t="s">
        <v>65</v>
      </c>
      <c r="AM2361" t="s">
        <v>36</v>
      </c>
      <c r="AN2361">
        <v>250005</v>
      </c>
      <c r="AO2361" s="29">
        <v>6</v>
      </c>
      <c r="AP2361" t="s">
        <v>16</v>
      </c>
      <c r="AQ2361" s="61">
        <v>5845</v>
      </c>
      <c r="BK2361" s="27">
        <v>2023</v>
      </c>
      <c r="BL2361" t="s">
        <v>65</v>
      </c>
      <c r="BM2361" t="s">
        <v>31</v>
      </c>
      <c r="BN2361">
        <v>511117</v>
      </c>
      <c r="BO2361" s="29">
        <v>9</v>
      </c>
      <c r="BP2361" t="s">
        <v>74</v>
      </c>
      <c r="BQ2361" s="61">
        <v>2046</v>
      </c>
    </row>
    <row r="2362" spans="37:69" x14ac:dyDescent="0.25">
      <c r="AK2362" s="27">
        <v>2023</v>
      </c>
      <c r="AL2362" t="s">
        <v>65</v>
      </c>
      <c r="AM2362" t="s">
        <v>36</v>
      </c>
      <c r="AN2362">
        <v>250005</v>
      </c>
      <c r="AO2362" s="29">
        <v>7</v>
      </c>
      <c r="AP2362" t="s">
        <v>18</v>
      </c>
      <c r="AQ2362" s="61">
        <v>3471</v>
      </c>
      <c r="BK2362" s="27">
        <v>2023</v>
      </c>
      <c r="BL2362" t="s">
        <v>65</v>
      </c>
      <c r="BM2362" t="s">
        <v>31</v>
      </c>
      <c r="BN2362">
        <v>511117</v>
      </c>
      <c r="BO2362" s="29">
        <v>9</v>
      </c>
      <c r="BP2362" t="s">
        <v>78</v>
      </c>
      <c r="BQ2362" s="61">
        <v>4764</v>
      </c>
    </row>
    <row r="2363" spans="37:69" x14ac:dyDescent="0.25">
      <c r="AK2363" s="27">
        <v>2023</v>
      </c>
      <c r="AL2363" t="s">
        <v>65</v>
      </c>
      <c r="AM2363" t="s">
        <v>36</v>
      </c>
      <c r="AN2363">
        <v>250005</v>
      </c>
      <c r="AO2363" s="29">
        <v>8</v>
      </c>
      <c r="AP2363" t="s">
        <v>11</v>
      </c>
      <c r="AQ2363" s="61">
        <v>3185</v>
      </c>
      <c r="BK2363" s="27">
        <v>2023</v>
      </c>
      <c r="BL2363" t="s">
        <v>65</v>
      </c>
      <c r="BM2363" t="s">
        <v>31</v>
      </c>
      <c r="BN2363">
        <v>511117</v>
      </c>
      <c r="BO2363" s="29">
        <v>9</v>
      </c>
      <c r="BP2363" t="s">
        <v>15</v>
      </c>
      <c r="BQ2363" s="61">
        <v>3590</v>
      </c>
    </row>
    <row r="2364" spans="37:69" x14ac:dyDescent="0.25">
      <c r="AK2364" s="27">
        <v>2023</v>
      </c>
      <c r="AL2364" t="s">
        <v>65</v>
      </c>
      <c r="AM2364" t="s">
        <v>36</v>
      </c>
      <c r="AN2364">
        <v>250005</v>
      </c>
      <c r="AO2364" s="29">
        <v>8</v>
      </c>
      <c r="AP2364" t="s">
        <v>15</v>
      </c>
      <c r="AQ2364" s="61">
        <v>1105</v>
      </c>
      <c r="BK2364" s="27">
        <v>2023</v>
      </c>
      <c r="BL2364" t="s">
        <v>65</v>
      </c>
      <c r="BM2364" t="s">
        <v>31</v>
      </c>
      <c r="BN2364">
        <v>511117</v>
      </c>
      <c r="BO2364" s="29">
        <v>9</v>
      </c>
      <c r="BP2364" t="s">
        <v>18</v>
      </c>
      <c r="BQ2364" s="61">
        <v>2352</v>
      </c>
    </row>
    <row r="2365" spans="37:69" x14ac:dyDescent="0.25">
      <c r="AK2365" s="27">
        <v>2023</v>
      </c>
      <c r="AL2365" t="s">
        <v>65</v>
      </c>
      <c r="AM2365" t="s">
        <v>36</v>
      </c>
      <c r="AN2365">
        <v>250005</v>
      </c>
      <c r="AO2365" s="29">
        <v>9</v>
      </c>
      <c r="AP2365" t="s">
        <v>79</v>
      </c>
      <c r="AQ2365" s="61">
        <v>2143</v>
      </c>
      <c r="BK2365" s="27">
        <v>2023</v>
      </c>
      <c r="BL2365" t="s">
        <v>65</v>
      </c>
      <c r="BM2365" t="s">
        <v>31</v>
      </c>
      <c r="BN2365">
        <v>511117</v>
      </c>
      <c r="BO2365" s="29">
        <v>9</v>
      </c>
      <c r="BP2365" t="s">
        <v>19</v>
      </c>
      <c r="BQ2365" s="61">
        <v>1230</v>
      </c>
    </row>
    <row r="2366" spans="37:69" x14ac:dyDescent="0.25">
      <c r="AK2366" s="27">
        <v>2023</v>
      </c>
      <c r="AL2366" t="s">
        <v>65</v>
      </c>
      <c r="AM2366" t="s">
        <v>36</v>
      </c>
      <c r="AN2366">
        <v>250005</v>
      </c>
      <c r="AO2366" s="29">
        <v>12</v>
      </c>
      <c r="AP2366" t="s">
        <v>77</v>
      </c>
      <c r="AQ2366" s="61">
        <v>2776</v>
      </c>
      <c r="BK2366" s="27">
        <v>2023</v>
      </c>
      <c r="BL2366" t="s">
        <v>65</v>
      </c>
      <c r="BM2366" t="s">
        <v>31</v>
      </c>
      <c r="BN2366">
        <v>511117</v>
      </c>
      <c r="BO2366" s="29">
        <v>10</v>
      </c>
      <c r="BP2366" t="s">
        <v>81</v>
      </c>
      <c r="BQ2366" s="61">
        <v>1653</v>
      </c>
    </row>
    <row r="2367" spans="37:69" x14ac:dyDescent="0.25">
      <c r="AK2367" s="27">
        <v>2023</v>
      </c>
      <c r="AL2367" t="s">
        <v>65</v>
      </c>
      <c r="AM2367" t="s">
        <v>36</v>
      </c>
      <c r="AN2367">
        <v>250006</v>
      </c>
      <c r="AO2367" s="29">
        <v>2</v>
      </c>
      <c r="AP2367" t="s">
        <v>78</v>
      </c>
      <c r="AQ2367" s="61">
        <v>2030</v>
      </c>
      <c r="BK2367" s="27">
        <v>2023</v>
      </c>
      <c r="BL2367" t="s">
        <v>65</v>
      </c>
      <c r="BM2367" t="s">
        <v>31</v>
      </c>
      <c r="BN2367">
        <v>511117</v>
      </c>
      <c r="BO2367" s="29">
        <v>10</v>
      </c>
      <c r="BP2367" t="s">
        <v>13</v>
      </c>
      <c r="BQ2367" s="61">
        <v>427</v>
      </c>
    </row>
    <row r="2368" spans="37:69" x14ac:dyDescent="0.25">
      <c r="AK2368" s="27">
        <v>2023</v>
      </c>
      <c r="AL2368" t="s">
        <v>65</v>
      </c>
      <c r="AM2368" t="s">
        <v>36</v>
      </c>
      <c r="AN2368">
        <v>250006</v>
      </c>
      <c r="AO2368" s="29">
        <v>2</v>
      </c>
      <c r="AP2368" t="s">
        <v>17</v>
      </c>
      <c r="AQ2368" s="61">
        <v>1832</v>
      </c>
      <c r="BK2368" s="27">
        <v>2023</v>
      </c>
      <c r="BL2368" t="s">
        <v>65</v>
      </c>
      <c r="BM2368" t="s">
        <v>31</v>
      </c>
      <c r="BN2368">
        <v>511117</v>
      </c>
      <c r="BO2368" s="29">
        <v>10</v>
      </c>
      <c r="BP2368" t="s">
        <v>17</v>
      </c>
      <c r="BQ2368" s="61">
        <v>5109</v>
      </c>
    </row>
    <row r="2369" spans="37:69" x14ac:dyDescent="0.25">
      <c r="AK2369" s="27">
        <v>2023</v>
      </c>
      <c r="AL2369" t="s">
        <v>65</v>
      </c>
      <c r="AM2369" t="s">
        <v>36</v>
      </c>
      <c r="AN2369">
        <v>250006</v>
      </c>
      <c r="AO2369" s="29">
        <v>3</v>
      </c>
      <c r="AP2369" t="s">
        <v>75</v>
      </c>
      <c r="AQ2369" s="61">
        <v>410</v>
      </c>
      <c r="BK2369" s="27">
        <v>2023</v>
      </c>
      <c r="BL2369" t="s">
        <v>65</v>
      </c>
      <c r="BM2369" t="s">
        <v>31</v>
      </c>
      <c r="BN2369">
        <v>511117</v>
      </c>
      <c r="BO2369" s="29">
        <v>11</v>
      </c>
      <c r="BP2369" t="s">
        <v>12</v>
      </c>
      <c r="BQ2369" s="61">
        <v>4315</v>
      </c>
    </row>
    <row r="2370" spans="37:69" x14ac:dyDescent="0.25">
      <c r="AK2370" s="27">
        <v>2023</v>
      </c>
      <c r="AL2370" t="s">
        <v>65</v>
      </c>
      <c r="AM2370" t="s">
        <v>36</v>
      </c>
      <c r="AN2370">
        <v>250006</v>
      </c>
      <c r="AO2370" s="29">
        <v>3</v>
      </c>
      <c r="AP2370" t="s">
        <v>15</v>
      </c>
      <c r="AQ2370" s="61">
        <v>4706</v>
      </c>
      <c r="BK2370" s="27">
        <v>2023</v>
      </c>
      <c r="BL2370" t="s">
        <v>65</v>
      </c>
      <c r="BM2370" t="s">
        <v>31</v>
      </c>
      <c r="BN2370">
        <v>511117</v>
      </c>
      <c r="BO2370" s="29">
        <v>11</v>
      </c>
      <c r="BP2370" t="s">
        <v>19</v>
      </c>
      <c r="BQ2370" s="61">
        <v>5902</v>
      </c>
    </row>
    <row r="2371" spans="37:69" x14ac:dyDescent="0.25">
      <c r="AK2371" s="27">
        <v>2023</v>
      </c>
      <c r="AL2371" t="s">
        <v>65</v>
      </c>
      <c r="AM2371" t="s">
        <v>36</v>
      </c>
      <c r="AN2371">
        <v>250006</v>
      </c>
      <c r="AO2371" s="29">
        <v>6</v>
      </c>
      <c r="AP2371" t="s">
        <v>77</v>
      </c>
      <c r="AQ2371" s="61">
        <v>762</v>
      </c>
      <c r="BK2371" s="27">
        <v>2023</v>
      </c>
      <c r="BL2371" t="s">
        <v>65</v>
      </c>
      <c r="BM2371" t="s">
        <v>31</v>
      </c>
      <c r="BN2371">
        <v>511117</v>
      </c>
      <c r="BO2371" s="29">
        <v>12</v>
      </c>
      <c r="BP2371" t="s">
        <v>73</v>
      </c>
      <c r="BQ2371" s="61">
        <v>1510</v>
      </c>
    </row>
    <row r="2372" spans="37:69" x14ac:dyDescent="0.25">
      <c r="AK2372" s="27">
        <v>2023</v>
      </c>
      <c r="AL2372" t="s">
        <v>65</v>
      </c>
      <c r="AM2372" t="s">
        <v>36</v>
      </c>
      <c r="AN2372">
        <v>250006</v>
      </c>
      <c r="AO2372" s="29">
        <v>8</v>
      </c>
      <c r="AP2372" t="s">
        <v>79</v>
      </c>
      <c r="AQ2372" s="61">
        <v>1978</v>
      </c>
      <c r="BK2372" s="27">
        <v>2023</v>
      </c>
      <c r="BL2372" t="s">
        <v>65</v>
      </c>
      <c r="BM2372" t="s">
        <v>31</v>
      </c>
      <c r="BN2372">
        <v>511117</v>
      </c>
      <c r="BO2372" s="29">
        <v>12</v>
      </c>
      <c r="BP2372" t="s">
        <v>76</v>
      </c>
      <c r="BQ2372" s="61">
        <v>4100</v>
      </c>
    </row>
    <row r="2373" spans="37:69" x14ac:dyDescent="0.25">
      <c r="AK2373" s="27">
        <v>2023</v>
      </c>
      <c r="AL2373" t="s">
        <v>65</v>
      </c>
      <c r="AM2373" t="s">
        <v>36</v>
      </c>
      <c r="AN2373">
        <v>250006</v>
      </c>
      <c r="AO2373" s="29">
        <v>10</v>
      </c>
      <c r="AP2373" t="s">
        <v>76</v>
      </c>
      <c r="AQ2373" s="61">
        <v>5658</v>
      </c>
      <c r="BK2373" s="27">
        <v>2023</v>
      </c>
      <c r="BL2373" t="s">
        <v>65</v>
      </c>
      <c r="BM2373" t="s">
        <v>31</v>
      </c>
      <c r="BN2373">
        <v>511117</v>
      </c>
      <c r="BO2373" s="29">
        <v>12</v>
      </c>
      <c r="BP2373" t="s">
        <v>78</v>
      </c>
      <c r="BQ2373" s="61">
        <v>2997</v>
      </c>
    </row>
    <row r="2374" spans="37:69" x14ac:dyDescent="0.25">
      <c r="AK2374" s="27">
        <v>2023</v>
      </c>
      <c r="AL2374" t="s">
        <v>65</v>
      </c>
      <c r="AM2374" t="s">
        <v>36</v>
      </c>
      <c r="AN2374">
        <v>250006</v>
      </c>
      <c r="AO2374" s="29">
        <v>11</v>
      </c>
      <c r="AP2374" t="s">
        <v>17</v>
      </c>
      <c r="AQ2374" s="61">
        <v>2835</v>
      </c>
      <c r="BK2374" s="27">
        <v>2023</v>
      </c>
      <c r="BL2374" t="s">
        <v>65</v>
      </c>
      <c r="BM2374" t="s">
        <v>31</v>
      </c>
      <c r="BN2374">
        <v>511117</v>
      </c>
      <c r="BO2374" s="29">
        <v>12</v>
      </c>
      <c r="BP2374" t="s">
        <v>80</v>
      </c>
      <c r="BQ2374" s="61">
        <v>4219</v>
      </c>
    </row>
    <row r="2375" spans="37:69" x14ac:dyDescent="0.25">
      <c r="AK2375" s="27">
        <v>2023</v>
      </c>
      <c r="AL2375" t="s">
        <v>65</v>
      </c>
      <c r="AM2375" t="s">
        <v>36</v>
      </c>
      <c r="AN2375">
        <v>250006</v>
      </c>
      <c r="AO2375" s="29">
        <v>11</v>
      </c>
      <c r="AP2375" t="s">
        <v>19</v>
      </c>
      <c r="AQ2375" s="61">
        <v>5902</v>
      </c>
      <c r="BK2375" s="27">
        <v>2023</v>
      </c>
      <c r="BL2375" t="s">
        <v>65</v>
      </c>
      <c r="BM2375" t="s">
        <v>31</v>
      </c>
      <c r="BN2375">
        <v>511117</v>
      </c>
      <c r="BO2375" s="29">
        <v>12</v>
      </c>
      <c r="BP2375" t="s">
        <v>11</v>
      </c>
      <c r="BQ2375" s="61">
        <v>1469</v>
      </c>
    </row>
    <row r="2376" spans="37:69" x14ac:dyDescent="0.25">
      <c r="AK2376" s="27">
        <v>2023</v>
      </c>
      <c r="AL2376" t="s">
        <v>65</v>
      </c>
      <c r="AM2376" t="s">
        <v>36</v>
      </c>
      <c r="AN2376">
        <v>250006</v>
      </c>
      <c r="AO2376" s="29">
        <v>12</v>
      </c>
      <c r="AP2376" t="s">
        <v>21</v>
      </c>
      <c r="AQ2376" s="61">
        <v>5961</v>
      </c>
      <c r="BK2376" s="27">
        <v>2023</v>
      </c>
      <c r="BL2376" t="s">
        <v>65</v>
      </c>
      <c r="BM2376" t="s">
        <v>31</v>
      </c>
      <c r="BN2376">
        <v>511117</v>
      </c>
      <c r="BO2376" s="29">
        <v>12</v>
      </c>
      <c r="BP2376" t="s">
        <v>15</v>
      </c>
      <c r="BQ2376" s="61">
        <v>1336</v>
      </c>
    </row>
    <row r="2377" spans="37:69" x14ac:dyDescent="0.25">
      <c r="AK2377" s="27">
        <v>2023</v>
      </c>
      <c r="AL2377" t="s">
        <v>65</v>
      </c>
      <c r="AM2377" t="s">
        <v>36</v>
      </c>
      <c r="AN2377">
        <v>250007</v>
      </c>
      <c r="AO2377" s="29">
        <v>2</v>
      </c>
      <c r="AP2377" t="s">
        <v>80</v>
      </c>
      <c r="AQ2377" s="61">
        <v>1268</v>
      </c>
      <c r="BK2377" s="27">
        <v>2023</v>
      </c>
      <c r="BL2377" t="s">
        <v>65</v>
      </c>
      <c r="BM2377" t="s">
        <v>31</v>
      </c>
      <c r="BN2377">
        <v>511117</v>
      </c>
      <c r="BO2377" s="29">
        <v>12</v>
      </c>
      <c r="BP2377" t="s">
        <v>21</v>
      </c>
      <c r="BQ2377" s="61">
        <v>5961</v>
      </c>
    </row>
    <row r="2378" spans="37:69" x14ac:dyDescent="0.25">
      <c r="AK2378" s="27">
        <v>2023</v>
      </c>
      <c r="AL2378" t="s">
        <v>65</v>
      </c>
      <c r="AM2378" t="s">
        <v>36</v>
      </c>
      <c r="AN2378">
        <v>250007</v>
      </c>
      <c r="AO2378" s="29">
        <v>5</v>
      </c>
      <c r="AP2378" t="s">
        <v>17</v>
      </c>
      <c r="AQ2378" s="61">
        <v>1543</v>
      </c>
      <c r="BK2378" s="27">
        <v>2023</v>
      </c>
      <c r="BL2378" t="s">
        <v>51</v>
      </c>
      <c r="BM2378" t="s">
        <v>29</v>
      </c>
      <c r="BN2378">
        <v>511111</v>
      </c>
      <c r="BO2378" s="29">
        <v>2</v>
      </c>
      <c r="BP2378" t="s">
        <v>16</v>
      </c>
      <c r="BQ2378" s="61">
        <v>3638</v>
      </c>
    </row>
    <row r="2379" spans="37:69" x14ac:dyDescent="0.25">
      <c r="AK2379" s="27">
        <v>2023</v>
      </c>
      <c r="AL2379" t="s">
        <v>65</v>
      </c>
      <c r="AM2379" t="s">
        <v>36</v>
      </c>
      <c r="AN2379">
        <v>250007</v>
      </c>
      <c r="AO2379" s="29">
        <v>6</v>
      </c>
      <c r="AP2379" t="s">
        <v>79</v>
      </c>
      <c r="AQ2379" s="61">
        <v>1511</v>
      </c>
      <c r="BK2379" s="27">
        <v>2023</v>
      </c>
      <c r="BL2379" t="s">
        <v>51</v>
      </c>
      <c r="BM2379" t="s">
        <v>29</v>
      </c>
      <c r="BN2379">
        <v>511111</v>
      </c>
      <c r="BO2379" s="29">
        <v>3</v>
      </c>
      <c r="BP2379" t="s">
        <v>74</v>
      </c>
      <c r="BQ2379" s="61">
        <v>1125</v>
      </c>
    </row>
    <row r="2380" spans="37:69" x14ac:dyDescent="0.25">
      <c r="AK2380" s="27">
        <v>2023</v>
      </c>
      <c r="AL2380" t="s">
        <v>65</v>
      </c>
      <c r="AM2380" t="s">
        <v>36</v>
      </c>
      <c r="AN2380">
        <v>250007</v>
      </c>
      <c r="AO2380" s="29">
        <v>6</v>
      </c>
      <c r="AP2380" t="s">
        <v>19</v>
      </c>
      <c r="AQ2380" s="61">
        <v>5567</v>
      </c>
      <c r="BK2380" s="27">
        <v>2023</v>
      </c>
      <c r="BL2380" t="s">
        <v>51</v>
      </c>
      <c r="BM2380" t="s">
        <v>29</v>
      </c>
      <c r="BN2380">
        <v>511111</v>
      </c>
      <c r="BO2380" s="29">
        <v>3</v>
      </c>
      <c r="BP2380" t="s">
        <v>81</v>
      </c>
      <c r="BQ2380" s="61">
        <v>2065</v>
      </c>
    </row>
    <row r="2381" spans="37:69" x14ac:dyDescent="0.25">
      <c r="AK2381" s="27">
        <v>2023</v>
      </c>
      <c r="AL2381" t="s">
        <v>65</v>
      </c>
      <c r="AM2381" t="s">
        <v>36</v>
      </c>
      <c r="AN2381">
        <v>250007</v>
      </c>
      <c r="AO2381" s="29">
        <v>10</v>
      </c>
      <c r="AP2381" t="s">
        <v>76</v>
      </c>
      <c r="AQ2381" s="61">
        <v>5384</v>
      </c>
      <c r="BK2381" s="27">
        <v>2023</v>
      </c>
      <c r="BL2381" t="s">
        <v>51</v>
      </c>
      <c r="BM2381" t="s">
        <v>29</v>
      </c>
      <c r="BN2381">
        <v>511111</v>
      </c>
      <c r="BO2381" s="29">
        <v>4</v>
      </c>
      <c r="BP2381" t="s">
        <v>75</v>
      </c>
      <c r="BQ2381" s="61">
        <v>3283</v>
      </c>
    </row>
    <row r="2382" spans="37:69" x14ac:dyDescent="0.25">
      <c r="AK2382" s="27">
        <v>2023</v>
      </c>
      <c r="AL2382" t="s">
        <v>65</v>
      </c>
      <c r="AM2382" t="s">
        <v>36</v>
      </c>
      <c r="AN2382">
        <v>250008</v>
      </c>
      <c r="AO2382" s="29">
        <v>3</v>
      </c>
      <c r="AP2382" t="s">
        <v>14</v>
      </c>
      <c r="AQ2382" s="61">
        <v>3973</v>
      </c>
      <c r="BK2382" s="27">
        <v>2023</v>
      </c>
      <c r="BL2382" t="s">
        <v>51</v>
      </c>
      <c r="BM2382" t="s">
        <v>29</v>
      </c>
      <c r="BN2382">
        <v>511111</v>
      </c>
      <c r="BO2382" s="29">
        <v>4</v>
      </c>
      <c r="BP2382" t="s">
        <v>78</v>
      </c>
      <c r="BQ2382" s="61">
        <v>1220</v>
      </c>
    </row>
    <row r="2383" spans="37:69" x14ac:dyDescent="0.25">
      <c r="AK2383" s="27">
        <v>2023</v>
      </c>
      <c r="AL2383" t="s">
        <v>65</v>
      </c>
      <c r="AM2383" t="s">
        <v>36</v>
      </c>
      <c r="AN2383">
        <v>250008</v>
      </c>
      <c r="AO2383" s="29">
        <v>4</v>
      </c>
      <c r="AP2383" t="s">
        <v>13</v>
      </c>
      <c r="AQ2383" s="61">
        <v>5414</v>
      </c>
      <c r="BK2383" s="27">
        <v>2023</v>
      </c>
      <c r="BL2383" t="s">
        <v>51</v>
      </c>
      <c r="BM2383" t="s">
        <v>29</v>
      </c>
      <c r="BN2383">
        <v>511111</v>
      </c>
      <c r="BO2383" s="29">
        <v>4</v>
      </c>
      <c r="BP2383" t="s">
        <v>11</v>
      </c>
      <c r="BQ2383" s="61">
        <v>4639</v>
      </c>
    </row>
    <row r="2384" spans="37:69" x14ac:dyDescent="0.25">
      <c r="AK2384" s="27">
        <v>2023</v>
      </c>
      <c r="AL2384" t="s">
        <v>65</v>
      </c>
      <c r="AM2384" t="s">
        <v>36</v>
      </c>
      <c r="AN2384">
        <v>250008</v>
      </c>
      <c r="AO2384" s="29">
        <v>7</v>
      </c>
      <c r="AP2384" t="s">
        <v>77</v>
      </c>
      <c r="AQ2384" s="61">
        <v>1992</v>
      </c>
      <c r="BK2384" s="27">
        <v>2023</v>
      </c>
      <c r="BL2384" t="s">
        <v>51</v>
      </c>
      <c r="BM2384" t="s">
        <v>29</v>
      </c>
      <c r="BN2384">
        <v>511111</v>
      </c>
      <c r="BO2384" s="29">
        <v>4</v>
      </c>
      <c r="BP2384" t="s">
        <v>12</v>
      </c>
      <c r="BQ2384" s="61">
        <v>3029</v>
      </c>
    </row>
    <row r="2385" spans="37:69" x14ac:dyDescent="0.25">
      <c r="AK2385" s="27">
        <v>2023</v>
      </c>
      <c r="AL2385" t="s">
        <v>65</v>
      </c>
      <c r="AM2385" t="s">
        <v>36</v>
      </c>
      <c r="AN2385">
        <v>250008</v>
      </c>
      <c r="AO2385" s="29">
        <v>7</v>
      </c>
      <c r="AP2385" t="s">
        <v>18</v>
      </c>
      <c r="AQ2385" s="61">
        <v>838</v>
      </c>
      <c r="BK2385" s="27">
        <v>2023</v>
      </c>
      <c r="BL2385" t="s">
        <v>51</v>
      </c>
      <c r="BM2385" t="s">
        <v>29</v>
      </c>
      <c r="BN2385">
        <v>511111</v>
      </c>
      <c r="BO2385" s="29">
        <v>4</v>
      </c>
      <c r="BP2385" t="s">
        <v>14</v>
      </c>
      <c r="BQ2385" s="61">
        <v>4808</v>
      </c>
    </row>
    <row r="2386" spans="37:69" x14ac:dyDescent="0.25">
      <c r="AK2386" s="27">
        <v>2023</v>
      </c>
      <c r="AL2386" t="s">
        <v>65</v>
      </c>
      <c r="AM2386" t="s">
        <v>36</v>
      </c>
      <c r="AN2386">
        <v>250008</v>
      </c>
      <c r="AO2386" s="29">
        <v>11</v>
      </c>
      <c r="AP2386" t="s">
        <v>74</v>
      </c>
      <c r="AQ2386" s="61">
        <v>5658</v>
      </c>
      <c r="BK2386" s="27">
        <v>2023</v>
      </c>
      <c r="BL2386" t="s">
        <v>51</v>
      </c>
      <c r="BM2386" t="s">
        <v>29</v>
      </c>
      <c r="BN2386">
        <v>511111</v>
      </c>
      <c r="BO2386" s="29">
        <v>4</v>
      </c>
      <c r="BP2386" t="s">
        <v>15</v>
      </c>
      <c r="BQ2386" s="61">
        <v>4677</v>
      </c>
    </row>
    <row r="2387" spans="37:69" x14ac:dyDescent="0.25">
      <c r="AK2387" s="27">
        <v>2023</v>
      </c>
      <c r="AL2387" t="s">
        <v>65</v>
      </c>
      <c r="AM2387" t="s">
        <v>36</v>
      </c>
      <c r="AN2387">
        <v>250008</v>
      </c>
      <c r="AO2387" s="29">
        <v>11</v>
      </c>
      <c r="AP2387" t="s">
        <v>12</v>
      </c>
      <c r="AQ2387" s="61">
        <v>4315</v>
      </c>
      <c r="BK2387" s="27">
        <v>2023</v>
      </c>
      <c r="BL2387" t="s">
        <v>51</v>
      </c>
      <c r="BM2387" t="s">
        <v>29</v>
      </c>
      <c r="BN2387">
        <v>511111</v>
      </c>
      <c r="BO2387" s="29">
        <v>4</v>
      </c>
      <c r="BP2387" t="s">
        <v>17</v>
      </c>
      <c r="BQ2387" s="61">
        <v>2084</v>
      </c>
    </row>
    <row r="2388" spans="37:69" x14ac:dyDescent="0.25">
      <c r="AK2388" s="27">
        <v>2023</v>
      </c>
      <c r="AL2388" t="s">
        <v>65</v>
      </c>
      <c r="AM2388" t="s">
        <v>36</v>
      </c>
      <c r="AN2388">
        <v>250008</v>
      </c>
      <c r="AO2388" s="29">
        <v>12</v>
      </c>
      <c r="AP2388" t="s">
        <v>80</v>
      </c>
      <c r="AQ2388" s="61">
        <v>4219</v>
      </c>
      <c r="BK2388" s="27">
        <v>2023</v>
      </c>
      <c r="BL2388" t="s">
        <v>51</v>
      </c>
      <c r="BM2388" t="s">
        <v>29</v>
      </c>
      <c r="BN2388">
        <v>511111</v>
      </c>
      <c r="BO2388" s="29">
        <v>5</v>
      </c>
      <c r="BP2388" t="s">
        <v>12</v>
      </c>
      <c r="BQ2388" s="61">
        <v>1804</v>
      </c>
    </row>
    <row r="2389" spans="37:69" x14ac:dyDescent="0.25">
      <c r="AK2389" s="27">
        <v>2023</v>
      </c>
      <c r="AL2389" t="s">
        <v>65</v>
      </c>
      <c r="AM2389" t="s">
        <v>36</v>
      </c>
      <c r="AN2389">
        <v>250009</v>
      </c>
      <c r="AO2389" s="29">
        <v>1</v>
      </c>
      <c r="AP2389" t="s">
        <v>12</v>
      </c>
      <c r="AQ2389" s="61">
        <v>1990</v>
      </c>
      <c r="BK2389" s="27">
        <v>2023</v>
      </c>
      <c r="BL2389" t="s">
        <v>51</v>
      </c>
      <c r="BM2389" t="s">
        <v>29</v>
      </c>
      <c r="BN2389">
        <v>511111</v>
      </c>
      <c r="BO2389" s="29">
        <v>5</v>
      </c>
      <c r="BP2389" t="s">
        <v>16</v>
      </c>
      <c r="BQ2389" s="61">
        <v>4244</v>
      </c>
    </row>
    <row r="2390" spans="37:69" x14ac:dyDescent="0.25">
      <c r="AK2390" s="27">
        <v>2023</v>
      </c>
      <c r="AL2390" t="s">
        <v>65</v>
      </c>
      <c r="AM2390" t="s">
        <v>36</v>
      </c>
      <c r="AN2390">
        <v>250009</v>
      </c>
      <c r="AO2390" s="29">
        <v>2</v>
      </c>
      <c r="AP2390" t="s">
        <v>79</v>
      </c>
      <c r="AQ2390" s="61">
        <v>1825</v>
      </c>
      <c r="BK2390" s="27">
        <v>2023</v>
      </c>
      <c r="BL2390" t="s">
        <v>51</v>
      </c>
      <c r="BM2390" t="s">
        <v>29</v>
      </c>
      <c r="BN2390">
        <v>511111</v>
      </c>
      <c r="BO2390" s="29">
        <v>6</v>
      </c>
      <c r="BP2390" t="s">
        <v>76</v>
      </c>
      <c r="BQ2390" s="61">
        <v>5059</v>
      </c>
    </row>
    <row r="2391" spans="37:69" x14ac:dyDescent="0.25">
      <c r="AK2391" s="27">
        <v>2023</v>
      </c>
      <c r="AL2391" t="s">
        <v>65</v>
      </c>
      <c r="AM2391" t="s">
        <v>36</v>
      </c>
      <c r="AN2391">
        <v>250009</v>
      </c>
      <c r="AO2391" s="29">
        <v>3</v>
      </c>
      <c r="AP2391" t="s">
        <v>16</v>
      </c>
      <c r="AQ2391" s="61">
        <v>1475</v>
      </c>
      <c r="BK2391" s="27">
        <v>2023</v>
      </c>
      <c r="BL2391" t="s">
        <v>51</v>
      </c>
      <c r="BM2391" t="s">
        <v>29</v>
      </c>
      <c r="BN2391">
        <v>511111</v>
      </c>
      <c r="BO2391" s="29">
        <v>6</v>
      </c>
      <c r="BP2391" t="s">
        <v>77</v>
      </c>
      <c r="BQ2391" s="61">
        <v>10515</v>
      </c>
    </row>
    <row r="2392" spans="37:69" x14ac:dyDescent="0.25">
      <c r="AK2392" s="27">
        <v>2023</v>
      </c>
      <c r="AL2392" t="s">
        <v>65</v>
      </c>
      <c r="AM2392" t="s">
        <v>36</v>
      </c>
      <c r="AN2392">
        <v>250009</v>
      </c>
      <c r="AO2392" s="29">
        <v>4</v>
      </c>
      <c r="AP2392" t="s">
        <v>79</v>
      </c>
      <c r="AQ2392" s="61">
        <v>980</v>
      </c>
      <c r="BK2392" s="27">
        <v>2023</v>
      </c>
      <c r="BL2392" t="s">
        <v>51</v>
      </c>
      <c r="BM2392" t="s">
        <v>29</v>
      </c>
      <c r="BN2392">
        <v>511111</v>
      </c>
      <c r="BO2392" s="29">
        <v>6</v>
      </c>
      <c r="BP2392" t="s">
        <v>11</v>
      </c>
      <c r="BQ2392" s="61">
        <v>3873</v>
      </c>
    </row>
    <row r="2393" spans="37:69" x14ac:dyDescent="0.25">
      <c r="AK2393" s="27">
        <v>2023</v>
      </c>
      <c r="AL2393" t="s">
        <v>65</v>
      </c>
      <c r="AM2393" t="s">
        <v>36</v>
      </c>
      <c r="AN2393">
        <v>250009</v>
      </c>
      <c r="AO2393" s="29">
        <v>4</v>
      </c>
      <c r="AP2393" t="s">
        <v>20</v>
      </c>
      <c r="AQ2393" s="61">
        <v>4314</v>
      </c>
      <c r="BK2393" s="27">
        <v>2023</v>
      </c>
      <c r="BL2393" t="s">
        <v>51</v>
      </c>
      <c r="BM2393" t="s">
        <v>29</v>
      </c>
      <c r="BN2393">
        <v>511111</v>
      </c>
      <c r="BO2393" s="29">
        <v>7</v>
      </c>
      <c r="BP2393" t="s">
        <v>75</v>
      </c>
      <c r="BQ2393" s="61">
        <v>1201</v>
      </c>
    </row>
    <row r="2394" spans="37:69" x14ac:dyDescent="0.25">
      <c r="AK2394" s="27">
        <v>2023</v>
      </c>
      <c r="AL2394" t="s">
        <v>65</v>
      </c>
      <c r="AM2394" t="s">
        <v>36</v>
      </c>
      <c r="AN2394">
        <v>250009</v>
      </c>
      <c r="AO2394" s="29">
        <v>6</v>
      </c>
      <c r="AP2394" t="s">
        <v>11</v>
      </c>
      <c r="AQ2394" s="61">
        <v>2268</v>
      </c>
      <c r="BK2394" s="27">
        <v>2023</v>
      </c>
      <c r="BL2394" t="s">
        <v>51</v>
      </c>
      <c r="BM2394" t="s">
        <v>29</v>
      </c>
      <c r="BN2394">
        <v>511111</v>
      </c>
      <c r="BO2394" s="29">
        <v>7</v>
      </c>
      <c r="BP2394" t="s">
        <v>76</v>
      </c>
      <c r="BQ2394" s="61">
        <v>2121</v>
      </c>
    </row>
    <row r="2395" spans="37:69" x14ac:dyDescent="0.25">
      <c r="AK2395" s="27">
        <v>2023</v>
      </c>
      <c r="AL2395" t="s">
        <v>65</v>
      </c>
      <c r="AM2395" t="s">
        <v>36</v>
      </c>
      <c r="AN2395">
        <v>250009</v>
      </c>
      <c r="AO2395" s="29">
        <v>7</v>
      </c>
      <c r="AP2395" t="s">
        <v>12</v>
      </c>
      <c r="AQ2395" s="61">
        <v>3559</v>
      </c>
      <c r="BK2395" s="27">
        <v>2023</v>
      </c>
      <c r="BL2395" t="s">
        <v>51</v>
      </c>
      <c r="BM2395" t="s">
        <v>29</v>
      </c>
      <c r="BN2395">
        <v>511111</v>
      </c>
      <c r="BO2395" s="29">
        <v>7</v>
      </c>
      <c r="BP2395" t="s">
        <v>16</v>
      </c>
      <c r="BQ2395" s="61">
        <v>672</v>
      </c>
    </row>
    <row r="2396" spans="37:69" x14ac:dyDescent="0.25">
      <c r="AK2396" s="27">
        <v>2023</v>
      </c>
      <c r="AL2396" t="s">
        <v>65</v>
      </c>
      <c r="AM2396" t="s">
        <v>36</v>
      </c>
      <c r="AN2396">
        <v>250009</v>
      </c>
      <c r="AO2396" s="29">
        <v>7</v>
      </c>
      <c r="AP2396" t="s">
        <v>13</v>
      </c>
      <c r="AQ2396" s="61">
        <v>376</v>
      </c>
      <c r="BK2396" s="27">
        <v>2023</v>
      </c>
      <c r="BL2396" t="s">
        <v>51</v>
      </c>
      <c r="BM2396" t="s">
        <v>29</v>
      </c>
      <c r="BN2396">
        <v>511111</v>
      </c>
      <c r="BO2396" s="29">
        <v>8</v>
      </c>
      <c r="BP2396" t="s">
        <v>20</v>
      </c>
      <c r="BQ2396" s="61">
        <v>4308</v>
      </c>
    </row>
    <row r="2397" spans="37:69" x14ac:dyDescent="0.25">
      <c r="AK2397" s="27">
        <v>2023</v>
      </c>
      <c r="AL2397" t="s">
        <v>65</v>
      </c>
      <c r="AM2397" t="s">
        <v>36</v>
      </c>
      <c r="AN2397">
        <v>250009</v>
      </c>
      <c r="AO2397" s="29">
        <v>10</v>
      </c>
      <c r="AP2397" t="s">
        <v>21</v>
      </c>
      <c r="AQ2397" s="61">
        <v>5434</v>
      </c>
      <c r="BK2397" s="27">
        <v>2023</v>
      </c>
      <c r="BL2397" t="s">
        <v>51</v>
      </c>
      <c r="BM2397" t="s">
        <v>29</v>
      </c>
      <c r="BN2397">
        <v>511111</v>
      </c>
      <c r="BO2397" s="29">
        <v>9</v>
      </c>
      <c r="BP2397" t="s">
        <v>75</v>
      </c>
      <c r="BQ2397" s="61">
        <v>1282</v>
      </c>
    </row>
    <row r="2398" spans="37:69" x14ac:dyDescent="0.25">
      <c r="AK2398" s="27">
        <v>2023</v>
      </c>
      <c r="AL2398" t="s">
        <v>65</v>
      </c>
      <c r="AM2398" t="s">
        <v>36</v>
      </c>
      <c r="AN2398">
        <v>250009</v>
      </c>
      <c r="AO2398" s="29">
        <v>11</v>
      </c>
      <c r="AP2398" t="s">
        <v>12</v>
      </c>
      <c r="AQ2398" s="61">
        <v>277</v>
      </c>
      <c r="BK2398" s="27">
        <v>2023</v>
      </c>
      <c r="BL2398" t="s">
        <v>51</v>
      </c>
      <c r="BM2398" t="s">
        <v>29</v>
      </c>
      <c r="BN2398">
        <v>511111</v>
      </c>
      <c r="BO2398" s="29">
        <v>9</v>
      </c>
      <c r="BP2398" t="s">
        <v>11</v>
      </c>
      <c r="BQ2398" s="61">
        <v>1787</v>
      </c>
    </row>
    <row r="2399" spans="37:69" x14ac:dyDescent="0.25">
      <c r="AK2399" s="27">
        <v>2023</v>
      </c>
      <c r="AL2399" t="s">
        <v>65</v>
      </c>
      <c r="AM2399" t="s">
        <v>36</v>
      </c>
      <c r="AN2399">
        <v>250010</v>
      </c>
      <c r="AO2399" s="29">
        <v>3</v>
      </c>
      <c r="AP2399" t="s">
        <v>78</v>
      </c>
      <c r="AQ2399" s="61">
        <v>3008</v>
      </c>
      <c r="BK2399" s="27">
        <v>2023</v>
      </c>
      <c r="BL2399" t="s">
        <v>51</v>
      </c>
      <c r="BM2399" t="s">
        <v>29</v>
      </c>
      <c r="BN2399">
        <v>511111</v>
      </c>
      <c r="BO2399" s="29">
        <v>9</v>
      </c>
      <c r="BP2399" t="s">
        <v>17</v>
      </c>
      <c r="BQ2399" s="61">
        <v>3959</v>
      </c>
    </row>
    <row r="2400" spans="37:69" x14ac:dyDescent="0.25">
      <c r="AK2400" s="27">
        <v>2023</v>
      </c>
      <c r="AL2400" t="s">
        <v>65</v>
      </c>
      <c r="AM2400" t="s">
        <v>36</v>
      </c>
      <c r="AN2400">
        <v>250010</v>
      </c>
      <c r="AO2400" s="29">
        <v>3</v>
      </c>
      <c r="AP2400" t="s">
        <v>16</v>
      </c>
      <c r="AQ2400" s="61">
        <v>3585</v>
      </c>
      <c r="BK2400" s="27">
        <v>2023</v>
      </c>
      <c r="BL2400" t="s">
        <v>51</v>
      </c>
      <c r="BM2400" t="s">
        <v>29</v>
      </c>
      <c r="BN2400">
        <v>511111</v>
      </c>
      <c r="BO2400" s="29">
        <v>10</v>
      </c>
      <c r="BP2400" t="s">
        <v>73</v>
      </c>
      <c r="BQ2400" s="61">
        <v>3625</v>
      </c>
    </row>
    <row r="2401" spans="37:69" x14ac:dyDescent="0.25">
      <c r="AK2401" s="27">
        <v>2023</v>
      </c>
      <c r="AL2401" t="s">
        <v>65</v>
      </c>
      <c r="AM2401" t="s">
        <v>36</v>
      </c>
      <c r="AN2401">
        <v>250010</v>
      </c>
      <c r="AO2401" s="29">
        <v>7</v>
      </c>
      <c r="AP2401" t="s">
        <v>19</v>
      </c>
      <c r="AQ2401" s="61">
        <v>2883</v>
      </c>
      <c r="BK2401" s="27">
        <v>2023</v>
      </c>
      <c r="BL2401" t="s">
        <v>51</v>
      </c>
      <c r="BM2401" t="s">
        <v>29</v>
      </c>
      <c r="BN2401">
        <v>511111</v>
      </c>
      <c r="BO2401" s="29">
        <v>10</v>
      </c>
      <c r="BP2401" t="s">
        <v>75</v>
      </c>
      <c r="BQ2401" s="61">
        <v>4414</v>
      </c>
    </row>
    <row r="2402" spans="37:69" x14ac:dyDescent="0.25">
      <c r="AK2402" s="27">
        <v>2023</v>
      </c>
      <c r="AL2402" t="s">
        <v>65</v>
      </c>
      <c r="AM2402" t="s">
        <v>36</v>
      </c>
      <c r="AN2402">
        <v>250010</v>
      </c>
      <c r="AO2402" s="29">
        <v>8</v>
      </c>
      <c r="AP2402" t="s">
        <v>14</v>
      </c>
      <c r="AQ2402" s="61">
        <v>5264</v>
      </c>
      <c r="BK2402" s="27">
        <v>2023</v>
      </c>
      <c r="BL2402" t="s">
        <v>51</v>
      </c>
      <c r="BM2402" t="s">
        <v>29</v>
      </c>
      <c r="BN2402">
        <v>511111</v>
      </c>
      <c r="BO2402" s="29">
        <v>10</v>
      </c>
      <c r="BP2402" t="s">
        <v>76</v>
      </c>
      <c r="BQ2402" s="61">
        <v>2058</v>
      </c>
    </row>
    <row r="2403" spans="37:69" x14ac:dyDescent="0.25">
      <c r="AK2403" s="27">
        <v>2023</v>
      </c>
      <c r="AL2403" t="s">
        <v>65</v>
      </c>
      <c r="AM2403" t="s">
        <v>36</v>
      </c>
      <c r="AN2403">
        <v>250010</v>
      </c>
      <c r="AO2403" s="29">
        <v>12</v>
      </c>
      <c r="AP2403" t="s">
        <v>73</v>
      </c>
      <c r="AQ2403" s="61">
        <v>1510</v>
      </c>
      <c r="BK2403" s="27">
        <v>2023</v>
      </c>
      <c r="BL2403" t="s">
        <v>51</v>
      </c>
      <c r="BM2403" t="s">
        <v>29</v>
      </c>
      <c r="BN2403">
        <v>511111</v>
      </c>
      <c r="BO2403" s="29">
        <v>10</v>
      </c>
      <c r="BP2403" t="s">
        <v>13</v>
      </c>
      <c r="BQ2403" s="61">
        <v>2860</v>
      </c>
    </row>
    <row r="2404" spans="37:69" x14ac:dyDescent="0.25">
      <c r="AK2404" s="27">
        <v>2023</v>
      </c>
      <c r="AL2404" t="s">
        <v>65</v>
      </c>
      <c r="AM2404" t="s">
        <v>37</v>
      </c>
      <c r="AN2404">
        <v>250011</v>
      </c>
      <c r="AO2404" s="29">
        <v>1</v>
      </c>
      <c r="AP2404" t="s">
        <v>74</v>
      </c>
      <c r="AQ2404" s="61">
        <v>875</v>
      </c>
      <c r="BK2404" s="27">
        <v>2023</v>
      </c>
      <c r="BL2404" t="s">
        <v>51</v>
      </c>
      <c r="BM2404" t="s">
        <v>29</v>
      </c>
      <c r="BN2404">
        <v>511111</v>
      </c>
      <c r="BO2404" s="29">
        <v>10</v>
      </c>
      <c r="BP2404" t="s">
        <v>18</v>
      </c>
      <c r="BQ2404" s="61">
        <v>1078</v>
      </c>
    </row>
    <row r="2405" spans="37:69" x14ac:dyDescent="0.25">
      <c r="AK2405" s="27">
        <v>2023</v>
      </c>
      <c r="AL2405" t="s">
        <v>65</v>
      </c>
      <c r="AM2405" t="s">
        <v>37</v>
      </c>
      <c r="AN2405">
        <v>250011</v>
      </c>
      <c r="AO2405" s="29">
        <v>1</v>
      </c>
      <c r="AP2405" t="s">
        <v>11</v>
      </c>
      <c r="AQ2405" s="61">
        <v>2391</v>
      </c>
      <c r="BK2405" s="27">
        <v>2023</v>
      </c>
      <c r="BL2405" t="s">
        <v>51</v>
      </c>
      <c r="BM2405" t="s">
        <v>29</v>
      </c>
      <c r="BN2405">
        <v>511111</v>
      </c>
      <c r="BO2405" s="29">
        <v>11</v>
      </c>
      <c r="BP2405" t="s">
        <v>16</v>
      </c>
      <c r="BQ2405" s="61">
        <v>5210</v>
      </c>
    </row>
    <row r="2406" spans="37:69" x14ac:dyDescent="0.25">
      <c r="AK2406" s="27">
        <v>2023</v>
      </c>
      <c r="AL2406" t="s">
        <v>65</v>
      </c>
      <c r="AM2406" t="s">
        <v>37</v>
      </c>
      <c r="AN2406">
        <v>250011</v>
      </c>
      <c r="AO2406" s="29">
        <v>2</v>
      </c>
      <c r="AP2406" t="s">
        <v>76</v>
      </c>
      <c r="AQ2406" s="61">
        <v>5599</v>
      </c>
      <c r="BK2406" s="27">
        <v>2023</v>
      </c>
      <c r="BL2406" t="s">
        <v>51</v>
      </c>
      <c r="BM2406" t="s">
        <v>29</v>
      </c>
      <c r="BN2406">
        <v>511111</v>
      </c>
      <c r="BO2406" s="29">
        <v>11</v>
      </c>
      <c r="BP2406" t="s">
        <v>17</v>
      </c>
      <c r="BQ2406" s="61">
        <v>3659</v>
      </c>
    </row>
    <row r="2407" spans="37:69" x14ac:dyDescent="0.25">
      <c r="AK2407" s="27">
        <v>2023</v>
      </c>
      <c r="AL2407" t="s">
        <v>65</v>
      </c>
      <c r="AM2407" t="s">
        <v>37</v>
      </c>
      <c r="AN2407">
        <v>250011</v>
      </c>
      <c r="AO2407" s="29">
        <v>3</v>
      </c>
      <c r="AP2407" t="s">
        <v>77</v>
      </c>
      <c r="AQ2407" s="61">
        <v>2819</v>
      </c>
      <c r="BK2407" s="27">
        <v>2023</v>
      </c>
      <c r="BL2407" t="s">
        <v>51</v>
      </c>
      <c r="BM2407" t="s">
        <v>29</v>
      </c>
      <c r="BN2407">
        <v>511111</v>
      </c>
      <c r="BO2407" s="29">
        <v>11</v>
      </c>
      <c r="BP2407" t="s">
        <v>18</v>
      </c>
      <c r="BQ2407" s="61">
        <v>4796</v>
      </c>
    </row>
    <row r="2408" spans="37:69" x14ac:dyDescent="0.25">
      <c r="AK2408" s="27">
        <v>2023</v>
      </c>
      <c r="AL2408" t="s">
        <v>65</v>
      </c>
      <c r="AM2408" t="s">
        <v>37</v>
      </c>
      <c r="AN2408">
        <v>250011</v>
      </c>
      <c r="AO2408" s="29">
        <v>3</v>
      </c>
      <c r="AP2408" t="s">
        <v>19</v>
      </c>
      <c r="AQ2408" s="61">
        <v>5846</v>
      </c>
      <c r="BK2408" s="27">
        <v>2023</v>
      </c>
      <c r="BL2408" t="s">
        <v>51</v>
      </c>
      <c r="BM2408" t="s">
        <v>29</v>
      </c>
      <c r="BN2408">
        <v>511111</v>
      </c>
      <c r="BO2408" s="29">
        <v>12</v>
      </c>
      <c r="BP2408" t="s">
        <v>75</v>
      </c>
      <c r="BQ2408" s="61">
        <v>2763</v>
      </c>
    </row>
    <row r="2409" spans="37:69" x14ac:dyDescent="0.25">
      <c r="AK2409" s="27">
        <v>2023</v>
      </c>
      <c r="AL2409" t="s">
        <v>65</v>
      </c>
      <c r="AM2409" t="s">
        <v>37</v>
      </c>
      <c r="AN2409">
        <v>250011</v>
      </c>
      <c r="AO2409" s="29">
        <v>4</v>
      </c>
      <c r="AP2409" t="s">
        <v>77</v>
      </c>
      <c r="AQ2409" s="61">
        <v>4384</v>
      </c>
      <c r="BK2409" s="27">
        <v>2023</v>
      </c>
      <c r="BL2409" t="s">
        <v>51</v>
      </c>
      <c r="BM2409" t="s">
        <v>29</v>
      </c>
      <c r="BN2409">
        <v>511111</v>
      </c>
      <c r="BO2409" s="29">
        <v>12</v>
      </c>
      <c r="BP2409" t="s">
        <v>78</v>
      </c>
      <c r="BQ2409" s="61">
        <v>2458</v>
      </c>
    </row>
    <row r="2410" spans="37:69" x14ac:dyDescent="0.25">
      <c r="AK2410" s="27">
        <v>2023</v>
      </c>
      <c r="AL2410" t="s">
        <v>65</v>
      </c>
      <c r="AM2410" t="s">
        <v>37</v>
      </c>
      <c r="AN2410">
        <v>250011</v>
      </c>
      <c r="AO2410" s="29">
        <v>4</v>
      </c>
      <c r="AP2410" t="s">
        <v>14</v>
      </c>
      <c r="AQ2410" s="61">
        <v>4875</v>
      </c>
      <c r="BK2410" s="27">
        <v>2023</v>
      </c>
      <c r="BL2410" t="s">
        <v>51</v>
      </c>
      <c r="BM2410" t="s">
        <v>29</v>
      </c>
      <c r="BN2410">
        <v>511111</v>
      </c>
      <c r="BO2410" s="29">
        <v>12</v>
      </c>
      <c r="BP2410" t="s">
        <v>79</v>
      </c>
      <c r="BQ2410" s="61">
        <v>932</v>
      </c>
    </row>
    <row r="2411" spans="37:69" x14ac:dyDescent="0.25">
      <c r="AK2411" s="27">
        <v>2023</v>
      </c>
      <c r="AL2411" t="s">
        <v>65</v>
      </c>
      <c r="AM2411" t="s">
        <v>37</v>
      </c>
      <c r="AN2411">
        <v>250011</v>
      </c>
      <c r="AO2411" s="29">
        <v>4</v>
      </c>
      <c r="AP2411" t="s">
        <v>21</v>
      </c>
      <c r="AQ2411" s="61">
        <v>3843</v>
      </c>
      <c r="BK2411" s="27">
        <v>2023</v>
      </c>
      <c r="BL2411" t="s">
        <v>51</v>
      </c>
      <c r="BM2411" t="s">
        <v>29</v>
      </c>
      <c r="BN2411">
        <v>511111</v>
      </c>
      <c r="BO2411" s="29">
        <v>12</v>
      </c>
      <c r="BP2411" t="s">
        <v>12</v>
      </c>
      <c r="BQ2411" s="61">
        <v>3855</v>
      </c>
    </row>
    <row r="2412" spans="37:69" x14ac:dyDescent="0.25">
      <c r="AK2412" s="27">
        <v>2023</v>
      </c>
      <c r="AL2412" t="s">
        <v>65</v>
      </c>
      <c r="AM2412" t="s">
        <v>37</v>
      </c>
      <c r="AN2412">
        <v>250011</v>
      </c>
      <c r="AO2412" s="29">
        <v>5</v>
      </c>
      <c r="AP2412" t="s">
        <v>78</v>
      </c>
      <c r="AQ2412" s="61">
        <v>572</v>
      </c>
      <c r="BK2412" s="27">
        <v>2023</v>
      </c>
      <c r="BL2412" t="s">
        <v>51</v>
      </c>
      <c r="BM2412" t="s">
        <v>29</v>
      </c>
      <c r="BN2412">
        <v>511111</v>
      </c>
      <c r="BO2412" s="29">
        <v>12</v>
      </c>
      <c r="BP2412" t="s">
        <v>13</v>
      </c>
      <c r="BQ2412" s="61">
        <v>4425</v>
      </c>
    </row>
    <row r="2413" spans="37:69" x14ac:dyDescent="0.25">
      <c r="AK2413" s="27">
        <v>2023</v>
      </c>
      <c r="AL2413" t="s">
        <v>65</v>
      </c>
      <c r="AM2413" t="s">
        <v>37</v>
      </c>
      <c r="AN2413">
        <v>250011</v>
      </c>
      <c r="AO2413" s="29">
        <v>5</v>
      </c>
      <c r="AP2413" t="s">
        <v>14</v>
      </c>
      <c r="AQ2413" s="61">
        <v>1857</v>
      </c>
      <c r="BK2413" s="27">
        <v>2023</v>
      </c>
      <c r="BL2413" t="s">
        <v>51</v>
      </c>
      <c r="BM2413" t="s">
        <v>29</v>
      </c>
      <c r="BN2413">
        <v>511111</v>
      </c>
      <c r="BO2413" s="29">
        <v>12</v>
      </c>
      <c r="BP2413" t="s">
        <v>16</v>
      </c>
      <c r="BQ2413" s="61">
        <v>5712</v>
      </c>
    </row>
    <row r="2414" spans="37:69" x14ac:dyDescent="0.25">
      <c r="AK2414" s="27">
        <v>2023</v>
      </c>
      <c r="AL2414" t="s">
        <v>65</v>
      </c>
      <c r="AM2414" t="s">
        <v>37</v>
      </c>
      <c r="AN2414">
        <v>250011</v>
      </c>
      <c r="AO2414" s="29">
        <v>7</v>
      </c>
      <c r="AP2414" t="s">
        <v>76</v>
      </c>
      <c r="AQ2414" s="61">
        <v>5120</v>
      </c>
      <c r="BK2414" s="27">
        <v>2023</v>
      </c>
      <c r="BL2414" t="s">
        <v>51</v>
      </c>
      <c r="BM2414" t="s">
        <v>29</v>
      </c>
      <c r="BN2414">
        <v>511111</v>
      </c>
      <c r="BO2414" s="29">
        <v>12</v>
      </c>
      <c r="BP2414" t="s">
        <v>20</v>
      </c>
      <c r="BQ2414" s="61">
        <v>427</v>
      </c>
    </row>
    <row r="2415" spans="37:69" x14ac:dyDescent="0.25">
      <c r="AK2415" s="27">
        <v>2023</v>
      </c>
      <c r="AL2415" t="s">
        <v>65</v>
      </c>
      <c r="AM2415" t="s">
        <v>37</v>
      </c>
      <c r="AN2415">
        <v>250011</v>
      </c>
      <c r="AO2415" s="29">
        <v>9</v>
      </c>
      <c r="AP2415" t="s">
        <v>79</v>
      </c>
      <c r="AQ2415" s="61">
        <v>2980</v>
      </c>
      <c r="BK2415" s="27">
        <v>2023</v>
      </c>
      <c r="BL2415" t="s">
        <v>51</v>
      </c>
      <c r="BM2415" t="s">
        <v>29</v>
      </c>
      <c r="BN2415">
        <v>511111</v>
      </c>
      <c r="BO2415" s="29">
        <v>12</v>
      </c>
      <c r="BP2415" t="s">
        <v>21</v>
      </c>
      <c r="BQ2415" s="61">
        <v>4299</v>
      </c>
    </row>
    <row r="2416" spans="37:69" x14ac:dyDescent="0.25">
      <c r="AK2416" s="27">
        <v>2023</v>
      </c>
      <c r="AL2416" t="s">
        <v>65</v>
      </c>
      <c r="AM2416" t="s">
        <v>37</v>
      </c>
      <c r="AN2416">
        <v>250011</v>
      </c>
      <c r="AO2416" s="29">
        <v>9</v>
      </c>
      <c r="AP2416" t="s">
        <v>19</v>
      </c>
      <c r="AQ2416" s="61">
        <v>1230</v>
      </c>
      <c r="BK2416" s="27">
        <v>2023</v>
      </c>
      <c r="BL2416" t="s">
        <v>51</v>
      </c>
      <c r="BM2416" t="s">
        <v>29</v>
      </c>
      <c r="BN2416">
        <v>511112</v>
      </c>
      <c r="BO2416" s="29">
        <v>1</v>
      </c>
      <c r="BP2416" t="s">
        <v>73</v>
      </c>
      <c r="BQ2416" s="61">
        <v>1904</v>
      </c>
    </row>
    <row r="2417" spans="37:69" x14ac:dyDescent="0.25">
      <c r="AK2417" s="27">
        <v>2023</v>
      </c>
      <c r="AL2417" t="s">
        <v>65</v>
      </c>
      <c r="AM2417" t="s">
        <v>37</v>
      </c>
      <c r="AN2417">
        <v>250011</v>
      </c>
      <c r="AO2417" s="29">
        <v>12</v>
      </c>
      <c r="AP2417" t="s">
        <v>21</v>
      </c>
      <c r="AQ2417" s="61">
        <v>4275</v>
      </c>
      <c r="BK2417" s="27">
        <v>2023</v>
      </c>
      <c r="BL2417" t="s">
        <v>51</v>
      </c>
      <c r="BM2417" t="s">
        <v>29</v>
      </c>
      <c r="BN2417">
        <v>511112</v>
      </c>
      <c r="BO2417" s="29">
        <v>1</v>
      </c>
      <c r="BP2417" t="s">
        <v>75</v>
      </c>
      <c r="BQ2417" s="61">
        <v>3647</v>
      </c>
    </row>
    <row r="2418" spans="37:69" x14ac:dyDescent="0.25">
      <c r="AK2418" s="27">
        <v>2023</v>
      </c>
      <c r="AL2418" t="s">
        <v>65</v>
      </c>
      <c r="AM2418" t="s">
        <v>37</v>
      </c>
      <c r="AN2418">
        <v>250012</v>
      </c>
      <c r="AO2418" s="29">
        <v>1</v>
      </c>
      <c r="AP2418" t="s">
        <v>17</v>
      </c>
      <c r="AQ2418" s="61">
        <v>1108</v>
      </c>
      <c r="BK2418" s="27">
        <v>2023</v>
      </c>
      <c r="BL2418" t="s">
        <v>51</v>
      </c>
      <c r="BM2418" t="s">
        <v>29</v>
      </c>
      <c r="BN2418">
        <v>511112</v>
      </c>
      <c r="BO2418" s="29">
        <v>1</v>
      </c>
      <c r="BP2418" t="s">
        <v>12</v>
      </c>
      <c r="BQ2418" s="61">
        <v>812</v>
      </c>
    </row>
    <row r="2419" spans="37:69" x14ac:dyDescent="0.25">
      <c r="AK2419" s="27">
        <v>2023</v>
      </c>
      <c r="AL2419" t="s">
        <v>65</v>
      </c>
      <c r="AM2419" t="s">
        <v>37</v>
      </c>
      <c r="AN2419">
        <v>250012</v>
      </c>
      <c r="AO2419" s="29">
        <v>6</v>
      </c>
      <c r="AP2419" t="s">
        <v>15</v>
      </c>
      <c r="AQ2419" s="61">
        <v>4250</v>
      </c>
      <c r="BK2419" s="27">
        <v>2023</v>
      </c>
      <c r="BL2419" t="s">
        <v>51</v>
      </c>
      <c r="BM2419" t="s">
        <v>29</v>
      </c>
      <c r="BN2419">
        <v>511112</v>
      </c>
      <c r="BO2419" s="29">
        <v>1</v>
      </c>
      <c r="BP2419" t="s">
        <v>17</v>
      </c>
      <c r="BQ2419" s="61">
        <v>1490</v>
      </c>
    </row>
    <row r="2420" spans="37:69" x14ac:dyDescent="0.25">
      <c r="AK2420" s="27">
        <v>2023</v>
      </c>
      <c r="AL2420" t="s">
        <v>65</v>
      </c>
      <c r="AM2420" t="s">
        <v>37</v>
      </c>
      <c r="AN2420">
        <v>250012</v>
      </c>
      <c r="AO2420" s="29">
        <v>7</v>
      </c>
      <c r="AP2420" t="s">
        <v>78</v>
      </c>
      <c r="AQ2420" s="61">
        <v>5790</v>
      </c>
      <c r="BK2420" s="27">
        <v>2023</v>
      </c>
      <c r="BL2420" t="s">
        <v>51</v>
      </c>
      <c r="BM2420" t="s">
        <v>29</v>
      </c>
      <c r="BN2420">
        <v>511112</v>
      </c>
      <c r="BO2420" s="29">
        <v>1</v>
      </c>
      <c r="BP2420" t="s">
        <v>20</v>
      </c>
      <c r="BQ2420" s="61">
        <v>5481</v>
      </c>
    </row>
    <row r="2421" spans="37:69" x14ac:dyDescent="0.25">
      <c r="AK2421" s="27">
        <v>2023</v>
      </c>
      <c r="AL2421" t="s">
        <v>65</v>
      </c>
      <c r="AM2421" t="s">
        <v>37</v>
      </c>
      <c r="AN2421">
        <v>250012</v>
      </c>
      <c r="AO2421" s="29">
        <v>8</v>
      </c>
      <c r="AP2421" t="s">
        <v>79</v>
      </c>
      <c r="AQ2421" s="61">
        <v>1194</v>
      </c>
      <c r="BK2421" s="27">
        <v>2023</v>
      </c>
      <c r="BL2421" t="s">
        <v>51</v>
      </c>
      <c r="BM2421" t="s">
        <v>29</v>
      </c>
      <c r="BN2421">
        <v>511112</v>
      </c>
      <c r="BO2421" s="29">
        <v>2</v>
      </c>
      <c r="BP2421" t="s">
        <v>77</v>
      </c>
      <c r="BQ2421" s="61">
        <v>3750</v>
      </c>
    </row>
    <row r="2422" spans="37:69" x14ac:dyDescent="0.25">
      <c r="AK2422" s="27">
        <v>2023</v>
      </c>
      <c r="AL2422" t="s">
        <v>65</v>
      </c>
      <c r="AM2422" t="s">
        <v>37</v>
      </c>
      <c r="AN2422">
        <v>250012</v>
      </c>
      <c r="AO2422" s="29">
        <v>8</v>
      </c>
      <c r="AP2422" t="s">
        <v>13</v>
      </c>
      <c r="AQ2422" s="61">
        <v>1081</v>
      </c>
      <c r="BK2422" s="27">
        <v>2023</v>
      </c>
      <c r="BL2422" t="s">
        <v>51</v>
      </c>
      <c r="BM2422" t="s">
        <v>29</v>
      </c>
      <c r="BN2422">
        <v>511112</v>
      </c>
      <c r="BO2422" s="29">
        <v>2</v>
      </c>
      <c r="BP2422" t="s">
        <v>16</v>
      </c>
      <c r="BQ2422" s="61">
        <v>5297</v>
      </c>
    </row>
    <row r="2423" spans="37:69" x14ac:dyDescent="0.25">
      <c r="AK2423" s="27">
        <v>2023</v>
      </c>
      <c r="AL2423" t="s">
        <v>65</v>
      </c>
      <c r="AM2423" t="s">
        <v>37</v>
      </c>
      <c r="AN2423">
        <v>250013</v>
      </c>
      <c r="AO2423" s="29">
        <v>1</v>
      </c>
      <c r="AP2423" t="s">
        <v>20</v>
      </c>
      <c r="AQ2423" s="61">
        <v>2879</v>
      </c>
      <c r="BK2423" s="27">
        <v>2023</v>
      </c>
      <c r="BL2423" t="s">
        <v>51</v>
      </c>
      <c r="BM2423" t="s">
        <v>29</v>
      </c>
      <c r="BN2423">
        <v>511112</v>
      </c>
      <c r="BO2423" s="29">
        <v>2</v>
      </c>
      <c r="BP2423" t="s">
        <v>17</v>
      </c>
      <c r="BQ2423" s="61">
        <v>5655</v>
      </c>
    </row>
    <row r="2424" spans="37:69" x14ac:dyDescent="0.25">
      <c r="AK2424" s="27">
        <v>2023</v>
      </c>
      <c r="AL2424" t="s">
        <v>65</v>
      </c>
      <c r="AM2424" t="s">
        <v>37</v>
      </c>
      <c r="AN2424">
        <v>250013</v>
      </c>
      <c r="AO2424" s="29">
        <v>3</v>
      </c>
      <c r="AP2424" t="s">
        <v>79</v>
      </c>
      <c r="AQ2424" s="61">
        <v>2231</v>
      </c>
      <c r="BK2424" s="27">
        <v>2023</v>
      </c>
      <c r="BL2424" t="s">
        <v>51</v>
      </c>
      <c r="BM2424" t="s">
        <v>29</v>
      </c>
      <c r="BN2424">
        <v>511112</v>
      </c>
      <c r="BO2424" s="29">
        <v>2</v>
      </c>
      <c r="BP2424" t="s">
        <v>18</v>
      </c>
      <c r="BQ2424" s="61">
        <v>3461</v>
      </c>
    </row>
    <row r="2425" spans="37:69" x14ac:dyDescent="0.25">
      <c r="AK2425" s="27">
        <v>2023</v>
      </c>
      <c r="AL2425" t="s">
        <v>65</v>
      </c>
      <c r="AM2425" t="s">
        <v>37</v>
      </c>
      <c r="AN2425">
        <v>250013</v>
      </c>
      <c r="AO2425" s="29">
        <v>5</v>
      </c>
      <c r="AP2425" t="s">
        <v>16</v>
      </c>
      <c r="AQ2425" s="61">
        <v>1450</v>
      </c>
      <c r="BK2425" s="27">
        <v>2023</v>
      </c>
      <c r="BL2425" t="s">
        <v>51</v>
      </c>
      <c r="BM2425" t="s">
        <v>29</v>
      </c>
      <c r="BN2425">
        <v>511112</v>
      </c>
      <c r="BO2425" s="29">
        <v>2</v>
      </c>
      <c r="BP2425" t="s">
        <v>19</v>
      </c>
      <c r="BQ2425" s="61">
        <v>4466</v>
      </c>
    </row>
    <row r="2426" spans="37:69" x14ac:dyDescent="0.25">
      <c r="AK2426" s="27">
        <v>2023</v>
      </c>
      <c r="AL2426" t="s">
        <v>65</v>
      </c>
      <c r="AM2426" t="s">
        <v>37</v>
      </c>
      <c r="AN2426">
        <v>250013</v>
      </c>
      <c r="AO2426" s="29">
        <v>7</v>
      </c>
      <c r="AP2426" t="s">
        <v>17</v>
      </c>
      <c r="AQ2426" s="61">
        <v>1600</v>
      </c>
      <c r="BK2426" s="27">
        <v>2023</v>
      </c>
      <c r="BL2426" t="s">
        <v>51</v>
      </c>
      <c r="BM2426" t="s">
        <v>29</v>
      </c>
      <c r="BN2426">
        <v>511112</v>
      </c>
      <c r="BO2426" s="29">
        <v>3</v>
      </c>
      <c r="BP2426" t="s">
        <v>76</v>
      </c>
      <c r="BQ2426" s="61">
        <v>1158</v>
      </c>
    </row>
    <row r="2427" spans="37:69" x14ac:dyDescent="0.25">
      <c r="AK2427" s="27">
        <v>2023</v>
      </c>
      <c r="AL2427" t="s">
        <v>65</v>
      </c>
      <c r="AM2427" t="s">
        <v>37</v>
      </c>
      <c r="AN2427">
        <v>250013</v>
      </c>
      <c r="AO2427" s="29">
        <v>9</v>
      </c>
      <c r="AP2427" t="s">
        <v>17</v>
      </c>
      <c r="AQ2427" s="61">
        <v>1608</v>
      </c>
      <c r="BK2427" s="27">
        <v>2023</v>
      </c>
      <c r="BL2427" t="s">
        <v>51</v>
      </c>
      <c r="BM2427" t="s">
        <v>29</v>
      </c>
      <c r="BN2427">
        <v>511112</v>
      </c>
      <c r="BO2427" s="29">
        <v>3</v>
      </c>
      <c r="BP2427" t="s">
        <v>77</v>
      </c>
      <c r="BQ2427" s="61">
        <v>7875</v>
      </c>
    </row>
    <row r="2428" spans="37:69" x14ac:dyDescent="0.25">
      <c r="AK2428" s="27">
        <v>2023</v>
      </c>
      <c r="AL2428" t="s">
        <v>65</v>
      </c>
      <c r="AM2428" t="s">
        <v>37</v>
      </c>
      <c r="AN2428">
        <v>250013</v>
      </c>
      <c r="AO2428" s="29">
        <v>10</v>
      </c>
      <c r="AP2428" t="s">
        <v>81</v>
      </c>
      <c r="AQ2428" s="61">
        <v>2991</v>
      </c>
      <c r="BK2428" s="27">
        <v>2023</v>
      </c>
      <c r="BL2428" t="s">
        <v>51</v>
      </c>
      <c r="BM2428" t="s">
        <v>29</v>
      </c>
      <c r="BN2428">
        <v>511112</v>
      </c>
      <c r="BO2428" s="29">
        <v>3</v>
      </c>
      <c r="BP2428" t="s">
        <v>21</v>
      </c>
      <c r="BQ2428" s="61">
        <v>4288</v>
      </c>
    </row>
    <row r="2429" spans="37:69" x14ac:dyDescent="0.25">
      <c r="AK2429" s="27">
        <v>2023</v>
      </c>
      <c r="AL2429" t="s">
        <v>65</v>
      </c>
      <c r="AM2429" t="s">
        <v>37</v>
      </c>
      <c r="AN2429">
        <v>250013</v>
      </c>
      <c r="AO2429" s="29">
        <v>10</v>
      </c>
      <c r="AP2429" t="s">
        <v>14</v>
      </c>
      <c r="AQ2429" s="61">
        <v>1671</v>
      </c>
      <c r="BK2429" s="27">
        <v>2023</v>
      </c>
      <c r="BL2429" t="s">
        <v>51</v>
      </c>
      <c r="BM2429" t="s">
        <v>29</v>
      </c>
      <c r="BN2429">
        <v>511112</v>
      </c>
      <c r="BO2429" s="29">
        <v>4</v>
      </c>
      <c r="BP2429" t="s">
        <v>14</v>
      </c>
      <c r="BQ2429" s="61">
        <v>2338</v>
      </c>
    </row>
    <row r="2430" spans="37:69" x14ac:dyDescent="0.25">
      <c r="AK2430" s="27">
        <v>2023</v>
      </c>
      <c r="AL2430" t="s">
        <v>65</v>
      </c>
      <c r="AM2430" t="s">
        <v>37</v>
      </c>
      <c r="AN2430">
        <v>250014</v>
      </c>
      <c r="AO2430" s="29">
        <v>2</v>
      </c>
      <c r="AP2430" t="s">
        <v>78</v>
      </c>
      <c r="AQ2430" s="61">
        <v>3630</v>
      </c>
      <c r="BK2430" s="27">
        <v>2023</v>
      </c>
      <c r="BL2430" t="s">
        <v>51</v>
      </c>
      <c r="BM2430" t="s">
        <v>29</v>
      </c>
      <c r="BN2430">
        <v>511112</v>
      </c>
      <c r="BO2430" s="29">
        <v>4</v>
      </c>
      <c r="BP2430" t="s">
        <v>20</v>
      </c>
      <c r="BQ2430" s="61">
        <v>1235</v>
      </c>
    </row>
    <row r="2431" spans="37:69" x14ac:dyDescent="0.25">
      <c r="AK2431" s="27">
        <v>2023</v>
      </c>
      <c r="AL2431" t="s">
        <v>65</v>
      </c>
      <c r="AM2431" t="s">
        <v>37</v>
      </c>
      <c r="AN2431">
        <v>250014</v>
      </c>
      <c r="AO2431" s="29">
        <v>2</v>
      </c>
      <c r="AP2431" t="s">
        <v>18</v>
      </c>
      <c r="AQ2431" s="61">
        <v>236</v>
      </c>
      <c r="BK2431" s="27">
        <v>2023</v>
      </c>
      <c r="BL2431" t="s">
        <v>51</v>
      </c>
      <c r="BM2431" t="s">
        <v>29</v>
      </c>
      <c r="BN2431">
        <v>511112</v>
      </c>
      <c r="BO2431" s="29">
        <v>4</v>
      </c>
      <c r="BP2431" t="s">
        <v>21</v>
      </c>
      <c r="BQ2431" s="61">
        <v>5320</v>
      </c>
    </row>
    <row r="2432" spans="37:69" x14ac:dyDescent="0.25">
      <c r="AK2432" s="27">
        <v>2023</v>
      </c>
      <c r="AL2432" t="s">
        <v>65</v>
      </c>
      <c r="AM2432" t="s">
        <v>37</v>
      </c>
      <c r="AN2432">
        <v>250014</v>
      </c>
      <c r="AO2432" s="29">
        <v>4</v>
      </c>
      <c r="AP2432" t="s">
        <v>13</v>
      </c>
      <c r="AQ2432" s="61">
        <v>1024</v>
      </c>
      <c r="BK2432" s="27">
        <v>2023</v>
      </c>
      <c r="BL2432" t="s">
        <v>51</v>
      </c>
      <c r="BM2432" t="s">
        <v>29</v>
      </c>
      <c r="BN2432">
        <v>511112</v>
      </c>
      <c r="BO2432" s="29">
        <v>5</v>
      </c>
      <c r="BP2432" t="s">
        <v>79</v>
      </c>
      <c r="BQ2432" s="61">
        <v>2359</v>
      </c>
    </row>
    <row r="2433" spans="37:69" x14ac:dyDescent="0.25">
      <c r="AK2433" s="27">
        <v>2023</v>
      </c>
      <c r="AL2433" t="s">
        <v>65</v>
      </c>
      <c r="AM2433" t="s">
        <v>37</v>
      </c>
      <c r="AN2433">
        <v>250014</v>
      </c>
      <c r="AO2433" s="29">
        <v>6</v>
      </c>
      <c r="AP2433" t="s">
        <v>11</v>
      </c>
      <c r="AQ2433" s="61">
        <v>834</v>
      </c>
      <c r="BK2433" s="27">
        <v>2023</v>
      </c>
      <c r="BL2433" t="s">
        <v>51</v>
      </c>
      <c r="BM2433" t="s">
        <v>29</v>
      </c>
      <c r="BN2433">
        <v>511112</v>
      </c>
      <c r="BO2433" s="29">
        <v>5</v>
      </c>
      <c r="BP2433" t="s">
        <v>13</v>
      </c>
      <c r="BQ2433" s="61">
        <v>244</v>
      </c>
    </row>
    <row r="2434" spans="37:69" x14ac:dyDescent="0.25">
      <c r="AK2434" s="27">
        <v>2023</v>
      </c>
      <c r="AL2434" t="s">
        <v>65</v>
      </c>
      <c r="AM2434" t="s">
        <v>37</v>
      </c>
      <c r="AN2434">
        <v>250014</v>
      </c>
      <c r="AO2434" s="29">
        <v>6</v>
      </c>
      <c r="AP2434" t="s">
        <v>21</v>
      </c>
      <c r="AQ2434" s="61">
        <v>557</v>
      </c>
      <c r="BK2434" s="27">
        <v>2023</v>
      </c>
      <c r="BL2434" t="s">
        <v>51</v>
      </c>
      <c r="BM2434" t="s">
        <v>29</v>
      </c>
      <c r="BN2434">
        <v>511112</v>
      </c>
      <c r="BO2434" s="29">
        <v>6</v>
      </c>
      <c r="BP2434" t="s">
        <v>80</v>
      </c>
      <c r="BQ2434" s="61">
        <v>3323</v>
      </c>
    </row>
    <row r="2435" spans="37:69" x14ac:dyDescent="0.25">
      <c r="AK2435" s="27">
        <v>2023</v>
      </c>
      <c r="AL2435" t="s">
        <v>65</v>
      </c>
      <c r="AM2435" t="s">
        <v>37</v>
      </c>
      <c r="AN2435">
        <v>250014</v>
      </c>
      <c r="AO2435" s="29">
        <v>7</v>
      </c>
      <c r="AP2435" t="s">
        <v>11</v>
      </c>
      <c r="AQ2435" s="61">
        <v>3986</v>
      </c>
      <c r="BK2435" s="27">
        <v>2023</v>
      </c>
      <c r="BL2435" t="s">
        <v>51</v>
      </c>
      <c r="BM2435" t="s">
        <v>29</v>
      </c>
      <c r="BN2435">
        <v>511112</v>
      </c>
      <c r="BO2435" s="29">
        <v>6</v>
      </c>
      <c r="BP2435" t="s">
        <v>81</v>
      </c>
      <c r="BQ2435" s="61">
        <v>4065</v>
      </c>
    </row>
    <row r="2436" spans="37:69" x14ac:dyDescent="0.25">
      <c r="AK2436" s="27">
        <v>2023</v>
      </c>
      <c r="AL2436" t="s">
        <v>65</v>
      </c>
      <c r="AM2436" t="s">
        <v>37</v>
      </c>
      <c r="AN2436">
        <v>250014</v>
      </c>
      <c r="AO2436" s="29">
        <v>9</v>
      </c>
      <c r="AP2436" t="s">
        <v>11</v>
      </c>
      <c r="AQ2436" s="61">
        <v>1480</v>
      </c>
      <c r="BK2436" s="27">
        <v>2023</v>
      </c>
      <c r="BL2436" t="s">
        <v>51</v>
      </c>
      <c r="BM2436" t="s">
        <v>29</v>
      </c>
      <c r="BN2436">
        <v>511112</v>
      </c>
      <c r="BO2436" s="29">
        <v>6</v>
      </c>
      <c r="BP2436" t="s">
        <v>18</v>
      </c>
      <c r="BQ2436" s="61">
        <v>496</v>
      </c>
    </row>
    <row r="2437" spans="37:69" x14ac:dyDescent="0.25">
      <c r="AK2437" s="27">
        <v>2023</v>
      </c>
      <c r="AL2437" t="s">
        <v>65</v>
      </c>
      <c r="AM2437" t="s">
        <v>37</v>
      </c>
      <c r="AN2437">
        <v>250014</v>
      </c>
      <c r="AO2437" s="29">
        <v>11</v>
      </c>
      <c r="AP2437" t="s">
        <v>74</v>
      </c>
      <c r="AQ2437" s="61">
        <v>1739</v>
      </c>
      <c r="BK2437" s="27">
        <v>2023</v>
      </c>
      <c r="BL2437" t="s">
        <v>51</v>
      </c>
      <c r="BM2437" t="s">
        <v>29</v>
      </c>
      <c r="BN2437">
        <v>511112</v>
      </c>
      <c r="BO2437" s="29">
        <v>7</v>
      </c>
      <c r="BP2437" t="s">
        <v>14</v>
      </c>
      <c r="BQ2437" s="61">
        <v>5250</v>
      </c>
    </row>
    <row r="2438" spans="37:69" x14ac:dyDescent="0.25">
      <c r="AK2438" s="27">
        <v>2023</v>
      </c>
      <c r="AL2438" t="s">
        <v>65</v>
      </c>
      <c r="AM2438" t="s">
        <v>37</v>
      </c>
      <c r="AN2438">
        <v>250014</v>
      </c>
      <c r="AO2438" s="29">
        <v>11</v>
      </c>
      <c r="AP2438" t="s">
        <v>17</v>
      </c>
      <c r="AQ2438" s="61">
        <v>2811</v>
      </c>
      <c r="BK2438" s="27">
        <v>2023</v>
      </c>
      <c r="BL2438" t="s">
        <v>51</v>
      </c>
      <c r="BM2438" t="s">
        <v>29</v>
      </c>
      <c r="BN2438">
        <v>511112</v>
      </c>
      <c r="BO2438" s="29">
        <v>7</v>
      </c>
      <c r="BP2438" t="s">
        <v>16</v>
      </c>
      <c r="BQ2438" s="61">
        <v>5724</v>
      </c>
    </row>
    <row r="2439" spans="37:69" x14ac:dyDescent="0.25">
      <c r="AK2439" s="27">
        <v>2023</v>
      </c>
      <c r="AL2439" t="s">
        <v>65</v>
      </c>
      <c r="AM2439" t="s">
        <v>37</v>
      </c>
      <c r="AN2439">
        <v>250015</v>
      </c>
      <c r="AO2439" s="29">
        <v>1</v>
      </c>
      <c r="AP2439" t="s">
        <v>75</v>
      </c>
      <c r="AQ2439" s="61">
        <v>4437</v>
      </c>
      <c r="BK2439" s="27">
        <v>2023</v>
      </c>
      <c r="BL2439" t="s">
        <v>51</v>
      </c>
      <c r="BM2439" t="s">
        <v>29</v>
      </c>
      <c r="BN2439">
        <v>511112</v>
      </c>
      <c r="BO2439" s="29">
        <v>8</v>
      </c>
      <c r="BP2439" t="s">
        <v>18</v>
      </c>
      <c r="BQ2439" s="61">
        <v>9649</v>
      </c>
    </row>
    <row r="2440" spans="37:69" x14ac:dyDescent="0.25">
      <c r="AK2440" s="27">
        <v>2023</v>
      </c>
      <c r="AL2440" t="s">
        <v>65</v>
      </c>
      <c r="AM2440" t="s">
        <v>37</v>
      </c>
      <c r="AN2440">
        <v>250015</v>
      </c>
      <c r="AO2440" s="29">
        <v>1</v>
      </c>
      <c r="AP2440" t="s">
        <v>14</v>
      </c>
      <c r="AQ2440" s="61">
        <v>5046</v>
      </c>
      <c r="BK2440" s="27">
        <v>2023</v>
      </c>
      <c r="BL2440" t="s">
        <v>51</v>
      </c>
      <c r="BM2440" t="s">
        <v>29</v>
      </c>
      <c r="BN2440">
        <v>511112</v>
      </c>
      <c r="BO2440" s="29">
        <v>9</v>
      </c>
      <c r="BP2440" t="s">
        <v>76</v>
      </c>
      <c r="BQ2440" s="61">
        <v>1580</v>
      </c>
    </row>
    <row r="2441" spans="37:69" x14ac:dyDescent="0.25">
      <c r="AK2441" s="27">
        <v>2023</v>
      </c>
      <c r="AL2441" t="s">
        <v>65</v>
      </c>
      <c r="AM2441" t="s">
        <v>37</v>
      </c>
      <c r="AN2441">
        <v>250015</v>
      </c>
      <c r="AO2441" s="29">
        <v>2</v>
      </c>
      <c r="AP2441" t="s">
        <v>11</v>
      </c>
      <c r="AQ2441" s="61">
        <v>1461</v>
      </c>
      <c r="BK2441" s="27">
        <v>2023</v>
      </c>
      <c r="BL2441" t="s">
        <v>51</v>
      </c>
      <c r="BM2441" t="s">
        <v>29</v>
      </c>
      <c r="BN2441">
        <v>511112</v>
      </c>
      <c r="BO2441" s="29">
        <v>9</v>
      </c>
      <c r="BP2441" t="s">
        <v>79</v>
      </c>
      <c r="BQ2441" s="61">
        <v>5870</v>
      </c>
    </row>
    <row r="2442" spans="37:69" x14ac:dyDescent="0.25">
      <c r="AK2442" s="27">
        <v>2023</v>
      </c>
      <c r="AL2442" t="s">
        <v>65</v>
      </c>
      <c r="AM2442" t="s">
        <v>37</v>
      </c>
      <c r="AN2442">
        <v>250015</v>
      </c>
      <c r="AO2442" s="29">
        <v>3</v>
      </c>
      <c r="AP2442" t="s">
        <v>12</v>
      </c>
      <c r="AQ2442" s="61">
        <v>511</v>
      </c>
      <c r="BK2442" s="27">
        <v>2023</v>
      </c>
      <c r="BL2442" t="s">
        <v>51</v>
      </c>
      <c r="BM2442" t="s">
        <v>29</v>
      </c>
      <c r="BN2442">
        <v>511112</v>
      </c>
      <c r="BO2442" s="29">
        <v>9</v>
      </c>
      <c r="BP2442" t="s">
        <v>21</v>
      </c>
      <c r="BQ2442" s="61">
        <v>3376</v>
      </c>
    </row>
    <row r="2443" spans="37:69" x14ac:dyDescent="0.25">
      <c r="AK2443" s="27">
        <v>2023</v>
      </c>
      <c r="AL2443" t="s">
        <v>65</v>
      </c>
      <c r="AM2443" t="s">
        <v>37</v>
      </c>
      <c r="AN2443">
        <v>250015</v>
      </c>
      <c r="AO2443" s="29">
        <v>4</v>
      </c>
      <c r="AP2443" t="s">
        <v>17</v>
      </c>
      <c r="AQ2443" s="61">
        <v>2922</v>
      </c>
      <c r="BK2443" s="27">
        <v>2023</v>
      </c>
      <c r="BL2443" t="s">
        <v>51</v>
      </c>
      <c r="BM2443" t="s">
        <v>29</v>
      </c>
      <c r="BN2443">
        <v>511112</v>
      </c>
      <c r="BO2443" s="29">
        <v>10</v>
      </c>
      <c r="BP2443" t="s">
        <v>77</v>
      </c>
      <c r="BQ2443" s="61">
        <v>5981</v>
      </c>
    </row>
    <row r="2444" spans="37:69" x14ac:dyDescent="0.25">
      <c r="AK2444" s="27">
        <v>2023</v>
      </c>
      <c r="AL2444" t="s">
        <v>65</v>
      </c>
      <c r="AM2444" t="s">
        <v>37</v>
      </c>
      <c r="AN2444">
        <v>250015</v>
      </c>
      <c r="AO2444" s="29">
        <v>5</v>
      </c>
      <c r="AP2444" t="s">
        <v>73</v>
      </c>
      <c r="AQ2444" s="61">
        <v>4355</v>
      </c>
      <c r="BK2444" s="27">
        <v>2023</v>
      </c>
      <c r="BL2444" t="s">
        <v>51</v>
      </c>
      <c r="BM2444" t="s">
        <v>29</v>
      </c>
      <c r="BN2444">
        <v>511112</v>
      </c>
      <c r="BO2444" s="29">
        <v>10</v>
      </c>
      <c r="BP2444" t="s">
        <v>81</v>
      </c>
      <c r="BQ2444" s="61">
        <v>3938</v>
      </c>
    </row>
    <row r="2445" spans="37:69" x14ac:dyDescent="0.25">
      <c r="AK2445" s="27">
        <v>2023</v>
      </c>
      <c r="AL2445" t="s">
        <v>65</v>
      </c>
      <c r="AM2445" t="s">
        <v>37</v>
      </c>
      <c r="AN2445">
        <v>250015</v>
      </c>
      <c r="AO2445" s="29">
        <v>5</v>
      </c>
      <c r="AP2445" t="s">
        <v>20</v>
      </c>
      <c r="AQ2445" s="61">
        <v>4861</v>
      </c>
      <c r="BK2445" s="27">
        <v>2023</v>
      </c>
      <c r="BL2445" t="s">
        <v>51</v>
      </c>
      <c r="BM2445" t="s">
        <v>29</v>
      </c>
      <c r="BN2445">
        <v>511112</v>
      </c>
      <c r="BO2445" s="29">
        <v>10</v>
      </c>
      <c r="BP2445" t="s">
        <v>11</v>
      </c>
      <c r="BQ2445" s="61">
        <v>2216</v>
      </c>
    </row>
    <row r="2446" spans="37:69" x14ac:dyDescent="0.25">
      <c r="AK2446" s="27">
        <v>2023</v>
      </c>
      <c r="AL2446" t="s">
        <v>65</v>
      </c>
      <c r="AM2446" t="s">
        <v>37</v>
      </c>
      <c r="AN2446">
        <v>250015</v>
      </c>
      <c r="AO2446" s="29">
        <v>11</v>
      </c>
      <c r="AP2446" t="s">
        <v>79</v>
      </c>
      <c r="AQ2446" s="61">
        <v>4106</v>
      </c>
      <c r="BK2446" s="27">
        <v>2023</v>
      </c>
      <c r="BL2446" t="s">
        <v>51</v>
      </c>
      <c r="BM2446" t="s">
        <v>29</v>
      </c>
      <c r="BN2446">
        <v>511112</v>
      </c>
      <c r="BO2446" s="29">
        <v>11</v>
      </c>
      <c r="BP2446" t="s">
        <v>17</v>
      </c>
      <c r="BQ2446" s="61">
        <v>656</v>
      </c>
    </row>
    <row r="2447" spans="37:69" x14ac:dyDescent="0.25">
      <c r="AK2447" s="27">
        <v>2023</v>
      </c>
      <c r="AL2447" t="s">
        <v>65</v>
      </c>
      <c r="AM2447" t="s">
        <v>37</v>
      </c>
      <c r="AN2447">
        <v>250015</v>
      </c>
      <c r="AO2447" s="29">
        <v>12</v>
      </c>
      <c r="AP2447" t="s">
        <v>18</v>
      </c>
      <c r="AQ2447" s="61">
        <v>4316</v>
      </c>
      <c r="BK2447" s="27">
        <v>2023</v>
      </c>
      <c r="BL2447" t="s">
        <v>51</v>
      </c>
      <c r="BM2447" t="s">
        <v>29</v>
      </c>
      <c r="BN2447">
        <v>511112</v>
      </c>
      <c r="BO2447" s="29">
        <v>12</v>
      </c>
      <c r="BP2447" t="s">
        <v>74</v>
      </c>
      <c r="BQ2447" s="61">
        <v>4269</v>
      </c>
    </row>
    <row r="2448" spans="37:69" x14ac:dyDescent="0.25">
      <c r="AK2448" s="27">
        <v>2023</v>
      </c>
      <c r="AL2448" t="s">
        <v>65</v>
      </c>
      <c r="AM2448" t="s">
        <v>37</v>
      </c>
      <c r="AN2448">
        <v>250015</v>
      </c>
      <c r="AO2448" s="29">
        <v>12</v>
      </c>
      <c r="AP2448" t="s">
        <v>21</v>
      </c>
      <c r="AQ2448" s="61">
        <v>4305</v>
      </c>
      <c r="BK2448" s="27">
        <v>2023</v>
      </c>
      <c r="BL2448" t="s">
        <v>51</v>
      </c>
      <c r="BM2448" t="s">
        <v>29</v>
      </c>
      <c r="BN2448">
        <v>511112</v>
      </c>
      <c r="BO2448" s="29">
        <v>12</v>
      </c>
      <c r="BP2448" t="s">
        <v>78</v>
      </c>
      <c r="BQ2448" s="61">
        <v>377</v>
      </c>
    </row>
    <row r="2449" spans="37:69" x14ac:dyDescent="0.25">
      <c r="AK2449" s="27">
        <v>2023</v>
      </c>
      <c r="AL2449" t="s">
        <v>65</v>
      </c>
      <c r="AM2449" t="s">
        <v>37</v>
      </c>
      <c r="AN2449">
        <v>250016</v>
      </c>
      <c r="AO2449" s="29">
        <v>1</v>
      </c>
      <c r="AP2449" t="s">
        <v>81</v>
      </c>
      <c r="AQ2449" s="61">
        <v>5342</v>
      </c>
      <c r="BK2449" s="27">
        <v>2023</v>
      </c>
      <c r="BL2449" t="s">
        <v>51</v>
      </c>
      <c r="BM2449" t="s">
        <v>29</v>
      </c>
      <c r="BN2449">
        <v>511112</v>
      </c>
      <c r="BO2449" s="29">
        <v>12</v>
      </c>
      <c r="BP2449" t="s">
        <v>14</v>
      </c>
      <c r="BQ2449" s="61">
        <v>869</v>
      </c>
    </row>
    <row r="2450" spans="37:69" x14ac:dyDescent="0.25">
      <c r="AK2450" s="27">
        <v>2023</v>
      </c>
      <c r="AL2450" t="s">
        <v>65</v>
      </c>
      <c r="AM2450" t="s">
        <v>37</v>
      </c>
      <c r="AN2450">
        <v>250016</v>
      </c>
      <c r="AO2450" s="29">
        <v>2</v>
      </c>
      <c r="AP2450" t="s">
        <v>17</v>
      </c>
      <c r="AQ2450" s="61">
        <v>3602</v>
      </c>
      <c r="BK2450" s="27">
        <v>2023</v>
      </c>
      <c r="BL2450" t="s">
        <v>51</v>
      </c>
      <c r="BM2450" t="s">
        <v>30</v>
      </c>
      <c r="BN2450">
        <v>511113</v>
      </c>
      <c r="BO2450" s="29">
        <v>1</v>
      </c>
      <c r="BP2450" t="s">
        <v>79</v>
      </c>
      <c r="BQ2450" s="61">
        <v>3701</v>
      </c>
    </row>
    <row r="2451" spans="37:69" x14ac:dyDescent="0.25">
      <c r="AK2451" s="27">
        <v>2023</v>
      </c>
      <c r="AL2451" t="s">
        <v>65</v>
      </c>
      <c r="AM2451" t="s">
        <v>37</v>
      </c>
      <c r="AN2451">
        <v>250016</v>
      </c>
      <c r="AO2451" s="29">
        <v>11</v>
      </c>
      <c r="AP2451" t="s">
        <v>12</v>
      </c>
      <c r="AQ2451" s="61">
        <v>4973</v>
      </c>
      <c r="BK2451" s="27">
        <v>2023</v>
      </c>
      <c r="BL2451" t="s">
        <v>51</v>
      </c>
      <c r="BM2451" t="s">
        <v>30</v>
      </c>
      <c r="BN2451">
        <v>511113</v>
      </c>
      <c r="BO2451" s="29">
        <v>1</v>
      </c>
      <c r="BP2451" t="s">
        <v>12</v>
      </c>
      <c r="BQ2451" s="61">
        <v>3288</v>
      </c>
    </row>
    <row r="2452" spans="37:69" x14ac:dyDescent="0.25">
      <c r="AK2452" s="27">
        <v>2023</v>
      </c>
      <c r="AL2452" t="s">
        <v>65</v>
      </c>
      <c r="AM2452" t="s">
        <v>37</v>
      </c>
      <c r="AN2452">
        <v>250016</v>
      </c>
      <c r="AO2452" s="29">
        <v>11</v>
      </c>
      <c r="AP2452" t="s">
        <v>16</v>
      </c>
      <c r="AQ2452" s="61">
        <v>3702</v>
      </c>
      <c r="BK2452" s="27">
        <v>2023</v>
      </c>
      <c r="BL2452" t="s">
        <v>51</v>
      </c>
      <c r="BM2452" t="s">
        <v>30</v>
      </c>
      <c r="BN2452">
        <v>511113</v>
      </c>
      <c r="BO2452" s="29">
        <v>2</v>
      </c>
      <c r="BP2452" t="s">
        <v>74</v>
      </c>
      <c r="BQ2452" s="61">
        <v>577</v>
      </c>
    </row>
    <row r="2453" spans="37:69" x14ac:dyDescent="0.25">
      <c r="AK2453" s="27">
        <v>2023</v>
      </c>
      <c r="AL2453" t="s">
        <v>65</v>
      </c>
      <c r="AM2453" t="s">
        <v>37</v>
      </c>
      <c r="AN2453">
        <v>250016</v>
      </c>
      <c r="AO2453" s="29">
        <v>12</v>
      </c>
      <c r="AP2453" t="s">
        <v>76</v>
      </c>
      <c r="AQ2453" s="61">
        <v>4100</v>
      </c>
      <c r="BK2453" s="27">
        <v>2023</v>
      </c>
      <c r="BL2453" t="s">
        <v>51</v>
      </c>
      <c r="BM2453" t="s">
        <v>30</v>
      </c>
      <c r="BN2453">
        <v>511113</v>
      </c>
      <c r="BO2453" s="29">
        <v>2</v>
      </c>
      <c r="BP2453" t="s">
        <v>77</v>
      </c>
      <c r="BQ2453" s="61">
        <v>2151</v>
      </c>
    </row>
    <row r="2454" spans="37:69" x14ac:dyDescent="0.25">
      <c r="AK2454" s="27">
        <v>2023</v>
      </c>
      <c r="AL2454" t="s">
        <v>65</v>
      </c>
      <c r="AM2454" t="s">
        <v>37</v>
      </c>
      <c r="AN2454">
        <v>250017</v>
      </c>
      <c r="AO2454" s="29">
        <v>2</v>
      </c>
      <c r="AP2454" t="s">
        <v>81</v>
      </c>
      <c r="AQ2454" s="61">
        <v>764</v>
      </c>
      <c r="BK2454" s="27">
        <v>2023</v>
      </c>
      <c r="BL2454" t="s">
        <v>51</v>
      </c>
      <c r="BM2454" t="s">
        <v>30</v>
      </c>
      <c r="BN2454">
        <v>511113</v>
      </c>
      <c r="BO2454" s="29">
        <v>3</v>
      </c>
      <c r="BP2454" t="s">
        <v>78</v>
      </c>
      <c r="BQ2454" s="61">
        <v>1033</v>
      </c>
    </row>
    <row r="2455" spans="37:69" x14ac:dyDescent="0.25">
      <c r="AK2455" s="27">
        <v>2023</v>
      </c>
      <c r="AL2455" t="s">
        <v>65</v>
      </c>
      <c r="AM2455" t="s">
        <v>37</v>
      </c>
      <c r="AN2455">
        <v>250017</v>
      </c>
      <c r="AO2455" s="29">
        <v>3</v>
      </c>
      <c r="AP2455" t="s">
        <v>19</v>
      </c>
      <c r="AQ2455" s="61">
        <v>2089</v>
      </c>
      <c r="BK2455" s="27">
        <v>2023</v>
      </c>
      <c r="BL2455" t="s">
        <v>51</v>
      </c>
      <c r="BM2455" t="s">
        <v>30</v>
      </c>
      <c r="BN2455">
        <v>511113</v>
      </c>
      <c r="BO2455" s="29">
        <v>4</v>
      </c>
      <c r="BP2455" t="s">
        <v>75</v>
      </c>
      <c r="BQ2455" s="61">
        <v>5829</v>
      </c>
    </row>
    <row r="2456" spans="37:69" x14ac:dyDescent="0.25">
      <c r="AK2456" s="27">
        <v>2023</v>
      </c>
      <c r="AL2456" t="s">
        <v>65</v>
      </c>
      <c r="AM2456" t="s">
        <v>37</v>
      </c>
      <c r="AN2456">
        <v>250017</v>
      </c>
      <c r="AO2456" s="29">
        <v>3</v>
      </c>
      <c r="AP2456" t="s">
        <v>21</v>
      </c>
      <c r="AQ2456" s="61">
        <v>699</v>
      </c>
      <c r="BK2456" s="27">
        <v>2023</v>
      </c>
      <c r="BL2456" t="s">
        <v>51</v>
      </c>
      <c r="BM2456" t="s">
        <v>30</v>
      </c>
      <c r="BN2456">
        <v>511113</v>
      </c>
      <c r="BO2456" s="29">
        <v>4</v>
      </c>
      <c r="BP2456" t="s">
        <v>13</v>
      </c>
      <c r="BQ2456" s="61">
        <v>4508</v>
      </c>
    </row>
    <row r="2457" spans="37:69" x14ac:dyDescent="0.25">
      <c r="AK2457" s="27">
        <v>2023</v>
      </c>
      <c r="AL2457" t="s">
        <v>65</v>
      </c>
      <c r="AM2457" t="s">
        <v>37</v>
      </c>
      <c r="AN2457">
        <v>250017</v>
      </c>
      <c r="AO2457" s="29">
        <v>10</v>
      </c>
      <c r="AP2457" t="s">
        <v>81</v>
      </c>
      <c r="AQ2457" s="61">
        <v>1653</v>
      </c>
      <c r="BK2457" s="27">
        <v>2023</v>
      </c>
      <c r="BL2457" t="s">
        <v>51</v>
      </c>
      <c r="BM2457" t="s">
        <v>30</v>
      </c>
      <c r="BN2457">
        <v>511113</v>
      </c>
      <c r="BO2457" s="29">
        <v>4</v>
      </c>
      <c r="BP2457" t="s">
        <v>15</v>
      </c>
      <c r="BQ2457" s="61">
        <v>2953</v>
      </c>
    </row>
    <row r="2458" spans="37:69" x14ac:dyDescent="0.25">
      <c r="AK2458" s="27">
        <v>2023</v>
      </c>
      <c r="AL2458" t="s">
        <v>65</v>
      </c>
      <c r="AM2458" t="s">
        <v>37</v>
      </c>
      <c r="AN2458">
        <v>250017</v>
      </c>
      <c r="AO2458" s="29">
        <v>11</v>
      </c>
      <c r="AP2458" t="s">
        <v>74</v>
      </c>
      <c r="AQ2458" s="61">
        <v>4762</v>
      </c>
      <c r="BK2458" s="27">
        <v>2023</v>
      </c>
      <c r="BL2458" t="s">
        <v>51</v>
      </c>
      <c r="BM2458" t="s">
        <v>30</v>
      </c>
      <c r="BN2458">
        <v>511113</v>
      </c>
      <c r="BO2458" s="29">
        <v>4</v>
      </c>
      <c r="BP2458" t="s">
        <v>19</v>
      </c>
      <c r="BQ2458" s="61">
        <v>4164</v>
      </c>
    </row>
    <row r="2459" spans="37:69" x14ac:dyDescent="0.25">
      <c r="AK2459" s="27">
        <v>2023</v>
      </c>
      <c r="AL2459" t="s">
        <v>65</v>
      </c>
      <c r="AM2459" t="s">
        <v>37</v>
      </c>
      <c r="AN2459">
        <v>250017</v>
      </c>
      <c r="AO2459" s="29">
        <v>11</v>
      </c>
      <c r="AP2459" t="s">
        <v>18</v>
      </c>
      <c r="AQ2459" s="61">
        <v>340</v>
      </c>
      <c r="BK2459" s="27">
        <v>2023</v>
      </c>
      <c r="BL2459" t="s">
        <v>51</v>
      </c>
      <c r="BM2459" t="s">
        <v>30</v>
      </c>
      <c r="BN2459">
        <v>511113</v>
      </c>
      <c r="BO2459" s="29">
        <v>5</v>
      </c>
      <c r="BP2459" t="s">
        <v>13</v>
      </c>
      <c r="BQ2459" s="61">
        <v>4921</v>
      </c>
    </row>
    <row r="2460" spans="37:69" x14ac:dyDescent="0.25">
      <c r="AK2460" s="27">
        <v>2023</v>
      </c>
      <c r="AL2460" t="s">
        <v>65</v>
      </c>
      <c r="AM2460" t="s">
        <v>37</v>
      </c>
      <c r="AN2460">
        <v>250018</v>
      </c>
      <c r="AO2460" s="29">
        <v>1</v>
      </c>
      <c r="AP2460" t="s">
        <v>75</v>
      </c>
      <c r="AQ2460" s="61">
        <v>1658</v>
      </c>
      <c r="BK2460" s="27">
        <v>2023</v>
      </c>
      <c r="BL2460" t="s">
        <v>51</v>
      </c>
      <c r="BM2460" t="s">
        <v>30</v>
      </c>
      <c r="BN2460">
        <v>511113</v>
      </c>
      <c r="BO2460" s="29">
        <v>5</v>
      </c>
      <c r="BP2460" t="s">
        <v>17</v>
      </c>
      <c r="BQ2460" s="61">
        <v>4812</v>
      </c>
    </row>
    <row r="2461" spans="37:69" x14ac:dyDescent="0.25">
      <c r="AK2461" s="27">
        <v>2023</v>
      </c>
      <c r="AL2461" t="s">
        <v>65</v>
      </c>
      <c r="AM2461" t="s">
        <v>37</v>
      </c>
      <c r="AN2461">
        <v>250018</v>
      </c>
      <c r="AO2461" s="29">
        <v>1</v>
      </c>
      <c r="AP2461" t="s">
        <v>19</v>
      </c>
      <c r="AQ2461" s="61">
        <v>1968</v>
      </c>
      <c r="BK2461" s="27">
        <v>2023</v>
      </c>
      <c r="BL2461" t="s">
        <v>51</v>
      </c>
      <c r="BM2461" t="s">
        <v>30</v>
      </c>
      <c r="BN2461">
        <v>511113</v>
      </c>
      <c r="BO2461" s="29">
        <v>6</v>
      </c>
      <c r="BP2461" t="s">
        <v>76</v>
      </c>
      <c r="BQ2461" s="61">
        <v>529</v>
      </c>
    </row>
    <row r="2462" spans="37:69" x14ac:dyDescent="0.25">
      <c r="AK2462" s="27">
        <v>2023</v>
      </c>
      <c r="AL2462" t="s">
        <v>65</v>
      </c>
      <c r="AM2462" t="s">
        <v>37</v>
      </c>
      <c r="AN2462">
        <v>250018</v>
      </c>
      <c r="AO2462" s="29">
        <v>2</v>
      </c>
      <c r="AP2462" t="s">
        <v>73</v>
      </c>
      <c r="AQ2462" s="61">
        <v>3289</v>
      </c>
      <c r="BK2462" s="27">
        <v>2023</v>
      </c>
      <c r="BL2462" t="s">
        <v>51</v>
      </c>
      <c r="BM2462" t="s">
        <v>30</v>
      </c>
      <c r="BN2462">
        <v>511113</v>
      </c>
      <c r="BO2462" s="29">
        <v>6</v>
      </c>
      <c r="BP2462" t="s">
        <v>77</v>
      </c>
      <c r="BQ2462" s="61">
        <v>5761</v>
      </c>
    </row>
    <row r="2463" spans="37:69" x14ac:dyDescent="0.25">
      <c r="AK2463" s="27">
        <v>2023</v>
      </c>
      <c r="AL2463" t="s">
        <v>65</v>
      </c>
      <c r="AM2463" t="s">
        <v>37</v>
      </c>
      <c r="AN2463">
        <v>250018</v>
      </c>
      <c r="AO2463" s="29">
        <v>2</v>
      </c>
      <c r="AP2463" t="s">
        <v>77</v>
      </c>
      <c r="AQ2463" s="61">
        <v>2092</v>
      </c>
      <c r="BK2463" s="27">
        <v>2023</v>
      </c>
      <c r="BL2463" t="s">
        <v>51</v>
      </c>
      <c r="BM2463" t="s">
        <v>30</v>
      </c>
      <c r="BN2463">
        <v>511113</v>
      </c>
      <c r="BO2463" s="29">
        <v>6</v>
      </c>
      <c r="BP2463" t="s">
        <v>78</v>
      </c>
      <c r="BQ2463" s="61">
        <v>1049</v>
      </c>
    </row>
    <row r="2464" spans="37:69" x14ac:dyDescent="0.25">
      <c r="AK2464" s="27">
        <v>2023</v>
      </c>
      <c r="AL2464" t="s">
        <v>65</v>
      </c>
      <c r="AM2464" t="s">
        <v>37</v>
      </c>
      <c r="AN2464">
        <v>250018</v>
      </c>
      <c r="AO2464" s="29">
        <v>3</v>
      </c>
      <c r="AP2464" t="s">
        <v>77</v>
      </c>
      <c r="AQ2464" s="61">
        <v>736</v>
      </c>
      <c r="BK2464" s="27">
        <v>2023</v>
      </c>
      <c r="BL2464" t="s">
        <v>51</v>
      </c>
      <c r="BM2464" t="s">
        <v>30</v>
      </c>
      <c r="BN2464">
        <v>511113</v>
      </c>
      <c r="BO2464" s="29">
        <v>6</v>
      </c>
      <c r="BP2464" t="s">
        <v>13</v>
      </c>
      <c r="BQ2464" s="61">
        <v>3229</v>
      </c>
    </row>
    <row r="2465" spans="37:69" x14ac:dyDescent="0.25">
      <c r="AK2465" s="27">
        <v>2023</v>
      </c>
      <c r="AL2465" t="s">
        <v>65</v>
      </c>
      <c r="AM2465" t="s">
        <v>37</v>
      </c>
      <c r="AN2465">
        <v>250018</v>
      </c>
      <c r="AO2465" s="29">
        <v>4</v>
      </c>
      <c r="AP2465" t="s">
        <v>11</v>
      </c>
      <c r="AQ2465" s="61">
        <v>2006</v>
      </c>
      <c r="BK2465" s="27">
        <v>2023</v>
      </c>
      <c r="BL2465" t="s">
        <v>51</v>
      </c>
      <c r="BM2465" t="s">
        <v>30</v>
      </c>
      <c r="BN2465">
        <v>511113</v>
      </c>
      <c r="BO2465" s="29">
        <v>6</v>
      </c>
      <c r="BP2465" t="s">
        <v>21</v>
      </c>
      <c r="BQ2465" s="61">
        <v>3878</v>
      </c>
    </row>
    <row r="2466" spans="37:69" x14ac:dyDescent="0.25">
      <c r="AK2466" s="27">
        <v>2023</v>
      </c>
      <c r="AL2466" t="s">
        <v>65</v>
      </c>
      <c r="AM2466" t="s">
        <v>37</v>
      </c>
      <c r="AN2466">
        <v>250018</v>
      </c>
      <c r="AO2466" s="29">
        <v>5</v>
      </c>
      <c r="AP2466" t="s">
        <v>16</v>
      </c>
      <c r="AQ2466" s="61">
        <v>3560</v>
      </c>
      <c r="BK2466" s="27">
        <v>2023</v>
      </c>
      <c r="BL2466" t="s">
        <v>51</v>
      </c>
      <c r="BM2466" t="s">
        <v>30</v>
      </c>
      <c r="BN2466">
        <v>511113</v>
      </c>
      <c r="BO2466" s="29">
        <v>7</v>
      </c>
      <c r="BP2466" t="s">
        <v>73</v>
      </c>
      <c r="BQ2466" s="61">
        <v>5140</v>
      </c>
    </row>
    <row r="2467" spans="37:69" x14ac:dyDescent="0.25">
      <c r="AK2467" s="27">
        <v>2023</v>
      </c>
      <c r="AL2467" t="s">
        <v>65</v>
      </c>
      <c r="AM2467" t="s">
        <v>37</v>
      </c>
      <c r="AN2467">
        <v>250018</v>
      </c>
      <c r="AO2467" s="29">
        <v>6</v>
      </c>
      <c r="AP2467" t="s">
        <v>75</v>
      </c>
      <c r="AQ2467" s="61">
        <v>5769</v>
      </c>
      <c r="BK2467" s="27">
        <v>2023</v>
      </c>
      <c r="BL2467" t="s">
        <v>51</v>
      </c>
      <c r="BM2467" t="s">
        <v>30</v>
      </c>
      <c r="BN2467">
        <v>511113</v>
      </c>
      <c r="BO2467" s="29">
        <v>7</v>
      </c>
      <c r="BP2467" t="s">
        <v>74</v>
      </c>
      <c r="BQ2467" s="61">
        <v>1441</v>
      </c>
    </row>
    <row r="2468" spans="37:69" x14ac:dyDescent="0.25">
      <c r="AK2468" s="27">
        <v>2023</v>
      </c>
      <c r="AL2468" t="s">
        <v>65</v>
      </c>
      <c r="AM2468" t="s">
        <v>37</v>
      </c>
      <c r="AN2468">
        <v>250018</v>
      </c>
      <c r="AO2468" s="29">
        <v>6</v>
      </c>
      <c r="AP2468" t="s">
        <v>16</v>
      </c>
      <c r="AQ2468" s="61">
        <v>5516</v>
      </c>
      <c r="BK2468" s="27">
        <v>2023</v>
      </c>
      <c r="BL2468" t="s">
        <v>51</v>
      </c>
      <c r="BM2468" t="s">
        <v>30</v>
      </c>
      <c r="BN2468">
        <v>511113</v>
      </c>
      <c r="BO2468" s="29">
        <v>7</v>
      </c>
      <c r="BP2468" t="s">
        <v>77</v>
      </c>
      <c r="BQ2468" s="61">
        <v>4597</v>
      </c>
    </row>
    <row r="2469" spans="37:69" x14ac:dyDescent="0.25">
      <c r="AK2469" s="27">
        <v>2023</v>
      </c>
      <c r="AL2469" t="s">
        <v>65</v>
      </c>
      <c r="AM2469" t="s">
        <v>37</v>
      </c>
      <c r="AN2469">
        <v>250018</v>
      </c>
      <c r="AO2469" s="29">
        <v>8</v>
      </c>
      <c r="AP2469" t="s">
        <v>78</v>
      </c>
      <c r="AQ2469" s="61">
        <v>713</v>
      </c>
      <c r="BK2469" s="27">
        <v>2023</v>
      </c>
      <c r="BL2469" t="s">
        <v>51</v>
      </c>
      <c r="BM2469" t="s">
        <v>30</v>
      </c>
      <c r="BN2469">
        <v>511113</v>
      </c>
      <c r="BO2469" s="29">
        <v>7</v>
      </c>
      <c r="BP2469" t="s">
        <v>14</v>
      </c>
      <c r="BQ2469" s="61">
        <v>3034</v>
      </c>
    </row>
    <row r="2470" spans="37:69" x14ac:dyDescent="0.25">
      <c r="AK2470" s="27">
        <v>2023</v>
      </c>
      <c r="AL2470" t="s">
        <v>65</v>
      </c>
      <c r="AM2470" t="s">
        <v>37</v>
      </c>
      <c r="AN2470">
        <v>250018</v>
      </c>
      <c r="AO2470" s="29">
        <v>11</v>
      </c>
      <c r="AP2470" t="s">
        <v>79</v>
      </c>
      <c r="AQ2470" s="61">
        <v>4877</v>
      </c>
      <c r="BK2470" s="27">
        <v>2023</v>
      </c>
      <c r="BL2470" t="s">
        <v>51</v>
      </c>
      <c r="BM2470" t="s">
        <v>30</v>
      </c>
      <c r="BN2470">
        <v>511113</v>
      </c>
      <c r="BO2470" s="29">
        <v>7</v>
      </c>
      <c r="BP2470" t="s">
        <v>20</v>
      </c>
      <c r="BQ2470" s="61">
        <v>3813</v>
      </c>
    </row>
    <row r="2471" spans="37:69" x14ac:dyDescent="0.25">
      <c r="AK2471" s="27">
        <v>2023</v>
      </c>
      <c r="AL2471" t="s">
        <v>65</v>
      </c>
      <c r="AM2471" t="s">
        <v>37</v>
      </c>
      <c r="AN2471">
        <v>250018</v>
      </c>
      <c r="AO2471" s="29">
        <v>11</v>
      </c>
      <c r="AP2471" t="s">
        <v>19</v>
      </c>
      <c r="AQ2471" s="61">
        <v>3520</v>
      </c>
      <c r="BK2471" s="27">
        <v>2023</v>
      </c>
      <c r="BL2471" t="s">
        <v>51</v>
      </c>
      <c r="BM2471" t="s">
        <v>30</v>
      </c>
      <c r="BN2471">
        <v>511113</v>
      </c>
      <c r="BO2471" s="29">
        <v>8</v>
      </c>
      <c r="BP2471" t="s">
        <v>78</v>
      </c>
      <c r="BQ2471" s="61">
        <v>4958</v>
      </c>
    </row>
    <row r="2472" spans="37:69" x14ac:dyDescent="0.25">
      <c r="AK2472" s="27">
        <v>2023</v>
      </c>
      <c r="AL2472" t="s">
        <v>65</v>
      </c>
      <c r="AM2472" t="s">
        <v>37</v>
      </c>
      <c r="AN2472">
        <v>250018</v>
      </c>
      <c r="AO2472" s="29">
        <v>12</v>
      </c>
      <c r="AP2472" t="s">
        <v>12</v>
      </c>
      <c r="AQ2472" s="61">
        <v>5209</v>
      </c>
      <c r="BK2472" s="27">
        <v>2023</v>
      </c>
      <c r="BL2472" t="s">
        <v>51</v>
      </c>
      <c r="BM2472" t="s">
        <v>30</v>
      </c>
      <c r="BN2472">
        <v>511113</v>
      </c>
      <c r="BO2472" s="29">
        <v>8</v>
      </c>
      <c r="BP2472" t="s">
        <v>13</v>
      </c>
      <c r="BQ2472" s="61">
        <v>4932</v>
      </c>
    </row>
    <row r="2473" spans="37:69" x14ac:dyDescent="0.25">
      <c r="AK2473" s="27">
        <v>2023</v>
      </c>
      <c r="AL2473" t="s">
        <v>65</v>
      </c>
      <c r="AM2473" t="s">
        <v>37</v>
      </c>
      <c r="AN2473">
        <v>250019</v>
      </c>
      <c r="AO2473" s="29">
        <v>1</v>
      </c>
      <c r="AP2473" t="s">
        <v>17</v>
      </c>
      <c r="AQ2473" s="61">
        <v>3377</v>
      </c>
      <c r="BK2473" s="27">
        <v>2023</v>
      </c>
      <c r="BL2473" t="s">
        <v>51</v>
      </c>
      <c r="BM2473" t="s">
        <v>30</v>
      </c>
      <c r="BN2473">
        <v>511113</v>
      </c>
      <c r="BO2473" s="29">
        <v>8</v>
      </c>
      <c r="BP2473" t="s">
        <v>17</v>
      </c>
      <c r="BQ2473" s="61">
        <v>449</v>
      </c>
    </row>
    <row r="2474" spans="37:69" x14ac:dyDescent="0.25">
      <c r="AK2474" s="27">
        <v>2023</v>
      </c>
      <c r="AL2474" t="s">
        <v>65</v>
      </c>
      <c r="AM2474" t="s">
        <v>37</v>
      </c>
      <c r="AN2474">
        <v>250019</v>
      </c>
      <c r="AO2474" s="29">
        <v>2</v>
      </c>
      <c r="AP2474" t="s">
        <v>76</v>
      </c>
      <c r="AQ2474" s="61">
        <v>1632</v>
      </c>
      <c r="BK2474" s="27">
        <v>2023</v>
      </c>
      <c r="BL2474" t="s">
        <v>51</v>
      </c>
      <c r="BM2474" t="s">
        <v>30</v>
      </c>
      <c r="BN2474">
        <v>511113</v>
      </c>
      <c r="BO2474" s="29">
        <v>8</v>
      </c>
      <c r="BP2474" t="s">
        <v>18</v>
      </c>
      <c r="BQ2474" s="61">
        <v>3200</v>
      </c>
    </row>
    <row r="2475" spans="37:69" x14ac:dyDescent="0.25">
      <c r="AK2475" s="27">
        <v>2023</v>
      </c>
      <c r="AL2475" t="s">
        <v>65</v>
      </c>
      <c r="AM2475" t="s">
        <v>37</v>
      </c>
      <c r="AN2475">
        <v>250019</v>
      </c>
      <c r="AO2475" s="29">
        <v>3</v>
      </c>
      <c r="AP2475" t="s">
        <v>13</v>
      </c>
      <c r="AQ2475" s="61">
        <v>5562</v>
      </c>
      <c r="BK2475" s="27">
        <v>2023</v>
      </c>
      <c r="BL2475" t="s">
        <v>51</v>
      </c>
      <c r="BM2475" t="s">
        <v>30</v>
      </c>
      <c r="BN2475">
        <v>511113</v>
      </c>
      <c r="BO2475" s="29">
        <v>9</v>
      </c>
      <c r="BP2475" t="s">
        <v>12</v>
      </c>
      <c r="BQ2475" s="61">
        <v>4189</v>
      </c>
    </row>
    <row r="2476" spans="37:69" x14ac:dyDescent="0.25">
      <c r="AK2476" s="27">
        <v>2023</v>
      </c>
      <c r="AL2476" t="s">
        <v>65</v>
      </c>
      <c r="AM2476" t="s">
        <v>37</v>
      </c>
      <c r="AN2476">
        <v>250019</v>
      </c>
      <c r="AO2476" s="29">
        <v>5</v>
      </c>
      <c r="AP2476" t="s">
        <v>74</v>
      </c>
      <c r="AQ2476" s="61">
        <v>1229</v>
      </c>
      <c r="BK2476" s="27">
        <v>2023</v>
      </c>
      <c r="BL2476" t="s">
        <v>51</v>
      </c>
      <c r="BM2476" t="s">
        <v>30</v>
      </c>
      <c r="BN2476">
        <v>511113</v>
      </c>
      <c r="BO2476" s="29">
        <v>9</v>
      </c>
      <c r="BP2476" t="s">
        <v>17</v>
      </c>
      <c r="BQ2476" s="61">
        <v>3645</v>
      </c>
    </row>
    <row r="2477" spans="37:69" x14ac:dyDescent="0.25">
      <c r="AK2477" s="27">
        <v>2023</v>
      </c>
      <c r="AL2477" t="s">
        <v>65</v>
      </c>
      <c r="AM2477" t="s">
        <v>37</v>
      </c>
      <c r="AN2477">
        <v>250019</v>
      </c>
      <c r="AO2477" s="29">
        <v>6</v>
      </c>
      <c r="AP2477" t="s">
        <v>19</v>
      </c>
      <c r="AQ2477" s="61">
        <v>4724</v>
      </c>
      <c r="BK2477" s="27">
        <v>2023</v>
      </c>
      <c r="BL2477" t="s">
        <v>51</v>
      </c>
      <c r="BM2477" t="s">
        <v>30</v>
      </c>
      <c r="BN2477">
        <v>511113</v>
      </c>
      <c r="BO2477" s="29">
        <v>10</v>
      </c>
      <c r="BP2477" t="s">
        <v>74</v>
      </c>
      <c r="BQ2477" s="61">
        <v>615</v>
      </c>
    </row>
    <row r="2478" spans="37:69" x14ac:dyDescent="0.25">
      <c r="AK2478" s="27">
        <v>2023</v>
      </c>
      <c r="AL2478" t="s">
        <v>65</v>
      </c>
      <c r="AM2478" t="s">
        <v>37</v>
      </c>
      <c r="AN2478">
        <v>250019</v>
      </c>
      <c r="AO2478" s="29">
        <v>7</v>
      </c>
      <c r="AP2478" t="s">
        <v>11</v>
      </c>
      <c r="AQ2478" s="61">
        <v>1878</v>
      </c>
      <c r="BK2478" s="27">
        <v>2023</v>
      </c>
      <c r="BL2478" t="s">
        <v>51</v>
      </c>
      <c r="BM2478" t="s">
        <v>30</v>
      </c>
      <c r="BN2478">
        <v>511113</v>
      </c>
      <c r="BO2478" s="29">
        <v>10</v>
      </c>
      <c r="BP2478" t="s">
        <v>81</v>
      </c>
      <c r="BQ2478" s="61">
        <v>4498</v>
      </c>
    </row>
    <row r="2479" spans="37:69" x14ac:dyDescent="0.25">
      <c r="AK2479" s="27">
        <v>2023</v>
      </c>
      <c r="AL2479" t="s">
        <v>65</v>
      </c>
      <c r="AM2479" t="s">
        <v>37</v>
      </c>
      <c r="AN2479">
        <v>250019</v>
      </c>
      <c r="AO2479" s="29">
        <v>8</v>
      </c>
      <c r="AP2479" t="s">
        <v>77</v>
      </c>
      <c r="AQ2479" s="61">
        <v>3975</v>
      </c>
      <c r="BK2479" s="27">
        <v>2023</v>
      </c>
      <c r="BL2479" t="s">
        <v>51</v>
      </c>
      <c r="BM2479" t="s">
        <v>30</v>
      </c>
      <c r="BN2479">
        <v>511113</v>
      </c>
      <c r="BO2479" s="29">
        <v>10</v>
      </c>
      <c r="BP2479" t="s">
        <v>15</v>
      </c>
      <c r="BQ2479" s="61">
        <v>3633</v>
      </c>
    </row>
    <row r="2480" spans="37:69" x14ac:dyDescent="0.25">
      <c r="AK2480" s="27">
        <v>2023</v>
      </c>
      <c r="AL2480" t="s">
        <v>65</v>
      </c>
      <c r="AM2480" t="s">
        <v>37</v>
      </c>
      <c r="AN2480">
        <v>250019</v>
      </c>
      <c r="AO2480" s="29">
        <v>9</v>
      </c>
      <c r="AP2480" t="s">
        <v>78</v>
      </c>
      <c r="AQ2480" s="61">
        <v>4764</v>
      </c>
      <c r="BK2480" s="27">
        <v>2023</v>
      </c>
      <c r="BL2480" t="s">
        <v>51</v>
      </c>
      <c r="BM2480" t="s">
        <v>30</v>
      </c>
      <c r="BN2480">
        <v>511113</v>
      </c>
      <c r="BO2480" s="29">
        <v>10</v>
      </c>
      <c r="BP2480" t="s">
        <v>18</v>
      </c>
      <c r="BQ2480" s="61">
        <v>3133</v>
      </c>
    </row>
    <row r="2481" spans="37:69" x14ac:dyDescent="0.25">
      <c r="AK2481" s="27">
        <v>2023</v>
      </c>
      <c r="AL2481" t="s">
        <v>65</v>
      </c>
      <c r="AM2481" t="s">
        <v>37</v>
      </c>
      <c r="AN2481">
        <v>250019</v>
      </c>
      <c r="AO2481" s="29">
        <v>10</v>
      </c>
      <c r="AP2481" t="s">
        <v>18</v>
      </c>
      <c r="AQ2481" s="61">
        <v>1567</v>
      </c>
      <c r="BK2481" s="27">
        <v>2023</v>
      </c>
      <c r="BL2481" t="s">
        <v>51</v>
      </c>
      <c r="BM2481" t="s">
        <v>30</v>
      </c>
      <c r="BN2481">
        <v>511113</v>
      </c>
      <c r="BO2481" s="29">
        <v>10</v>
      </c>
      <c r="BP2481" t="s">
        <v>19</v>
      </c>
      <c r="BQ2481" s="61">
        <v>4527</v>
      </c>
    </row>
    <row r="2482" spans="37:69" x14ac:dyDescent="0.25">
      <c r="AK2482" s="27">
        <v>2023</v>
      </c>
      <c r="AL2482" t="s">
        <v>65</v>
      </c>
      <c r="AM2482" t="s">
        <v>37</v>
      </c>
      <c r="AN2482">
        <v>250020</v>
      </c>
      <c r="AO2482" s="29">
        <v>2</v>
      </c>
      <c r="AP2482" t="s">
        <v>76</v>
      </c>
      <c r="AQ2482" s="61">
        <v>5043</v>
      </c>
      <c r="BK2482" s="27">
        <v>2023</v>
      </c>
      <c r="BL2482" t="s">
        <v>51</v>
      </c>
      <c r="BM2482" t="s">
        <v>30</v>
      </c>
      <c r="BN2482">
        <v>511113</v>
      </c>
      <c r="BO2482" s="29">
        <v>11</v>
      </c>
      <c r="BP2482" t="s">
        <v>73</v>
      </c>
      <c r="BQ2482" s="61">
        <v>432</v>
      </c>
    </row>
    <row r="2483" spans="37:69" x14ac:dyDescent="0.25">
      <c r="AK2483" s="27">
        <v>2023</v>
      </c>
      <c r="AL2483" t="s">
        <v>65</v>
      </c>
      <c r="AM2483" t="s">
        <v>37</v>
      </c>
      <c r="AN2483">
        <v>250020</v>
      </c>
      <c r="AO2483" s="29">
        <v>6</v>
      </c>
      <c r="AP2483" t="s">
        <v>80</v>
      </c>
      <c r="AQ2483" s="61">
        <v>3163</v>
      </c>
      <c r="BK2483" s="27">
        <v>2023</v>
      </c>
      <c r="BL2483" t="s">
        <v>51</v>
      </c>
      <c r="BM2483" t="s">
        <v>30</v>
      </c>
      <c r="BN2483">
        <v>511113</v>
      </c>
      <c r="BO2483" s="29">
        <v>11</v>
      </c>
      <c r="BP2483" t="s">
        <v>78</v>
      </c>
      <c r="BQ2483" s="61">
        <v>400</v>
      </c>
    </row>
    <row r="2484" spans="37:69" x14ac:dyDescent="0.25">
      <c r="AK2484" s="27">
        <v>2023</v>
      </c>
      <c r="AL2484" t="s">
        <v>65</v>
      </c>
      <c r="AM2484" t="s">
        <v>37</v>
      </c>
      <c r="AN2484">
        <v>250020</v>
      </c>
      <c r="AO2484" s="29">
        <v>10</v>
      </c>
      <c r="AP2484" t="s">
        <v>13</v>
      </c>
      <c r="AQ2484" s="61">
        <v>427</v>
      </c>
      <c r="BK2484" s="27">
        <v>2023</v>
      </c>
      <c r="BL2484" t="s">
        <v>51</v>
      </c>
      <c r="BM2484" t="s">
        <v>30</v>
      </c>
      <c r="BN2484">
        <v>511113</v>
      </c>
      <c r="BO2484" s="29">
        <v>11</v>
      </c>
      <c r="BP2484" t="s">
        <v>79</v>
      </c>
      <c r="BQ2484" s="61">
        <v>5495</v>
      </c>
    </row>
    <row r="2485" spans="37:69" x14ac:dyDescent="0.25">
      <c r="AK2485" s="27">
        <v>2023</v>
      </c>
      <c r="AL2485" t="s">
        <v>65</v>
      </c>
      <c r="AM2485" t="s">
        <v>37</v>
      </c>
      <c r="AN2485">
        <v>250020</v>
      </c>
      <c r="AO2485" s="29">
        <v>11</v>
      </c>
      <c r="AP2485" t="s">
        <v>80</v>
      </c>
      <c r="AQ2485" s="61">
        <v>4920</v>
      </c>
      <c r="BK2485" s="27">
        <v>2023</v>
      </c>
      <c r="BL2485" t="s">
        <v>51</v>
      </c>
      <c r="BM2485" t="s">
        <v>30</v>
      </c>
      <c r="BN2485">
        <v>511113</v>
      </c>
      <c r="BO2485" s="29">
        <v>11</v>
      </c>
      <c r="BP2485" t="s">
        <v>21</v>
      </c>
      <c r="BQ2485" s="61">
        <v>5823</v>
      </c>
    </row>
    <row r="2486" spans="37:69" x14ac:dyDescent="0.25">
      <c r="AK2486" s="27">
        <v>2023</v>
      </c>
      <c r="AL2486" t="s">
        <v>65</v>
      </c>
      <c r="AM2486" t="s">
        <v>35</v>
      </c>
      <c r="AN2486">
        <v>250026</v>
      </c>
      <c r="AO2486" s="29">
        <v>4</v>
      </c>
      <c r="AP2486" t="s">
        <v>75</v>
      </c>
      <c r="AQ2486" s="61">
        <v>1600</v>
      </c>
      <c r="BK2486" s="27">
        <v>2023</v>
      </c>
      <c r="BL2486" t="s">
        <v>51</v>
      </c>
      <c r="BM2486" t="s">
        <v>30</v>
      </c>
      <c r="BN2486">
        <v>511113</v>
      </c>
      <c r="BO2486" s="29">
        <v>12</v>
      </c>
      <c r="BP2486" t="s">
        <v>73</v>
      </c>
      <c r="BQ2486" s="61">
        <v>3616</v>
      </c>
    </row>
    <row r="2487" spans="37:69" x14ac:dyDescent="0.25">
      <c r="AK2487" s="27">
        <v>2023</v>
      </c>
      <c r="AL2487" t="s">
        <v>65</v>
      </c>
      <c r="AM2487" t="s">
        <v>35</v>
      </c>
      <c r="AN2487">
        <v>250026</v>
      </c>
      <c r="AO2487" s="29">
        <v>5</v>
      </c>
      <c r="AP2487" t="s">
        <v>15</v>
      </c>
      <c r="AQ2487" s="61">
        <v>3864</v>
      </c>
      <c r="BK2487" s="27">
        <v>2023</v>
      </c>
      <c r="BL2487" t="s">
        <v>51</v>
      </c>
      <c r="BM2487" t="s">
        <v>30</v>
      </c>
      <c r="BN2487">
        <v>511113</v>
      </c>
      <c r="BO2487" s="29">
        <v>12</v>
      </c>
      <c r="BP2487" t="s">
        <v>75</v>
      </c>
      <c r="BQ2487" s="61">
        <v>2808</v>
      </c>
    </row>
    <row r="2488" spans="37:69" x14ac:dyDescent="0.25">
      <c r="AK2488" s="27">
        <v>2023</v>
      </c>
      <c r="AL2488" t="s">
        <v>65</v>
      </c>
      <c r="AM2488" t="s">
        <v>35</v>
      </c>
      <c r="AN2488">
        <v>250026</v>
      </c>
      <c r="AO2488" s="29">
        <v>6</v>
      </c>
      <c r="AP2488" t="s">
        <v>20</v>
      </c>
      <c r="AQ2488" s="61">
        <v>2281</v>
      </c>
      <c r="BK2488" s="27">
        <v>2023</v>
      </c>
      <c r="BL2488" t="s">
        <v>51</v>
      </c>
      <c r="BM2488" t="s">
        <v>30</v>
      </c>
      <c r="BN2488">
        <v>511113</v>
      </c>
      <c r="BO2488" s="29">
        <v>12</v>
      </c>
      <c r="BP2488" t="s">
        <v>78</v>
      </c>
      <c r="BQ2488" s="61">
        <v>5538</v>
      </c>
    </row>
    <row r="2489" spans="37:69" x14ac:dyDescent="0.25">
      <c r="AK2489" s="27">
        <v>2023</v>
      </c>
      <c r="AL2489" t="s">
        <v>65</v>
      </c>
      <c r="AM2489" t="s">
        <v>35</v>
      </c>
      <c r="AN2489">
        <v>250026</v>
      </c>
      <c r="AO2489" s="29">
        <v>7</v>
      </c>
      <c r="AP2489" t="s">
        <v>19</v>
      </c>
      <c r="AQ2489" s="61">
        <v>4577</v>
      </c>
      <c r="BK2489" s="27">
        <v>2023</v>
      </c>
      <c r="BL2489" t="s">
        <v>51</v>
      </c>
      <c r="BM2489" t="s">
        <v>30</v>
      </c>
      <c r="BN2489">
        <v>511113</v>
      </c>
      <c r="BO2489" s="29">
        <v>12</v>
      </c>
      <c r="BP2489" t="s">
        <v>13</v>
      </c>
      <c r="BQ2489" s="61">
        <v>3005</v>
      </c>
    </row>
    <row r="2490" spans="37:69" x14ac:dyDescent="0.25">
      <c r="AK2490" s="27">
        <v>2023</v>
      </c>
      <c r="AL2490" t="s">
        <v>65</v>
      </c>
      <c r="AM2490" t="s">
        <v>35</v>
      </c>
      <c r="AN2490">
        <v>250026</v>
      </c>
      <c r="AO2490" s="29">
        <v>10</v>
      </c>
      <c r="AP2490" t="s">
        <v>76</v>
      </c>
      <c r="AQ2490" s="61">
        <v>1541</v>
      </c>
      <c r="BK2490" s="27">
        <v>2023</v>
      </c>
      <c r="BL2490" t="s">
        <v>51</v>
      </c>
      <c r="BM2490" t="s">
        <v>30</v>
      </c>
      <c r="BN2490">
        <v>511113</v>
      </c>
      <c r="BO2490" s="29">
        <v>12</v>
      </c>
      <c r="BP2490" t="s">
        <v>21</v>
      </c>
      <c r="BQ2490" s="61">
        <v>4799</v>
      </c>
    </row>
    <row r="2491" spans="37:69" x14ac:dyDescent="0.25">
      <c r="AK2491" s="27">
        <v>2023</v>
      </c>
      <c r="AL2491" t="s">
        <v>65</v>
      </c>
      <c r="AM2491" t="s">
        <v>35</v>
      </c>
      <c r="AN2491">
        <v>250026</v>
      </c>
      <c r="AO2491" s="29">
        <v>10</v>
      </c>
      <c r="AP2491" t="s">
        <v>78</v>
      </c>
      <c r="AQ2491" s="61">
        <v>1270</v>
      </c>
      <c r="BK2491" s="27">
        <v>2023</v>
      </c>
      <c r="BL2491" t="s">
        <v>51</v>
      </c>
      <c r="BM2491" t="s">
        <v>30</v>
      </c>
      <c r="BN2491">
        <v>511114</v>
      </c>
      <c r="BO2491" s="29">
        <v>1</v>
      </c>
      <c r="BP2491" t="s">
        <v>81</v>
      </c>
      <c r="BQ2491" s="61">
        <v>876</v>
      </c>
    </row>
    <row r="2492" spans="37:69" x14ac:dyDescent="0.25">
      <c r="AK2492" s="27">
        <v>2023</v>
      </c>
      <c r="AL2492" t="s">
        <v>65</v>
      </c>
      <c r="AM2492" t="s">
        <v>35</v>
      </c>
      <c r="AN2492">
        <v>250026</v>
      </c>
      <c r="AO2492" s="29">
        <v>12</v>
      </c>
      <c r="AP2492" t="s">
        <v>74</v>
      </c>
      <c r="AQ2492" s="61">
        <v>5718</v>
      </c>
      <c r="BK2492" s="27">
        <v>2023</v>
      </c>
      <c r="BL2492" t="s">
        <v>51</v>
      </c>
      <c r="BM2492" t="s">
        <v>30</v>
      </c>
      <c r="BN2492">
        <v>511114</v>
      </c>
      <c r="BO2492" s="29">
        <v>1</v>
      </c>
      <c r="BP2492" t="s">
        <v>20</v>
      </c>
      <c r="BQ2492" s="61">
        <v>3706</v>
      </c>
    </row>
    <row r="2493" spans="37:69" x14ac:dyDescent="0.25">
      <c r="AK2493" s="27">
        <v>2023</v>
      </c>
      <c r="AL2493" t="s">
        <v>65</v>
      </c>
      <c r="AM2493" t="s">
        <v>35</v>
      </c>
      <c r="AN2493">
        <v>250027</v>
      </c>
      <c r="AO2493" s="29">
        <v>1</v>
      </c>
      <c r="AP2493" t="s">
        <v>20</v>
      </c>
      <c r="AQ2493" s="61">
        <v>796</v>
      </c>
      <c r="BK2493" s="27">
        <v>2023</v>
      </c>
      <c r="BL2493" t="s">
        <v>51</v>
      </c>
      <c r="BM2493" t="s">
        <v>30</v>
      </c>
      <c r="BN2493">
        <v>511114</v>
      </c>
      <c r="BO2493" s="29">
        <v>2</v>
      </c>
      <c r="BP2493" t="s">
        <v>74</v>
      </c>
      <c r="BQ2493" s="61">
        <v>3648</v>
      </c>
    </row>
    <row r="2494" spans="37:69" x14ac:dyDescent="0.25">
      <c r="AK2494" s="27">
        <v>2023</v>
      </c>
      <c r="AL2494" t="s">
        <v>65</v>
      </c>
      <c r="AM2494" t="s">
        <v>35</v>
      </c>
      <c r="AN2494">
        <v>250027</v>
      </c>
      <c r="AO2494" s="29">
        <v>4</v>
      </c>
      <c r="AP2494" t="s">
        <v>73</v>
      </c>
      <c r="AQ2494" s="61">
        <v>2936</v>
      </c>
      <c r="BK2494" s="27">
        <v>2023</v>
      </c>
      <c r="BL2494" t="s">
        <v>51</v>
      </c>
      <c r="BM2494" t="s">
        <v>30</v>
      </c>
      <c r="BN2494">
        <v>511114</v>
      </c>
      <c r="BO2494" s="29">
        <v>2</v>
      </c>
      <c r="BP2494" t="s">
        <v>77</v>
      </c>
      <c r="BQ2494" s="61">
        <v>1437</v>
      </c>
    </row>
    <row r="2495" spans="37:69" x14ac:dyDescent="0.25">
      <c r="AK2495" s="27">
        <v>2023</v>
      </c>
      <c r="AL2495" t="s">
        <v>65</v>
      </c>
      <c r="AM2495" t="s">
        <v>35</v>
      </c>
      <c r="AN2495">
        <v>250027</v>
      </c>
      <c r="AO2495" s="29">
        <v>6</v>
      </c>
      <c r="AP2495" t="s">
        <v>77</v>
      </c>
      <c r="AQ2495" s="61">
        <v>416</v>
      </c>
      <c r="BK2495" s="27">
        <v>2023</v>
      </c>
      <c r="BL2495" t="s">
        <v>51</v>
      </c>
      <c r="BM2495" t="s">
        <v>30</v>
      </c>
      <c r="BN2495">
        <v>511114</v>
      </c>
      <c r="BO2495" s="29">
        <v>2</v>
      </c>
      <c r="BP2495" t="s">
        <v>79</v>
      </c>
      <c r="BQ2495" s="61">
        <v>4961</v>
      </c>
    </row>
    <row r="2496" spans="37:69" x14ac:dyDescent="0.25">
      <c r="AK2496" s="27">
        <v>2023</v>
      </c>
      <c r="AL2496" t="s">
        <v>65</v>
      </c>
      <c r="AM2496" t="s">
        <v>35</v>
      </c>
      <c r="AN2496">
        <v>250027</v>
      </c>
      <c r="AO2496" s="29">
        <v>6</v>
      </c>
      <c r="AP2496" t="s">
        <v>80</v>
      </c>
      <c r="AQ2496" s="61">
        <v>5259</v>
      </c>
      <c r="BK2496" s="27">
        <v>2023</v>
      </c>
      <c r="BL2496" t="s">
        <v>51</v>
      </c>
      <c r="BM2496" t="s">
        <v>30</v>
      </c>
      <c r="BN2496">
        <v>511114</v>
      </c>
      <c r="BO2496" s="29">
        <v>2</v>
      </c>
      <c r="BP2496" t="s">
        <v>16</v>
      </c>
      <c r="BQ2496" s="61">
        <v>395</v>
      </c>
    </row>
    <row r="2497" spans="37:69" x14ac:dyDescent="0.25">
      <c r="AK2497" s="27">
        <v>2023</v>
      </c>
      <c r="AL2497" t="s">
        <v>65</v>
      </c>
      <c r="AM2497" t="s">
        <v>35</v>
      </c>
      <c r="AN2497">
        <v>250027</v>
      </c>
      <c r="AO2497" s="29">
        <v>9</v>
      </c>
      <c r="AP2497" t="s">
        <v>80</v>
      </c>
      <c r="AQ2497" s="61">
        <v>4275</v>
      </c>
      <c r="BK2497" s="27">
        <v>2023</v>
      </c>
      <c r="BL2497" t="s">
        <v>51</v>
      </c>
      <c r="BM2497" t="s">
        <v>30</v>
      </c>
      <c r="BN2497">
        <v>511114</v>
      </c>
      <c r="BO2497" s="29">
        <v>2</v>
      </c>
      <c r="BP2497" t="s">
        <v>20</v>
      </c>
      <c r="BQ2497" s="61">
        <v>304</v>
      </c>
    </row>
    <row r="2498" spans="37:69" x14ac:dyDescent="0.25">
      <c r="AK2498" s="27">
        <v>2023</v>
      </c>
      <c r="AL2498" t="s">
        <v>65</v>
      </c>
      <c r="AM2498" t="s">
        <v>35</v>
      </c>
      <c r="AN2498">
        <v>250027</v>
      </c>
      <c r="AO2498" s="29">
        <v>10</v>
      </c>
      <c r="AP2498" t="s">
        <v>13</v>
      </c>
      <c r="AQ2498" s="61">
        <v>4433</v>
      </c>
      <c r="BK2498" s="27">
        <v>2023</v>
      </c>
      <c r="BL2498" t="s">
        <v>51</v>
      </c>
      <c r="BM2498" t="s">
        <v>30</v>
      </c>
      <c r="BN2498">
        <v>511114</v>
      </c>
      <c r="BO2498" s="29">
        <v>3</v>
      </c>
      <c r="BP2498" t="s">
        <v>74</v>
      </c>
      <c r="BQ2498" s="61">
        <v>4440</v>
      </c>
    </row>
    <row r="2499" spans="37:69" x14ac:dyDescent="0.25">
      <c r="AK2499" s="27">
        <v>2023</v>
      </c>
      <c r="AL2499" t="s">
        <v>65</v>
      </c>
      <c r="AM2499" t="s">
        <v>35</v>
      </c>
      <c r="AN2499">
        <v>250027</v>
      </c>
      <c r="AO2499" s="29">
        <v>10</v>
      </c>
      <c r="AP2499" t="s">
        <v>14</v>
      </c>
      <c r="AQ2499" s="61">
        <v>1456</v>
      </c>
      <c r="BK2499" s="27">
        <v>2023</v>
      </c>
      <c r="BL2499" t="s">
        <v>51</v>
      </c>
      <c r="BM2499" t="s">
        <v>30</v>
      </c>
      <c r="BN2499">
        <v>511114</v>
      </c>
      <c r="BO2499" s="29">
        <v>3</v>
      </c>
      <c r="BP2499" t="s">
        <v>17</v>
      </c>
      <c r="BQ2499" s="61">
        <v>244</v>
      </c>
    </row>
    <row r="2500" spans="37:69" x14ac:dyDescent="0.25">
      <c r="AK2500" s="27">
        <v>2023</v>
      </c>
      <c r="AL2500" t="s">
        <v>65</v>
      </c>
      <c r="AM2500" t="s">
        <v>35</v>
      </c>
      <c r="AN2500">
        <v>250027</v>
      </c>
      <c r="AO2500" s="29">
        <v>11</v>
      </c>
      <c r="AP2500" t="s">
        <v>75</v>
      </c>
      <c r="AQ2500" s="61">
        <v>2321</v>
      </c>
      <c r="BK2500" s="27">
        <v>2023</v>
      </c>
      <c r="BL2500" t="s">
        <v>51</v>
      </c>
      <c r="BM2500" t="s">
        <v>30</v>
      </c>
      <c r="BN2500">
        <v>511114</v>
      </c>
      <c r="BO2500" s="29">
        <v>3</v>
      </c>
      <c r="BP2500" t="s">
        <v>18</v>
      </c>
      <c r="BQ2500" s="61">
        <v>1923</v>
      </c>
    </row>
    <row r="2501" spans="37:69" x14ac:dyDescent="0.25">
      <c r="AK2501" s="27">
        <v>2023</v>
      </c>
      <c r="AL2501" t="s">
        <v>65</v>
      </c>
      <c r="AM2501" t="s">
        <v>35</v>
      </c>
      <c r="AN2501">
        <v>250027</v>
      </c>
      <c r="AO2501" s="29">
        <v>12</v>
      </c>
      <c r="AP2501" t="s">
        <v>74</v>
      </c>
      <c r="AQ2501" s="61">
        <v>2091</v>
      </c>
      <c r="BK2501" s="27">
        <v>2023</v>
      </c>
      <c r="BL2501" t="s">
        <v>51</v>
      </c>
      <c r="BM2501" t="s">
        <v>30</v>
      </c>
      <c r="BN2501">
        <v>511114</v>
      </c>
      <c r="BO2501" s="29">
        <v>3</v>
      </c>
      <c r="BP2501" t="s">
        <v>19</v>
      </c>
      <c r="BQ2501" s="61">
        <v>5915</v>
      </c>
    </row>
    <row r="2502" spans="37:69" x14ac:dyDescent="0.25">
      <c r="AK2502" s="27">
        <v>2023</v>
      </c>
      <c r="AL2502" t="s">
        <v>65</v>
      </c>
      <c r="AM2502" t="s">
        <v>35</v>
      </c>
      <c r="AN2502">
        <v>250028</v>
      </c>
      <c r="AO2502" s="29">
        <v>1</v>
      </c>
      <c r="AP2502" t="s">
        <v>14</v>
      </c>
      <c r="AQ2502" s="61">
        <v>3156</v>
      </c>
      <c r="BK2502" s="27">
        <v>2023</v>
      </c>
      <c r="BL2502" t="s">
        <v>51</v>
      </c>
      <c r="BM2502" t="s">
        <v>30</v>
      </c>
      <c r="BN2502">
        <v>511114</v>
      </c>
      <c r="BO2502" s="29">
        <v>4</v>
      </c>
      <c r="BP2502" t="s">
        <v>73</v>
      </c>
      <c r="BQ2502" s="61">
        <v>1140</v>
      </c>
    </row>
    <row r="2503" spans="37:69" x14ac:dyDescent="0.25">
      <c r="AK2503" s="27">
        <v>2023</v>
      </c>
      <c r="AL2503" t="s">
        <v>65</v>
      </c>
      <c r="AM2503" t="s">
        <v>35</v>
      </c>
      <c r="AN2503">
        <v>250028</v>
      </c>
      <c r="AO2503" s="29">
        <v>3</v>
      </c>
      <c r="AP2503" t="s">
        <v>81</v>
      </c>
      <c r="AQ2503" s="61">
        <v>4404</v>
      </c>
      <c r="BK2503" s="27">
        <v>2023</v>
      </c>
      <c r="BL2503" t="s">
        <v>51</v>
      </c>
      <c r="BM2503" t="s">
        <v>30</v>
      </c>
      <c r="BN2503">
        <v>511114</v>
      </c>
      <c r="BO2503" s="29">
        <v>4</v>
      </c>
      <c r="BP2503" t="s">
        <v>74</v>
      </c>
      <c r="BQ2503" s="61">
        <v>5459</v>
      </c>
    </row>
    <row r="2504" spans="37:69" x14ac:dyDescent="0.25">
      <c r="AK2504" s="27">
        <v>2023</v>
      </c>
      <c r="AL2504" t="s">
        <v>65</v>
      </c>
      <c r="AM2504" t="s">
        <v>35</v>
      </c>
      <c r="AN2504">
        <v>250028</v>
      </c>
      <c r="AO2504" s="29">
        <v>4</v>
      </c>
      <c r="AP2504" t="s">
        <v>12</v>
      </c>
      <c r="AQ2504" s="61">
        <v>2436</v>
      </c>
      <c r="BK2504" s="27">
        <v>2023</v>
      </c>
      <c r="BL2504" t="s">
        <v>51</v>
      </c>
      <c r="BM2504" t="s">
        <v>30</v>
      </c>
      <c r="BN2504">
        <v>511114</v>
      </c>
      <c r="BO2504" s="29">
        <v>4</v>
      </c>
      <c r="BP2504" t="s">
        <v>78</v>
      </c>
      <c r="BQ2504" s="61">
        <v>1927</v>
      </c>
    </row>
    <row r="2505" spans="37:69" x14ac:dyDescent="0.25">
      <c r="AK2505" s="27">
        <v>2023</v>
      </c>
      <c r="AL2505" t="s">
        <v>65</v>
      </c>
      <c r="AM2505" t="s">
        <v>35</v>
      </c>
      <c r="AN2505">
        <v>250028</v>
      </c>
      <c r="AO2505" s="29">
        <v>5</v>
      </c>
      <c r="AP2505" t="s">
        <v>73</v>
      </c>
      <c r="AQ2505" s="61">
        <v>666</v>
      </c>
      <c r="BK2505" s="27">
        <v>2023</v>
      </c>
      <c r="BL2505" t="s">
        <v>51</v>
      </c>
      <c r="BM2505" t="s">
        <v>30</v>
      </c>
      <c r="BN2505">
        <v>511114</v>
      </c>
      <c r="BO2505" s="29">
        <v>4</v>
      </c>
      <c r="BP2505" t="s">
        <v>16</v>
      </c>
      <c r="BQ2505" s="61">
        <v>969</v>
      </c>
    </row>
    <row r="2506" spans="37:69" x14ac:dyDescent="0.25">
      <c r="AK2506" s="27">
        <v>2023</v>
      </c>
      <c r="AL2506" t="s">
        <v>65</v>
      </c>
      <c r="AM2506" t="s">
        <v>35</v>
      </c>
      <c r="AN2506">
        <v>250028</v>
      </c>
      <c r="AO2506" s="29">
        <v>5</v>
      </c>
      <c r="AP2506" t="s">
        <v>15</v>
      </c>
      <c r="AQ2506" s="61">
        <v>2307</v>
      </c>
      <c r="BK2506" s="27">
        <v>2023</v>
      </c>
      <c r="BL2506" t="s">
        <v>51</v>
      </c>
      <c r="BM2506" t="s">
        <v>30</v>
      </c>
      <c r="BN2506">
        <v>511114</v>
      </c>
      <c r="BO2506" s="29">
        <v>5</v>
      </c>
      <c r="BP2506" t="s">
        <v>75</v>
      </c>
      <c r="BQ2506" s="61">
        <v>2766</v>
      </c>
    </row>
    <row r="2507" spans="37:69" x14ac:dyDescent="0.25">
      <c r="AK2507" s="27">
        <v>2023</v>
      </c>
      <c r="AL2507" t="s">
        <v>65</v>
      </c>
      <c r="AM2507" t="s">
        <v>35</v>
      </c>
      <c r="AN2507">
        <v>250028</v>
      </c>
      <c r="AO2507" s="29">
        <v>6</v>
      </c>
      <c r="AP2507" t="s">
        <v>78</v>
      </c>
      <c r="AQ2507" s="61">
        <v>1037</v>
      </c>
      <c r="BK2507" s="27">
        <v>2023</v>
      </c>
      <c r="BL2507" t="s">
        <v>51</v>
      </c>
      <c r="BM2507" t="s">
        <v>30</v>
      </c>
      <c r="BN2507">
        <v>511114</v>
      </c>
      <c r="BO2507" s="29">
        <v>5</v>
      </c>
      <c r="BP2507" t="s">
        <v>77</v>
      </c>
      <c r="BQ2507" s="61">
        <v>987</v>
      </c>
    </row>
    <row r="2508" spans="37:69" x14ac:dyDescent="0.25">
      <c r="AK2508" s="27">
        <v>2023</v>
      </c>
      <c r="AL2508" t="s">
        <v>65</v>
      </c>
      <c r="AM2508" t="s">
        <v>35</v>
      </c>
      <c r="AN2508">
        <v>250028</v>
      </c>
      <c r="AO2508" s="29">
        <v>8</v>
      </c>
      <c r="AP2508" t="s">
        <v>12</v>
      </c>
      <c r="AQ2508" s="61">
        <v>5747</v>
      </c>
      <c r="BK2508" s="27">
        <v>2023</v>
      </c>
      <c r="BL2508" t="s">
        <v>51</v>
      </c>
      <c r="BM2508" t="s">
        <v>30</v>
      </c>
      <c r="BN2508">
        <v>511114</v>
      </c>
      <c r="BO2508" s="29">
        <v>5</v>
      </c>
      <c r="BP2508" t="s">
        <v>79</v>
      </c>
      <c r="BQ2508" s="61">
        <v>944</v>
      </c>
    </row>
    <row r="2509" spans="37:69" x14ac:dyDescent="0.25">
      <c r="AK2509" s="27">
        <v>2023</v>
      </c>
      <c r="AL2509" t="s">
        <v>65</v>
      </c>
      <c r="AM2509" t="s">
        <v>35</v>
      </c>
      <c r="AN2509">
        <v>250028</v>
      </c>
      <c r="AO2509" s="29">
        <v>9</v>
      </c>
      <c r="AP2509" t="s">
        <v>74</v>
      </c>
      <c r="AQ2509" s="61">
        <v>2046</v>
      </c>
      <c r="BK2509" s="27">
        <v>2023</v>
      </c>
      <c r="BL2509" t="s">
        <v>51</v>
      </c>
      <c r="BM2509" t="s">
        <v>30</v>
      </c>
      <c r="BN2509">
        <v>511114</v>
      </c>
      <c r="BO2509" s="29">
        <v>5</v>
      </c>
      <c r="BP2509" t="s">
        <v>81</v>
      </c>
      <c r="BQ2509" s="61">
        <v>5609</v>
      </c>
    </row>
    <row r="2510" spans="37:69" x14ac:dyDescent="0.25">
      <c r="AK2510" s="27">
        <v>2023</v>
      </c>
      <c r="AL2510" t="s">
        <v>65</v>
      </c>
      <c r="AM2510" t="s">
        <v>35</v>
      </c>
      <c r="AN2510">
        <v>250028</v>
      </c>
      <c r="AO2510" s="29">
        <v>10</v>
      </c>
      <c r="AP2510" t="s">
        <v>75</v>
      </c>
      <c r="AQ2510" s="61">
        <v>1866</v>
      </c>
      <c r="BK2510" s="27">
        <v>2023</v>
      </c>
      <c r="BL2510" t="s">
        <v>51</v>
      </c>
      <c r="BM2510" t="s">
        <v>30</v>
      </c>
      <c r="BN2510">
        <v>511114</v>
      </c>
      <c r="BO2510" s="29">
        <v>5</v>
      </c>
      <c r="BP2510" t="s">
        <v>12</v>
      </c>
      <c r="BQ2510" s="61">
        <v>2418</v>
      </c>
    </row>
    <row r="2511" spans="37:69" x14ac:dyDescent="0.25">
      <c r="AK2511" s="27">
        <v>2023</v>
      </c>
      <c r="AL2511" t="s">
        <v>65</v>
      </c>
      <c r="AM2511" t="s">
        <v>35</v>
      </c>
      <c r="AN2511">
        <v>250028</v>
      </c>
      <c r="AO2511" s="29">
        <v>10</v>
      </c>
      <c r="AP2511" t="s">
        <v>78</v>
      </c>
      <c r="AQ2511" s="61">
        <v>4933</v>
      </c>
      <c r="BK2511" s="27">
        <v>2023</v>
      </c>
      <c r="BL2511" t="s">
        <v>51</v>
      </c>
      <c r="BM2511" t="s">
        <v>30</v>
      </c>
      <c r="BN2511">
        <v>511114</v>
      </c>
      <c r="BO2511" s="29">
        <v>6</v>
      </c>
      <c r="BP2511" t="s">
        <v>79</v>
      </c>
      <c r="BQ2511" s="61">
        <v>3311</v>
      </c>
    </row>
    <row r="2512" spans="37:69" x14ac:dyDescent="0.25">
      <c r="AK2512" s="27">
        <v>2023</v>
      </c>
      <c r="AL2512" t="s">
        <v>65</v>
      </c>
      <c r="AM2512" t="s">
        <v>35</v>
      </c>
      <c r="AN2512">
        <v>250028</v>
      </c>
      <c r="AO2512" s="29">
        <v>12</v>
      </c>
      <c r="AP2512" t="s">
        <v>15</v>
      </c>
      <c r="AQ2512" s="61">
        <v>1336</v>
      </c>
      <c r="BK2512" s="27">
        <v>2023</v>
      </c>
      <c r="BL2512" t="s">
        <v>51</v>
      </c>
      <c r="BM2512" t="s">
        <v>30</v>
      </c>
      <c r="BN2512">
        <v>511114</v>
      </c>
      <c r="BO2512" s="29">
        <v>6</v>
      </c>
      <c r="BP2512" t="s">
        <v>17</v>
      </c>
      <c r="BQ2512" s="61">
        <v>9445</v>
      </c>
    </row>
    <row r="2513" spans="37:69" x14ac:dyDescent="0.25">
      <c r="AK2513" s="27">
        <v>2023</v>
      </c>
      <c r="AL2513" t="s">
        <v>65</v>
      </c>
      <c r="AM2513" t="s">
        <v>35</v>
      </c>
      <c r="AN2513">
        <v>250028</v>
      </c>
      <c r="AO2513" s="29">
        <v>12</v>
      </c>
      <c r="AP2513" t="s">
        <v>18</v>
      </c>
      <c r="AQ2513" s="61">
        <v>2149</v>
      </c>
      <c r="BK2513" s="27">
        <v>2023</v>
      </c>
      <c r="BL2513" t="s">
        <v>51</v>
      </c>
      <c r="BM2513" t="s">
        <v>30</v>
      </c>
      <c r="BN2513">
        <v>511114</v>
      </c>
      <c r="BO2513" s="29">
        <v>7</v>
      </c>
      <c r="BP2513" t="s">
        <v>13</v>
      </c>
      <c r="BQ2513" s="61">
        <v>633</v>
      </c>
    </row>
    <row r="2514" spans="37:69" x14ac:dyDescent="0.25">
      <c r="AK2514" s="27">
        <v>2023</v>
      </c>
      <c r="AL2514" t="s">
        <v>65</v>
      </c>
      <c r="AM2514" t="s">
        <v>35</v>
      </c>
      <c r="AN2514">
        <v>250029</v>
      </c>
      <c r="AO2514" s="29">
        <v>2</v>
      </c>
      <c r="AP2514" t="s">
        <v>16</v>
      </c>
      <c r="AQ2514" s="61">
        <v>5547</v>
      </c>
      <c r="BK2514" s="27">
        <v>2023</v>
      </c>
      <c r="BL2514" t="s">
        <v>51</v>
      </c>
      <c r="BM2514" t="s">
        <v>30</v>
      </c>
      <c r="BN2514">
        <v>511114</v>
      </c>
      <c r="BO2514" s="29">
        <v>7</v>
      </c>
      <c r="BP2514" t="s">
        <v>14</v>
      </c>
      <c r="BQ2514" s="61">
        <v>2523</v>
      </c>
    </row>
    <row r="2515" spans="37:69" x14ac:dyDescent="0.25">
      <c r="AK2515" s="27">
        <v>2023</v>
      </c>
      <c r="AL2515" t="s">
        <v>65</v>
      </c>
      <c r="AM2515" t="s">
        <v>35</v>
      </c>
      <c r="AN2515">
        <v>250029</v>
      </c>
      <c r="AO2515" s="29">
        <v>3</v>
      </c>
      <c r="AP2515" t="s">
        <v>78</v>
      </c>
      <c r="AQ2515" s="61">
        <v>1782</v>
      </c>
      <c r="BK2515" s="27">
        <v>2023</v>
      </c>
      <c r="BL2515" t="s">
        <v>51</v>
      </c>
      <c r="BM2515" t="s">
        <v>30</v>
      </c>
      <c r="BN2515">
        <v>511114</v>
      </c>
      <c r="BO2515" s="29">
        <v>8</v>
      </c>
      <c r="BP2515" t="s">
        <v>77</v>
      </c>
      <c r="BQ2515" s="61">
        <v>1623</v>
      </c>
    </row>
    <row r="2516" spans="37:69" x14ac:dyDescent="0.25">
      <c r="AK2516" s="27">
        <v>2023</v>
      </c>
      <c r="AL2516" t="s">
        <v>65</v>
      </c>
      <c r="AM2516" t="s">
        <v>35</v>
      </c>
      <c r="AN2516">
        <v>250029</v>
      </c>
      <c r="AO2516" s="29">
        <v>4</v>
      </c>
      <c r="AP2516" t="s">
        <v>12</v>
      </c>
      <c r="AQ2516" s="61">
        <v>5640</v>
      </c>
      <c r="BK2516" s="27">
        <v>2023</v>
      </c>
      <c r="BL2516" t="s">
        <v>51</v>
      </c>
      <c r="BM2516" t="s">
        <v>30</v>
      </c>
      <c r="BN2516">
        <v>511114</v>
      </c>
      <c r="BO2516" s="29">
        <v>8</v>
      </c>
      <c r="BP2516" t="s">
        <v>79</v>
      </c>
      <c r="BQ2516" s="61">
        <v>4664</v>
      </c>
    </row>
    <row r="2517" spans="37:69" x14ac:dyDescent="0.25">
      <c r="AK2517" s="27">
        <v>2023</v>
      </c>
      <c r="AL2517" t="s">
        <v>65</v>
      </c>
      <c r="AM2517" t="s">
        <v>35</v>
      </c>
      <c r="AN2517">
        <v>250029</v>
      </c>
      <c r="AO2517" s="29">
        <v>5</v>
      </c>
      <c r="AP2517" t="s">
        <v>20</v>
      </c>
      <c r="AQ2517" s="61">
        <v>3879</v>
      </c>
      <c r="BK2517" s="27">
        <v>2023</v>
      </c>
      <c r="BL2517" t="s">
        <v>51</v>
      </c>
      <c r="BM2517" t="s">
        <v>30</v>
      </c>
      <c r="BN2517">
        <v>511114</v>
      </c>
      <c r="BO2517" s="29">
        <v>8</v>
      </c>
      <c r="BP2517" t="s">
        <v>12</v>
      </c>
      <c r="BQ2517" s="61">
        <v>5372</v>
      </c>
    </row>
    <row r="2518" spans="37:69" x14ac:dyDescent="0.25">
      <c r="AK2518" s="27">
        <v>2023</v>
      </c>
      <c r="AL2518" t="s">
        <v>65</v>
      </c>
      <c r="AM2518" t="s">
        <v>35</v>
      </c>
      <c r="AN2518">
        <v>250029</v>
      </c>
      <c r="AO2518" s="29">
        <v>9</v>
      </c>
      <c r="AP2518" t="s">
        <v>15</v>
      </c>
      <c r="AQ2518" s="61">
        <v>1871</v>
      </c>
      <c r="BK2518" s="27">
        <v>2023</v>
      </c>
      <c r="BL2518" t="s">
        <v>51</v>
      </c>
      <c r="BM2518" t="s">
        <v>30</v>
      </c>
      <c r="BN2518">
        <v>511114</v>
      </c>
      <c r="BO2518" s="29">
        <v>8</v>
      </c>
      <c r="BP2518" t="s">
        <v>16</v>
      </c>
      <c r="BQ2518" s="61">
        <v>5199</v>
      </c>
    </row>
    <row r="2519" spans="37:69" x14ac:dyDescent="0.25">
      <c r="AK2519" s="27">
        <v>2023</v>
      </c>
      <c r="AL2519" t="s">
        <v>65</v>
      </c>
      <c r="AM2519" t="s">
        <v>35</v>
      </c>
      <c r="AN2519">
        <v>250029</v>
      </c>
      <c r="AO2519" s="29">
        <v>9</v>
      </c>
      <c r="AP2519" t="s">
        <v>16</v>
      </c>
      <c r="AQ2519" s="61">
        <v>5896</v>
      </c>
      <c r="BK2519" s="27">
        <v>2023</v>
      </c>
      <c r="BL2519" t="s">
        <v>51</v>
      </c>
      <c r="BM2519" t="s">
        <v>30</v>
      </c>
      <c r="BN2519">
        <v>511114</v>
      </c>
      <c r="BO2519" s="29">
        <v>9</v>
      </c>
      <c r="BP2519" t="s">
        <v>73</v>
      </c>
      <c r="BQ2519" s="61">
        <v>5716</v>
      </c>
    </row>
    <row r="2520" spans="37:69" x14ac:dyDescent="0.25">
      <c r="AK2520" s="27">
        <v>2023</v>
      </c>
      <c r="AL2520" t="s">
        <v>65</v>
      </c>
      <c r="AM2520" t="s">
        <v>35</v>
      </c>
      <c r="AN2520">
        <v>250029</v>
      </c>
      <c r="AO2520" s="29">
        <v>11</v>
      </c>
      <c r="AP2520" t="s">
        <v>16</v>
      </c>
      <c r="AQ2520" s="61">
        <v>2792</v>
      </c>
      <c r="BK2520" s="27">
        <v>2023</v>
      </c>
      <c r="BL2520" t="s">
        <v>51</v>
      </c>
      <c r="BM2520" t="s">
        <v>30</v>
      </c>
      <c r="BN2520">
        <v>511114</v>
      </c>
      <c r="BO2520" s="29">
        <v>9</v>
      </c>
      <c r="BP2520" t="s">
        <v>75</v>
      </c>
      <c r="BQ2520" s="61">
        <v>1631</v>
      </c>
    </row>
    <row r="2521" spans="37:69" x14ac:dyDescent="0.25">
      <c r="AK2521" s="27">
        <v>2023</v>
      </c>
      <c r="AL2521" t="s">
        <v>65</v>
      </c>
      <c r="AM2521" t="s">
        <v>35</v>
      </c>
      <c r="AN2521">
        <v>250030</v>
      </c>
      <c r="AO2521" s="29">
        <v>2</v>
      </c>
      <c r="AP2521" t="s">
        <v>78</v>
      </c>
      <c r="AQ2521" s="61">
        <v>3603</v>
      </c>
      <c r="BK2521" s="27">
        <v>2023</v>
      </c>
      <c r="BL2521" t="s">
        <v>51</v>
      </c>
      <c r="BM2521" t="s">
        <v>30</v>
      </c>
      <c r="BN2521">
        <v>511114</v>
      </c>
      <c r="BO2521" s="29">
        <v>9</v>
      </c>
      <c r="BP2521" t="s">
        <v>81</v>
      </c>
      <c r="BQ2521" s="61">
        <v>488</v>
      </c>
    </row>
    <row r="2522" spans="37:69" x14ac:dyDescent="0.25">
      <c r="AK2522" s="27">
        <v>2023</v>
      </c>
      <c r="AL2522" t="s">
        <v>65</v>
      </c>
      <c r="AM2522" t="s">
        <v>35</v>
      </c>
      <c r="AN2522">
        <v>250030</v>
      </c>
      <c r="AO2522" s="29">
        <v>2</v>
      </c>
      <c r="AP2522" t="s">
        <v>80</v>
      </c>
      <c r="AQ2522" s="61">
        <v>3395</v>
      </c>
      <c r="BK2522" s="27">
        <v>2023</v>
      </c>
      <c r="BL2522" t="s">
        <v>51</v>
      </c>
      <c r="BM2522" t="s">
        <v>30</v>
      </c>
      <c r="BN2522">
        <v>511114</v>
      </c>
      <c r="BO2522" s="29">
        <v>9</v>
      </c>
      <c r="BP2522" t="s">
        <v>14</v>
      </c>
      <c r="BQ2522" s="61">
        <v>928</v>
      </c>
    </row>
    <row r="2523" spans="37:69" x14ac:dyDescent="0.25">
      <c r="AK2523" s="27">
        <v>2023</v>
      </c>
      <c r="AL2523" t="s">
        <v>65</v>
      </c>
      <c r="AM2523" t="s">
        <v>35</v>
      </c>
      <c r="AN2523">
        <v>250030</v>
      </c>
      <c r="AO2523" s="29">
        <v>4</v>
      </c>
      <c r="AP2523" t="s">
        <v>77</v>
      </c>
      <c r="AQ2523" s="61">
        <v>2059</v>
      </c>
      <c r="BK2523" s="27">
        <v>2023</v>
      </c>
      <c r="BL2523" t="s">
        <v>51</v>
      </c>
      <c r="BM2523" t="s">
        <v>30</v>
      </c>
      <c r="BN2523">
        <v>511114</v>
      </c>
      <c r="BO2523" s="29">
        <v>10</v>
      </c>
      <c r="BP2523" t="s">
        <v>79</v>
      </c>
      <c r="BQ2523" s="61">
        <v>3171</v>
      </c>
    </row>
    <row r="2524" spans="37:69" x14ac:dyDescent="0.25">
      <c r="AK2524" s="27">
        <v>2023</v>
      </c>
      <c r="AL2524" t="s">
        <v>65</v>
      </c>
      <c r="AM2524" t="s">
        <v>35</v>
      </c>
      <c r="AN2524">
        <v>250030</v>
      </c>
      <c r="AO2524" s="29">
        <v>10</v>
      </c>
      <c r="AP2524" t="s">
        <v>74</v>
      </c>
      <c r="AQ2524" s="61">
        <v>1429</v>
      </c>
      <c r="BK2524" s="27">
        <v>2023</v>
      </c>
      <c r="BL2524" t="s">
        <v>51</v>
      </c>
      <c r="BM2524" t="s">
        <v>30</v>
      </c>
      <c r="BN2524">
        <v>511114</v>
      </c>
      <c r="BO2524" s="29">
        <v>10</v>
      </c>
      <c r="BP2524" t="s">
        <v>81</v>
      </c>
      <c r="BQ2524" s="61">
        <v>3886</v>
      </c>
    </row>
    <row r="2525" spans="37:69" x14ac:dyDescent="0.25">
      <c r="AK2525" s="27">
        <v>2023</v>
      </c>
      <c r="AL2525" t="s">
        <v>65</v>
      </c>
      <c r="AM2525" t="s">
        <v>35</v>
      </c>
      <c r="AN2525">
        <v>250030</v>
      </c>
      <c r="AO2525" s="29">
        <v>10</v>
      </c>
      <c r="AP2525" t="s">
        <v>79</v>
      </c>
      <c r="AQ2525" s="61">
        <v>3079</v>
      </c>
      <c r="BK2525" s="27">
        <v>2023</v>
      </c>
      <c r="BL2525" t="s">
        <v>51</v>
      </c>
      <c r="BM2525" t="s">
        <v>30</v>
      </c>
      <c r="BN2525">
        <v>511114</v>
      </c>
      <c r="BO2525" s="29">
        <v>11</v>
      </c>
      <c r="BP2525" t="s">
        <v>77</v>
      </c>
      <c r="BQ2525" s="61">
        <v>8004</v>
      </c>
    </row>
    <row r="2526" spans="37:69" x14ac:dyDescent="0.25">
      <c r="AK2526" s="27">
        <v>2023</v>
      </c>
      <c r="AL2526" t="s">
        <v>51</v>
      </c>
      <c r="AM2526" t="s">
        <v>34</v>
      </c>
      <c r="AN2526">
        <v>250021</v>
      </c>
      <c r="AO2526" s="29">
        <v>3</v>
      </c>
      <c r="AP2526" t="s">
        <v>73</v>
      </c>
      <c r="AQ2526" s="61">
        <v>4614</v>
      </c>
      <c r="BK2526" s="27">
        <v>2023</v>
      </c>
      <c r="BL2526" t="s">
        <v>51</v>
      </c>
      <c r="BM2526" t="s">
        <v>30</v>
      </c>
      <c r="BN2526">
        <v>511114</v>
      </c>
      <c r="BO2526" s="29">
        <v>11</v>
      </c>
      <c r="BP2526" t="s">
        <v>18</v>
      </c>
      <c r="BQ2526" s="61">
        <v>4883</v>
      </c>
    </row>
    <row r="2527" spans="37:69" x14ac:dyDescent="0.25">
      <c r="AK2527" s="27">
        <v>2023</v>
      </c>
      <c r="AL2527" t="s">
        <v>51</v>
      </c>
      <c r="AM2527" t="s">
        <v>34</v>
      </c>
      <c r="AN2527">
        <v>250021</v>
      </c>
      <c r="AO2527" s="29">
        <v>4</v>
      </c>
      <c r="AP2527" t="s">
        <v>75</v>
      </c>
      <c r="AQ2527" s="61">
        <v>5829</v>
      </c>
      <c r="BK2527" s="27">
        <v>2023</v>
      </c>
      <c r="BL2527" t="s">
        <v>51</v>
      </c>
      <c r="BM2527" t="s">
        <v>30</v>
      </c>
      <c r="BN2527">
        <v>511114</v>
      </c>
      <c r="BO2527" s="29">
        <v>12</v>
      </c>
      <c r="BP2527" t="s">
        <v>75</v>
      </c>
      <c r="BQ2527" s="61">
        <v>2417</v>
      </c>
    </row>
    <row r="2528" spans="37:69" x14ac:dyDescent="0.25">
      <c r="AK2528" s="27">
        <v>2023</v>
      </c>
      <c r="AL2528" t="s">
        <v>51</v>
      </c>
      <c r="AM2528" t="s">
        <v>34</v>
      </c>
      <c r="AN2528">
        <v>250021</v>
      </c>
      <c r="AO2528" s="29">
        <v>5</v>
      </c>
      <c r="AP2528" t="s">
        <v>77</v>
      </c>
      <c r="AQ2528" s="61">
        <v>987</v>
      </c>
      <c r="BK2528" s="27">
        <v>2023</v>
      </c>
      <c r="BL2528" t="s">
        <v>51</v>
      </c>
      <c r="BM2528" t="s">
        <v>30</v>
      </c>
      <c r="BN2528">
        <v>511114</v>
      </c>
      <c r="BO2528" s="29">
        <v>12</v>
      </c>
      <c r="BP2528" t="s">
        <v>78</v>
      </c>
      <c r="BQ2528" s="61">
        <v>5258</v>
      </c>
    </row>
    <row r="2529" spans="37:69" x14ac:dyDescent="0.25">
      <c r="AK2529" s="27">
        <v>2023</v>
      </c>
      <c r="AL2529" t="s">
        <v>51</v>
      </c>
      <c r="AM2529" t="s">
        <v>34</v>
      </c>
      <c r="AN2529">
        <v>250021</v>
      </c>
      <c r="AO2529" s="29">
        <v>5</v>
      </c>
      <c r="AP2529" t="s">
        <v>17</v>
      </c>
      <c r="AQ2529" s="61">
        <v>4812</v>
      </c>
      <c r="BK2529" s="27">
        <v>2023</v>
      </c>
      <c r="BL2529" t="s">
        <v>51</v>
      </c>
      <c r="BM2529" t="s">
        <v>30</v>
      </c>
      <c r="BN2529">
        <v>511114</v>
      </c>
      <c r="BO2529" s="29">
        <v>12</v>
      </c>
      <c r="BP2529" t="s">
        <v>11</v>
      </c>
      <c r="BQ2529" s="61">
        <v>7809</v>
      </c>
    </row>
    <row r="2530" spans="37:69" x14ac:dyDescent="0.25">
      <c r="AK2530" s="27">
        <v>2023</v>
      </c>
      <c r="AL2530" t="s">
        <v>51</v>
      </c>
      <c r="AM2530" t="s">
        <v>34</v>
      </c>
      <c r="AN2530">
        <v>250021</v>
      </c>
      <c r="AO2530" s="29">
        <v>5</v>
      </c>
      <c r="AP2530" t="s">
        <v>18</v>
      </c>
      <c r="AQ2530" s="61">
        <v>4317</v>
      </c>
      <c r="BK2530" s="27">
        <v>2023</v>
      </c>
      <c r="BL2530" t="s">
        <v>51</v>
      </c>
      <c r="BM2530" t="s">
        <v>70</v>
      </c>
      <c r="BN2530">
        <v>511115</v>
      </c>
      <c r="BO2530" s="29">
        <v>1</v>
      </c>
      <c r="BP2530" t="s">
        <v>73</v>
      </c>
      <c r="BQ2530" s="61">
        <v>4573</v>
      </c>
    </row>
    <row r="2531" spans="37:69" x14ac:dyDescent="0.25">
      <c r="AK2531" s="27">
        <v>2023</v>
      </c>
      <c r="AL2531" t="s">
        <v>51</v>
      </c>
      <c r="AM2531" t="s">
        <v>34</v>
      </c>
      <c r="AN2531">
        <v>250021</v>
      </c>
      <c r="AO2531" s="29">
        <v>6</v>
      </c>
      <c r="AP2531" t="s">
        <v>16</v>
      </c>
      <c r="AQ2531" s="61">
        <v>3834</v>
      </c>
      <c r="BK2531" s="27">
        <v>2023</v>
      </c>
      <c r="BL2531" t="s">
        <v>51</v>
      </c>
      <c r="BM2531" t="s">
        <v>70</v>
      </c>
      <c r="BN2531">
        <v>511115</v>
      </c>
      <c r="BO2531" s="29">
        <v>2</v>
      </c>
      <c r="BP2531" t="s">
        <v>73</v>
      </c>
      <c r="BQ2531" s="61">
        <v>284</v>
      </c>
    </row>
    <row r="2532" spans="37:69" x14ac:dyDescent="0.25">
      <c r="AK2532" s="27">
        <v>2023</v>
      </c>
      <c r="AL2532" t="s">
        <v>51</v>
      </c>
      <c r="AM2532" t="s">
        <v>34</v>
      </c>
      <c r="AN2532">
        <v>250021</v>
      </c>
      <c r="AO2532" s="29">
        <v>7</v>
      </c>
      <c r="AP2532" t="s">
        <v>76</v>
      </c>
      <c r="AQ2532" s="61">
        <v>2977</v>
      </c>
      <c r="BK2532" s="27">
        <v>2023</v>
      </c>
      <c r="BL2532" t="s">
        <v>51</v>
      </c>
      <c r="BM2532" t="s">
        <v>70</v>
      </c>
      <c r="BN2532">
        <v>511115</v>
      </c>
      <c r="BO2532" s="29">
        <v>2</v>
      </c>
      <c r="BP2532" t="s">
        <v>76</v>
      </c>
      <c r="BQ2532" s="61">
        <v>347</v>
      </c>
    </row>
    <row r="2533" spans="37:69" x14ac:dyDescent="0.25">
      <c r="AK2533" s="27">
        <v>2023</v>
      </c>
      <c r="AL2533" t="s">
        <v>51</v>
      </c>
      <c r="AM2533" t="s">
        <v>34</v>
      </c>
      <c r="AN2533">
        <v>250021</v>
      </c>
      <c r="AO2533" s="29">
        <v>8</v>
      </c>
      <c r="AP2533" t="s">
        <v>12</v>
      </c>
      <c r="AQ2533" s="61">
        <v>5372</v>
      </c>
      <c r="BK2533" s="27">
        <v>2023</v>
      </c>
      <c r="BL2533" t="s">
        <v>51</v>
      </c>
      <c r="BM2533" t="s">
        <v>70</v>
      </c>
      <c r="BN2533">
        <v>511115</v>
      </c>
      <c r="BO2533" s="29">
        <v>2</v>
      </c>
      <c r="BP2533" t="s">
        <v>78</v>
      </c>
      <c r="BQ2533" s="61">
        <v>3592</v>
      </c>
    </row>
    <row r="2534" spans="37:69" x14ac:dyDescent="0.25">
      <c r="AK2534" s="27">
        <v>2023</v>
      </c>
      <c r="AL2534" t="s">
        <v>51</v>
      </c>
      <c r="AM2534" t="s">
        <v>34</v>
      </c>
      <c r="AN2534">
        <v>250021</v>
      </c>
      <c r="AO2534" s="29">
        <v>9</v>
      </c>
      <c r="AP2534" t="s">
        <v>14</v>
      </c>
      <c r="AQ2534" s="61">
        <v>485</v>
      </c>
      <c r="BK2534" s="27">
        <v>2023</v>
      </c>
      <c r="BL2534" t="s">
        <v>51</v>
      </c>
      <c r="BM2534" t="s">
        <v>70</v>
      </c>
      <c r="BN2534">
        <v>511115</v>
      </c>
      <c r="BO2534" s="29">
        <v>3</v>
      </c>
      <c r="BP2534" t="s">
        <v>73</v>
      </c>
      <c r="BQ2534" s="61">
        <v>4614</v>
      </c>
    </row>
    <row r="2535" spans="37:69" x14ac:dyDescent="0.25">
      <c r="AK2535" s="27">
        <v>2023</v>
      </c>
      <c r="AL2535" t="s">
        <v>51</v>
      </c>
      <c r="AM2535" t="s">
        <v>34</v>
      </c>
      <c r="AN2535">
        <v>250021</v>
      </c>
      <c r="AO2535" s="29">
        <v>10</v>
      </c>
      <c r="AP2535" t="s">
        <v>77</v>
      </c>
      <c r="AQ2535" s="61">
        <v>5981</v>
      </c>
      <c r="BK2535" s="27">
        <v>2023</v>
      </c>
      <c r="BL2535" t="s">
        <v>51</v>
      </c>
      <c r="BM2535" t="s">
        <v>70</v>
      </c>
      <c r="BN2535">
        <v>511115</v>
      </c>
      <c r="BO2535" s="29">
        <v>3</v>
      </c>
      <c r="BP2535" t="s">
        <v>76</v>
      </c>
      <c r="BQ2535" s="61">
        <v>2798</v>
      </c>
    </row>
    <row r="2536" spans="37:69" x14ac:dyDescent="0.25">
      <c r="AK2536" s="27">
        <v>2023</v>
      </c>
      <c r="AL2536" t="s">
        <v>51</v>
      </c>
      <c r="AM2536" t="s">
        <v>34</v>
      </c>
      <c r="AN2536">
        <v>250021</v>
      </c>
      <c r="AO2536" s="29">
        <v>10</v>
      </c>
      <c r="AP2536" t="s">
        <v>78</v>
      </c>
      <c r="AQ2536" s="61">
        <v>5706</v>
      </c>
      <c r="BK2536" s="27">
        <v>2023</v>
      </c>
      <c r="BL2536" t="s">
        <v>51</v>
      </c>
      <c r="BM2536" t="s">
        <v>70</v>
      </c>
      <c r="BN2536">
        <v>511115</v>
      </c>
      <c r="BO2536" s="29">
        <v>4</v>
      </c>
      <c r="BP2536" t="s">
        <v>11</v>
      </c>
      <c r="BQ2536" s="61">
        <v>2817</v>
      </c>
    </row>
    <row r="2537" spans="37:69" x14ac:dyDescent="0.25">
      <c r="AK2537" s="27">
        <v>2023</v>
      </c>
      <c r="AL2537" t="s">
        <v>51</v>
      </c>
      <c r="AM2537" t="s">
        <v>34</v>
      </c>
      <c r="AN2537">
        <v>250021</v>
      </c>
      <c r="AO2537" s="29">
        <v>12</v>
      </c>
      <c r="AP2537" t="s">
        <v>20</v>
      </c>
      <c r="AQ2537" s="61">
        <v>427</v>
      </c>
      <c r="BK2537" s="27">
        <v>2023</v>
      </c>
      <c r="BL2537" t="s">
        <v>51</v>
      </c>
      <c r="BM2537" t="s">
        <v>70</v>
      </c>
      <c r="BN2537">
        <v>511115</v>
      </c>
      <c r="BO2537" s="29">
        <v>4</v>
      </c>
      <c r="BP2537" t="s">
        <v>13</v>
      </c>
      <c r="BQ2537" s="61">
        <v>5381</v>
      </c>
    </row>
    <row r="2538" spans="37:69" x14ac:dyDescent="0.25">
      <c r="AK2538" s="27">
        <v>2023</v>
      </c>
      <c r="AL2538" t="s">
        <v>51</v>
      </c>
      <c r="AM2538" t="s">
        <v>34</v>
      </c>
      <c r="AN2538">
        <v>250022</v>
      </c>
      <c r="AO2538" s="29">
        <v>1</v>
      </c>
      <c r="AP2538" t="s">
        <v>12</v>
      </c>
      <c r="AQ2538" s="61">
        <v>812</v>
      </c>
      <c r="BK2538" s="27">
        <v>2023</v>
      </c>
      <c r="BL2538" t="s">
        <v>51</v>
      </c>
      <c r="BM2538" t="s">
        <v>70</v>
      </c>
      <c r="BN2538">
        <v>511115</v>
      </c>
      <c r="BO2538" s="29">
        <v>4</v>
      </c>
      <c r="BP2538" t="s">
        <v>16</v>
      </c>
      <c r="BQ2538" s="61">
        <v>5886</v>
      </c>
    </row>
    <row r="2539" spans="37:69" x14ac:dyDescent="0.25">
      <c r="AK2539" s="27">
        <v>2023</v>
      </c>
      <c r="AL2539" t="s">
        <v>51</v>
      </c>
      <c r="AM2539" t="s">
        <v>34</v>
      </c>
      <c r="AN2539">
        <v>250022</v>
      </c>
      <c r="AO2539" s="29">
        <v>2</v>
      </c>
      <c r="AP2539" t="s">
        <v>77</v>
      </c>
      <c r="AQ2539" s="61">
        <v>1437</v>
      </c>
      <c r="BK2539" s="27">
        <v>2023</v>
      </c>
      <c r="BL2539" t="s">
        <v>51</v>
      </c>
      <c r="BM2539" t="s">
        <v>70</v>
      </c>
      <c r="BN2539">
        <v>511115</v>
      </c>
      <c r="BO2539" s="29">
        <v>4</v>
      </c>
      <c r="BP2539" t="s">
        <v>20</v>
      </c>
      <c r="BQ2539" s="61">
        <v>1220</v>
      </c>
    </row>
    <row r="2540" spans="37:69" x14ac:dyDescent="0.25">
      <c r="AK2540" s="27">
        <v>2023</v>
      </c>
      <c r="AL2540" t="s">
        <v>51</v>
      </c>
      <c r="AM2540" t="s">
        <v>34</v>
      </c>
      <c r="AN2540">
        <v>250022</v>
      </c>
      <c r="AO2540" s="29">
        <v>2</v>
      </c>
      <c r="AP2540" t="s">
        <v>19</v>
      </c>
      <c r="AQ2540" s="61">
        <v>4466</v>
      </c>
      <c r="BK2540" s="27">
        <v>2023</v>
      </c>
      <c r="BL2540" t="s">
        <v>51</v>
      </c>
      <c r="BM2540" t="s">
        <v>70</v>
      </c>
      <c r="BN2540">
        <v>511115</v>
      </c>
      <c r="BO2540" s="29">
        <v>5</v>
      </c>
      <c r="BP2540" t="s">
        <v>77</v>
      </c>
      <c r="BQ2540" s="61">
        <v>2178</v>
      </c>
    </row>
    <row r="2541" spans="37:69" x14ac:dyDescent="0.25">
      <c r="AK2541" s="27">
        <v>2023</v>
      </c>
      <c r="AL2541" t="s">
        <v>51</v>
      </c>
      <c r="AM2541" t="s">
        <v>34</v>
      </c>
      <c r="AN2541">
        <v>250022</v>
      </c>
      <c r="AO2541" s="29">
        <v>3</v>
      </c>
      <c r="AP2541" t="s">
        <v>73</v>
      </c>
      <c r="AQ2541" s="61">
        <v>1927</v>
      </c>
      <c r="BK2541" s="27">
        <v>2023</v>
      </c>
      <c r="BL2541" t="s">
        <v>51</v>
      </c>
      <c r="BM2541" t="s">
        <v>70</v>
      </c>
      <c r="BN2541">
        <v>511115</v>
      </c>
      <c r="BO2541" s="29">
        <v>5</v>
      </c>
      <c r="BP2541" t="s">
        <v>16</v>
      </c>
      <c r="BQ2541" s="61">
        <v>3378</v>
      </c>
    </row>
    <row r="2542" spans="37:69" x14ac:dyDescent="0.25">
      <c r="AK2542" s="27">
        <v>2023</v>
      </c>
      <c r="AL2542" t="s">
        <v>51</v>
      </c>
      <c r="AM2542" t="s">
        <v>34</v>
      </c>
      <c r="AN2542">
        <v>250022</v>
      </c>
      <c r="AO2542" s="29">
        <v>4</v>
      </c>
      <c r="AP2542" t="s">
        <v>11</v>
      </c>
      <c r="AQ2542" s="61">
        <v>4639</v>
      </c>
      <c r="BK2542" s="27">
        <v>2023</v>
      </c>
      <c r="BL2542" t="s">
        <v>51</v>
      </c>
      <c r="BM2542" t="s">
        <v>70</v>
      </c>
      <c r="BN2542">
        <v>511115</v>
      </c>
      <c r="BO2542" s="29">
        <v>6</v>
      </c>
      <c r="BP2542" t="s">
        <v>76</v>
      </c>
      <c r="BQ2542" s="61">
        <v>2972</v>
      </c>
    </row>
    <row r="2543" spans="37:69" x14ac:dyDescent="0.25">
      <c r="AK2543" s="27">
        <v>2023</v>
      </c>
      <c r="AL2543" t="s">
        <v>51</v>
      </c>
      <c r="AM2543" t="s">
        <v>34</v>
      </c>
      <c r="AN2543">
        <v>250022</v>
      </c>
      <c r="AO2543" s="29">
        <v>5</v>
      </c>
      <c r="AP2543" t="s">
        <v>81</v>
      </c>
      <c r="AQ2543" s="61">
        <v>3664</v>
      </c>
      <c r="BK2543" s="27">
        <v>2023</v>
      </c>
      <c r="BL2543" t="s">
        <v>51</v>
      </c>
      <c r="BM2543" t="s">
        <v>70</v>
      </c>
      <c r="BN2543">
        <v>511115</v>
      </c>
      <c r="BO2543" s="29">
        <v>6</v>
      </c>
      <c r="BP2543" t="s">
        <v>11</v>
      </c>
      <c r="BQ2543" s="61">
        <v>3256</v>
      </c>
    </row>
    <row r="2544" spans="37:69" x14ac:dyDescent="0.25">
      <c r="AK2544" s="27">
        <v>2023</v>
      </c>
      <c r="AL2544" t="s">
        <v>51</v>
      </c>
      <c r="AM2544" t="s">
        <v>34</v>
      </c>
      <c r="AN2544">
        <v>250022</v>
      </c>
      <c r="AO2544" s="29">
        <v>5</v>
      </c>
      <c r="AP2544" t="s">
        <v>12</v>
      </c>
      <c r="AQ2544" s="61">
        <v>1804</v>
      </c>
      <c r="BK2544" s="27">
        <v>2023</v>
      </c>
      <c r="BL2544" t="s">
        <v>51</v>
      </c>
      <c r="BM2544" t="s">
        <v>70</v>
      </c>
      <c r="BN2544">
        <v>511115</v>
      </c>
      <c r="BO2544" s="29">
        <v>6</v>
      </c>
      <c r="BP2544" t="s">
        <v>12</v>
      </c>
      <c r="BQ2544" s="61">
        <v>596</v>
      </c>
    </row>
    <row r="2545" spans="37:69" x14ac:dyDescent="0.25">
      <c r="AK2545" s="27">
        <v>2023</v>
      </c>
      <c r="AL2545" t="s">
        <v>51</v>
      </c>
      <c r="AM2545" t="s">
        <v>34</v>
      </c>
      <c r="AN2545">
        <v>250022</v>
      </c>
      <c r="AO2545" s="29">
        <v>6</v>
      </c>
      <c r="AP2545" t="s">
        <v>76</v>
      </c>
      <c r="AQ2545" s="61">
        <v>529</v>
      </c>
      <c r="BK2545" s="27">
        <v>2023</v>
      </c>
      <c r="BL2545" t="s">
        <v>51</v>
      </c>
      <c r="BM2545" t="s">
        <v>70</v>
      </c>
      <c r="BN2545">
        <v>511115</v>
      </c>
      <c r="BO2545" s="29">
        <v>6</v>
      </c>
      <c r="BP2545" t="s">
        <v>16</v>
      </c>
      <c r="BQ2545" s="61">
        <v>3834</v>
      </c>
    </row>
    <row r="2546" spans="37:69" x14ac:dyDescent="0.25">
      <c r="AK2546" s="27">
        <v>2023</v>
      </c>
      <c r="AL2546" t="s">
        <v>51</v>
      </c>
      <c r="AM2546" t="s">
        <v>34</v>
      </c>
      <c r="AN2546">
        <v>250022</v>
      </c>
      <c r="AO2546" s="29">
        <v>6</v>
      </c>
      <c r="AP2546" t="s">
        <v>78</v>
      </c>
      <c r="AQ2546" s="61">
        <v>1049</v>
      </c>
      <c r="BK2546" s="27">
        <v>2023</v>
      </c>
      <c r="BL2546" t="s">
        <v>51</v>
      </c>
      <c r="BM2546" t="s">
        <v>70</v>
      </c>
      <c r="BN2546">
        <v>511115</v>
      </c>
      <c r="BO2546" s="29">
        <v>6</v>
      </c>
      <c r="BP2546" t="s">
        <v>18</v>
      </c>
      <c r="BQ2546" s="61">
        <v>2321</v>
      </c>
    </row>
    <row r="2547" spans="37:69" x14ac:dyDescent="0.25">
      <c r="AK2547" s="27">
        <v>2023</v>
      </c>
      <c r="AL2547" t="s">
        <v>51</v>
      </c>
      <c r="AM2547" t="s">
        <v>34</v>
      </c>
      <c r="AN2547">
        <v>250022</v>
      </c>
      <c r="AO2547" s="29">
        <v>7</v>
      </c>
      <c r="AP2547" t="s">
        <v>76</v>
      </c>
      <c r="AQ2547" s="61">
        <v>2121</v>
      </c>
      <c r="BK2547" s="27">
        <v>2023</v>
      </c>
      <c r="BL2547" t="s">
        <v>51</v>
      </c>
      <c r="BM2547" t="s">
        <v>70</v>
      </c>
      <c r="BN2547">
        <v>511115</v>
      </c>
      <c r="BO2547" s="29">
        <v>6</v>
      </c>
      <c r="BP2547" t="s">
        <v>20</v>
      </c>
      <c r="BQ2547" s="61">
        <v>3626</v>
      </c>
    </row>
    <row r="2548" spans="37:69" x14ac:dyDescent="0.25">
      <c r="AK2548" s="27">
        <v>2023</v>
      </c>
      <c r="AL2548" t="s">
        <v>51</v>
      </c>
      <c r="AM2548" t="s">
        <v>34</v>
      </c>
      <c r="AN2548">
        <v>250022</v>
      </c>
      <c r="AO2548" s="29">
        <v>7</v>
      </c>
      <c r="AP2548" t="s">
        <v>14</v>
      </c>
      <c r="AQ2548" s="61">
        <v>3034</v>
      </c>
      <c r="BK2548" s="27">
        <v>2023</v>
      </c>
      <c r="BL2548" t="s">
        <v>51</v>
      </c>
      <c r="BM2548" t="s">
        <v>70</v>
      </c>
      <c r="BN2548">
        <v>511115</v>
      </c>
      <c r="BO2548" s="29">
        <v>7</v>
      </c>
      <c r="BP2548" t="s">
        <v>76</v>
      </c>
      <c r="BQ2548" s="61">
        <v>2977</v>
      </c>
    </row>
    <row r="2549" spans="37:69" x14ac:dyDescent="0.25">
      <c r="AK2549" s="27">
        <v>2023</v>
      </c>
      <c r="AL2549" t="s">
        <v>51</v>
      </c>
      <c r="AM2549" t="s">
        <v>34</v>
      </c>
      <c r="AN2549">
        <v>250022</v>
      </c>
      <c r="AO2549" s="29">
        <v>7</v>
      </c>
      <c r="AP2549" t="s">
        <v>20</v>
      </c>
      <c r="AQ2549" s="61">
        <v>3813</v>
      </c>
      <c r="BK2549" s="27">
        <v>2023</v>
      </c>
      <c r="BL2549" t="s">
        <v>51</v>
      </c>
      <c r="BM2549" t="s">
        <v>70</v>
      </c>
      <c r="BN2549">
        <v>511115</v>
      </c>
      <c r="BO2549" s="29">
        <v>7</v>
      </c>
      <c r="BP2549" t="s">
        <v>81</v>
      </c>
      <c r="BQ2549" s="61">
        <v>1846</v>
      </c>
    </row>
    <row r="2550" spans="37:69" x14ac:dyDescent="0.25">
      <c r="AK2550" s="27">
        <v>2023</v>
      </c>
      <c r="AL2550" t="s">
        <v>51</v>
      </c>
      <c r="AM2550" t="s">
        <v>34</v>
      </c>
      <c r="AN2550">
        <v>250022</v>
      </c>
      <c r="AO2550" s="29">
        <v>9</v>
      </c>
      <c r="AP2550" t="s">
        <v>79</v>
      </c>
      <c r="AQ2550" s="61">
        <v>5870</v>
      </c>
      <c r="BK2550" s="27">
        <v>2023</v>
      </c>
      <c r="BL2550" t="s">
        <v>51</v>
      </c>
      <c r="BM2550" t="s">
        <v>70</v>
      </c>
      <c r="BN2550">
        <v>511115</v>
      </c>
      <c r="BO2550" s="29">
        <v>9</v>
      </c>
      <c r="BP2550" t="s">
        <v>78</v>
      </c>
      <c r="BQ2550" s="61">
        <v>2784</v>
      </c>
    </row>
    <row r="2551" spans="37:69" x14ac:dyDescent="0.25">
      <c r="AK2551" s="27">
        <v>2023</v>
      </c>
      <c r="AL2551" t="s">
        <v>51</v>
      </c>
      <c r="AM2551" t="s">
        <v>34</v>
      </c>
      <c r="AN2551">
        <v>250022</v>
      </c>
      <c r="AO2551" s="29">
        <v>10</v>
      </c>
      <c r="AP2551" t="s">
        <v>74</v>
      </c>
      <c r="AQ2551" s="61">
        <v>1681</v>
      </c>
      <c r="BK2551" s="27">
        <v>2023</v>
      </c>
      <c r="BL2551" t="s">
        <v>51</v>
      </c>
      <c r="BM2551" t="s">
        <v>70</v>
      </c>
      <c r="BN2551">
        <v>511115</v>
      </c>
      <c r="BO2551" s="29">
        <v>9</v>
      </c>
      <c r="BP2551" t="s">
        <v>81</v>
      </c>
      <c r="BQ2551" s="61">
        <v>1428</v>
      </c>
    </row>
    <row r="2552" spans="37:69" x14ac:dyDescent="0.25">
      <c r="AK2552" s="27">
        <v>2023</v>
      </c>
      <c r="AL2552" t="s">
        <v>51</v>
      </c>
      <c r="AM2552" t="s">
        <v>34</v>
      </c>
      <c r="AN2552">
        <v>250022</v>
      </c>
      <c r="AO2552" s="29">
        <v>10</v>
      </c>
      <c r="AP2552" t="s">
        <v>75</v>
      </c>
      <c r="AQ2552" s="61">
        <v>4414</v>
      </c>
      <c r="BK2552" s="27">
        <v>2023</v>
      </c>
      <c r="BL2552" t="s">
        <v>51</v>
      </c>
      <c r="BM2552" t="s">
        <v>70</v>
      </c>
      <c r="BN2552">
        <v>511115</v>
      </c>
      <c r="BO2552" s="29">
        <v>9</v>
      </c>
      <c r="BP2552" t="s">
        <v>12</v>
      </c>
      <c r="BQ2552" s="61">
        <v>2316</v>
      </c>
    </row>
    <row r="2553" spans="37:69" x14ac:dyDescent="0.25">
      <c r="AK2553" s="27">
        <v>2023</v>
      </c>
      <c r="AL2553" t="s">
        <v>51</v>
      </c>
      <c r="AM2553" t="s">
        <v>34</v>
      </c>
      <c r="AN2553">
        <v>250022</v>
      </c>
      <c r="AO2553" s="29">
        <v>10</v>
      </c>
      <c r="AP2553" t="s">
        <v>19</v>
      </c>
      <c r="AQ2553" s="61">
        <v>4527</v>
      </c>
      <c r="BK2553" s="27">
        <v>2023</v>
      </c>
      <c r="BL2553" t="s">
        <v>51</v>
      </c>
      <c r="BM2553" t="s">
        <v>70</v>
      </c>
      <c r="BN2553">
        <v>511115</v>
      </c>
      <c r="BO2553" s="29">
        <v>9</v>
      </c>
      <c r="BP2553" t="s">
        <v>14</v>
      </c>
      <c r="BQ2553" s="61">
        <v>485</v>
      </c>
    </row>
    <row r="2554" spans="37:69" x14ac:dyDescent="0.25">
      <c r="AK2554" s="27">
        <v>2023</v>
      </c>
      <c r="AL2554" t="s">
        <v>51</v>
      </c>
      <c r="AM2554" t="s">
        <v>34</v>
      </c>
      <c r="AN2554">
        <v>250023</v>
      </c>
      <c r="AO2554" s="29">
        <v>1</v>
      </c>
      <c r="AP2554" t="s">
        <v>20</v>
      </c>
      <c r="AQ2554" s="61">
        <v>3706</v>
      </c>
      <c r="BK2554" s="27">
        <v>2023</v>
      </c>
      <c r="BL2554" t="s">
        <v>51</v>
      </c>
      <c r="BM2554" t="s">
        <v>70</v>
      </c>
      <c r="BN2554">
        <v>511115</v>
      </c>
      <c r="BO2554" s="29">
        <v>10</v>
      </c>
      <c r="BP2554" t="s">
        <v>73</v>
      </c>
      <c r="BQ2554" s="61">
        <v>3827</v>
      </c>
    </row>
    <row r="2555" spans="37:69" x14ac:dyDescent="0.25">
      <c r="AK2555" s="27">
        <v>2023</v>
      </c>
      <c r="AL2555" t="s">
        <v>51</v>
      </c>
      <c r="AM2555" t="s">
        <v>34</v>
      </c>
      <c r="AN2555">
        <v>250023</v>
      </c>
      <c r="AO2555" s="29">
        <v>5</v>
      </c>
      <c r="AP2555" t="s">
        <v>12</v>
      </c>
      <c r="AQ2555" s="61">
        <v>2418</v>
      </c>
      <c r="BK2555" s="27">
        <v>2023</v>
      </c>
      <c r="BL2555" t="s">
        <v>51</v>
      </c>
      <c r="BM2555" t="s">
        <v>70</v>
      </c>
      <c r="BN2555">
        <v>511115</v>
      </c>
      <c r="BO2555" s="29">
        <v>10</v>
      </c>
      <c r="BP2555" t="s">
        <v>74</v>
      </c>
      <c r="BQ2555" s="61">
        <v>1681</v>
      </c>
    </row>
    <row r="2556" spans="37:69" x14ac:dyDescent="0.25">
      <c r="AK2556" s="27">
        <v>2023</v>
      </c>
      <c r="AL2556" t="s">
        <v>51</v>
      </c>
      <c r="AM2556" t="s">
        <v>34</v>
      </c>
      <c r="AN2556">
        <v>250023</v>
      </c>
      <c r="AO2556" s="29">
        <v>6</v>
      </c>
      <c r="AP2556" t="s">
        <v>75</v>
      </c>
      <c r="AQ2556" s="61">
        <v>2322</v>
      </c>
      <c r="BK2556" s="27">
        <v>2023</v>
      </c>
      <c r="BL2556" t="s">
        <v>51</v>
      </c>
      <c r="BM2556" t="s">
        <v>70</v>
      </c>
      <c r="BN2556">
        <v>511115</v>
      </c>
      <c r="BO2556" s="29">
        <v>10</v>
      </c>
      <c r="BP2556" t="s">
        <v>78</v>
      </c>
      <c r="BQ2556" s="61">
        <v>1924</v>
      </c>
    </row>
    <row r="2557" spans="37:69" x14ac:dyDescent="0.25">
      <c r="AK2557" s="27">
        <v>2023</v>
      </c>
      <c r="AL2557" t="s">
        <v>51</v>
      </c>
      <c r="AM2557" t="s">
        <v>34</v>
      </c>
      <c r="AN2557">
        <v>250023</v>
      </c>
      <c r="AO2557" s="29">
        <v>6</v>
      </c>
      <c r="AP2557" t="s">
        <v>77</v>
      </c>
      <c r="AQ2557" s="61">
        <v>615</v>
      </c>
      <c r="BK2557" s="27">
        <v>2023</v>
      </c>
      <c r="BL2557" t="s">
        <v>51</v>
      </c>
      <c r="BM2557" t="s">
        <v>70</v>
      </c>
      <c r="BN2557">
        <v>511115</v>
      </c>
      <c r="BO2557" s="29">
        <v>10</v>
      </c>
      <c r="BP2557" t="s">
        <v>12</v>
      </c>
      <c r="BQ2557" s="61">
        <v>604</v>
      </c>
    </row>
    <row r="2558" spans="37:69" x14ac:dyDescent="0.25">
      <c r="AK2558" s="27">
        <v>2023</v>
      </c>
      <c r="AL2558" t="s">
        <v>51</v>
      </c>
      <c r="AM2558" t="s">
        <v>34</v>
      </c>
      <c r="AN2558">
        <v>250023</v>
      </c>
      <c r="AO2558" s="29">
        <v>7</v>
      </c>
      <c r="AP2558" t="s">
        <v>14</v>
      </c>
      <c r="AQ2558" s="61">
        <v>5250</v>
      </c>
      <c r="BK2558" s="27">
        <v>2023</v>
      </c>
      <c r="BL2558" t="s">
        <v>51</v>
      </c>
      <c r="BM2558" t="s">
        <v>70</v>
      </c>
      <c r="BN2558">
        <v>511115</v>
      </c>
      <c r="BO2558" s="29">
        <v>10</v>
      </c>
      <c r="BP2558" t="s">
        <v>13</v>
      </c>
      <c r="BQ2558" s="61">
        <v>7984</v>
      </c>
    </row>
    <row r="2559" spans="37:69" x14ac:dyDescent="0.25">
      <c r="AK2559" s="27">
        <v>2023</v>
      </c>
      <c r="AL2559" t="s">
        <v>51</v>
      </c>
      <c r="AM2559" t="s">
        <v>34</v>
      </c>
      <c r="AN2559">
        <v>250023</v>
      </c>
      <c r="AO2559" s="29">
        <v>7</v>
      </c>
      <c r="AP2559" t="s">
        <v>16</v>
      </c>
      <c r="AQ2559" s="61">
        <v>5724</v>
      </c>
      <c r="BK2559" s="27">
        <v>2023</v>
      </c>
      <c r="BL2559" t="s">
        <v>51</v>
      </c>
      <c r="BM2559" t="s">
        <v>70</v>
      </c>
      <c r="BN2559">
        <v>511115</v>
      </c>
      <c r="BO2559" s="29">
        <v>10</v>
      </c>
      <c r="BP2559" t="s">
        <v>16</v>
      </c>
      <c r="BQ2559" s="61">
        <v>4301</v>
      </c>
    </row>
    <row r="2560" spans="37:69" x14ac:dyDescent="0.25">
      <c r="AK2560" s="27">
        <v>2023</v>
      </c>
      <c r="AL2560" t="s">
        <v>51</v>
      </c>
      <c r="AM2560" t="s">
        <v>34</v>
      </c>
      <c r="AN2560">
        <v>250023</v>
      </c>
      <c r="AO2560" s="29">
        <v>8</v>
      </c>
      <c r="AP2560" t="s">
        <v>74</v>
      </c>
      <c r="AQ2560" s="61">
        <v>3733</v>
      </c>
      <c r="BK2560" s="27">
        <v>2023</v>
      </c>
      <c r="BL2560" t="s">
        <v>51</v>
      </c>
      <c r="BM2560" t="s">
        <v>70</v>
      </c>
      <c r="BN2560">
        <v>511115</v>
      </c>
      <c r="BO2560" s="29">
        <v>10</v>
      </c>
      <c r="BP2560" t="s">
        <v>19</v>
      </c>
      <c r="BQ2560" s="61">
        <v>513</v>
      </c>
    </row>
    <row r="2561" spans="37:69" x14ac:dyDescent="0.25">
      <c r="AK2561" s="27">
        <v>2023</v>
      </c>
      <c r="AL2561" t="s">
        <v>51</v>
      </c>
      <c r="AM2561" t="s">
        <v>34</v>
      </c>
      <c r="AN2561">
        <v>250023</v>
      </c>
      <c r="AO2561" s="29">
        <v>9</v>
      </c>
      <c r="AP2561" t="s">
        <v>76</v>
      </c>
      <c r="AQ2561" s="61">
        <v>3010</v>
      </c>
      <c r="BK2561" s="27">
        <v>2023</v>
      </c>
      <c r="BL2561" t="s">
        <v>51</v>
      </c>
      <c r="BM2561" t="s">
        <v>70</v>
      </c>
      <c r="BN2561">
        <v>511115</v>
      </c>
      <c r="BO2561" s="29">
        <v>11</v>
      </c>
      <c r="BP2561" t="s">
        <v>21</v>
      </c>
      <c r="BQ2561" s="61">
        <v>4737</v>
      </c>
    </row>
    <row r="2562" spans="37:69" x14ac:dyDescent="0.25">
      <c r="AK2562" s="27">
        <v>2023</v>
      </c>
      <c r="AL2562" t="s">
        <v>51</v>
      </c>
      <c r="AM2562" t="s">
        <v>34</v>
      </c>
      <c r="AN2562">
        <v>250023</v>
      </c>
      <c r="AO2562" s="29">
        <v>10</v>
      </c>
      <c r="AP2562" t="s">
        <v>73</v>
      </c>
      <c r="AQ2562" s="61">
        <v>3827</v>
      </c>
      <c r="BK2562" s="27">
        <v>2023</v>
      </c>
      <c r="BL2562" t="s">
        <v>51</v>
      </c>
      <c r="BM2562" t="s">
        <v>70</v>
      </c>
      <c r="BN2562">
        <v>511115</v>
      </c>
      <c r="BO2562" s="29">
        <v>12</v>
      </c>
      <c r="BP2562" t="s">
        <v>74</v>
      </c>
      <c r="BQ2562" s="61">
        <v>5225</v>
      </c>
    </row>
    <row r="2563" spans="37:69" x14ac:dyDescent="0.25">
      <c r="AK2563" s="27">
        <v>2023</v>
      </c>
      <c r="AL2563" t="s">
        <v>51</v>
      </c>
      <c r="AM2563" t="s">
        <v>34</v>
      </c>
      <c r="AN2563">
        <v>250023</v>
      </c>
      <c r="AO2563" s="29">
        <v>10</v>
      </c>
      <c r="AP2563" t="s">
        <v>76</v>
      </c>
      <c r="AQ2563" s="61">
        <v>795</v>
      </c>
      <c r="BK2563" s="27">
        <v>2023</v>
      </c>
      <c r="BL2563" t="s">
        <v>51</v>
      </c>
      <c r="BM2563" t="s">
        <v>70</v>
      </c>
      <c r="BN2563">
        <v>511115</v>
      </c>
      <c r="BO2563" s="29">
        <v>12</v>
      </c>
      <c r="BP2563" t="s">
        <v>78</v>
      </c>
      <c r="BQ2563" s="61">
        <v>7224</v>
      </c>
    </row>
    <row r="2564" spans="37:69" x14ac:dyDescent="0.25">
      <c r="AK2564" s="27">
        <v>2023</v>
      </c>
      <c r="AL2564" t="s">
        <v>51</v>
      </c>
      <c r="AM2564" t="s">
        <v>34</v>
      </c>
      <c r="AN2564">
        <v>250023</v>
      </c>
      <c r="AO2564" s="29">
        <v>10</v>
      </c>
      <c r="AP2564" t="s">
        <v>14</v>
      </c>
      <c r="AQ2564" s="61">
        <v>1236</v>
      </c>
      <c r="BK2564" s="27">
        <v>2023</v>
      </c>
      <c r="BL2564" t="s">
        <v>51</v>
      </c>
      <c r="BM2564" t="s">
        <v>70</v>
      </c>
      <c r="BN2564">
        <v>511115</v>
      </c>
      <c r="BO2564" s="29">
        <v>12</v>
      </c>
      <c r="BP2564" t="s">
        <v>16</v>
      </c>
      <c r="BQ2564" s="61">
        <v>1553</v>
      </c>
    </row>
    <row r="2565" spans="37:69" x14ac:dyDescent="0.25">
      <c r="AK2565" s="27">
        <v>2023</v>
      </c>
      <c r="AL2565" t="s">
        <v>51</v>
      </c>
      <c r="AM2565" t="s">
        <v>34</v>
      </c>
      <c r="AN2565">
        <v>250023</v>
      </c>
      <c r="AO2565" s="29">
        <v>12</v>
      </c>
      <c r="AP2565" t="s">
        <v>11</v>
      </c>
      <c r="AQ2565" s="61">
        <v>2314</v>
      </c>
      <c r="BK2565" s="27">
        <v>2023</v>
      </c>
      <c r="BL2565" t="s">
        <v>51</v>
      </c>
      <c r="BM2565" t="s">
        <v>70</v>
      </c>
      <c r="BN2565">
        <v>511115</v>
      </c>
      <c r="BO2565" s="29">
        <v>12</v>
      </c>
      <c r="BP2565" t="s">
        <v>20</v>
      </c>
      <c r="BQ2565" s="61">
        <v>537</v>
      </c>
    </row>
    <row r="2566" spans="37:69" x14ac:dyDescent="0.25">
      <c r="AK2566" s="27">
        <v>2023</v>
      </c>
      <c r="AL2566" t="s">
        <v>51</v>
      </c>
      <c r="AM2566" t="s">
        <v>34</v>
      </c>
      <c r="AN2566">
        <v>250024</v>
      </c>
      <c r="AO2566" s="29">
        <v>4</v>
      </c>
      <c r="AP2566" t="s">
        <v>78</v>
      </c>
      <c r="AQ2566" s="61">
        <v>1927</v>
      </c>
      <c r="BK2566" s="27">
        <v>2023</v>
      </c>
      <c r="BL2566" t="s">
        <v>51</v>
      </c>
      <c r="BM2566" t="s">
        <v>31</v>
      </c>
      <c r="BN2566">
        <v>511116</v>
      </c>
      <c r="BO2566" s="29">
        <v>1</v>
      </c>
      <c r="BP2566" t="s">
        <v>73</v>
      </c>
      <c r="BQ2566" s="61">
        <v>2331</v>
      </c>
    </row>
    <row r="2567" spans="37:69" x14ac:dyDescent="0.25">
      <c r="AK2567" s="27">
        <v>2023</v>
      </c>
      <c r="AL2567" t="s">
        <v>51</v>
      </c>
      <c r="AM2567" t="s">
        <v>34</v>
      </c>
      <c r="AN2567">
        <v>250024</v>
      </c>
      <c r="AO2567" s="29">
        <v>4</v>
      </c>
      <c r="AP2567" t="s">
        <v>11</v>
      </c>
      <c r="AQ2567" s="61">
        <v>2817</v>
      </c>
      <c r="BK2567" s="27">
        <v>2023</v>
      </c>
      <c r="BL2567" t="s">
        <v>51</v>
      </c>
      <c r="BM2567" t="s">
        <v>31</v>
      </c>
      <c r="BN2567">
        <v>511116</v>
      </c>
      <c r="BO2567" s="29">
        <v>1</v>
      </c>
      <c r="BP2567" t="s">
        <v>13</v>
      </c>
      <c r="BQ2567" s="61">
        <v>4403</v>
      </c>
    </row>
    <row r="2568" spans="37:69" x14ac:dyDescent="0.25">
      <c r="AK2568" s="27">
        <v>2023</v>
      </c>
      <c r="AL2568" t="s">
        <v>51</v>
      </c>
      <c r="AM2568" t="s">
        <v>34</v>
      </c>
      <c r="AN2568">
        <v>250024</v>
      </c>
      <c r="AO2568" s="29">
        <v>8</v>
      </c>
      <c r="AP2568" t="s">
        <v>20</v>
      </c>
      <c r="AQ2568" s="61">
        <v>1089</v>
      </c>
      <c r="BK2568" s="27">
        <v>2023</v>
      </c>
      <c r="BL2568" t="s">
        <v>51</v>
      </c>
      <c r="BM2568" t="s">
        <v>31</v>
      </c>
      <c r="BN2568">
        <v>511116</v>
      </c>
      <c r="BO2568" s="29">
        <v>2</v>
      </c>
      <c r="BP2568" t="s">
        <v>14</v>
      </c>
      <c r="BQ2568" s="61">
        <v>4482</v>
      </c>
    </row>
    <row r="2569" spans="37:69" x14ac:dyDescent="0.25">
      <c r="AK2569" s="27">
        <v>2023</v>
      </c>
      <c r="AL2569" t="s">
        <v>51</v>
      </c>
      <c r="AM2569" t="s">
        <v>34</v>
      </c>
      <c r="AN2569">
        <v>250024</v>
      </c>
      <c r="AO2569" s="29">
        <v>9</v>
      </c>
      <c r="AP2569" t="s">
        <v>75</v>
      </c>
      <c r="AQ2569" s="61">
        <v>1631</v>
      </c>
      <c r="BK2569" s="27">
        <v>2023</v>
      </c>
      <c r="BL2569" t="s">
        <v>51</v>
      </c>
      <c r="BM2569" t="s">
        <v>31</v>
      </c>
      <c r="BN2569">
        <v>511116</v>
      </c>
      <c r="BO2569" s="29">
        <v>3</v>
      </c>
      <c r="BP2569" t="s">
        <v>73</v>
      </c>
      <c r="BQ2569" s="61">
        <v>1927</v>
      </c>
    </row>
    <row r="2570" spans="37:69" x14ac:dyDescent="0.25">
      <c r="AK2570" s="27">
        <v>2023</v>
      </c>
      <c r="AL2570" t="s">
        <v>51</v>
      </c>
      <c r="AM2570" t="s">
        <v>34</v>
      </c>
      <c r="AN2570">
        <v>250024</v>
      </c>
      <c r="AO2570" s="29">
        <v>9</v>
      </c>
      <c r="AP2570" t="s">
        <v>14</v>
      </c>
      <c r="AQ2570" s="61">
        <v>928</v>
      </c>
      <c r="BK2570" s="27">
        <v>2023</v>
      </c>
      <c r="BL2570" t="s">
        <v>51</v>
      </c>
      <c r="BM2570" t="s">
        <v>31</v>
      </c>
      <c r="BN2570">
        <v>511116</v>
      </c>
      <c r="BO2570" s="29">
        <v>3</v>
      </c>
      <c r="BP2570" t="s">
        <v>81</v>
      </c>
      <c r="BQ2570" s="61">
        <v>3198</v>
      </c>
    </row>
    <row r="2571" spans="37:69" x14ac:dyDescent="0.25">
      <c r="AK2571" s="27">
        <v>2023</v>
      </c>
      <c r="AL2571" t="s">
        <v>51</v>
      </c>
      <c r="AM2571" t="s">
        <v>34</v>
      </c>
      <c r="AN2571">
        <v>250024</v>
      </c>
      <c r="AO2571" s="29">
        <v>10</v>
      </c>
      <c r="AP2571" t="s">
        <v>73</v>
      </c>
      <c r="AQ2571" s="61">
        <v>3625</v>
      </c>
      <c r="BK2571" s="27">
        <v>2023</v>
      </c>
      <c r="BL2571" t="s">
        <v>51</v>
      </c>
      <c r="BM2571" t="s">
        <v>31</v>
      </c>
      <c r="BN2571">
        <v>511116</v>
      </c>
      <c r="BO2571" s="29">
        <v>3</v>
      </c>
      <c r="BP2571" t="s">
        <v>16</v>
      </c>
      <c r="BQ2571" s="61">
        <v>5689</v>
      </c>
    </row>
    <row r="2572" spans="37:69" x14ac:dyDescent="0.25">
      <c r="AK2572" s="27">
        <v>2023</v>
      </c>
      <c r="AL2572" t="s">
        <v>51</v>
      </c>
      <c r="AM2572" t="s">
        <v>34</v>
      </c>
      <c r="AN2572">
        <v>250024</v>
      </c>
      <c r="AO2572" s="29">
        <v>10</v>
      </c>
      <c r="AP2572" t="s">
        <v>18</v>
      </c>
      <c r="AQ2572" s="61">
        <v>4841</v>
      </c>
      <c r="BK2572" s="27">
        <v>2023</v>
      </c>
      <c r="BL2572" t="s">
        <v>51</v>
      </c>
      <c r="BM2572" t="s">
        <v>31</v>
      </c>
      <c r="BN2572">
        <v>511116</v>
      </c>
      <c r="BO2572" s="29">
        <v>3</v>
      </c>
      <c r="BP2572" t="s">
        <v>21</v>
      </c>
      <c r="BQ2572" s="61">
        <v>3094</v>
      </c>
    </row>
    <row r="2573" spans="37:69" x14ac:dyDescent="0.25">
      <c r="AK2573" s="27">
        <v>2023</v>
      </c>
      <c r="AL2573" t="s">
        <v>51</v>
      </c>
      <c r="AM2573" t="s">
        <v>34</v>
      </c>
      <c r="AN2573">
        <v>250024</v>
      </c>
      <c r="AO2573" s="29">
        <v>11</v>
      </c>
      <c r="AP2573" t="s">
        <v>17</v>
      </c>
      <c r="AQ2573" s="61">
        <v>3659</v>
      </c>
      <c r="BK2573" s="27">
        <v>2023</v>
      </c>
      <c r="BL2573" t="s">
        <v>51</v>
      </c>
      <c r="BM2573" t="s">
        <v>31</v>
      </c>
      <c r="BN2573">
        <v>511116</v>
      </c>
      <c r="BO2573" s="29">
        <v>4</v>
      </c>
      <c r="BP2573" t="s">
        <v>16</v>
      </c>
      <c r="BQ2573" s="61">
        <v>5150</v>
      </c>
    </row>
    <row r="2574" spans="37:69" x14ac:dyDescent="0.25">
      <c r="AK2574" s="27">
        <v>2023</v>
      </c>
      <c r="AL2574" t="s">
        <v>51</v>
      </c>
      <c r="AM2574" t="s">
        <v>34</v>
      </c>
      <c r="AN2574">
        <v>250024</v>
      </c>
      <c r="AO2574" s="29">
        <v>12</v>
      </c>
      <c r="AP2574" t="s">
        <v>11</v>
      </c>
      <c r="AQ2574" s="61">
        <v>3731</v>
      </c>
      <c r="BK2574" s="27">
        <v>2023</v>
      </c>
      <c r="BL2574" t="s">
        <v>51</v>
      </c>
      <c r="BM2574" t="s">
        <v>31</v>
      </c>
      <c r="BN2574">
        <v>511116</v>
      </c>
      <c r="BO2574" s="29">
        <v>4</v>
      </c>
      <c r="BP2574" t="s">
        <v>17</v>
      </c>
      <c r="BQ2574" s="61">
        <v>3102</v>
      </c>
    </row>
    <row r="2575" spans="37:69" x14ac:dyDescent="0.25">
      <c r="AK2575" s="27">
        <v>2023</v>
      </c>
      <c r="AL2575" t="s">
        <v>51</v>
      </c>
      <c r="AM2575" t="s">
        <v>34</v>
      </c>
      <c r="AN2575">
        <v>250025</v>
      </c>
      <c r="AO2575" s="29">
        <v>3</v>
      </c>
      <c r="AP2575" t="s">
        <v>73</v>
      </c>
      <c r="AQ2575" s="61">
        <v>4761</v>
      </c>
      <c r="BK2575" s="27">
        <v>2023</v>
      </c>
      <c r="BL2575" t="s">
        <v>51</v>
      </c>
      <c r="BM2575" t="s">
        <v>31</v>
      </c>
      <c r="BN2575">
        <v>511116</v>
      </c>
      <c r="BO2575" s="29">
        <v>4</v>
      </c>
      <c r="BP2575" t="s">
        <v>20</v>
      </c>
      <c r="BQ2575" s="61">
        <v>3986</v>
      </c>
    </row>
    <row r="2576" spans="37:69" x14ac:dyDescent="0.25">
      <c r="AK2576" s="27">
        <v>2023</v>
      </c>
      <c r="AL2576" t="s">
        <v>51</v>
      </c>
      <c r="AM2576" t="s">
        <v>34</v>
      </c>
      <c r="AN2576">
        <v>250025</v>
      </c>
      <c r="AO2576" s="29">
        <v>3</v>
      </c>
      <c r="AP2576" t="s">
        <v>21</v>
      </c>
      <c r="AQ2576" s="61">
        <v>3094</v>
      </c>
      <c r="BK2576" s="27">
        <v>2023</v>
      </c>
      <c r="BL2576" t="s">
        <v>51</v>
      </c>
      <c r="BM2576" t="s">
        <v>31</v>
      </c>
      <c r="BN2576">
        <v>511116</v>
      </c>
      <c r="BO2576" s="29">
        <v>5</v>
      </c>
      <c r="BP2576" t="s">
        <v>75</v>
      </c>
      <c r="BQ2576" s="61">
        <v>5582</v>
      </c>
    </row>
    <row r="2577" spans="37:69" x14ac:dyDescent="0.25">
      <c r="AK2577" s="27">
        <v>2023</v>
      </c>
      <c r="AL2577" t="s">
        <v>51</v>
      </c>
      <c r="AM2577" t="s">
        <v>34</v>
      </c>
      <c r="AN2577">
        <v>250025</v>
      </c>
      <c r="AO2577" s="29">
        <v>4</v>
      </c>
      <c r="AP2577" t="s">
        <v>14</v>
      </c>
      <c r="AQ2577" s="61">
        <v>1130</v>
      </c>
      <c r="BK2577" s="27">
        <v>2023</v>
      </c>
      <c r="BL2577" t="s">
        <v>51</v>
      </c>
      <c r="BM2577" t="s">
        <v>31</v>
      </c>
      <c r="BN2577">
        <v>511116</v>
      </c>
      <c r="BO2577" s="29">
        <v>5</v>
      </c>
      <c r="BP2577" t="s">
        <v>78</v>
      </c>
      <c r="BQ2577" s="61">
        <v>1304</v>
      </c>
    </row>
    <row r="2578" spans="37:69" x14ac:dyDescent="0.25">
      <c r="AK2578" s="27">
        <v>2023</v>
      </c>
      <c r="AL2578" t="s">
        <v>51</v>
      </c>
      <c r="AM2578" t="s">
        <v>34</v>
      </c>
      <c r="AN2578">
        <v>250025</v>
      </c>
      <c r="AO2578" s="29">
        <v>5</v>
      </c>
      <c r="AP2578" t="s">
        <v>13</v>
      </c>
      <c r="AQ2578" s="61">
        <v>244</v>
      </c>
      <c r="BK2578" s="27">
        <v>2023</v>
      </c>
      <c r="BL2578" t="s">
        <v>51</v>
      </c>
      <c r="BM2578" t="s">
        <v>31</v>
      </c>
      <c r="BN2578">
        <v>511116</v>
      </c>
      <c r="BO2578" s="29">
        <v>5</v>
      </c>
      <c r="BP2578" t="s">
        <v>81</v>
      </c>
      <c r="BQ2578" s="61">
        <v>3664</v>
      </c>
    </row>
    <row r="2579" spans="37:69" x14ac:dyDescent="0.25">
      <c r="AK2579" s="27">
        <v>2023</v>
      </c>
      <c r="AL2579" t="s">
        <v>51</v>
      </c>
      <c r="AM2579" t="s">
        <v>34</v>
      </c>
      <c r="AN2579">
        <v>250025</v>
      </c>
      <c r="AO2579" s="29">
        <v>6</v>
      </c>
      <c r="AP2579" t="s">
        <v>18</v>
      </c>
      <c r="AQ2579" s="61">
        <v>2321</v>
      </c>
      <c r="BK2579" s="27">
        <v>2023</v>
      </c>
      <c r="BL2579" t="s">
        <v>51</v>
      </c>
      <c r="BM2579" t="s">
        <v>31</v>
      </c>
      <c r="BN2579">
        <v>511116</v>
      </c>
      <c r="BO2579" s="29">
        <v>5</v>
      </c>
      <c r="BP2579" t="s">
        <v>11</v>
      </c>
      <c r="BQ2579" s="61">
        <v>4082</v>
      </c>
    </row>
    <row r="2580" spans="37:69" x14ac:dyDescent="0.25">
      <c r="AK2580" s="27">
        <v>2023</v>
      </c>
      <c r="AL2580" t="s">
        <v>51</v>
      </c>
      <c r="AM2580" t="s">
        <v>34</v>
      </c>
      <c r="AN2580">
        <v>250025</v>
      </c>
      <c r="AO2580" s="29">
        <v>12</v>
      </c>
      <c r="AP2580" t="s">
        <v>21</v>
      </c>
      <c r="AQ2580" s="61">
        <v>4799</v>
      </c>
      <c r="BK2580" s="27">
        <v>2023</v>
      </c>
      <c r="BL2580" t="s">
        <v>51</v>
      </c>
      <c r="BM2580" t="s">
        <v>31</v>
      </c>
      <c r="BN2580">
        <v>511116</v>
      </c>
      <c r="BO2580" s="29">
        <v>6</v>
      </c>
      <c r="BP2580" t="s">
        <v>73</v>
      </c>
      <c r="BQ2580" s="61">
        <v>4116</v>
      </c>
    </row>
    <row r="2581" spans="37:69" x14ac:dyDescent="0.25">
      <c r="AK2581" s="27">
        <v>2023</v>
      </c>
      <c r="AL2581" t="s">
        <v>51</v>
      </c>
      <c r="AM2581" t="s">
        <v>36</v>
      </c>
      <c r="AN2581">
        <v>250001</v>
      </c>
      <c r="AO2581" s="29">
        <v>2</v>
      </c>
      <c r="AP2581" t="s">
        <v>76</v>
      </c>
      <c r="AQ2581" s="61">
        <v>347</v>
      </c>
      <c r="BK2581" s="27">
        <v>2023</v>
      </c>
      <c r="BL2581" t="s">
        <v>51</v>
      </c>
      <c r="BM2581" t="s">
        <v>31</v>
      </c>
      <c r="BN2581">
        <v>511116</v>
      </c>
      <c r="BO2581" s="29">
        <v>6</v>
      </c>
      <c r="BP2581" t="s">
        <v>16</v>
      </c>
      <c r="BQ2581" s="61">
        <v>5754</v>
      </c>
    </row>
    <row r="2582" spans="37:69" x14ac:dyDescent="0.25">
      <c r="AK2582" s="27">
        <v>2023</v>
      </c>
      <c r="AL2582" t="s">
        <v>51</v>
      </c>
      <c r="AM2582" t="s">
        <v>36</v>
      </c>
      <c r="AN2582">
        <v>250001</v>
      </c>
      <c r="AO2582" s="29">
        <v>2</v>
      </c>
      <c r="AP2582" t="s">
        <v>77</v>
      </c>
      <c r="AQ2582" s="61">
        <v>2151</v>
      </c>
      <c r="BK2582" s="27">
        <v>2023</v>
      </c>
      <c r="BL2582" t="s">
        <v>51</v>
      </c>
      <c r="BM2582" t="s">
        <v>31</v>
      </c>
      <c r="BN2582">
        <v>511116</v>
      </c>
      <c r="BO2582" s="29">
        <v>7</v>
      </c>
      <c r="BP2582" t="s">
        <v>80</v>
      </c>
      <c r="BQ2582" s="61">
        <v>4317</v>
      </c>
    </row>
    <row r="2583" spans="37:69" x14ac:dyDescent="0.25">
      <c r="AK2583" s="27">
        <v>2023</v>
      </c>
      <c r="AL2583" t="s">
        <v>51</v>
      </c>
      <c r="AM2583" t="s">
        <v>36</v>
      </c>
      <c r="AN2583">
        <v>250001</v>
      </c>
      <c r="AO2583" s="29">
        <v>3</v>
      </c>
      <c r="AP2583" t="s">
        <v>79</v>
      </c>
      <c r="AQ2583" s="61">
        <v>4009</v>
      </c>
      <c r="BK2583" s="27">
        <v>2023</v>
      </c>
      <c r="BL2583" t="s">
        <v>51</v>
      </c>
      <c r="BM2583" t="s">
        <v>31</v>
      </c>
      <c r="BN2583">
        <v>511116</v>
      </c>
      <c r="BO2583" s="29">
        <v>8</v>
      </c>
      <c r="BP2583" t="s">
        <v>73</v>
      </c>
      <c r="BQ2583" s="61">
        <v>214</v>
      </c>
    </row>
    <row r="2584" spans="37:69" x14ac:dyDescent="0.25">
      <c r="AK2584" s="27">
        <v>2023</v>
      </c>
      <c r="AL2584" t="s">
        <v>51</v>
      </c>
      <c r="AM2584" t="s">
        <v>36</v>
      </c>
      <c r="AN2584">
        <v>250001</v>
      </c>
      <c r="AO2584" s="29">
        <v>5</v>
      </c>
      <c r="AP2584" t="s">
        <v>73</v>
      </c>
      <c r="AQ2584" s="61">
        <v>3403</v>
      </c>
      <c r="BK2584" s="27">
        <v>2023</v>
      </c>
      <c r="BL2584" t="s">
        <v>51</v>
      </c>
      <c r="BM2584" t="s">
        <v>31</v>
      </c>
      <c r="BN2584">
        <v>511116</v>
      </c>
      <c r="BO2584" s="29">
        <v>8</v>
      </c>
      <c r="BP2584" t="s">
        <v>77</v>
      </c>
      <c r="BQ2584" s="61">
        <v>3942</v>
      </c>
    </row>
    <row r="2585" spans="37:69" x14ac:dyDescent="0.25">
      <c r="AK2585" s="27">
        <v>2023</v>
      </c>
      <c r="AL2585" t="s">
        <v>51</v>
      </c>
      <c r="AM2585" t="s">
        <v>36</v>
      </c>
      <c r="AN2585">
        <v>250001</v>
      </c>
      <c r="AO2585" s="29">
        <v>5</v>
      </c>
      <c r="AP2585" t="s">
        <v>78</v>
      </c>
      <c r="AQ2585" s="61">
        <v>1304</v>
      </c>
      <c r="BK2585" s="27">
        <v>2023</v>
      </c>
      <c r="BL2585" t="s">
        <v>51</v>
      </c>
      <c r="BM2585" t="s">
        <v>31</v>
      </c>
      <c r="BN2585">
        <v>511116</v>
      </c>
      <c r="BO2585" s="29">
        <v>8</v>
      </c>
      <c r="BP2585" t="s">
        <v>79</v>
      </c>
      <c r="BQ2585" s="61">
        <v>2964</v>
      </c>
    </row>
    <row r="2586" spans="37:69" x14ac:dyDescent="0.25">
      <c r="AK2586" s="27">
        <v>2023</v>
      </c>
      <c r="AL2586" t="s">
        <v>51</v>
      </c>
      <c r="AM2586" t="s">
        <v>36</v>
      </c>
      <c r="AN2586">
        <v>250001</v>
      </c>
      <c r="AO2586" s="29">
        <v>10</v>
      </c>
      <c r="AP2586" t="s">
        <v>76</v>
      </c>
      <c r="AQ2586" s="61">
        <v>2058</v>
      </c>
      <c r="BK2586" s="27">
        <v>2023</v>
      </c>
      <c r="BL2586" t="s">
        <v>51</v>
      </c>
      <c r="BM2586" t="s">
        <v>31</v>
      </c>
      <c r="BN2586">
        <v>511116</v>
      </c>
      <c r="BO2586" s="29">
        <v>8</v>
      </c>
      <c r="BP2586" t="s">
        <v>13</v>
      </c>
      <c r="BQ2586" s="61">
        <v>2004</v>
      </c>
    </row>
    <row r="2587" spans="37:69" x14ac:dyDescent="0.25">
      <c r="AK2587" s="27">
        <v>2023</v>
      </c>
      <c r="AL2587" t="s">
        <v>51</v>
      </c>
      <c r="AM2587" t="s">
        <v>36</v>
      </c>
      <c r="AN2587">
        <v>250001</v>
      </c>
      <c r="AO2587" s="29">
        <v>10</v>
      </c>
      <c r="AP2587" t="s">
        <v>11</v>
      </c>
      <c r="AQ2587" s="61">
        <v>2216</v>
      </c>
      <c r="BK2587" s="27">
        <v>2023</v>
      </c>
      <c r="BL2587" t="s">
        <v>51</v>
      </c>
      <c r="BM2587" t="s">
        <v>31</v>
      </c>
      <c r="BN2587">
        <v>511116</v>
      </c>
      <c r="BO2587" s="29">
        <v>9</v>
      </c>
      <c r="BP2587" t="s">
        <v>81</v>
      </c>
      <c r="BQ2587" s="61">
        <v>711</v>
      </c>
    </row>
    <row r="2588" spans="37:69" x14ac:dyDescent="0.25">
      <c r="AK2588" s="27">
        <v>2023</v>
      </c>
      <c r="AL2588" t="s">
        <v>51</v>
      </c>
      <c r="AM2588" t="s">
        <v>36</v>
      </c>
      <c r="AN2588">
        <v>250001</v>
      </c>
      <c r="AO2588" s="29">
        <v>11</v>
      </c>
      <c r="AP2588" t="s">
        <v>75</v>
      </c>
      <c r="AQ2588" s="61">
        <v>2948</v>
      </c>
      <c r="BK2588" s="27">
        <v>2023</v>
      </c>
      <c r="BL2588" t="s">
        <v>51</v>
      </c>
      <c r="BM2588" t="s">
        <v>31</v>
      </c>
      <c r="BN2588">
        <v>511116</v>
      </c>
      <c r="BO2588" s="29">
        <v>10</v>
      </c>
      <c r="BP2588" t="s">
        <v>76</v>
      </c>
      <c r="BQ2588" s="61">
        <v>795</v>
      </c>
    </row>
    <row r="2589" spans="37:69" x14ac:dyDescent="0.25">
      <c r="AK2589" s="27">
        <v>2023</v>
      </c>
      <c r="AL2589" t="s">
        <v>51</v>
      </c>
      <c r="AM2589" t="s">
        <v>36</v>
      </c>
      <c r="AN2589">
        <v>250001</v>
      </c>
      <c r="AO2589" s="29">
        <v>11</v>
      </c>
      <c r="AP2589" t="s">
        <v>79</v>
      </c>
      <c r="AQ2589" s="61">
        <v>4671</v>
      </c>
      <c r="BK2589" s="27">
        <v>2023</v>
      </c>
      <c r="BL2589" t="s">
        <v>51</v>
      </c>
      <c r="BM2589" t="s">
        <v>31</v>
      </c>
      <c r="BN2589">
        <v>511116</v>
      </c>
      <c r="BO2589" s="29">
        <v>10</v>
      </c>
      <c r="BP2589" t="s">
        <v>78</v>
      </c>
      <c r="BQ2589" s="61">
        <v>5706</v>
      </c>
    </row>
    <row r="2590" spans="37:69" x14ac:dyDescent="0.25">
      <c r="AK2590" s="27">
        <v>2023</v>
      </c>
      <c r="AL2590" t="s">
        <v>51</v>
      </c>
      <c r="AM2590" t="s">
        <v>36</v>
      </c>
      <c r="AN2590">
        <v>250001</v>
      </c>
      <c r="AO2590" s="29">
        <v>12</v>
      </c>
      <c r="AP2590" t="s">
        <v>14</v>
      </c>
      <c r="AQ2590" s="61">
        <v>869</v>
      </c>
      <c r="BK2590" s="27">
        <v>2023</v>
      </c>
      <c r="BL2590" t="s">
        <v>51</v>
      </c>
      <c r="BM2590" t="s">
        <v>31</v>
      </c>
      <c r="BN2590">
        <v>511116</v>
      </c>
      <c r="BO2590" s="29">
        <v>10</v>
      </c>
      <c r="BP2590" t="s">
        <v>80</v>
      </c>
      <c r="BQ2590" s="61">
        <v>4139</v>
      </c>
    </row>
    <row r="2591" spans="37:69" x14ac:dyDescent="0.25">
      <c r="AK2591" s="27">
        <v>2023</v>
      </c>
      <c r="AL2591" t="s">
        <v>51</v>
      </c>
      <c r="AM2591" t="s">
        <v>36</v>
      </c>
      <c r="AN2591">
        <v>250001</v>
      </c>
      <c r="AO2591" s="29">
        <v>12</v>
      </c>
      <c r="AP2591" t="s">
        <v>20</v>
      </c>
      <c r="AQ2591" s="61">
        <v>2084</v>
      </c>
      <c r="BK2591" s="27">
        <v>2023</v>
      </c>
      <c r="BL2591" t="s">
        <v>51</v>
      </c>
      <c r="BM2591" t="s">
        <v>31</v>
      </c>
      <c r="BN2591">
        <v>511116</v>
      </c>
      <c r="BO2591" s="29">
        <v>10</v>
      </c>
      <c r="BP2591" t="s">
        <v>17</v>
      </c>
      <c r="BQ2591" s="61">
        <v>3687</v>
      </c>
    </row>
    <row r="2592" spans="37:69" x14ac:dyDescent="0.25">
      <c r="AK2592" s="27">
        <v>2023</v>
      </c>
      <c r="AL2592" t="s">
        <v>51</v>
      </c>
      <c r="AM2592" t="s">
        <v>36</v>
      </c>
      <c r="AN2592">
        <v>250002</v>
      </c>
      <c r="AO2592" s="29">
        <v>1</v>
      </c>
      <c r="AP2592" t="s">
        <v>78</v>
      </c>
      <c r="AQ2592" s="61">
        <v>5747</v>
      </c>
      <c r="BK2592" s="27">
        <v>2023</v>
      </c>
      <c r="BL2592" t="s">
        <v>51</v>
      </c>
      <c r="BM2592" t="s">
        <v>31</v>
      </c>
      <c r="BN2592">
        <v>511116</v>
      </c>
      <c r="BO2592" s="29">
        <v>11</v>
      </c>
      <c r="BP2592" t="s">
        <v>75</v>
      </c>
      <c r="BQ2592" s="61">
        <v>2948</v>
      </c>
    </row>
    <row r="2593" spans="37:69" x14ac:dyDescent="0.25">
      <c r="AK2593" s="27">
        <v>2023</v>
      </c>
      <c r="AL2593" t="s">
        <v>51</v>
      </c>
      <c r="AM2593" t="s">
        <v>36</v>
      </c>
      <c r="AN2593">
        <v>250002</v>
      </c>
      <c r="AO2593" s="29">
        <v>7</v>
      </c>
      <c r="AP2593" t="s">
        <v>75</v>
      </c>
      <c r="AQ2593" s="61">
        <v>1201</v>
      </c>
      <c r="BK2593" s="27">
        <v>2023</v>
      </c>
      <c r="BL2593" t="s">
        <v>51</v>
      </c>
      <c r="BM2593" t="s">
        <v>31</v>
      </c>
      <c r="BN2593">
        <v>511116</v>
      </c>
      <c r="BO2593" s="29">
        <v>11</v>
      </c>
      <c r="BP2593" t="s">
        <v>14</v>
      </c>
      <c r="BQ2593" s="61">
        <v>652</v>
      </c>
    </row>
    <row r="2594" spans="37:69" x14ac:dyDescent="0.25">
      <c r="AK2594" s="27">
        <v>2023</v>
      </c>
      <c r="AL2594" t="s">
        <v>51</v>
      </c>
      <c r="AM2594" t="s">
        <v>36</v>
      </c>
      <c r="AN2594">
        <v>250002</v>
      </c>
      <c r="AO2594" s="29">
        <v>7</v>
      </c>
      <c r="AP2594" t="s">
        <v>81</v>
      </c>
      <c r="AQ2594" s="61">
        <v>1846</v>
      </c>
      <c r="BK2594" s="27">
        <v>2023</v>
      </c>
      <c r="BL2594" t="s">
        <v>51</v>
      </c>
      <c r="BM2594" t="s">
        <v>31</v>
      </c>
      <c r="BN2594">
        <v>511116</v>
      </c>
      <c r="BO2594" s="29">
        <v>11</v>
      </c>
      <c r="BP2594" t="s">
        <v>20</v>
      </c>
      <c r="BQ2594" s="61">
        <v>3678</v>
      </c>
    </row>
    <row r="2595" spans="37:69" x14ac:dyDescent="0.25">
      <c r="AK2595" s="27">
        <v>2023</v>
      </c>
      <c r="AL2595" t="s">
        <v>51</v>
      </c>
      <c r="AM2595" t="s">
        <v>36</v>
      </c>
      <c r="AN2595">
        <v>250002</v>
      </c>
      <c r="AO2595" s="29">
        <v>9</v>
      </c>
      <c r="AP2595" t="s">
        <v>78</v>
      </c>
      <c r="AQ2595" s="61">
        <v>2784</v>
      </c>
      <c r="BK2595" s="27">
        <v>2023</v>
      </c>
      <c r="BL2595" t="s">
        <v>51</v>
      </c>
      <c r="BM2595" t="s">
        <v>31</v>
      </c>
      <c r="BN2595">
        <v>511116</v>
      </c>
      <c r="BO2595" s="29">
        <v>12</v>
      </c>
      <c r="BP2595" t="s">
        <v>73</v>
      </c>
      <c r="BQ2595" s="61">
        <v>376</v>
      </c>
    </row>
    <row r="2596" spans="37:69" x14ac:dyDescent="0.25">
      <c r="AK2596" s="27">
        <v>2023</v>
      </c>
      <c r="AL2596" t="s">
        <v>51</v>
      </c>
      <c r="AM2596" t="s">
        <v>36</v>
      </c>
      <c r="AN2596">
        <v>250002</v>
      </c>
      <c r="AO2596" s="29">
        <v>9</v>
      </c>
      <c r="AP2596" t="s">
        <v>12</v>
      </c>
      <c r="AQ2596" s="61">
        <v>2316</v>
      </c>
      <c r="BK2596" s="27">
        <v>2023</v>
      </c>
      <c r="BL2596" t="s">
        <v>51</v>
      </c>
      <c r="BM2596" t="s">
        <v>31</v>
      </c>
      <c r="BN2596">
        <v>511117</v>
      </c>
      <c r="BO2596" s="29">
        <v>1</v>
      </c>
      <c r="BP2596" t="s">
        <v>78</v>
      </c>
      <c r="BQ2596" s="61">
        <v>5747</v>
      </c>
    </row>
    <row r="2597" spans="37:69" x14ac:dyDescent="0.25">
      <c r="AK2597" s="27">
        <v>2023</v>
      </c>
      <c r="AL2597" t="s">
        <v>51</v>
      </c>
      <c r="AM2597" t="s">
        <v>36</v>
      </c>
      <c r="AN2597">
        <v>250002</v>
      </c>
      <c r="AO2597" s="29">
        <v>10</v>
      </c>
      <c r="AP2597" t="s">
        <v>81</v>
      </c>
      <c r="AQ2597" s="61">
        <v>3886</v>
      </c>
      <c r="BK2597" s="27">
        <v>2023</v>
      </c>
      <c r="BL2597" t="s">
        <v>51</v>
      </c>
      <c r="BM2597" t="s">
        <v>31</v>
      </c>
      <c r="BN2597">
        <v>511117</v>
      </c>
      <c r="BO2597" s="29">
        <v>1</v>
      </c>
      <c r="BP2597" t="s">
        <v>79</v>
      </c>
      <c r="BQ2597" s="61">
        <v>1118</v>
      </c>
    </row>
    <row r="2598" spans="37:69" x14ac:dyDescent="0.25">
      <c r="AK2598" s="27">
        <v>2023</v>
      </c>
      <c r="AL2598" t="s">
        <v>51</v>
      </c>
      <c r="AM2598" t="s">
        <v>36</v>
      </c>
      <c r="AN2598">
        <v>250002</v>
      </c>
      <c r="AO2598" s="29">
        <v>12</v>
      </c>
      <c r="AP2598" t="s">
        <v>13</v>
      </c>
      <c r="AQ2598" s="61">
        <v>751</v>
      </c>
      <c r="BK2598" s="27">
        <v>2023</v>
      </c>
      <c r="BL2598" t="s">
        <v>51</v>
      </c>
      <c r="BM2598" t="s">
        <v>31</v>
      </c>
      <c r="BN2598">
        <v>511117</v>
      </c>
      <c r="BO2598" s="29">
        <v>1</v>
      </c>
      <c r="BP2598" t="s">
        <v>17</v>
      </c>
      <c r="BQ2598" s="61">
        <v>5408</v>
      </c>
    </row>
    <row r="2599" spans="37:69" x14ac:dyDescent="0.25">
      <c r="AK2599" s="27">
        <v>2023</v>
      </c>
      <c r="AL2599" t="s">
        <v>51</v>
      </c>
      <c r="AM2599" t="s">
        <v>36</v>
      </c>
      <c r="AN2599">
        <v>250002</v>
      </c>
      <c r="AO2599" s="29">
        <v>12</v>
      </c>
      <c r="AP2599" t="s">
        <v>21</v>
      </c>
      <c r="AQ2599" s="61">
        <v>4299</v>
      </c>
      <c r="BK2599" s="27">
        <v>2023</v>
      </c>
      <c r="BL2599" t="s">
        <v>51</v>
      </c>
      <c r="BM2599" t="s">
        <v>31</v>
      </c>
      <c r="BN2599">
        <v>511117</v>
      </c>
      <c r="BO2599" s="29">
        <v>2</v>
      </c>
      <c r="BP2599" t="s">
        <v>81</v>
      </c>
      <c r="BQ2599" s="61">
        <v>3442</v>
      </c>
    </row>
    <row r="2600" spans="37:69" x14ac:dyDescent="0.25">
      <c r="AK2600" s="27">
        <v>2023</v>
      </c>
      <c r="AL2600" t="s">
        <v>51</v>
      </c>
      <c r="AM2600" t="s">
        <v>36</v>
      </c>
      <c r="AN2600">
        <v>250003</v>
      </c>
      <c r="AO2600" s="29">
        <v>2</v>
      </c>
      <c r="AP2600" t="s">
        <v>81</v>
      </c>
      <c r="AQ2600" s="61">
        <v>3442</v>
      </c>
      <c r="BK2600" s="27">
        <v>2023</v>
      </c>
      <c r="BL2600" t="s">
        <v>51</v>
      </c>
      <c r="BM2600" t="s">
        <v>31</v>
      </c>
      <c r="BN2600">
        <v>511117</v>
      </c>
      <c r="BO2600" s="29">
        <v>2</v>
      </c>
      <c r="BP2600" t="s">
        <v>15</v>
      </c>
      <c r="BQ2600" s="61">
        <v>4054</v>
      </c>
    </row>
    <row r="2601" spans="37:69" x14ac:dyDescent="0.25">
      <c r="AK2601" s="27">
        <v>2023</v>
      </c>
      <c r="AL2601" t="s">
        <v>51</v>
      </c>
      <c r="AM2601" t="s">
        <v>36</v>
      </c>
      <c r="AN2601">
        <v>250003</v>
      </c>
      <c r="AO2601" s="29">
        <v>3</v>
      </c>
      <c r="AP2601" t="s">
        <v>81</v>
      </c>
      <c r="AQ2601" s="61">
        <v>3198</v>
      </c>
      <c r="BK2601" s="27">
        <v>2023</v>
      </c>
      <c r="BL2601" t="s">
        <v>51</v>
      </c>
      <c r="BM2601" t="s">
        <v>31</v>
      </c>
      <c r="BN2601">
        <v>511117</v>
      </c>
      <c r="BO2601" s="29">
        <v>3</v>
      </c>
      <c r="BP2601" t="s">
        <v>73</v>
      </c>
      <c r="BQ2601" s="61">
        <v>4761</v>
      </c>
    </row>
    <row r="2602" spans="37:69" x14ac:dyDescent="0.25">
      <c r="AK2602" s="27">
        <v>2023</v>
      </c>
      <c r="AL2602" t="s">
        <v>51</v>
      </c>
      <c r="AM2602" t="s">
        <v>36</v>
      </c>
      <c r="AN2602">
        <v>250003</v>
      </c>
      <c r="AO2602" s="29">
        <v>4</v>
      </c>
      <c r="AP2602" t="s">
        <v>75</v>
      </c>
      <c r="AQ2602" s="61">
        <v>3283</v>
      </c>
      <c r="BK2602" s="27">
        <v>2023</v>
      </c>
      <c r="BL2602" t="s">
        <v>51</v>
      </c>
      <c r="BM2602" t="s">
        <v>31</v>
      </c>
      <c r="BN2602">
        <v>511117</v>
      </c>
      <c r="BO2602" s="29">
        <v>3</v>
      </c>
      <c r="BP2602" t="s">
        <v>79</v>
      </c>
      <c r="BQ2602" s="61">
        <v>4009</v>
      </c>
    </row>
    <row r="2603" spans="37:69" x14ac:dyDescent="0.25">
      <c r="AK2603" s="27">
        <v>2023</v>
      </c>
      <c r="AL2603" t="s">
        <v>51</v>
      </c>
      <c r="AM2603" t="s">
        <v>36</v>
      </c>
      <c r="AN2603">
        <v>250003</v>
      </c>
      <c r="AO2603" s="29">
        <v>5</v>
      </c>
      <c r="AP2603" t="s">
        <v>79</v>
      </c>
      <c r="AQ2603" s="61">
        <v>944</v>
      </c>
      <c r="BK2603" s="27">
        <v>2023</v>
      </c>
      <c r="BL2603" t="s">
        <v>51</v>
      </c>
      <c r="BM2603" t="s">
        <v>31</v>
      </c>
      <c r="BN2603">
        <v>511117</v>
      </c>
      <c r="BO2603" s="29">
        <v>3</v>
      </c>
      <c r="BP2603" t="s">
        <v>13</v>
      </c>
      <c r="BQ2603" s="61">
        <v>1258</v>
      </c>
    </row>
    <row r="2604" spans="37:69" x14ac:dyDescent="0.25">
      <c r="AK2604" s="27">
        <v>2023</v>
      </c>
      <c r="AL2604" t="s">
        <v>51</v>
      </c>
      <c r="AM2604" t="s">
        <v>36</v>
      </c>
      <c r="AN2604">
        <v>250003</v>
      </c>
      <c r="AO2604" s="29">
        <v>7</v>
      </c>
      <c r="AP2604" t="s">
        <v>74</v>
      </c>
      <c r="AQ2604" s="61">
        <v>1441</v>
      </c>
      <c r="BK2604" s="27">
        <v>2023</v>
      </c>
      <c r="BL2604" t="s">
        <v>51</v>
      </c>
      <c r="BM2604" t="s">
        <v>31</v>
      </c>
      <c r="BN2604">
        <v>511117</v>
      </c>
      <c r="BO2604" s="29">
        <v>3</v>
      </c>
      <c r="BP2604" t="s">
        <v>14</v>
      </c>
      <c r="BQ2604" s="61">
        <v>3146</v>
      </c>
    </row>
    <row r="2605" spans="37:69" x14ac:dyDescent="0.25">
      <c r="AK2605" s="27">
        <v>2023</v>
      </c>
      <c r="AL2605" t="s">
        <v>51</v>
      </c>
      <c r="AM2605" t="s">
        <v>36</v>
      </c>
      <c r="AN2605">
        <v>250003</v>
      </c>
      <c r="AO2605" s="29">
        <v>9</v>
      </c>
      <c r="AP2605" t="s">
        <v>12</v>
      </c>
      <c r="AQ2605" s="61">
        <v>4189</v>
      </c>
      <c r="BK2605" s="27">
        <v>2023</v>
      </c>
      <c r="BL2605" t="s">
        <v>51</v>
      </c>
      <c r="BM2605" t="s">
        <v>31</v>
      </c>
      <c r="BN2605">
        <v>511117</v>
      </c>
      <c r="BO2605" s="29">
        <v>4</v>
      </c>
      <c r="BP2605" t="s">
        <v>78</v>
      </c>
      <c r="BQ2605" s="61">
        <v>2867</v>
      </c>
    </row>
    <row r="2606" spans="37:69" x14ac:dyDescent="0.25">
      <c r="AK2606" s="27">
        <v>2023</v>
      </c>
      <c r="AL2606" t="s">
        <v>51</v>
      </c>
      <c r="AM2606" t="s">
        <v>36</v>
      </c>
      <c r="AN2606">
        <v>250003</v>
      </c>
      <c r="AO2606" s="29">
        <v>10</v>
      </c>
      <c r="AP2606" t="s">
        <v>74</v>
      </c>
      <c r="AQ2606" s="61">
        <v>615</v>
      </c>
      <c r="BK2606" s="27">
        <v>2023</v>
      </c>
      <c r="BL2606" t="s">
        <v>51</v>
      </c>
      <c r="BM2606" t="s">
        <v>31</v>
      </c>
      <c r="BN2606">
        <v>511117</v>
      </c>
      <c r="BO2606" s="29">
        <v>4</v>
      </c>
      <c r="BP2606" t="s">
        <v>12</v>
      </c>
      <c r="BQ2606" s="61">
        <v>241</v>
      </c>
    </row>
    <row r="2607" spans="37:69" x14ac:dyDescent="0.25">
      <c r="AK2607" s="27">
        <v>2023</v>
      </c>
      <c r="AL2607" t="s">
        <v>51</v>
      </c>
      <c r="AM2607" t="s">
        <v>36</v>
      </c>
      <c r="AN2607">
        <v>250003</v>
      </c>
      <c r="AO2607" s="29">
        <v>11</v>
      </c>
      <c r="AP2607" t="s">
        <v>20</v>
      </c>
      <c r="AQ2607" s="61">
        <v>3678</v>
      </c>
      <c r="BK2607" s="27">
        <v>2023</v>
      </c>
      <c r="BL2607" t="s">
        <v>51</v>
      </c>
      <c r="BM2607" t="s">
        <v>31</v>
      </c>
      <c r="BN2607">
        <v>511117</v>
      </c>
      <c r="BO2607" s="29">
        <v>4</v>
      </c>
      <c r="BP2607" t="s">
        <v>14</v>
      </c>
      <c r="BQ2607" s="61">
        <v>1130</v>
      </c>
    </row>
    <row r="2608" spans="37:69" x14ac:dyDescent="0.25">
      <c r="AK2608" s="27">
        <v>2023</v>
      </c>
      <c r="AL2608" t="s">
        <v>51</v>
      </c>
      <c r="AM2608" t="s">
        <v>36</v>
      </c>
      <c r="AN2608">
        <v>250003</v>
      </c>
      <c r="AO2608" s="29">
        <v>12</v>
      </c>
      <c r="AP2608" t="s">
        <v>13</v>
      </c>
      <c r="AQ2608" s="61">
        <v>3674</v>
      </c>
      <c r="BK2608" s="27">
        <v>2023</v>
      </c>
      <c r="BL2608" t="s">
        <v>51</v>
      </c>
      <c r="BM2608" t="s">
        <v>31</v>
      </c>
      <c r="BN2608">
        <v>511117</v>
      </c>
      <c r="BO2608" s="29">
        <v>5</v>
      </c>
      <c r="BP2608" t="s">
        <v>73</v>
      </c>
      <c r="BQ2608" s="61">
        <v>3403</v>
      </c>
    </row>
    <row r="2609" spans="37:69" x14ac:dyDescent="0.25">
      <c r="AK2609" s="27">
        <v>2023</v>
      </c>
      <c r="AL2609" t="s">
        <v>51</v>
      </c>
      <c r="AM2609" t="s">
        <v>36</v>
      </c>
      <c r="AN2609">
        <v>250004</v>
      </c>
      <c r="AO2609" s="29">
        <v>1</v>
      </c>
      <c r="AP2609" t="s">
        <v>17</v>
      </c>
      <c r="AQ2609" s="61">
        <v>5408</v>
      </c>
      <c r="BK2609" s="27">
        <v>2023</v>
      </c>
      <c r="BL2609" t="s">
        <v>51</v>
      </c>
      <c r="BM2609" t="s">
        <v>31</v>
      </c>
      <c r="BN2609">
        <v>511117</v>
      </c>
      <c r="BO2609" s="29">
        <v>5</v>
      </c>
      <c r="BP2609" t="s">
        <v>80</v>
      </c>
      <c r="BQ2609" s="61">
        <v>2954</v>
      </c>
    </row>
    <row r="2610" spans="37:69" x14ac:dyDescent="0.25">
      <c r="AK2610" s="27">
        <v>2023</v>
      </c>
      <c r="AL2610" t="s">
        <v>51</v>
      </c>
      <c r="AM2610" t="s">
        <v>36</v>
      </c>
      <c r="AN2610">
        <v>250004</v>
      </c>
      <c r="AO2610" s="29">
        <v>2</v>
      </c>
      <c r="AP2610" t="s">
        <v>20</v>
      </c>
      <c r="AQ2610" s="61">
        <v>304</v>
      </c>
      <c r="BK2610" s="27">
        <v>2023</v>
      </c>
      <c r="BL2610" t="s">
        <v>51</v>
      </c>
      <c r="BM2610" t="s">
        <v>31</v>
      </c>
      <c r="BN2610">
        <v>511117</v>
      </c>
      <c r="BO2610" s="29">
        <v>5</v>
      </c>
      <c r="BP2610" t="s">
        <v>12</v>
      </c>
      <c r="BQ2610" s="61">
        <v>3769</v>
      </c>
    </row>
    <row r="2611" spans="37:69" x14ac:dyDescent="0.25">
      <c r="AK2611" s="27">
        <v>2023</v>
      </c>
      <c r="AL2611" t="s">
        <v>51</v>
      </c>
      <c r="AM2611" t="s">
        <v>36</v>
      </c>
      <c r="AN2611">
        <v>250004</v>
      </c>
      <c r="AO2611" s="29">
        <v>4</v>
      </c>
      <c r="AP2611" t="s">
        <v>17</v>
      </c>
      <c r="AQ2611" s="61">
        <v>3102</v>
      </c>
      <c r="BK2611" s="27">
        <v>2023</v>
      </c>
      <c r="BL2611" t="s">
        <v>51</v>
      </c>
      <c r="BM2611" t="s">
        <v>31</v>
      </c>
      <c r="BN2611">
        <v>511117</v>
      </c>
      <c r="BO2611" s="29">
        <v>5</v>
      </c>
      <c r="BP2611" t="s">
        <v>16</v>
      </c>
      <c r="BQ2611" s="61">
        <v>1328</v>
      </c>
    </row>
    <row r="2612" spans="37:69" x14ac:dyDescent="0.25">
      <c r="AK2612" s="27">
        <v>2023</v>
      </c>
      <c r="AL2612" t="s">
        <v>51</v>
      </c>
      <c r="AM2612" t="s">
        <v>36</v>
      </c>
      <c r="AN2612">
        <v>250004</v>
      </c>
      <c r="AO2612" s="29">
        <v>6</v>
      </c>
      <c r="AP2612" t="s">
        <v>11</v>
      </c>
      <c r="AQ2612" s="61">
        <v>3256</v>
      </c>
      <c r="BK2612" s="27">
        <v>2023</v>
      </c>
      <c r="BL2612" t="s">
        <v>51</v>
      </c>
      <c r="BM2612" t="s">
        <v>31</v>
      </c>
      <c r="BN2612">
        <v>511117</v>
      </c>
      <c r="BO2612" s="29">
        <v>5</v>
      </c>
      <c r="BP2612" t="s">
        <v>18</v>
      </c>
      <c r="BQ2612" s="61">
        <v>5306</v>
      </c>
    </row>
    <row r="2613" spans="37:69" x14ac:dyDescent="0.25">
      <c r="AK2613" s="27">
        <v>2023</v>
      </c>
      <c r="AL2613" t="s">
        <v>51</v>
      </c>
      <c r="AM2613" t="s">
        <v>36</v>
      </c>
      <c r="AN2613">
        <v>250004</v>
      </c>
      <c r="AO2613" s="29">
        <v>7</v>
      </c>
      <c r="AP2613" t="s">
        <v>14</v>
      </c>
      <c r="AQ2613" s="61">
        <v>2951</v>
      </c>
      <c r="BK2613" s="27">
        <v>2023</v>
      </c>
      <c r="BL2613" t="s">
        <v>51</v>
      </c>
      <c r="BM2613" t="s">
        <v>31</v>
      </c>
      <c r="BN2613">
        <v>511117</v>
      </c>
      <c r="BO2613" s="29">
        <v>6</v>
      </c>
      <c r="BP2613" t="s">
        <v>75</v>
      </c>
      <c r="BQ2613" s="61">
        <v>3139</v>
      </c>
    </row>
    <row r="2614" spans="37:69" x14ac:dyDescent="0.25">
      <c r="AK2614" s="27">
        <v>2023</v>
      </c>
      <c r="AL2614" t="s">
        <v>51</v>
      </c>
      <c r="AM2614" t="s">
        <v>36</v>
      </c>
      <c r="AN2614">
        <v>250004</v>
      </c>
      <c r="AO2614" s="29">
        <v>9</v>
      </c>
      <c r="AP2614" t="s">
        <v>81</v>
      </c>
      <c r="AQ2614" s="61">
        <v>488</v>
      </c>
      <c r="BK2614" s="27">
        <v>2023</v>
      </c>
      <c r="BL2614" t="s">
        <v>51</v>
      </c>
      <c r="BM2614" t="s">
        <v>31</v>
      </c>
      <c r="BN2614">
        <v>511117</v>
      </c>
      <c r="BO2614" s="29">
        <v>6</v>
      </c>
      <c r="BP2614" t="s">
        <v>81</v>
      </c>
      <c r="BQ2614" s="61">
        <v>3972</v>
      </c>
    </row>
    <row r="2615" spans="37:69" x14ac:dyDescent="0.25">
      <c r="AK2615" s="27">
        <v>2023</v>
      </c>
      <c r="AL2615" t="s">
        <v>51</v>
      </c>
      <c r="AM2615" t="s">
        <v>36</v>
      </c>
      <c r="AN2615">
        <v>250004</v>
      </c>
      <c r="AO2615" s="29">
        <v>10</v>
      </c>
      <c r="AP2615" t="s">
        <v>12</v>
      </c>
      <c r="AQ2615" s="61">
        <v>331</v>
      </c>
      <c r="BK2615" s="27">
        <v>2023</v>
      </c>
      <c r="BL2615" t="s">
        <v>51</v>
      </c>
      <c r="BM2615" t="s">
        <v>31</v>
      </c>
      <c r="BN2615">
        <v>511117</v>
      </c>
      <c r="BO2615" s="29">
        <v>6</v>
      </c>
      <c r="BP2615" t="s">
        <v>16</v>
      </c>
      <c r="BQ2615" s="61">
        <v>1001</v>
      </c>
    </row>
    <row r="2616" spans="37:69" x14ac:dyDescent="0.25">
      <c r="AK2616" s="27">
        <v>2023</v>
      </c>
      <c r="AL2616" t="s">
        <v>51</v>
      </c>
      <c r="AM2616" t="s">
        <v>36</v>
      </c>
      <c r="AN2616">
        <v>250005</v>
      </c>
      <c r="AO2616" s="29">
        <v>4</v>
      </c>
      <c r="AP2616" t="s">
        <v>74</v>
      </c>
      <c r="AQ2616" s="61">
        <v>5459</v>
      </c>
      <c r="BK2616" s="27">
        <v>2023</v>
      </c>
      <c r="BL2616" t="s">
        <v>51</v>
      </c>
      <c r="BM2616" t="s">
        <v>31</v>
      </c>
      <c r="BN2616">
        <v>511117</v>
      </c>
      <c r="BO2616" s="29">
        <v>6</v>
      </c>
      <c r="BP2616" t="s">
        <v>18</v>
      </c>
      <c r="BQ2616" s="61">
        <v>1433</v>
      </c>
    </row>
    <row r="2617" spans="37:69" x14ac:dyDescent="0.25">
      <c r="AK2617" s="27">
        <v>2023</v>
      </c>
      <c r="AL2617" t="s">
        <v>51</v>
      </c>
      <c r="AM2617" t="s">
        <v>36</v>
      </c>
      <c r="AN2617">
        <v>250005</v>
      </c>
      <c r="AO2617" s="29">
        <v>4</v>
      </c>
      <c r="AP2617" t="s">
        <v>78</v>
      </c>
      <c r="AQ2617" s="61">
        <v>2113</v>
      </c>
      <c r="BK2617" s="27">
        <v>2023</v>
      </c>
      <c r="BL2617" t="s">
        <v>51</v>
      </c>
      <c r="BM2617" t="s">
        <v>31</v>
      </c>
      <c r="BN2617">
        <v>511117</v>
      </c>
      <c r="BO2617" s="29">
        <v>7</v>
      </c>
      <c r="BP2617" t="s">
        <v>77</v>
      </c>
      <c r="BQ2617" s="61">
        <v>2610</v>
      </c>
    </row>
    <row r="2618" spans="37:69" x14ac:dyDescent="0.25">
      <c r="AK2618" s="27">
        <v>2023</v>
      </c>
      <c r="AL2618" t="s">
        <v>51</v>
      </c>
      <c r="AM2618" t="s">
        <v>36</v>
      </c>
      <c r="AN2618">
        <v>250005</v>
      </c>
      <c r="AO2618" s="29">
        <v>6</v>
      </c>
      <c r="AP2618" t="s">
        <v>17</v>
      </c>
      <c r="AQ2618" s="61">
        <v>4634</v>
      </c>
      <c r="BK2618" s="27">
        <v>2023</v>
      </c>
      <c r="BL2618" t="s">
        <v>51</v>
      </c>
      <c r="BM2618" t="s">
        <v>31</v>
      </c>
      <c r="BN2618">
        <v>511117</v>
      </c>
      <c r="BO2618" s="29">
        <v>7</v>
      </c>
      <c r="BP2618" t="s">
        <v>14</v>
      </c>
      <c r="BQ2618" s="61">
        <v>2951</v>
      </c>
    </row>
    <row r="2619" spans="37:69" x14ac:dyDescent="0.25">
      <c r="AK2619" s="27">
        <v>2023</v>
      </c>
      <c r="AL2619" t="s">
        <v>51</v>
      </c>
      <c r="AM2619" t="s">
        <v>36</v>
      </c>
      <c r="AN2619">
        <v>250005</v>
      </c>
      <c r="AO2619" s="29">
        <v>6</v>
      </c>
      <c r="AP2619" t="s">
        <v>18</v>
      </c>
      <c r="AQ2619" s="61">
        <v>496</v>
      </c>
      <c r="BK2619" s="27">
        <v>2023</v>
      </c>
      <c r="BL2619" t="s">
        <v>51</v>
      </c>
      <c r="BM2619" t="s">
        <v>31</v>
      </c>
      <c r="BN2619">
        <v>511117</v>
      </c>
      <c r="BO2619" s="29">
        <v>7</v>
      </c>
      <c r="BP2619" t="s">
        <v>21</v>
      </c>
      <c r="BQ2619" s="61">
        <v>5267</v>
      </c>
    </row>
    <row r="2620" spans="37:69" x14ac:dyDescent="0.25">
      <c r="AK2620" s="27">
        <v>2023</v>
      </c>
      <c r="AL2620" t="s">
        <v>51</v>
      </c>
      <c r="AM2620" t="s">
        <v>36</v>
      </c>
      <c r="AN2620">
        <v>250005</v>
      </c>
      <c r="AO2620" s="29">
        <v>7</v>
      </c>
      <c r="AP2620" t="s">
        <v>80</v>
      </c>
      <c r="AQ2620" s="61">
        <v>4317</v>
      </c>
      <c r="BK2620" s="27">
        <v>2023</v>
      </c>
      <c r="BL2620" t="s">
        <v>51</v>
      </c>
      <c r="BM2620" t="s">
        <v>31</v>
      </c>
      <c r="BN2620">
        <v>511117</v>
      </c>
      <c r="BO2620" s="29">
        <v>8</v>
      </c>
      <c r="BP2620" t="s">
        <v>74</v>
      </c>
      <c r="BQ2620" s="61">
        <v>3733</v>
      </c>
    </row>
    <row r="2621" spans="37:69" x14ac:dyDescent="0.25">
      <c r="AK2621" s="27">
        <v>2023</v>
      </c>
      <c r="AL2621" t="s">
        <v>51</v>
      </c>
      <c r="AM2621" t="s">
        <v>36</v>
      </c>
      <c r="AN2621">
        <v>250005</v>
      </c>
      <c r="AO2621" s="29">
        <v>11</v>
      </c>
      <c r="AP2621" t="s">
        <v>21</v>
      </c>
      <c r="AQ2621" s="61">
        <v>3966</v>
      </c>
      <c r="BK2621" s="27">
        <v>2023</v>
      </c>
      <c r="BL2621" t="s">
        <v>51</v>
      </c>
      <c r="BM2621" t="s">
        <v>31</v>
      </c>
      <c r="BN2621">
        <v>511117</v>
      </c>
      <c r="BO2621" s="29">
        <v>8</v>
      </c>
      <c r="BP2621" t="s">
        <v>12</v>
      </c>
      <c r="BQ2621" s="61">
        <v>4497</v>
      </c>
    </row>
    <row r="2622" spans="37:69" x14ac:dyDescent="0.25">
      <c r="AK2622" s="27">
        <v>2023</v>
      </c>
      <c r="AL2622" t="s">
        <v>51</v>
      </c>
      <c r="AM2622" t="s">
        <v>36</v>
      </c>
      <c r="AN2622">
        <v>250006</v>
      </c>
      <c r="AO2622" s="29">
        <v>3</v>
      </c>
      <c r="AP2622" t="s">
        <v>18</v>
      </c>
      <c r="AQ2622" s="61">
        <v>1923</v>
      </c>
      <c r="BK2622" s="27">
        <v>2023</v>
      </c>
      <c r="BL2622" t="s">
        <v>51</v>
      </c>
      <c r="BM2622" t="s">
        <v>31</v>
      </c>
      <c r="BN2622">
        <v>511117</v>
      </c>
      <c r="BO2622" s="29">
        <v>8</v>
      </c>
      <c r="BP2622" t="s">
        <v>20</v>
      </c>
      <c r="BQ2622" s="61">
        <v>1089</v>
      </c>
    </row>
    <row r="2623" spans="37:69" x14ac:dyDescent="0.25">
      <c r="AK2623" s="27">
        <v>2023</v>
      </c>
      <c r="AL2623" t="s">
        <v>51</v>
      </c>
      <c r="AM2623" t="s">
        <v>36</v>
      </c>
      <c r="AN2623">
        <v>250006</v>
      </c>
      <c r="AO2623" s="29">
        <v>4</v>
      </c>
      <c r="AP2623" t="s">
        <v>78</v>
      </c>
      <c r="AQ2623" s="61">
        <v>754</v>
      </c>
      <c r="BK2623" s="27">
        <v>2023</v>
      </c>
      <c r="BL2623" t="s">
        <v>51</v>
      </c>
      <c r="BM2623" t="s">
        <v>31</v>
      </c>
      <c r="BN2623">
        <v>511117</v>
      </c>
      <c r="BO2623" s="29">
        <v>9</v>
      </c>
      <c r="BP2623" t="s">
        <v>75</v>
      </c>
      <c r="BQ2623" s="61">
        <v>2113</v>
      </c>
    </row>
    <row r="2624" spans="37:69" x14ac:dyDescent="0.25">
      <c r="AK2624" s="27">
        <v>2023</v>
      </c>
      <c r="AL2624" t="s">
        <v>51</v>
      </c>
      <c r="AM2624" t="s">
        <v>36</v>
      </c>
      <c r="AN2624">
        <v>250006</v>
      </c>
      <c r="AO2624" s="29">
        <v>4</v>
      </c>
      <c r="AP2624" t="s">
        <v>12</v>
      </c>
      <c r="AQ2624" s="61">
        <v>3029</v>
      </c>
      <c r="BK2624" s="27">
        <v>2023</v>
      </c>
      <c r="BL2624" t="s">
        <v>51</v>
      </c>
      <c r="BM2624" t="s">
        <v>31</v>
      </c>
      <c r="BN2624">
        <v>511117</v>
      </c>
      <c r="BO2624" s="29">
        <v>9</v>
      </c>
      <c r="BP2624" t="s">
        <v>76</v>
      </c>
      <c r="BQ2624" s="61">
        <v>3010</v>
      </c>
    </row>
    <row r="2625" spans="37:69" x14ac:dyDescent="0.25">
      <c r="AK2625" s="27">
        <v>2023</v>
      </c>
      <c r="AL2625" t="s">
        <v>51</v>
      </c>
      <c r="AM2625" t="s">
        <v>36</v>
      </c>
      <c r="AN2625">
        <v>250006</v>
      </c>
      <c r="AO2625" s="29">
        <v>8</v>
      </c>
      <c r="AP2625" t="s">
        <v>79</v>
      </c>
      <c r="AQ2625" s="61">
        <v>2964</v>
      </c>
      <c r="BK2625" s="27">
        <v>2023</v>
      </c>
      <c r="BL2625" t="s">
        <v>51</v>
      </c>
      <c r="BM2625" t="s">
        <v>31</v>
      </c>
      <c r="BN2625">
        <v>511117</v>
      </c>
      <c r="BO2625" s="29">
        <v>10</v>
      </c>
      <c r="BP2625" t="s">
        <v>73</v>
      </c>
      <c r="BQ2625" s="61">
        <v>5561</v>
      </c>
    </row>
    <row r="2626" spans="37:69" x14ac:dyDescent="0.25">
      <c r="AK2626" s="27">
        <v>2023</v>
      </c>
      <c r="AL2626" t="s">
        <v>51</v>
      </c>
      <c r="AM2626" t="s">
        <v>36</v>
      </c>
      <c r="AN2626">
        <v>250006</v>
      </c>
      <c r="AO2626" s="29">
        <v>8</v>
      </c>
      <c r="AP2626" t="s">
        <v>12</v>
      </c>
      <c r="AQ2626" s="61">
        <v>4497</v>
      </c>
      <c r="BK2626" s="27">
        <v>2023</v>
      </c>
      <c r="BL2626" t="s">
        <v>51</v>
      </c>
      <c r="BM2626" t="s">
        <v>31</v>
      </c>
      <c r="BN2626">
        <v>511117</v>
      </c>
      <c r="BO2626" s="29">
        <v>10</v>
      </c>
      <c r="BP2626" t="s">
        <v>80</v>
      </c>
      <c r="BQ2626" s="61">
        <v>4813</v>
      </c>
    </row>
    <row r="2627" spans="37:69" x14ac:dyDescent="0.25">
      <c r="AK2627" s="27">
        <v>2023</v>
      </c>
      <c r="AL2627" t="s">
        <v>51</v>
      </c>
      <c r="AM2627" t="s">
        <v>36</v>
      </c>
      <c r="AN2627">
        <v>250006</v>
      </c>
      <c r="AO2627" s="29">
        <v>10</v>
      </c>
      <c r="AP2627" t="s">
        <v>11</v>
      </c>
      <c r="AQ2627" s="61">
        <v>1953</v>
      </c>
      <c r="BK2627" s="27">
        <v>2023</v>
      </c>
      <c r="BL2627" t="s">
        <v>51</v>
      </c>
      <c r="BM2627" t="s">
        <v>31</v>
      </c>
      <c r="BN2627">
        <v>511117</v>
      </c>
      <c r="BO2627" s="29">
        <v>10</v>
      </c>
      <c r="BP2627" t="s">
        <v>11</v>
      </c>
      <c r="BQ2627" s="61">
        <v>1953</v>
      </c>
    </row>
    <row r="2628" spans="37:69" x14ac:dyDescent="0.25">
      <c r="AK2628" s="27">
        <v>2023</v>
      </c>
      <c r="AL2628" t="s">
        <v>51</v>
      </c>
      <c r="AM2628" t="s">
        <v>36</v>
      </c>
      <c r="AN2628">
        <v>250006</v>
      </c>
      <c r="AO2628" s="29">
        <v>10</v>
      </c>
      <c r="AP2628" t="s">
        <v>16</v>
      </c>
      <c r="AQ2628" s="61">
        <v>4301</v>
      </c>
      <c r="BK2628" s="27">
        <v>2023</v>
      </c>
      <c r="BL2628" t="s">
        <v>51</v>
      </c>
      <c r="BM2628" t="s">
        <v>31</v>
      </c>
      <c r="BN2628">
        <v>511117</v>
      </c>
      <c r="BO2628" s="29">
        <v>10</v>
      </c>
      <c r="BP2628" t="s">
        <v>12</v>
      </c>
      <c r="BQ2628" s="61">
        <v>331</v>
      </c>
    </row>
    <row r="2629" spans="37:69" x14ac:dyDescent="0.25">
      <c r="AK2629" s="27">
        <v>2023</v>
      </c>
      <c r="AL2629" t="s">
        <v>51</v>
      </c>
      <c r="AM2629" t="s">
        <v>36</v>
      </c>
      <c r="AN2629">
        <v>250007</v>
      </c>
      <c r="AO2629" s="29">
        <v>2</v>
      </c>
      <c r="AP2629" t="s">
        <v>74</v>
      </c>
      <c r="AQ2629" s="61">
        <v>577</v>
      </c>
      <c r="BK2629" s="27">
        <v>2023</v>
      </c>
      <c r="BL2629" t="s">
        <v>51</v>
      </c>
      <c r="BM2629" t="s">
        <v>31</v>
      </c>
      <c r="BN2629">
        <v>511117</v>
      </c>
      <c r="BO2629" s="29">
        <v>10</v>
      </c>
      <c r="BP2629" t="s">
        <v>14</v>
      </c>
      <c r="BQ2629" s="61">
        <v>6712</v>
      </c>
    </row>
    <row r="2630" spans="37:69" x14ac:dyDescent="0.25">
      <c r="AK2630" s="27">
        <v>2023</v>
      </c>
      <c r="AL2630" t="s">
        <v>51</v>
      </c>
      <c r="AM2630" t="s">
        <v>36</v>
      </c>
      <c r="AN2630">
        <v>250007</v>
      </c>
      <c r="AO2630" s="29">
        <v>2</v>
      </c>
      <c r="AP2630" t="s">
        <v>78</v>
      </c>
      <c r="AQ2630" s="61">
        <v>3592</v>
      </c>
      <c r="BK2630" s="27">
        <v>2023</v>
      </c>
      <c r="BL2630" t="s">
        <v>51</v>
      </c>
      <c r="BM2630" t="s">
        <v>31</v>
      </c>
      <c r="BN2630">
        <v>511117</v>
      </c>
      <c r="BO2630" s="29">
        <v>10</v>
      </c>
      <c r="BP2630" t="s">
        <v>17</v>
      </c>
      <c r="BQ2630" s="61">
        <v>5127</v>
      </c>
    </row>
    <row r="2631" spans="37:69" x14ac:dyDescent="0.25">
      <c r="AK2631" s="27">
        <v>2023</v>
      </c>
      <c r="AL2631" t="s">
        <v>51</v>
      </c>
      <c r="AM2631" t="s">
        <v>36</v>
      </c>
      <c r="AN2631">
        <v>250007</v>
      </c>
      <c r="AO2631" s="29">
        <v>3</v>
      </c>
      <c r="AP2631" t="s">
        <v>16</v>
      </c>
      <c r="AQ2631" s="61">
        <v>5689</v>
      </c>
      <c r="BK2631" s="27">
        <v>2023</v>
      </c>
      <c r="BL2631" t="s">
        <v>51</v>
      </c>
      <c r="BM2631" t="s">
        <v>31</v>
      </c>
      <c r="BN2631">
        <v>511117</v>
      </c>
      <c r="BO2631" s="29">
        <v>10</v>
      </c>
      <c r="BP2631" t="s">
        <v>18</v>
      </c>
      <c r="BQ2631" s="61">
        <v>4841</v>
      </c>
    </row>
    <row r="2632" spans="37:69" x14ac:dyDescent="0.25">
      <c r="AK2632" s="27">
        <v>2023</v>
      </c>
      <c r="AL2632" t="s">
        <v>51</v>
      </c>
      <c r="AM2632" t="s">
        <v>36</v>
      </c>
      <c r="AN2632">
        <v>250007</v>
      </c>
      <c r="AO2632" s="29">
        <v>4</v>
      </c>
      <c r="AP2632" t="s">
        <v>19</v>
      </c>
      <c r="AQ2632" s="61">
        <v>228</v>
      </c>
      <c r="BK2632" s="27">
        <v>2023</v>
      </c>
      <c r="BL2632" t="s">
        <v>51</v>
      </c>
      <c r="BM2632" t="s">
        <v>31</v>
      </c>
      <c r="BN2632">
        <v>511117</v>
      </c>
      <c r="BO2632" s="29">
        <v>11</v>
      </c>
      <c r="BP2632" t="s">
        <v>75</v>
      </c>
      <c r="BQ2632" s="61">
        <v>1615</v>
      </c>
    </row>
    <row r="2633" spans="37:69" x14ac:dyDescent="0.25">
      <c r="AK2633" s="27">
        <v>2023</v>
      </c>
      <c r="AL2633" t="s">
        <v>51</v>
      </c>
      <c r="AM2633" t="s">
        <v>36</v>
      </c>
      <c r="AN2633">
        <v>250007</v>
      </c>
      <c r="AO2633" s="29">
        <v>5</v>
      </c>
      <c r="AP2633" t="s">
        <v>18</v>
      </c>
      <c r="AQ2633" s="61">
        <v>989</v>
      </c>
      <c r="BK2633" s="27">
        <v>2023</v>
      </c>
      <c r="BL2633" t="s">
        <v>51</v>
      </c>
      <c r="BM2633" t="s">
        <v>31</v>
      </c>
      <c r="BN2633">
        <v>511117</v>
      </c>
      <c r="BO2633" s="29">
        <v>11</v>
      </c>
      <c r="BP2633" t="s">
        <v>14</v>
      </c>
      <c r="BQ2633" s="61">
        <v>582</v>
      </c>
    </row>
    <row r="2634" spans="37:69" x14ac:dyDescent="0.25">
      <c r="AK2634" s="27">
        <v>2023</v>
      </c>
      <c r="AL2634" t="s">
        <v>51</v>
      </c>
      <c r="AM2634" t="s">
        <v>36</v>
      </c>
      <c r="AN2634">
        <v>250008</v>
      </c>
      <c r="AO2634" s="29">
        <v>2</v>
      </c>
      <c r="AP2634" t="s">
        <v>73</v>
      </c>
      <c r="AQ2634" s="61">
        <v>284</v>
      </c>
      <c r="BK2634" s="27">
        <v>2023</v>
      </c>
      <c r="BL2634" t="s">
        <v>51</v>
      </c>
      <c r="BM2634" t="s">
        <v>31</v>
      </c>
      <c r="BN2634">
        <v>511117</v>
      </c>
      <c r="BO2634" s="29">
        <v>12</v>
      </c>
      <c r="BP2634" t="s">
        <v>18</v>
      </c>
      <c r="BQ2634" s="61">
        <v>5034</v>
      </c>
    </row>
    <row r="2635" spans="37:69" x14ac:dyDescent="0.25">
      <c r="AK2635" s="27">
        <v>2023</v>
      </c>
      <c r="AL2635" t="s">
        <v>51</v>
      </c>
      <c r="AM2635" t="s">
        <v>36</v>
      </c>
      <c r="AN2635">
        <v>250008</v>
      </c>
      <c r="AO2635" s="29">
        <v>4</v>
      </c>
      <c r="AP2635" t="s">
        <v>13</v>
      </c>
      <c r="AQ2635" s="61">
        <v>4508</v>
      </c>
      <c r="BK2635" s="27">
        <v>2023</v>
      </c>
      <c r="BL2635" t="s">
        <v>51</v>
      </c>
      <c r="BM2635" t="s">
        <v>31</v>
      </c>
      <c r="BN2635">
        <v>511117</v>
      </c>
      <c r="BO2635" s="29">
        <v>12</v>
      </c>
      <c r="BP2635" t="s">
        <v>20</v>
      </c>
      <c r="BQ2635" s="61">
        <v>1547</v>
      </c>
    </row>
    <row r="2636" spans="37:69" x14ac:dyDescent="0.25">
      <c r="AK2636" s="27">
        <v>2023</v>
      </c>
      <c r="AL2636" t="s">
        <v>51</v>
      </c>
      <c r="AM2636" t="s">
        <v>36</v>
      </c>
      <c r="AN2636">
        <v>250008</v>
      </c>
      <c r="AO2636" s="29">
        <v>5</v>
      </c>
      <c r="AP2636" t="s">
        <v>79</v>
      </c>
      <c r="AQ2636" s="61">
        <v>2359</v>
      </c>
      <c r="BK2636" s="27">
        <v>2023</v>
      </c>
      <c r="BL2636" t="s">
        <v>64</v>
      </c>
      <c r="BM2636" t="s">
        <v>29</v>
      </c>
      <c r="BN2636">
        <v>511111</v>
      </c>
      <c r="BO2636" s="29">
        <v>1</v>
      </c>
      <c r="BP2636" t="s">
        <v>75</v>
      </c>
      <c r="BQ2636" s="61">
        <v>2968</v>
      </c>
    </row>
    <row r="2637" spans="37:69" x14ac:dyDescent="0.25">
      <c r="AK2637" s="27">
        <v>2023</v>
      </c>
      <c r="AL2637" t="s">
        <v>51</v>
      </c>
      <c r="AM2637" t="s">
        <v>36</v>
      </c>
      <c r="AN2637">
        <v>250008</v>
      </c>
      <c r="AO2637" s="29">
        <v>6</v>
      </c>
      <c r="AP2637" t="s">
        <v>12</v>
      </c>
      <c r="AQ2637" s="61">
        <v>596</v>
      </c>
      <c r="BK2637" s="27">
        <v>2023</v>
      </c>
      <c r="BL2637" t="s">
        <v>64</v>
      </c>
      <c r="BM2637" t="s">
        <v>29</v>
      </c>
      <c r="BN2637">
        <v>511111</v>
      </c>
      <c r="BO2637" s="29">
        <v>1</v>
      </c>
      <c r="BP2637" t="s">
        <v>77</v>
      </c>
      <c r="BQ2637" s="61">
        <v>1171</v>
      </c>
    </row>
    <row r="2638" spans="37:69" x14ac:dyDescent="0.25">
      <c r="AK2638" s="27">
        <v>2023</v>
      </c>
      <c r="AL2638" t="s">
        <v>51</v>
      </c>
      <c r="AM2638" t="s">
        <v>36</v>
      </c>
      <c r="AN2638">
        <v>250008</v>
      </c>
      <c r="AO2638" s="29">
        <v>7</v>
      </c>
      <c r="AP2638" t="s">
        <v>14</v>
      </c>
      <c r="AQ2638" s="61">
        <v>2523</v>
      </c>
      <c r="BK2638" s="27">
        <v>2023</v>
      </c>
      <c r="BL2638" t="s">
        <v>64</v>
      </c>
      <c r="BM2638" t="s">
        <v>29</v>
      </c>
      <c r="BN2638">
        <v>511111</v>
      </c>
      <c r="BO2638" s="29">
        <v>1</v>
      </c>
      <c r="BP2638" t="s">
        <v>17</v>
      </c>
      <c r="BQ2638" s="61">
        <v>5734</v>
      </c>
    </row>
    <row r="2639" spans="37:69" x14ac:dyDescent="0.25">
      <c r="AK2639" s="27">
        <v>2023</v>
      </c>
      <c r="AL2639" t="s">
        <v>51</v>
      </c>
      <c r="AM2639" t="s">
        <v>36</v>
      </c>
      <c r="AN2639">
        <v>250008</v>
      </c>
      <c r="AO2639" s="29">
        <v>11</v>
      </c>
      <c r="AP2639" t="s">
        <v>73</v>
      </c>
      <c r="AQ2639" s="61">
        <v>432</v>
      </c>
      <c r="BK2639" s="27">
        <v>2023</v>
      </c>
      <c r="BL2639" t="s">
        <v>64</v>
      </c>
      <c r="BM2639" t="s">
        <v>29</v>
      </c>
      <c r="BN2639">
        <v>511111</v>
      </c>
      <c r="BO2639" s="29">
        <v>2</v>
      </c>
      <c r="BP2639" t="s">
        <v>79</v>
      </c>
      <c r="BQ2639" s="61">
        <v>2905</v>
      </c>
    </row>
    <row r="2640" spans="37:69" x14ac:dyDescent="0.25">
      <c r="AK2640" s="27">
        <v>2023</v>
      </c>
      <c r="AL2640" t="s">
        <v>51</v>
      </c>
      <c r="AM2640" t="s">
        <v>36</v>
      </c>
      <c r="AN2640">
        <v>250008</v>
      </c>
      <c r="AO2640" s="29">
        <v>11</v>
      </c>
      <c r="AP2640" t="s">
        <v>16</v>
      </c>
      <c r="AQ2640" s="61">
        <v>5210</v>
      </c>
      <c r="BK2640" s="27">
        <v>2023</v>
      </c>
      <c r="BL2640" t="s">
        <v>64</v>
      </c>
      <c r="BM2640" t="s">
        <v>29</v>
      </c>
      <c r="BN2640">
        <v>511111</v>
      </c>
      <c r="BO2640" s="29">
        <v>2</v>
      </c>
      <c r="BP2640" t="s">
        <v>16</v>
      </c>
      <c r="BQ2640" s="61">
        <v>1785</v>
      </c>
    </row>
    <row r="2641" spans="37:69" x14ac:dyDescent="0.25">
      <c r="AK2641" s="27">
        <v>2023</v>
      </c>
      <c r="AL2641" t="s">
        <v>51</v>
      </c>
      <c r="AM2641" t="s">
        <v>36</v>
      </c>
      <c r="AN2641">
        <v>250009</v>
      </c>
      <c r="AO2641" s="29">
        <v>4</v>
      </c>
      <c r="AP2641" t="s">
        <v>17</v>
      </c>
      <c r="AQ2641" s="61">
        <v>2084</v>
      </c>
      <c r="BK2641" s="27">
        <v>2023</v>
      </c>
      <c r="BL2641" t="s">
        <v>64</v>
      </c>
      <c r="BM2641" t="s">
        <v>29</v>
      </c>
      <c r="BN2641">
        <v>511111</v>
      </c>
      <c r="BO2641" s="29">
        <v>3</v>
      </c>
      <c r="BP2641" t="s">
        <v>79</v>
      </c>
      <c r="BQ2641" s="61">
        <v>4532</v>
      </c>
    </row>
    <row r="2642" spans="37:69" x14ac:dyDescent="0.25">
      <c r="AK2642" s="27">
        <v>2023</v>
      </c>
      <c r="AL2642" t="s">
        <v>51</v>
      </c>
      <c r="AM2642" t="s">
        <v>36</v>
      </c>
      <c r="AN2642">
        <v>250009</v>
      </c>
      <c r="AO2642" s="29">
        <v>6</v>
      </c>
      <c r="AP2642" t="s">
        <v>79</v>
      </c>
      <c r="AQ2642" s="61">
        <v>3311</v>
      </c>
      <c r="BK2642" s="27">
        <v>2023</v>
      </c>
      <c r="BL2642" t="s">
        <v>64</v>
      </c>
      <c r="BM2642" t="s">
        <v>29</v>
      </c>
      <c r="BN2642">
        <v>511111</v>
      </c>
      <c r="BO2642" s="29">
        <v>3</v>
      </c>
      <c r="BP2642" t="s">
        <v>12</v>
      </c>
      <c r="BQ2642" s="61">
        <v>5591</v>
      </c>
    </row>
    <row r="2643" spans="37:69" x14ac:dyDescent="0.25">
      <c r="AK2643" s="27">
        <v>2023</v>
      </c>
      <c r="AL2643" t="s">
        <v>51</v>
      </c>
      <c r="AM2643" t="s">
        <v>36</v>
      </c>
      <c r="AN2643">
        <v>250009</v>
      </c>
      <c r="AO2643" s="29">
        <v>6</v>
      </c>
      <c r="AP2643" t="s">
        <v>16</v>
      </c>
      <c r="AQ2643" s="61">
        <v>5754</v>
      </c>
      <c r="BK2643" s="27">
        <v>2023</v>
      </c>
      <c r="BL2643" t="s">
        <v>64</v>
      </c>
      <c r="BM2643" t="s">
        <v>29</v>
      </c>
      <c r="BN2643">
        <v>511111</v>
      </c>
      <c r="BO2643" s="29">
        <v>4</v>
      </c>
      <c r="BP2643" t="s">
        <v>20</v>
      </c>
      <c r="BQ2643" s="61">
        <v>415</v>
      </c>
    </row>
    <row r="2644" spans="37:69" x14ac:dyDescent="0.25">
      <c r="AK2644" s="27">
        <v>2023</v>
      </c>
      <c r="AL2644" t="s">
        <v>51</v>
      </c>
      <c r="AM2644" t="s">
        <v>36</v>
      </c>
      <c r="AN2644">
        <v>250009</v>
      </c>
      <c r="AO2644" s="29">
        <v>6</v>
      </c>
      <c r="AP2644" t="s">
        <v>18</v>
      </c>
      <c r="AQ2644" s="61">
        <v>1433</v>
      </c>
      <c r="BK2644" s="27">
        <v>2023</v>
      </c>
      <c r="BL2644" t="s">
        <v>64</v>
      </c>
      <c r="BM2644" t="s">
        <v>29</v>
      </c>
      <c r="BN2644">
        <v>511111</v>
      </c>
      <c r="BO2644" s="29">
        <v>4</v>
      </c>
      <c r="BP2644" t="s">
        <v>21</v>
      </c>
      <c r="BQ2644" s="61">
        <v>4207</v>
      </c>
    </row>
    <row r="2645" spans="37:69" x14ac:dyDescent="0.25">
      <c r="AK2645" s="27">
        <v>2023</v>
      </c>
      <c r="AL2645" t="s">
        <v>51</v>
      </c>
      <c r="AM2645" t="s">
        <v>36</v>
      </c>
      <c r="AN2645">
        <v>250009</v>
      </c>
      <c r="AO2645" s="29">
        <v>7</v>
      </c>
      <c r="AP2645" t="s">
        <v>77</v>
      </c>
      <c r="AQ2645" s="61">
        <v>2610</v>
      </c>
      <c r="BK2645" s="27">
        <v>2023</v>
      </c>
      <c r="BL2645" t="s">
        <v>64</v>
      </c>
      <c r="BM2645" t="s">
        <v>29</v>
      </c>
      <c r="BN2645">
        <v>511111</v>
      </c>
      <c r="BO2645" s="29">
        <v>5</v>
      </c>
      <c r="BP2645" t="s">
        <v>74</v>
      </c>
      <c r="BQ2645" s="61">
        <v>5024</v>
      </c>
    </row>
    <row r="2646" spans="37:69" x14ac:dyDescent="0.25">
      <c r="AK2646" s="27">
        <v>2023</v>
      </c>
      <c r="AL2646" t="s">
        <v>51</v>
      </c>
      <c r="AM2646" t="s">
        <v>36</v>
      </c>
      <c r="AN2646">
        <v>250009</v>
      </c>
      <c r="AO2646" s="29">
        <v>9</v>
      </c>
      <c r="AP2646" t="s">
        <v>75</v>
      </c>
      <c r="AQ2646" s="61">
        <v>1282</v>
      </c>
      <c r="BK2646" s="27">
        <v>2023</v>
      </c>
      <c r="BL2646" t="s">
        <v>64</v>
      </c>
      <c r="BM2646" t="s">
        <v>29</v>
      </c>
      <c r="BN2646">
        <v>511111</v>
      </c>
      <c r="BO2646" s="29">
        <v>5</v>
      </c>
      <c r="BP2646" t="s">
        <v>75</v>
      </c>
      <c r="BQ2646" s="61">
        <v>4170</v>
      </c>
    </row>
    <row r="2647" spans="37:69" x14ac:dyDescent="0.25">
      <c r="AK2647" s="27">
        <v>2023</v>
      </c>
      <c r="AL2647" t="s">
        <v>51</v>
      </c>
      <c r="AM2647" t="s">
        <v>36</v>
      </c>
      <c r="AN2647">
        <v>250009</v>
      </c>
      <c r="AO2647" s="29">
        <v>11</v>
      </c>
      <c r="AP2647" t="s">
        <v>79</v>
      </c>
      <c r="AQ2647" s="61">
        <v>495</v>
      </c>
      <c r="BK2647" s="27">
        <v>2023</v>
      </c>
      <c r="BL2647" t="s">
        <v>64</v>
      </c>
      <c r="BM2647" t="s">
        <v>29</v>
      </c>
      <c r="BN2647">
        <v>511111</v>
      </c>
      <c r="BO2647" s="29">
        <v>5</v>
      </c>
      <c r="BP2647" t="s">
        <v>77</v>
      </c>
      <c r="BQ2647" s="61">
        <v>2922</v>
      </c>
    </row>
    <row r="2648" spans="37:69" x14ac:dyDescent="0.25">
      <c r="AK2648" s="27">
        <v>2023</v>
      </c>
      <c r="AL2648" t="s">
        <v>51</v>
      </c>
      <c r="AM2648" t="s">
        <v>36</v>
      </c>
      <c r="AN2648">
        <v>250009</v>
      </c>
      <c r="AO2648" s="29">
        <v>12</v>
      </c>
      <c r="AP2648" t="s">
        <v>74</v>
      </c>
      <c r="AQ2648" s="61">
        <v>5225</v>
      </c>
      <c r="BK2648" s="27">
        <v>2023</v>
      </c>
      <c r="BL2648" t="s">
        <v>64</v>
      </c>
      <c r="BM2648" t="s">
        <v>29</v>
      </c>
      <c r="BN2648">
        <v>511111</v>
      </c>
      <c r="BO2648" s="29">
        <v>5</v>
      </c>
      <c r="BP2648" t="s">
        <v>81</v>
      </c>
      <c r="BQ2648" s="61">
        <v>2837</v>
      </c>
    </row>
    <row r="2649" spans="37:69" x14ac:dyDescent="0.25">
      <c r="AK2649" s="27">
        <v>2023</v>
      </c>
      <c r="AL2649" t="s">
        <v>51</v>
      </c>
      <c r="AM2649" t="s">
        <v>36</v>
      </c>
      <c r="AN2649">
        <v>250009</v>
      </c>
      <c r="AO2649" s="29">
        <v>12</v>
      </c>
      <c r="AP2649" t="s">
        <v>78</v>
      </c>
      <c r="AQ2649" s="61">
        <v>2484</v>
      </c>
      <c r="BK2649" s="27">
        <v>2023</v>
      </c>
      <c r="BL2649" t="s">
        <v>64</v>
      </c>
      <c r="BM2649" t="s">
        <v>29</v>
      </c>
      <c r="BN2649">
        <v>511111</v>
      </c>
      <c r="BO2649" s="29">
        <v>5</v>
      </c>
      <c r="BP2649" t="s">
        <v>11</v>
      </c>
      <c r="BQ2649" s="61">
        <v>1626</v>
      </c>
    </row>
    <row r="2650" spans="37:69" x14ac:dyDescent="0.25">
      <c r="AK2650" s="27">
        <v>2023</v>
      </c>
      <c r="AL2650" t="s">
        <v>51</v>
      </c>
      <c r="AM2650" t="s">
        <v>36</v>
      </c>
      <c r="AN2650">
        <v>250009</v>
      </c>
      <c r="AO2650" s="29">
        <v>12</v>
      </c>
      <c r="AP2650" t="s">
        <v>11</v>
      </c>
      <c r="AQ2650" s="61">
        <v>1764</v>
      </c>
      <c r="BK2650" s="27">
        <v>2023</v>
      </c>
      <c r="BL2650" t="s">
        <v>64</v>
      </c>
      <c r="BM2650" t="s">
        <v>29</v>
      </c>
      <c r="BN2650">
        <v>511111</v>
      </c>
      <c r="BO2650" s="29">
        <v>6</v>
      </c>
      <c r="BP2650" t="s">
        <v>77</v>
      </c>
      <c r="BQ2650" s="61">
        <v>5165</v>
      </c>
    </row>
    <row r="2651" spans="37:69" x14ac:dyDescent="0.25">
      <c r="AK2651" s="27">
        <v>2023</v>
      </c>
      <c r="AL2651" t="s">
        <v>51</v>
      </c>
      <c r="AM2651" t="s">
        <v>36</v>
      </c>
      <c r="AN2651">
        <v>250009</v>
      </c>
      <c r="AO2651" s="29">
        <v>12</v>
      </c>
      <c r="AP2651" t="s">
        <v>12</v>
      </c>
      <c r="AQ2651" s="61">
        <v>3855</v>
      </c>
      <c r="BK2651" s="27">
        <v>2023</v>
      </c>
      <c r="BL2651" t="s">
        <v>64</v>
      </c>
      <c r="BM2651" t="s">
        <v>29</v>
      </c>
      <c r="BN2651">
        <v>511111</v>
      </c>
      <c r="BO2651" s="29">
        <v>6</v>
      </c>
      <c r="BP2651" t="s">
        <v>14</v>
      </c>
      <c r="BQ2651" s="61">
        <v>3846</v>
      </c>
    </row>
    <row r="2652" spans="37:69" x14ac:dyDescent="0.25">
      <c r="AK2652" s="27">
        <v>2023</v>
      </c>
      <c r="AL2652" t="s">
        <v>51</v>
      </c>
      <c r="AM2652" t="s">
        <v>36</v>
      </c>
      <c r="AN2652">
        <v>250009</v>
      </c>
      <c r="AO2652" s="29">
        <v>12</v>
      </c>
      <c r="AP2652" t="s">
        <v>13</v>
      </c>
      <c r="AQ2652" s="61">
        <v>3005</v>
      </c>
      <c r="BK2652" s="27">
        <v>2023</v>
      </c>
      <c r="BL2652" t="s">
        <v>64</v>
      </c>
      <c r="BM2652" t="s">
        <v>29</v>
      </c>
      <c r="BN2652">
        <v>511111</v>
      </c>
      <c r="BO2652" s="29">
        <v>7</v>
      </c>
      <c r="BP2652" t="s">
        <v>74</v>
      </c>
      <c r="BQ2652" s="61">
        <v>4122</v>
      </c>
    </row>
    <row r="2653" spans="37:69" x14ac:dyDescent="0.25">
      <c r="AK2653" s="27">
        <v>2023</v>
      </c>
      <c r="AL2653" t="s">
        <v>51</v>
      </c>
      <c r="AM2653" t="s">
        <v>36</v>
      </c>
      <c r="AN2653">
        <v>250010</v>
      </c>
      <c r="AO2653" s="29">
        <v>1</v>
      </c>
      <c r="AP2653" t="s">
        <v>73</v>
      </c>
      <c r="AQ2653" s="61">
        <v>2331</v>
      </c>
      <c r="BK2653" s="27">
        <v>2023</v>
      </c>
      <c r="BL2653" t="s">
        <v>64</v>
      </c>
      <c r="BM2653" t="s">
        <v>29</v>
      </c>
      <c r="BN2653">
        <v>511111</v>
      </c>
      <c r="BO2653" s="29">
        <v>8</v>
      </c>
      <c r="BP2653" t="s">
        <v>14</v>
      </c>
      <c r="BQ2653" s="61">
        <v>3413</v>
      </c>
    </row>
    <row r="2654" spans="37:69" x14ac:dyDescent="0.25">
      <c r="AK2654" s="27">
        <v>2023</v>
      </c>
      <c r="AL2654" t="s">
        <v>51</v>
      </c>
      <c r="AM2654" t="s">
        <v>36</v>
      </c>
      <c r="AN2654">
        <v>250010</v>
      </c>
      <c r="AO2654" s="29">
        <v>2</v>
      </c>
      <c r="AP2654" t="s">
        <v>18</v>
      </c>
      <c r="AQ2654" s="61">
        <v>3461</v>
      </c>
      <c r="BK2654" s="27">
        <v>2023</v>
      </c>
      <c r="BL2654" t="s">
        <v>64</v>
      </c>
      <c r="BM2654" t="s">
        <v>29</v>
      </c>
      <c r="BN2654">
        <v>511111</v>
      </c>
      <c r="BO2654" s="29">
        <v>8</v>
      </c>
      <c r="BP2654" t="s">
        <v>16</v>
      </c>
      <c r="BQ2654" s="61">
        <v>4250</v>
      </c>
    </row>
    <row r="2655" spans="37:69" x14ac:dyDescent="0.25">
      <c r="AK2655" s="27">
        <v>2023</v>
      </c>
      <c r="AL2655" t="s">
        <v>51</v>
      </c>
      <c r="AM2655" t="s">
        <v>36</v>
      </c>
      <c r="AN2655">
        <v>250010</v>
      </c>
      <c r="AO2655" s="29">
        <v>3</v>
      </c>
      <c r="AP2655" t="s">
        <v>19</v>
      </c>
      <c r="AQ2655" s="61">
        <v>5915</v>
      </c>
      <c r="BK2655" s="27">
        <v>2023</v>
      </c>
      <c r="BL2655" t="s">
        <v>64</v>
      </c>
      <c r="BM2655" t="s">
        <v>29</v>
      </c>
      <c r="BN2655">
        <v>511111</v>
      </c>
      <c r="BO2655" s="29">
        <v>8</v>
      </c>
      <c r="BP2655" t="s">
        <v>18</v>
      </c>
      <c r="BQ2655" s="61">
        <v>1608</v>
      </c>
    </row>
    <row r="2656" spans="37:69" x14ac:dyDescent="0.25">
      <c r="AK2656" s="27">
        <v>2023</v>
      </c>
      <c r="AL2656" t="s">
        <v>51</v>
      </c>
      <c r="AM2656" t="s">
        <v>36</v>
      </c>
      <c r="AN2656">
        <v>250010</v>
      </c>
      <c r="AO2656" s="29">
        <v>4</v>
      </c>
      <c r="AP2656" t="s">
        <v>13</v>
      </c>
      <c r="AQ2656" s="61">
        <v>5381</v>
      </c>
      <c r="BK2656" s="27">
        <v>2023</v>
      </c>
      <c r="BL2656" t="s">
        <v>64</v>
      </c>
      <c r="BM2656" t="s">
        <v>29</v>
      </c>
      <c r="BN2656">
        <v>511111</v>
      </c>
      <c r="BO2656" s="29">
        <v>9</v>
      </c>
      <c r="BP2656" t="s">
        <v>15</v>
      </c>
      <c r="BQ2656" s="61">
        <v>5255</v>
      </c>
    </row>
    <row r="2657" spans="37:69" x14ac:dyDescent="0.25">
      <c r="AK2657" s="27">
        <v>2023</v>
      </c>
      <c r="AL2657" t="s">
        <v>51</v>
      </c>
      <c r="AM2657" t="s">
        <v>36</v>
      </c>
      <c r="AN2657">
        <v>250010</v>
      </c>
      <c r="AO2657" s="29">
        <v>4</v>
      </c>
      <c r="AP2657" t="s">
        <v>20</v>
      </c>
      <c r="AQ2657" s="61">
        <v>1235</v>
      </c>
      <c r="BK2657" s="27">
        <v>2023</v>
      </c>
      <c r="BL2657" t="s">
        <v>64</v>
      </c>
      <c r="BM2657" t="s">
        <v>29</v>
      </c>
      <c r="BN2657">
        <v>511111</v>
      </c>
      <c r="BO2657" s="29">
        <v>9</v>
      </c>
      <c r="BP2657" t="s">
        <v>21</v>
      </c>
      <c r="BQ2657" s="61">
        <v>1834</v>
      </c>
    </row>
    <row r="2658" spans="37:69" x14ac:dyDescent="0.25">
      <c r="AK2658" s="27">
        <v>2023</v>
      </c>
      <c r="AL2658" t="s">
        <v>51</v>
      </c>
      <c r="AM2658" t="s">
        <v>36</v>
      </c>
      <c r="AN2658">
        <v>250010</v>
      </c>
      <c r="AO2658" s="29">
        <v>5</v>
      </c>
      <c r="AP2658" t="s">
        <v>75</v>
      </c>
      <c r="AQ2658" s="61">
        <v>2766</v>
      </c>
      <c r="BK2658" s="27">
        <v>2023</v>
      </c>
      <c r="BL2658" t="s">
        <v>64</v>
      </c>
      <c r="BM2658" t="s">
        <v>29</v>
      </c>
      <c r="BN2658">
        <v>511111</v>
      </c>
      <c r="BO2658" s="29">
        <v>10</v>
      </c>
      <c r="BP2658" t="s">
        <v>80</v>
      </c>
      <c r="BQ2658" s="61">
        <v>3398</v>
      </c>
    </row>
    <row r="2659" spans="37:69" x14ac:dyDescent="0.25">
      <c r="AK2659" s="27">
        <v>2023</v>
      </c>
      <c r="AL2659" t="s">
        <v>51</v>
      </c>
      <c r="AM2659" t="s">
        <v>36</v>
      </c>
      <c r="AN2659">
        <v>250010</v>
      </c>
      <c r="AO2659" s="29">
        <v>5</v>
      </c>
      <c r="AP2659" t="s">
        <v>13</v>
      </c>
      <c r="AQ2659" s="61">
        <v>4921</v>
      </c>
      <c r="BK2659" s="27">
        <v>2023</v>
      </c>
      <c r="BL2659" t="s">
        <v>64</v>
      </c>
      <c r="BM2659" t="s">
        <v>29</v>
      </c>
      <c r="BN2659">
        <v>511111</v>
      </c>
      <c r="BO2659" s="29">
        <v>10</v>
      </c>
      <c r="BP2659" t="s">
        <v>81</v>
      </c>
      <c r="BQ2659" s="61">
        <v>1901</v>
      </c>
    </row>
    <row r="2660" spans="37:69" x14ac:dyDescent="0.25">
      <c r="AK2660" s="27">
        <v>2023</v>
      </c>
      <c r="AL2660" t="s">
        <v>51</v>
      </c>
      <c r="AM2660" t="s">
        <v>36</v>
      </c>
      <c r="AN2660">
        <v>250010</v>
      </c>
      <c r="AO2660" s="29">
        <v>5</v>
      </c>
      <c r="AP2660" t="s">
        <v>16</v>
      </c>
      <c r="AQ2660" s="61">
        <v>3378</v>
      </c>
      <c r="BK2660" s="27">
        <v>2023</v>
      </c>
      <c r="BL2660" t="s">
        <v>64</v>
      </c>
      <c r="BM2660" t="s">
        <v>29</v>
      </c>
      <c r="BN2660">
        <v>511111</v>
      </c>
      <c r="BO2660" s="29">
        <v>10</v>
      </c>
      <c r="BP2660" t="s">
        <v>14</v>
      </c>
      <c r="BQ2660" s="61">
        <v>1309</v>
      </c>
    </row>
    <row r="2661" spans="37:69" x14ac:dyDescent="0.25">
      <c r="AK2661" s="27">
        <v>2023</v>
      </c>
      <c r="AL2661" t="s">
        <v>51</v>
      </c>
      <c r="AM2661" t="s">
        <v>36</v>
      </c>
      <c r="AN2661">
        <v>250010</v>
      </c>
      <c r="AO2661" s="29">
        <v>6</v>
      </c>
      <c r="AP2661" t="s">
        <v>21</v>
      </c>
      <c r="AQ2661" s="61">
        <v>3878</v>
      </c>
      <c r="BK2661" s="27">
        <v>2023</v>
      </c>
      <c r="BL2661" t="s">
        <v>64</v>
      </c>
      <c r="BM2661" t="s">
        <v>29</v>
      </c>
      <c r="BN2661">
        <v>511111</v>
      </c>
      <c r="BO2661" s="29">
        <v>11</v>
      </c>
      <c r="BP2661" t="s">
        <v>74</v>
      </c>
      <c r="BQ2661" s="61">
        <v>5318</v>
      </c>
    </row>
    <row r="2662" spans="37:69" x14ac:dyDescent="0.25">
      <c r="AK2662" s="27">
        <v>2023</v>
      </c>
      <c r="AL2662" t="s">
        <v>51</v>
      </c>
      <c r="AM2662" t="s">
        <v>36</v>
      </c>
      <c r="AN2662">
        <v>250010</v>
      </c>
      <c r="AO2662" s="29">
        <v>10</v>
      </c>
      <c r="AP2662" t="s">
        <v>78</v>
      </c>
      <c r="AQ2662" s="61">
        <v>1924</v>
      </c>
      <c r="BK2662" s="27">
        <v>2023</v>
      </c>
      <c r="BL2662" t="s">
        <v>64</v>
      </c>
      <c r="BM2662" t="s">
        <v>29</v>
      </c>
      <c r="BN2662">
        <v>511111</v>
      </c>
      <c r="BO2662" s="29">
        <v>11</v>
      </c>
      <c r="BP2662" t="s">
        <v>15</v>
      </c>
      <c r="BQ2662" s="61">
        <v>4614</v>
      </c>
    </row>
    <row r="2663" spans="37:69" x14ac:dyDescent="0.25">
      <c r="AK2663" s="27">
        <v>2023</v>
      </c>
      <c r="AL2663" t="s">
        <v>51</v>
      </c>
      <c r="AM2663" t="s">
        <v>36</v>
      </c>
      <c r="AN2663">
        <v>250010</v>
      </c>
      <c r="AO2663" s="29">
        <v>11</v>
      </c>
      <c r="AP2663" t="s">
        <v>14</v>
      </c>
      <c r="AQ2663" s="61">
        <v>652</v>
      </c>
      <c r="BK2663" s="27">
        <v>2023</v>
      </c>
      <c r="BL2663" t="s">
        <v>64</v>
      </c>
      <c r="BM2663" t="s">
        <v>29</v>
      </c>
      <c r="BN2663">
        <v>511111</v>
      </c>
      <c r="BO2663" s="29">
        <v>11</v>
      </c>
      <c r="BP2663" t="s">
        <v>20</v>
      </c>
      <c r="BQ2663" s="61">
        <v>966</v>
      </c>
    </row>
    <row r="2664" spans="37:69" x14ac:dyDescent="0.25">
      <c r="AK2664" s="27">
        <v>2023</v>
      </c>
      <c r="AL2664" t="s">
        <v>51</v>
      </c>
      <c r="AM2664" t="s">
        <v>36</v>
      </c>
      <c r="AN2664">
        <v>250010</v>
      </c>
      <c r="AO2664" s="29">
        <v>11</v>
      </c>
      <c r="AP2664" t="s">
        <v>18</v>
      </c>
      <c r="AQ2664" s="61">
        <v>4883</v>
      </c>
      <c r="BK2664" s="27">
        <v>2023</v>
      </c>
      <c r="BL2664" t="s">
        <v>64</v>
      </c>
      <c r="BM2664" t="s">
        <v>29</v>
      </c>
      <c r="BN2664">
        <v>511111</v>
      </c>
      <c r="BO2664" s="29">
        <v>12</v>
      </c>
      <c r="BP2664" t="s">
        <v>77</v>
      </c>
      <c r="BQ2664" s="61">
        <v>3341</v>
      </c>
    </row>
    <row r="2665" spans="37:69" x14ac:dyDescent="0.25">
      <c r="AK2665" s="27">
        <v>2023</v>
      </c>
      <c r="AL2665" t="s">
        <v>51</v>
      </c>
      <c r="AM2665" t="s">
        <v>36</v>
      </c>
      <c r="AN2665">
        <v>250010</v>
      </c>
      <c r="AO2665" s="29">
        <v>12</v>
      </c>
      <c r="AP2665" t="s">
        <v>78</v>
      </c>
      <c r="AQ2665" s="61">
        <v>5258</v>
      </c>
      <c r="BK2665" s="27">
        <v>2023</v>
      </c>
      <c r="BL2665" t="s">
        <v>64</v>
      </c>
      <c r="BM2665" t="s">
        <v>29</v>
      </c>
      <c r="BN2665">
        <v>511111</v>
      </c>
      <c r="BO2665" s="29">
        <v>12</v>
      </c>
      <c r="BP2665" t="s">
        <v>78</v>
      </c>
      <c r="BQ2665" s="61">
        <v>1566</v>
      </c>
    </row>
    <row r="2666" spans="37:69" x14ac:dyDescent="0.25">
      <c r="AK2666" s="27">
        <v>2023</v>
      </c>
      <c r="AL2666" t="s">
        <v>51</v>
      </c>
      <c r="AM2666" t="s">
        <v>36</v>
      </c>
      <c r="AN2666">
        <v>250010</v>
      </c>
      <c r="AO2666" s="29">
        <v>12</v>
      </c>
      <c r="AP2666" t="s">
        <v>18</v>
      </c>
      <c r="AQ2666" s="61">
        <v>5034</v>
      </c>
      <c r="BK2666" s="27">
        <v>2023</v>
      </c>
      <c r="BL2666" t="s">
        <v>64</v>
      </c>
      <c r="BM2666" t="s">
        <v>29</v>
      </c>
      <c r="BN2666">
        <v>511111</v>
      </c>
      <c r="BO2666" s="29">
        <v>12</v>
      </c>
      <c r="BP2666" t="s">
        <v>11</v>
      </c>
      <c r="BQ2666" s="61">
        <v>4483</v>
      </c>
    </row>
    <row r="2667" spans="37:69" x14ac:dyDescent="0.25">
      <c r="AK2667" s="27">
        <v>2023</v>
      </c>
      <c r="AL2667" t="s">
        <v>51</v>
      </c>
      <c r="AM2667" t="s">
        <v>37</v>
      </c>
      <c r="AN2667">
        <v>250011</v>
      </c>
      <c r="AO2667" s="29">
        <v>1</v>
      </c>
      <c r="AP2667" t="s">
        <v>79</v>
      </c>
      <c r="AQ2667" s="61">
        <v>3701</v>
      </c>
      <c r="BK2667" s="27">
        <v>2023</v>
      </c>
      <c r="BL2667" t="s">
        <v>64</v>
      </c>
      <c r="BM2667" t="s">
        <v>29</v>
      </c>
      <c r="BN2667">
        <v>511111</v>
      </c>
      <c r="BO2667" s="29">
        <v>12</v>
      </c>
      <c r="BP2667" t="s">
        <v>13</v>
      </c>
      <c r="BQ2667" s="61">
        <v>5372</v>
      </c>
    </row>
    <row r="2668" spans="37:69" x14ac:dyDescent="0.25">
      <c r="AK2668" s="27">
        <v>2023</v>
      </c>
      <c r="AL2668" t="s">
        <v>51</v>
      </c>
      <c r="AM2668" t="s">
        <v>37</v>
      </c>
      <c r="AN2668">
        <v>250011</v>
      </c>
      <c r="AO2668" s="29">
        <v>1</v>
      </c>
      <c r="AP2668" t="s">
        <v>13</v>
      </c>
      <c r="AQ2668" s="61">
        <v>4403</v>
      </c>
      <c r="BK2668" s="27">
        <v>2023</v>
      </c>
      <c r="BL2668" t="s">
        <v>64</v>
      </c>
      <c r="BM2668" t="s">
        <v>29</v>
      </c>
      <c r="BN2668">
        <v>511111</v>
      </c>
      <c r="BO2668" s="29">
        <v>12</v>
      </c>
      <c r="BP2668" t="s">
        <v>17</v>
      </c>
      <c r="BQ2668" s="61">
        <v>744</v>
      </c>
    </row>
    <row r="2669" spans="37:69" x14ac:dyDescent="0.25">
      <c r="AK2669" s="27">
        <v>2023</v>
      </c>
      <c r="AL2669" t="s">
        <v>51</v>
      </c>
      <c r="AM2669" t="s">
        <v>37</v>
      </c>
      <c r="AN2669">
        <v>250011</v>
      </c>
      <c r="AO2669" s="29">
        <v>1</v>
      </c>
      <c r="AP2669" t="s">
        <v>20</v>
      </c>
      <c r="AQ2669" s="61">
        <v>5481</v>
      </c>
      <c r="BK2669" s="27">
        <v>2023</v>
      </c>
      <c r="BL2669" t="s">
        <v>64</v>
      </c>
      <c r="BM2669" t="s">
        <v>29</v>
      </c>
      <c r="BN2669">
        <v>511112</v>
      </c>
      <c r="BO2669" s="29">
        <v>1</v>
      </c>
      <c r="BP2669" t="s">
        <v>74</v>
      </c>
      <c r="BQ2669" s="61">
        <v>3594</v>
      </c>
    </row>
    <row r="2670" spans="37:69" x14ac:dyDescent="0.25">
      <c r="AK2670" s="27">
        <v>2023</v>
      </c>
      <c r="AL2670" t="s">
        <v>51</v>
      </c>
      <c r="AM2670" t="s">
        <v>37</v>
      </c>
      <c r="AN2670">
        <v>250011</v>
      </c>
      <c r="AO2670" s="29">
        <v>2</v>
      </c>
      <c r="AP2670" t="s">
        <v>77</v>
      </c>
      <c r="AQ2670" s="61">
        <v>3750</v>
      </c>
      <c r="BK2670" s="27">
        <v>2023</v>
      </c>
      <c r="BL2670" t="s">
        <v>64</v>
      </c>
      <c r="BM2670" t="s">
        <v>29</v>
      </c>
      <c r="BN2670">
        <v>511112</v>
      </c>
      <c r="BO2670" s="29">
        <v>1</v>
      </c>
      <c r="BP2670" t="s">
        <v>79</v>
      </c>
      <c r="BQ2670" s="61">
        <v>960</v>
      </c>
    </row>
    <row r="2671" spans="37:69" x14ac:dyDescent="0.25">
      <c r="AK2671" s="27">
        <v>2023</v>
      </c>
      <c r="AL2671" t="s">
        <v>51</v>
      </c>
      <c r="AM2671" t="s">
        <v>37</v>
      </c>
      <c r="AN2671">
        <v>250011</v>
      </c>
      <c r="AO2671" s="29">
        <v>2</v>
      </c>
      <c r="AP2671" t="s">
        <v>14</v>
      </c>
      <c r="AQ2671" s="61">
        <v>4482</v>
      </c>
      <c r="BK2671" s="27">
        <v>2023</v>
      </c>
      <c r="BL2671" t="s">
        <v>64</v>
      </c>
      <c r="BM2671" t="s">
        <v>29</v>
      </c>
      <c r="BN2671">
        <v>511112</v>
      </c>
      <c r="BO2671" s="29">
        <v>1</v>
      </c>
      <c r="BP2671" t="s">
        <v>21</v>
      </c>
      <c r="BQ2671" s="61">
        <v>5991</v>
      </c>
    </row>
    <row r="2672" spans="37:69" x14ac:dyDescent="0.25">
      <c r="AK2672" s="27">
        <v>2023</v>
      </c>
      <c r="AL2672" t="s">
        <v>51</v>
      </c>
      <c r="AM2672" t="s">
        <v>37</v>
      </c>
      <c r="AN2672">
        <v>250011</v>
      </c>
      <c r="AO2672" s="29">
        <v>4</v>
      </c>
      <c r="AP2672" t="s">
        <v>78</v>
      </c>
      <c r="AQ2672" s="61">
        <v>1220</v>
      </c>
      <c r="BK2672" s="27">
        <v>2023</v>
      </c>
      <c r="BL2672" t="s">
        <v>64</v>
      </c>
      <c r="BM2672" t="s">
        <v>29</v>
      </c>
      <c r="BN2672">
        <v>511112</v>
      </c>
      <c r="BO2672" s="29">
        <v>2</v>
      </c>
      <c r="BP2672" t="s">
        <v>75</v>
      </c>
      <c r="BQ2672" s="61">
        <v>574</v>
      </c>
    </row>
    <row r="2673" spans="37:69" x14ac:dyDescent="0.25">
      <c r="AK2673" s="27">
        <v>2023</v>
      </c>
      <c r="AL2673" t="s">
        <v>51</v>
      </c>
      <c r="AM2673" t="s">
        <v>37</v>
      </c>
      <c r="AN2673">
        <v>250011</v>
      </c>
      <c r="AO2673" s="29">
        <v>4</v>
      </c>
      <c r="AP2673" t="s">
        <v>20</v>
      </c>
      <c r="AQ2673" s="61">
        <v>1220</v>
      </c>
      <c r="BK2673" s="27">
        <v>2023</v>
      </c>
      <c r="BL2673" t="s">
        <v>64</v>
      </c>
      <c r="BM2673" t="s">
        <v>29</v>
      </c>
      <c r="BN2673">
        <v>511112</v>
      </c>
      <c r="BO2673" s="29">
        <v>2</v>
      </c>
      <c r="BP2673" t="s">
        <v>14</v>
      </c>
      <c r="BQ2673" s="61">
        <v>4601</v>
      </c>
    </row>
    <row r="2674" spans="37:69" x14ac:dyDescent="0.25">
      <c r="AK2674" s="27">
        <v>2023</v>
      </c>
      <c r="AL2674" t="s">
        <v>51</v>
      </c>
      <c r="AM2674" t="s">
        <v>37</v>
      </c>
      <c r="AN2674">
        <v>250011</v>
      </c>
      <c r="AO2674" s="29">
        <v>8</v>
      </c>
      <c r="AP2674" t="s">
        <v>13</v>
      </c>
      <c r="AQ2674" s="61">
        <v>4932</v>
      </c>
      <c r="BK2674" s="27">
        <v>2023</v>
      </c>
      <c r="BL2674" t="s">
        <v>64</v>
      </c>
      <c r="BM2674" t="s">
        <v>29</v>
      </c>
      <c r="BN2674">
        <v>511112</v>
      </c>
      <c r="BO2674" s="29">
        <v>2</v>
      </c>
      <c r="BP2674" t="s">
        <v>19</v>
      </c>
      <c r="BQ2674" s="61">
        <v>339</v>
      </c>
    </row>
    <row r="2675" spans="37:69" x14ac:dyDescent="0.25">
      <c r="AK2675" s="27">
        <v>2023</v>
      </c>
      <c r="AL2675" t="s">
        <v>51</v>
      </c>
      <c r="AM2675" t="s">
        <v>37</v>
      </c>
      <c r="AN2675">
        <v>250011</v>
      </c>
      <c r="AO2675" s="29">
        <v>8</v>
      </c>
      <c r="AP2675" t="s">
        <v>18</v>
      </c>
      <c r="AQ2675" s="61">
        <v>5704</v>
      </c>
      <c r="BK2675" s="27">
        <v>2023</v>
      </c>
      <c r="BL2675" t="s">
        <v>64</v>
      </c>
      <c r="BM2675" t="s">
        <v>29</v>
      </c>
      <c r="BN2675">
        <v>511112</v>
      </c>
      <c r="BO2675" s="29">
        <v>3</v>
      </c>
      <c r="BP2675" t="s">
        <v>74</v>
      </c>
      <c r="BQ2675" s="61">
        <v>3203</v>
      </c>
    </row>
    <row r="2676" spans="37:69" x14ac:dyDescent="0.25">
      <c r="AK2676" s="27">
        <v>2023</v>
      </c>
      <c r="AL2676" t="s">
        <v>51</v>
      </c>
      <c r="AM2676" t="s">
        <v>37</v>
      </c>
      <c r="AN2676">
        <v>250011</v>
      </c>
      <c r="AO2676" s="29">
        <v>10</v>
      </c>
      <c r="AP2676" t="s">
        <v>18</v>
      </c>
      <c r="AQ2676" s="61">
        <v>3133</v>
      </c>
      <c r="BK2676" s="27">
        <v>2023</v>
      </c>
      <c r="BL2676" t="s">
        <v>64</v>
      </c>
      <c r="BM2676" t="s">
        <v>29</v>
      </c>
      <c r="BN2676">
        <v>511112</v>
      </c>
      <c r="BO2676" s="29">
        <v>3</v>
      </c>
      <c r="BP2676" t="s">
        <v>12</v>
      </c>
      <c r="BQ2676" s="61">
        <v>1323</v>
      </c>
    </row>
    <row r="2677" spans="37:69" x14ac:dyDescent="0.25">
      <c r="AK2677" s="27">
        <v>2023</v>
      </c>
      <c r="AL2677" t="s">
        <v>51</v>
      </c>
      <c r="AM2677" t="s">
        <v>37</v>
      </c>
      <c r="AN2677">
        <v>250011</v>
      </c>
      <c r="AO2677" s="29">
        <v>11</v>
      </c>
      <c r="AP2677" t="s">
        <v>79</v>
      </c>
      <c r="AQ2677" s="61">
        <v>329</v>
      </c>
      <c r="BK2677" s="27">
        <v>2023</v>
      </c>
      <c r="BL2677" t="s">
        <v>64</v>
      </c>
      <c r="BM2677" t="s">
        <v>29</v>
      </c>
      <c r="BN2677">
        <v>511112</v>
      </c>
      <c r="BO2677" s="29">
        <v>3</v>
      </c>
      <c r="BP2677" t="s">
        <v>14</v>
      </c>
      <c r="BQ2677" s="61">
        <v>5230</v>
      </c>
    </row>
    <row r="2678" spans="37:69" x14ac:dyDescent="0.25">
      <c r="AK2678" s="27">
        <v>2023</v>
      </c>
      <c r="AL2678" t="s">
        <v>51</v>
      </c>
      <c r="AM2678" t="s">
        <v>37</v>
      </c>
      <c r="AN2678">
        <v>250011</v>
      </c>
      <c r="AO2678" s="29">
        <v>12</v>
      </c>
      <c r="AP2678" t="s">
        <v>75</v>
      </c>
      <c r="AQ2678" s="61">
        <v>2808</v>
      </c>
      <c r="BK2678" s="27">
        <v>2023</v>
      </c>
      <c r="BL2678" t="s">
        <v>64</v>
      </c>
      <c r="BM2678" t="s">
        <v>29</v>
      </c>
      <c r="BN2678">
        <v>511112</v>
      </c>
      <c r="BO2678" s="29">
        <v>4</v>
      </c>
      <c r="BP2678" t="s">
        <v>75</v>
      </c>
      <c r="BQ2678" s="61">
        <v>4531</v>
      </c>
    </row>
    <row r="2679" spans="37:69" x14ac:dyDescent="0.25">
      <c r="AK2679" s="27">
        <v>2023</v>
      </c>
      <c r="AL2679" t="s">
        <v>51</v>
      </c>
      <c r="AM2679" t="s">
        <v>37</v>
      </c>
      <c r="AN2679">
        <v>250012</v>
      </c>
      <c r="AO2679" s="29">
        <v>3</v>
      </c>
      <c r="AP2679" t="s">
        <v>13</v>
      </c>
      <c r="AQ2679" s="61">
        <v>1258</v>
      </c>
      <c r="BK2679" s="27">
        <v>2023</v>
      </c>
      <c r="BL2679" t="s">
        <v>64</v>
      </c>
      <c r="BM2679" t="s">
        <v>29</v>
      </c>
      <c r="BN2679">
        <v>511112</v>
      </c>
      <c r="BO2679" s="29">
        <v>4</v>
      </c>
      <c r="BP2679" t="s">
        <v>81</v>
      </c>
      <c r="BQ2679" s="61">
        <v>999</v>
      </c>
    </row>
    <row r="2680" spans="37:69" x14ac:dyDescent="0.25">
      <c r="AK2680" s="27">
        <v>2023</v>
      </c>
      <c r="AL2680" t="s">
        <v>51</v>
      </c>
      <c r="AM2680" t="s">
        <v>37</v>
      </c>
      <c r="AN2680">
        <v>250012</v>
      </c>
      <c r="AO2680" s="29">
        <v>6</v>
      </c>
      <c r="AP2680" t="s">
        <v>77</v>
      </c>
      <c r="AQ2680" s="61">
        <v>4896</v>
      </c>
      <c r="BK2680" s="27">
        <v>2023</v>
      </c>
      <c r="BL2680" t="s">
        <v>64</v>
      </c>
      <c r="BM2680" t="s">
        <v>29</v>
      </c>
      <c r="BN2680">
        <v>511112</v>
      </c>
      <c r="BO2680" s="29">
        <v>5</v>
      </c>
      <c r="BP2680" t="s">
        <v>73</v>
      </c>
      <c r="BQ2680" s="61">
        <v>3305</v>
      </c>
    </row>
    <row r="2681" spans="37:69" x14ac:dyDescent="0.25">
      <c r="AK2681" s="27">
        <v>2023</v>
      </c>
      <c r="AL2681" t="s">
        <v>51</v>
      </c>
      <c r="AM2681" t="s">
        <v>37</v>
      </c>
      <c r="AN2681">
        <v>250012</v>
      </c>
      <c r="AO2681" s="29">
        <v>7</v>
      </c>
      <c r="AP2681" t="s">
        <v>73</v>
      </c>
      <c r="AQ2681" s="61">
        <v>5140</v>
      </c>
      <c r="BK2681" s="27">
        <v>2023</v>
      </c>
      <c r="BL2681" t="s">
        <v>64</v>
      </c>
      <c r="BM2681" t="s">
        <v>29</v>
      </c>
      <c r="BN2681">
        <v>511112</v>
      </c>
      <c r="BO2681" s="29">
        <v>5</v>
      </c>
      <c r="BP2681" t="s">
        <v>76</v>
      </c>
      <c r="BQ2681" s="61">
        <v>2783</v>
      </c>
    </row>
    <row r="2682" spans="37:69" x14ac:dyDescent="0.25">
      <c r="AK2682" s="27">
        <v>2023</v>
      </c>
      <c r="AL2682" t="s">
        <v>51</v>
      </c>
      <c r="AM2682" t="s">
        <v>37</v>
      </c>
      <c r="AN2682">
        <v>250012</v>
      </c>
      <c r="AO2682" s="29">
        <v>10</v>
      </c>
      <c r="AP2682" t="s">
        <v>79</v>
      </c>
      <c r="AQ2682" s="61">
        <v>3171</v>
      </c>
      <c r="BK2682" s="27">
        <v>2023</v>
      </c>
      <c r="BL2682" t="s">
        <v>64</v>
      </c>
      <c r="BM2682" t="s">
        <v>29</v>
      </c>
      <c r="BN2682">
        <v>511112</v>
      </c>
      <c r="BO2682" s="29">
        <v>6</v>
      </c>
      <c r="BP2682" t="s">
        <v>78</v>
      </c>
      <c r="BQ2682" s="61">
        <v>5446</v>
      </c>
    </row>
    <row r="2683" spans="37:69" x14ac:dyDescent="0.25">
      <c r="AK2683" s="27">
        <v>2023</v>
      </c>
      <c r="AL2683" t="s">
        <v>51</v>
      </c>
      <c r="AM2683" t="s">
        <v>37</v>
      </c>
      <c r="AN2683">
        <v>250012</v>
      </c>
      <c r="AO2683" s="29">
        <v>10</v>
      </c>
      <c r="AP2683" t="s">
        <v>15</v>
      </c>
      <c r="AQ2683" s="61">
        <v>3633</v>
      </c>
      <c r="BK2683" s="27">
        <v>2023</v>
      </c>
      <c r="BL2683" t="s">
        <v>64</v>
      </c>
      <c r="BM2683" t="s">
        <v>29</v>
      </c>
      <c r="BN2683">
        <v>511112</v>
      </c>
      <c r="BO2683" s="29">
        <v>6</v>
      </c>
      <c r="BP2683" t="s">
        <v>17</v>
      </c>
      <c r="BQ2683" s="61">
        <v>3683</v>
      </c>
    </row>
    <row r="2684" spans="37:69" x14ac:dyDescent="0.25">
      <c r="AK2684" s="27">
        <v>2023</v>
      </c>
      <c r="AL2684" t="s">
        <v>51</v>
      </c>
      <c r="AM2684" t="s">
        <v>37</v>
      </c>
      <c r="AN2684">
        <v>250012</v>
      </c>
      <c r="AO2684" s="29">
        <v>11</v>
      </c>
      <c r="AP2684" t="s">
        <v>18</v>
      </c>
      <c r="AQ2684" s="61">
        <v>4796</v>
      </c>
      <c r="BK2684" s="27">
        <v>2023</v>
      </c>
      <c r="BL2684" t="s">
        <v>64</v>
      </c>
      <c r="BM2684" t="s">
        <v>29</v>
      </c>
      <c r="BN2684">
        <v>511112</v>
      </c>
      <c r="BO2684" s="29">
        <v>7</v>
      </c>
      <c r="BP2684" t="s">
        <v>75</v>
      </c>
      <c r="BQ2684" s="61">
        <v>1835</v>
      </c>
    </row>
    <row r="2685" spans="37:69" x14ac:dyDescent="0.25">
      <c r="AK2685" s="27">
        <v>2023</v>
      </c>
      <c r="AL2685" t="s">
        <v>51</v>
      </c>
      <c r="AM2685" t="s">
        <v>37</v>
      </c>
      <c r="AN2685">
        <v>250012</v>
      </c>
      <c r="AO2685" s="29">
        <v>12</v>
      </c>
      <c r="AP2685" t="s">
        <v>75</v>
      </c>
      <c r="AQ2685" s="61">
        <v>2417</v>
      </c>
      <c r="BK2685" s="27">
        <v>2023</v>
      </c>
      <c r="BL2685" t="s">
        <v>64</v>
      </c>
      <c r="BM2685" t="s">
        <v>29</v>
      </c>
      <c r="BN2685">
        <v>511112</v>
      </c>
      <c r="BO2685" s="29">
        <v>7</v>
      </c>
      <c r="BP2685" t="s">
        <v>15</v>
      </c>
      <c r="BQ2685" s="61">
        <v>5497</v>
      </c>
    </row>
    <row r="2686" spans="37:69" x14ac:dyDescent="0.25">
      <c r="AK2686" s="27">
        <v>2023</v>
      </c>
      <c r="AL2686" t="s">
        <v>51</v>
      </c>
      <c r="AM2686" t="s">
        <v>37</v>
      </c>
      <c r="AN2686">
        <v>250013</v>
      </c>
      <c r="AO2686" s="29">
        <v>1</v>
      </c>
      <c r="AP2686" t="s">
        <v>75</v>
      </c>
      <c r="AQ2686" s="61">
        <v>3647</v>
      </c>
      <c r="BK2686" s="27">
        <v>2023</v>
      </c>
      <c r="BL2686" t="s">
        <v>64</v>
      </c>
      <c r="BM2686" t="s">
        <v>29</v>
      </c>
      <c r="BN2686">
        <v>511112</v>
      </c>
      <c r="BO2686" s="29">
        <v>7</v>
      </c>
      <c r="BP2686" t="s">
        <v>21</v>
      </c>
      <c r="BQ2686" s="61">
        <v>2640</v>
      </c>
    </row>
    <row r="2687" spans="37:69" x14ac:dyDescent="0.25">
      <c r="AK2687" s="27">
        <v>2023</v>
      </c>
      <c r="AL2687" t="s">
        <v>51</v>
      </c>
      <c r="AM2687" t="s">
        <v>37</v>
      </c>
      <c r="AN2687">
        <v>250013</v>
      </c>
      <c r="AO2687" s="29">
        <v>1</v>
      </c>
      <c r="AP2687" t="s">
        <v>79</v>
      </c>
      <c r="AQ2687" s="61">
        <v>1118</v>
      </c>
      <c r="BK2687" s="27">
        <v>2023</v>
      </c>
      <c r="BL2687" t="s">
        <v>64</v>
      </c>
      <c r="BM2687" t="s">
        <v>29</v>
      </c>
      <c r="BN2687">
        <v>511112</v>
      </c>
      <c r="BO2687" s="29">
        <v>8</v>
      </c>
      <c r="BP2687" t="s">
        <v>75</v>
      </c>
      <c r="BQ2687" s="61">
        <v>1501</v>
      </c>
    </row>
    <row r="2688" spans="37:69" x14ac:dyDescent="0.25">
      <c r="AK2688" s="27">
        <v>2023</v>
      </c>
      <c r="AL2688" t="s">
        <v>51</v>
      </c>
      <c r="AM2688" t="s">
        <v>37</v>
      </c>
      <c r="AN2688">
        <v>250013</v>
      </c>
      <c r="AO2688" s="29">
        <v>3</v>
      </c>
      <c r="AP2688" t="s">
        <v>14</v>
      </c>
      <c r="AQ2688" s="61">
        <v>3146</v>
      </c>
      <c r="BK2688" s="27">
        <v>2023</v>
      </c>
      <c r="BL2688" t="s">
        <v>64</v>
      </c>
      <c r="BM2688" t="s">
        <v>29</v>
      </c>
      <c r="BN2688">
        <v>511112</v>
      </c>
      <c r="BO2688" s="29">
        <v>8</v>
      </c>
      <c r="BP2688" t="s">
        <v>76</v>
      </c>
      <c r="BQ2688" s="61">
        <v>1348</v>
      </c>
    </row>
    <row r="2689" spans="37:69" x14ac:dyDescent="0.25">
      <c r="AK2689" s="27">
        <v>2023</v>
      </c>
      <c r="AL2689" t="s">
        <v>51</v>
      </c>
      <c r="AM2689" t="s">
        <v>37</v>
      </c>
      <c r="AN2689">
        <v>250013</v>
      </c>
      <c r="AO2689" s="29">
        <v>5</v>
      </c>
      <c r="AP2689" t="s">
        <v>81</v>
      </c>
      <c r="AQ2689" s="61">
        <v>5609</v>
      </c>
      <c r="BK2689" s="27">
        <v>2023</v>
      </c>
      <c r="BL2689" t="s">
        <v>64</v>
      </c>
      <c r="BM2689" t="s">
        <v>29</v>
      </c>
      <c r="BN2689">
        <v>511112</v>
      </c>
      <c r="BO2689" s="29">
        <v>8</v>
      </c>
      <c r="BP2689" t="s">
        <v>79</v>
      </c>
      <c r="BQ2689" s="61">
        <v>4613</v>
      </c>
    </row>
    <row r="2690" spans="37:69" x14ac:dyDescent="0.25">
      <c r="AK2690" s="27">
        <v>2023</v>
      </c>
      <c r="AL2690" t="s">
        <v>51</v>
      </c>
      <c r="AM2690" t="s">
        <v>37</v>
      </c>
      <c r="AN2690">
        <v>250013</v>
      </c>
      <c r="AO2690" s="29">
        <v>6</v>
      </c>
      <c r="AP2690" t="s">
        <v>76</v>
      </c>
      <c r="AQ2690" s="61">
        <v>2972</v>
      </c>
      <c r="BK2690" s="27">
        <v>2023</v>
      </c>
      <c r="BL2690" t="s">
        <v>64</v>
      </c>
      <c r="BM2690" t="s">
        <v>29</v>
      </c>
      <c r="BN2690">
        <v>511112</v>
      </c>
      <c r="BO2690" s="29">
        <v>8</v>
      </c>
      <c r="BP2690" t="s">
        <v>80</v>
      </c>
      <c r="BQ2690" s="61">
        <v>2001</v>
      </c>
    </row>
    <row r="2691" spans="37:69" x14ac:dyDescent="0.25">
      <c r="AK2691" s="27">
        <v>2023</v>
      </c>
      <c r="AL2691" t="s">
        <v>51</v>
      </c>
      <c r="AM2691" t="s">
        <v>37</v>
      </c>
      <c r="AN2691">
        <v>250013</v>
      </c>
      <c r="AO2691" s="29">
        <v>7</v>
      </c>
      <c r="AP2691" t="s">
        <v>21</v>
      </c>
      <c r="AQ2691" s="61">
        <v>5267</v>
      </c>
      <c r="BK2691" s="27">
        <v>2023</v>
      </c>
      <c r="BL2691" t="s">
        <v>64</v>
      </c>
      <c r="BM2691" t="s">
        <v>29</v>
      </c>
      <c r="BN2691">
        <v>511112</v>
      </c>
      <c r="BO2691" s="29">
        <v>8</v>
      </c>
      <c r="BP2691" t="s">
        <v>18</v>
      </c>
      <c r="BQ2691" s="61">
        <v>4772</v>
      </c>
    </row>
    <row r="2692" spans="37:69" x14ac:dyDescent="0.25">
      <c r="AK2692" s="27">
        <v>2023</v>
      </c>
      <c r="AL2692" t="s">
        <v>51</v>
      </c>
      <c r="AM2692" t="s">
        <v>37</v>
      </c>
      <c r="AN2692">
        <v>250014</v>
      </c>
      <c r="AO2692" s="29">
        <v>3</v>
      </c>
      <c r="AP2692" t="s">
        <v>74</v>
      </c>
      <c r="AQ2692" s="61">
        <v>4440</v>
      </c>
      <c r="BK2692" s="27">
        <v>2023</v>
      </c>
      <c r="BL2692" t="s">
        <v>64</v>
      </c>
      <c r="BM2692" t="s">
        <v>29</v>
      </c>
      <c r="BN2692">
        <v>511112</v>
      </c>
      <c r="BO2692" s="29">
        <v>9</v>
      </c>
      <c r="BP2692" t="s">
        <v>73</v>
      </c>
      <c r="BQ2692" s="61">
        <v>5390</v>
      </c>
    </row>
    <row r="2693" spans="37:69" x14ac:dyDescent="0.25">
      <c r="AK2693" s="27">
        <v>2023</v>
      </c>
      <c r="AL2693" t="s">
        <v>51</v>
      </c>
      <c r="AM2693" t="s">
        <v>37</v>
      </c>
      <c r="AN2693">
        <v>250014</v>
      </c>
      <c r="AO2693" s="29">
        <v>6</v>
      </c>
      <c r="AP2693" t="s">
        <v>11</v>
      </c>
      <c r="AQ2693" s="61">
        <v>3873</v>
      </c>
      <c r="BK2693" s="27">
        <v>2023</v>
      </c>
      <c r="BL2693" t="s">
        <v>64</v>
      </c>
      <c r="BM2693" t="s">
        <v>29</v>
      </c>
      <c r="BN2693">
        <v>511112</v>
      </c>
      <c r="BO2693" s="29">
        <v>9</v>
      </c>
      <c r="BP2693" t="s">
        <v>78</v>
      </c>
      <c r="BQ2693" s="61">
        <v>2156</v>
      </c>
    </row>
    <row r="2694" spans="37:69" x14ac:dyDescent="0.25">
      <c r="AK2694" s="27">
        <v>2023</v>
      </c>
      <c r="AL2694" t="s">
        <v>51</v>
      </c>
      <c r="AM2694" t="s">
        <v>37</v>
      </c>
      <c r="AN2694">
        <v>250014</v>
      </c>
      <c r="AO2694" s="29">
        <v>8</v>
      </c>
      <c r="AP2694" t="s">
        <v>13</v>
      </c>
      <c r="AQ2694" s="61">
        <v>2004</v>
      </c>
      <c r="BK2694" s="27">
        <v>2023</v>
      </c>
      <c r="BL2694" t="s">
        <v>64</v>
      </c>
      <c r="BM2694" t="s">
        <v>29</v>
      </c>
      <c r="BN2694">
        <v>511112</v>
      </c>
      <c r="BO2694" s="29">
        <v>9</v>
      </c>
      <c r="BP2694" t="s">
        <v>11</v>
      </c>
      <c r="BQ2694" s="61">
        <v>4534</v>
      </c>
    </row>
    <row r="2695" spans="37:69" x14ac:dyDescent="0.25">
      <c r="AK2695" s="27">
        <v>2023</v>
      </c>
      <c r="AL2695" t="s">
        <v>51</v>
      </c>
      <c r="AM2695" t="s">
        <v>37</v>
      </c>
      <c r="AN2695">
        <v>250014</v>
      </c>
      <c r="AO2695" s="29">
        <v>9</v>
      </c>
      <c r="AP2695" t="s">
        <v>81</v>
      </c>
      <c r="AQ2695" s="61">
        <v>711</v>
      </c>
      <c r="BK2695" s="27">
        <v>2023</v>
      </c>
      <c r="BL2695" t="s">
        <v>64</v>
      </c>
      <c r="BM2695" t="s">
        <v>29</v>
      </c>
      <c r="BN2695">
        <v>511112</v>
      </c>
      <c r="BO2695" s="29">
        <v>9</v>
      </c>
      <c r="BP2695" t="s">
        <v>14</v>
      </c>
      <c r="BQ2695" s="61">
        <v>4799</v>
      </c>
    </row>
    <row r="2696" spans="37:69" x14ac:dyDescent="0.25">
      <c r="AK2696" s="27">
        <v>2023</v>
      </c>
      <c r="AL2696" t="s">
        <v>51</v>
      </c>
      <c r="AM2696" t="s">
        <v>37</v>
      </c>
      <c r="AN2696">
        <v>250014</v>
      </c>
      <c r="AO2696" s="29">
        <v>10</v>
      </c>
      <c r="AP2696" t="s">
        <v>13</v>
      </c>
      <c r="AQ2696" s="61">
        <v>280</v>
      </c>
      <c r="BK2696" s="27">
        <v>2023</v>
      </c>
      <c r="BL2696" t="s">
        <v>64</v>
      </c>
      <c r="BM2696" t="s">
        <v>29</v>
      </c>
      <c r="BN2696">
        <v>511112</v>
      </c>
      <c r="BO2696" s="29">
        <v>10</v>
      </c>
      <c r="BP2696" t="s">
        <v>76</v>
      </c>
      <c r="BQ2696" s="61">
        <v>1338</v>
      </c>
    </row>
    <row r="2697" spans="37:69" x14ac:dyDescent="0.25">
      <c r="AK2697" s="27">
        <v>2023</v>
      </c>
      <c r="AL2697" t="s">
        <v>51</v>
      </c>
      <c r="AM2697" t="s">
        <v>37</v>
      </c>
      <c r="AN2697">
        <v>250014</v>
      </c>
      <c r="AO2697" s="29">
        <v>10</v>
      </c>
      <c r="AP2697" t="s">
        <v>19</v>
      </c>
      <c r="AQ2697" s="61">
        <v>513</v>
      </c>
      <c r="BK2697" s="27">
        <v>2023</v>
      </c>
      <c r="BL2697" t="s">
        <v>64</v>
      </c>
      <c r="BM2697" t="s">
        <v>29</v>
      </c>
      <c r="BN2697">
        <v>511112</v>
      </c>
      <c r="BO2697" s="29">
        <v>10</v>
      </c>
      <c r="BP2697" t="s">
        <v>17</v>
      </c>
      <c r="BQ2697" s="61">
        <v>2600</v>
      </c>
    </row>
    <row r="2698" spans="37:69" x14ac:dyDescent="0.25">
      <c r="AK2698" s="27">
        <v>2023</v>
      </c>
      <c r="AL2698" t="s">
        <v>51</v>
      </c>
      <c r="AM2698" t="s">
        <v>37</v>
      </c>
      <c r="AN2698">
        <v>250014</v>
      </c>
      <c r="AO2698" s="29">
        <v>11</v>
      </c>
      <c r="AP2698" t="s">
        <v>14</v>
      </c>
      <c r="AQ2698" s="61">
        <v>582</v>
      </c>
      <c r="BK2698" s="27">
        <v>2023</v>
      </c>
      <c r="BL2698" t="s">
        <v>64</v>
      </c>
      <c r="BM2698" t="s">
        <v>29</v>
      </c>
      <c r="BN2698">
        <v>511112</v>
      </c>
      <c r="BO2698" s="29">
        <v>11</v>
      </c>
      <c r="BP2698" t="s">
        <v>21</v>
      </c>
      <c r="BQ2698" s="61">
        <v>308</v>
      </c>
    </row>
    <row r="2699" spans="37:69" x14ac:dyDescent="0.25">
      <c r="AK2699" s="27">
        <v>2023</v>
      </c>
      <c r="AL2699" t="s">
        <v>51</v>
      </c>
      <c r="AM2699" t="s">
        <v>37</v>
      </c>
      <c r="AN2699">
        <v>250014</v>
      </c>
      <c r="AO2699" s="29">
        <v>12</v>
      </c>
      <c r="AP2699" t="s">
        <v>73</v>
      </c>
      <c r="AQ2699" s="61">
        <v>3616</v>
      </c>
      <c r="BK2699" s="27">
        <v>2023</v>
      </c>
      <c r="BL2699" t="s">
        <v>64</v>
      </c>
      <c r="BM2699" t="s">
        <v>29</v>
      </c>
      <c r="BN2699">
        <v>511112</v>
      </c>
      <c r="BO2699" s="29">
        <v>12</v>
      </c>
      <c r="BP2699" t="s">
        <v>76</v>
      </c>
      <c r="BQ2699" s="61">
        <v>5179</v>
      </c>
    </row>
    <row r="2700" spans="37:69" x14ac:dyDescent="0.25">
      <c r="AK2700" s="27">
        <v>2023</v>
      </c>
      <c r="AL2700" t="s">
        <v>51</v>
      </c>
      <c r="AM2700" t="s">
        <v>37</v>
      </c>
      <c r="AN2700">
        <v>250014</v>
      </c>
      <c r="AO2700" s="29">
        <v>12</v>
      </c>
      <c r="AP2700" t="s">
        <v>75</v>
      </c>
      <c r="AQ2700" s="61">
        <v>2763</v>
      </c>
      <c r="BK2700" s="27">
        <v>2023</v>
      </c>
      <c r="BL2700" t="s">
        <v>64</v>
      </c>
      <c r="BM2700" t="s">
        <v>29</v>
      </c>
      <c r="BN2700">
        <v>511112</v>
      </c>
      <c r="BO2700" s="29">
        <v>12</v>
      </c>
      <c r="BP2700" t="s">
        <v>81</v>
      </c>
      <c r="BQ2700" s="61">
        <v>1751</v>
      </c>
    </row>
    <row r="2701" spans="37:69" x14ac:dyDescent="0.25">
      <c r="AK2701" s="27">
        <v>2023</v>
      </c>
      <c r="AL2701" t="s">
        <v>51</v>
      </c>
      <c r="AM2701" t="s">
        <v>37</v>
      </c>
      <c r="AN2701">
        <v>250014</v>
      </c>
      <c r="AO2701" s="29">
        <v>12</v>
      </c>
      <c r="AP2701" t="s">
        <v>16</v>
      </c>
      <c r="AQ2701" s="61">
        <v>5712</v>
      </c>
      <c r="BK2701" s="27">
        <v>2023</v>
      </c>
      <c r="BL2701" t="s">
        <v>64</v>
      </c>
      <c r="BM2701" t="s">
        <v>30</v>
      </c>
      <c r="BN2701">
        <v>511113</v>
      </c>
      <c r="BO2701" s="29">
        <v>1</v>
      </c>
      <c r="BP2701" t="s">
        <v>77</v>
      </c>
      <c r="BQ2701" s="61">
        <v>1734</v>
      </c>
    </row>
    <row r="2702" spans="37:69" x14ac:dyDescent="0.25">
      <c r="AK2702" s="27">
        <v>2023</v>
      </c>
      <c r="AL2702" t="s">
        <v>51</v>
      </c>
      <c r="AM2702" t="s">
        <v>37</v>
      </c>
      <c r="AN2702">
        <v>250015</v>
      </c>
      <c r="AO2702" s="29">
        <v>4</v>
      </c>
      <c r="AP2702" t="s">
        <v>16</v>
      </c>
      <c r="AQ2702" s="61">
        <v>5150</v>
      </c>
      <c r="BK2702" s="27">
        <v>2023</v>
      </c>
      <c r="BL2702" t="s">
        <v>64</v>
      </c>
      <c r="BM2702" t="s">
        <v>30</v>
      </c>
      <c r="BN2702">
        <v>511113</v>
      </c>
      <c r="BO2702" s="29">
        <v>1</v>
      </c>
      <c r="BP2702" t="s">
        <v>78</v>
      </c>
      <c r="BQ2702" s="61">
        <v>3103</v>
      </c>
    </row>
    <row r="2703" spans="37:69" x14ac:dyDescent="0.25">
      <c r="AK2703" s="27">
        <v>2023</v>
      </c>
      <c r="AL2703" t="s">
        <v>51</v>
      </c>
      <c r="AM2703" t="s">
        <v>37</v>
      </c>
      <c r="AN2703">
        <v>250015</v>
      </c>
      <c r="AO2703" s="29">
        <v>6</v>
      </c>
      <c r="AP2703" t="s">
        <v>81</v>
      </c>
      <c r="AQ2703" s="61">
        <v>4065</v>
      </c>
      <c r="BK2703" s="27">
        <v>2023</v>
      </c>
      <c r="BL2703" t="s">
        <v>64</v>
      </c>
      <c r="BM2703" t="s">
        <v>30</v>
      </c>
      <c r="BN2703">
        <v>511113</v>
      </c>
      <c r="BO2703" s="29">
        <v>1</v>
      </c>
      <c r="BP2703" t="s">
        <v>12</v>
      </c>
      <c r="BQ2703" s="61">
        <v>5121</v>
      </c>
    </row>
    <row r="2704" spans="37:69" x14ac:dyDescent="0.25">
      <c r="AK2704" s="27">
        <v>2023</v>
      </c>
      <c r="AL2704" t="s">
        <v>51</v>
      </c>
      <c r="AM2704" t="s">
        <v>37</v>
      </c>
      <c r="AN2704">
        <v>250015</v>
      </c>
      <c r="AO2704" s="29">
        <v>8</v>
      </c>
      <c r="AP2704" t="s">
        <v>79</v>
      </c>
      <c r="AQ2704" s="61">
        <v>4664</v>
      </c>
      <c r="BK2704" s="27">
        <v>2023</v>
      </c>
      <c r="BL2704" t="s">
        <v>64</v>
      </c>
      <c r="BM2704" t="s">
        <v>30</v>
      </c>
      <c r="BN2704">
        <v>511113</v>
      </c>
      <c r="BO2704" s="29">
        <v>1</v>
      </c>
      <c r="BP2704" t="s">
        <v>21</v>
      </c>
      <c r="BQ2704" s="61">
        <v>4578</v>
      </c>
    </row>
    <row r="2705" spans="37:69" x14ac:dyDescent="0.25">
      <c r="AK2705" s="27">
        <v>2023</v>
      </c>
      <c r="AL2705" t="s">
        <v>51</v>
      </c>
      <c r="AM2705" t="s">
        <v>37</v>
      </c>
      <c r="AN2705">
        <v>250015</v>
      </c>
      <c r="AO2705" s="29">
        <v>8</v>
      </c>
      <c r="AP2705" t="s">
        <v>16</v>
      </c>
      <c r="AQ2705" s="61">
        <v>5199</v>
      </c>
      <c r="BK2705" s="27">
        <v>2023</v>
      </c>
      <c r="BL2705" t="s">
        <v>64</v>
      </c>
      <c r="BM2705" t="s">
        <v>30</v>
      </c>
      <c r="BN2705">
        <v>511113</v>
      </c>
      <c r="BO2705" s="29">
        <v>2</v>
      </c>
      <c r="BP2705" t="s">
        <v>75</v>
      </c>
      <c r="BQ2705" s="61">
        <v>2549</v>
      </c>
    </row>
    <row r="2706" spans="37:69" x14ac:dyDescent="0.25">
      <c r="AK2706" s="27">
        <v>2023</v>
      </c>
      <c r="AL2706" t="s">
        <v>51</v>
      </c>
      <c r="AM2706" t="s">
        <v>37</v>
      </c>
      <c r="AN2706">
        <v>250015</v>
      </c>
      <c r="AO2706" s="29">
        <v>8</v>
      </c>
      <c r="AP2706" t="s">
        <v>18</v>
      </c>
      <c r="AQ2706" s="61">
        <v>3200</v>
      </c>
      <c r="BK2706" s="27">
        <v>2023</v>
      </c>
      <c r="BL2706" t="s">
        <v>64</v>
      </c>
      <c r="BM2706" t="s">
        <v>30</v>
      </c>
      <c r="BN2706">
        <v>511113</v>
      </c>
      <c r="BO2706" s="29">
        <v>2</v>
      </c>
      <c r="BP2706" t="s">
        <v>15</v>
      </c>
      <c r="BQ2706" s="61">
        <v>5007</v>
      </c>
    </row>
    <row r="2707" spans="37:69" x14ac:dyDescent="0.25">
      <c r="AK2707" s="27">
        <v>2023</v>
      </c>
      <c r="AL2707" t="s">
        <v>51</v>
      </c>
      <c r="AM2707" t="s">
        <v>37</v>
      </c>
      <c r="AN2707">
        <v>250015</v>
      </c>
      <c r="AO2707" s="29">
        <v>9</v>
      </c>
      <c r="AP2707" t="s">
        <v>76</v>
      </c>
      <c r="AQ2707" s="61">
        <v>1580</v>
      </c>
      <c r="BK2707" s="27">
        <v>2023</v>
      </c>
      <c r="BL2707" t="s">
        <v>64</v>
      </c>
      <c r="BM2707" t="s">
        <v>30</v>
      </c>
      <c r="BN2707">
        <v>511113</v>
      </c>
      <c r="BO2707" s="29">
        <v>3</v>
      </c>
      <c r="BP2707" t="s">
        <v>74</v>
      </c>
      <c r="BQ2707" s="61">
        <v>707</v>
      </c>
    </row>
    <row r="2708" spans="37:69" x14ac:dyDescent="0.25">
      <c r="AK2708" s="27">
        <v>2023</v>
      </c>
      <c r="AL2708" t="s">
        <v>51</v>
      </c>
      <c r="AM2708" t="s">
        <v>37</v>
      </c>
      <c r="AN2708">
        <v>250015</v>
      </c>
      <c r="AO2708" s="29">
        <v>10</v>
      </c>
      <c r="AP2708" t="s">
        <v>13</v>
      </c>
      <c r="AQ2708" s="61">
        <v>2860</v>
      </c>
      <c r="BK2708" s="27">
        <v>2023</v>
      </c>
      <c r="BL2708" t="s">
        <v>64</v>
      </c>
      <c r="BM2708" t="s">
        <v>30</v>
      </c>
      <c r="BN2708">
        <v>511113</v>
      </c>
      <c r="BO2708" s="29">
        <v>3</v>
      </c>
      <c r="BP2708" t="s">
        <v>11</v>
      </c>
      <c r="BQ2708" s="61">
        <v>2085</v>
      </c>
    </row>
    <row r="2709" spans="37:69" x14ac:dyDescent="0.25">
      <c r="AK2709" s="27">
        <v>2023</v>
      </c>
      <c r="AL2709" t="s">
        <v>51</v>
      </c>
      <c r="AM2709" t="s">
        <v>37</v>
      </c>
      <c r="AN2709">
        <v>250015</v>
      </c>
      <c r="AO2709" s="29">
        <v>12</v>
      </c>
      <c r="AP2709" t="s">
        <v>73</v>
      </c>
      <c r="AQ2709" s="61">
        <v>376</v>
      </c>
      <c r="BK2709" s="27">
        <v>2023</v>
      </c>
      <c r="BL2709" t="s">
        <v>64</v>
      </c>
      <c r="BM2709" t="s">
        <v>30</v>
      </c>
      <c r="BN2709">
        <v>511113</v>
      </c>
      <c r="BO2709" s="29">
        <v>4</v>
      </c>
      <c r="BP2709" t="s">
        <v>78</v>
      </c>
      <c r="BQ2709" s="61">
        <v>1298</v>
      </c>
    </row>
    <row r="2710" spans="37:69" x14ac:dyDescent="0.25">
      <c r="AK2710" s="27">
        <v>2023</v>
      </c>
      <c r="AL2710" t="s">
        <v>51</v>
      </c>
      <c r="AM2710" t="s">
        <v>37</v>
      </c>
      <c r="AN2710">
        <v>250016</v>
      </c>
      <c r="AO2710" s="29">
        <v>1</v>
      </c>
      <c r="AP2710" t="s">
        <v>73</v>
      </c>
      <c r="AQ2710" s="61">
        <v>4573</v>
      </c>
      <c r="BK2710" s="27">
        <v>2023</v>
      </c>
      <c r="BL2710" t="s">
        <v>64</v>
      </c>
      <c r="BM2710" t="s">
        <v>30</v>
      </c>
      <c r="BN2710">
        <v>511113</v>
      </c>
      <c r="BO2710" s="29">
        <v>4</v>
      </c>
      <c r="BP2710" t="s">
        <v>81</v>
      </c>
      <c r="BQ2710" s="61">
        <v>604</v>
      </c>
    </row>
    <row r="2711" spans="37:69" x14ac:dyDescent="0.25">
      <c r="AK2711" s="27">
        <v>2023</v>
      </c>
      <c r="AL2711" t="s">
        <v>51</v>
      </c>
      <c r="AM2711" t="s">
        <v>37</v>
      </c>
      <c r="AN2711">
        <v>250016</v>
      </c>
      <c r="AO2711" s="29">
        <v>2</v>
      </c>
      <c r="AP2711" t="s">
        <v>74</v>
      </c>
      <c r="AQ2711" s="61">
        <v>3648</v>
      </c>
      <c r="BK2711" s="27">
        <v>2023</v>
      </c>
      <c r="BL2711" t="s">
        <v>64</v>
      </c>
      <c r="BM2711" t="s">
        <v>30</v>
      </c>
      <c r="BN2711">
        <v>511113</v>
      </c>
      <c r="BO2711" s="29">
        <v>4</v>
      </c>
      <c r="BP2711" t="s">
        <v>17</v>
      </c>
      <c r="BQ2711" s="61">
        <v>4631</v>
      </c>
    </row>
    <row r="2712" spans="37:69" x14ac:dyDescent="0.25">
      <c r="AK2712" s="27">
        <v>2023</v>
      </c>
      <c r="AL2712" t="s">
        <v>51</v>
      </c>
      <c r="AM2712" t="s">
        <v>37</v>
      </c>
      <c r="AN2712">
        <v>250016</v>
      </c>
      <c r="AO2712" s="29">
        <v>3</v>
      </c>
      <c r="AP2712" t="s">
        <v>74</v>
      </c>
      <c r="AQ2712" s="61">
        <v>1125</v>
      </c>
      <c r="BK2712" s="27">
        <v>2023</v>
      </c>
      <c r="BL2712" t="s">
        <v>64</v>
      </c>
      <c r="BM2712" t="s">
        <v>30</v>
      </c>
      <c r="BN2712">
        <v>511113</v>
      </c>
      <c r="BO2712" s="29">
        <v>4</v>
      </c>
      <c r="BP2712" t="s">
        <v>18</v>
      </c>
      <c r="BQ2712" s="61">
        <v>1390</v>
      </c>
    </row>
    <row r="2713" spans="37:69" x14ac:dyDescent="0.25">
      <c r="AK2713" s="27">
        <v>2023</v>
      </c>
      <c r="AL2713" t="s">
        <v>51</v>
      </c>
      <c r="AM2713" t="s">
        <v>37</v>
      </c>
      <c r="AN2713">
        <v>250016</v>
      </c>
      <c r="AO2713" s="29">
        <v>4</v>
      </c>
      <c r="AP2713" t="s">
        <v>15</v>
      </c>
      <c r="AQ2713" s="61">
        <v>4677</v>
      </c>
      <c r="BK2713" s="27">
        <v>2023</v>
      </c>
      <c r="BL2713" t="s">
        <v>64</v>
      </c>
      <c r="BM2713" t="s">
        <v>30</v>
      </c>
      <c r="BN2713">
        <v>511113</v>
      </c>
      <c r="BO2713" s="29">
        <v>5</v>
      </c>
      <c r="BP2713" t="s">
        <v>77</v>
      </c>
      <c r="BQ2713" s="61">
        <v>2333</v>
      </c>
    </row>
    <row r="2714" spans="37:69" x14ac:dyDescent="0.25">
      <c r="AK2714" s="27">
        <v>2023</v>
      </c>
      <c r="AL2714" t="s">
        <v>51</v>
      </c>
      <c r="AM2714" t="s">
        <v>37</v>
      </c>
      <c r="AN2714">
        <v>250016</v>
      </c>
      <c r="AO2714" s="29">
        <v>9</v>
      </c>
      <c r="AP2714" t="s">
        <v>73</v>
      </c>
      <c r="AQ2714" s="61">
        <v>5716</v>
      </c>
      <c r="BK2714" s="27">
        <v>2023</v>
      </c>
      <c r="BL2714" t="s">
        <v>64</v>
      </c>
      <c r="BM2714" t="s">
        <v>30</v>
      </c>
      <c r="BN2714">
        <v>511113</v>
      </c>
      <c r="BO2714" s="29">
        <v>5</v>
      </c>
      <c r="BP2714" t="s">
        <v>81</v>
      </c>
      <c r="BQ2714" s="61">
        <v>5865</v>
      </c>
    </row>
    <row r="2715" spans="37:69" x14ac:dyDescent="0.25">
      <c r="AK2715" s="27">
        <v>2023</v>
      </c>
      <c r="AL2715" t="s">
        <v>51</v>
      </c>
      <c r="AM2715" t="s">
        <v>37</v>
      </c>
      <c r="AN2715">
        <v>250016</v>
      </c>
      <c r="AO2715" s="29">
        <v>10</v>
      </c>
      <c r="AP2715" t="s">
        <v>13</v>
      </c>
      <c r="AQ2715" s="61">
        <v>4292</v>
      </c>
      <c r="BK2715" s="27">
        <v>2023</v>
      </c>
      <c r="BL2715" t="s">
        <v>64</v>
      </c>
      <c r="BM2715" t="s">
        <v>30</v>
      </c>
      <c r="BN2715">
        <v>511113</v>
      </c>
      <c r="BO2715" s="29">
        <v>6</v>
      </c>
      <c r="BP2715" t="s">
        <v>80</v>
      </c>
      <c r="BQ2715" s="61">
        <v>3895</v>
      </c>
    </row>
    <row r="2716" spans="37:69" x14ac:dyDescent="0.25">
      <c r="AK2716" s="27">
        <v>2023</v>
      </c>
      <c r="AL2716" t="s">
        <v>51</v>
      </c>
      <c r="AM2716" t="s">
        <v>37</v>
      </c>
      <c r="AN2716">
        <v>250016</v>
      </c>
      <c r="AO2716" s="29">
        <v>12</v>
      </c>
      <c r="AP2716" t="s">
        <v>74</v>
      </c>
      <c r="AQ2716" s="61">
        <v>4269</v>
      </c>
      <c r="BK2716" s="27">
        <v>2023</v>
      </c>
      <c r="BL2716" t="s">
        <v>64</v>
      </c>
      <c r="BM2716" t="s">
        <v>30</v>
      </c>
      <c r="BN2716">
        <v>511113</v>
      </c>
      <c r="BO2716" s="29">
        <v>6</v>
      </c>
      <c r="BP2716" t="s">
        <v>14</v>
      </c>
      <c r="BQ2716" s="61">
        <v>3543</v>
      </c>
    </row>
    <row r="2717" spans="37:69" x14ac:dyDescent="0.25">
      <c r="AK2717" s="27">
        <v>2023</v>
      </c>
      <c r="AL2717" t="s">
        <v>51</v>
      </c>
      <c r="AM2717" t="s">
        <v>37</v>
      </c>
      <c r="AN2717">
        <v>250017</v>
      </c>
      <c r="AO2717" s="29">
        <v>2</v>
      </c>
      <c r="AP2717" t="s">
        <v>79</v>
      </c>
      <c r="AQ2717" s="61">
        <v>4961</v>
      </c>
      <c r="BK2717" s="27">
        <v>2023</v>
      </c>
      <c r="BL2717" t="s">
        <v>64</v>
      </c>
      <c r="BM2717" t="s">
        <v>30</v>
      </c>
      <c r="BN2717">
        <v>511113</v>
      </c>
      <c r="BO2717" s="29">
        <v>6</v>
      </c>
      <c r="BP2717" t="s">
        <v>15</v>
      </c>
      <c r="BQ2717" s="61">
        <v>5403</v>
      </c>
    </row>
    <row r="2718" spans="37:69" x14ac:dyDescent="0.25">
      <c r="AK2718" s="27">
        <v>2023</v>
      </c>
      <c r="AL2718" t="s">
        <v>51</v>
      </c>
      <c r="AM2718" t="s">
        <v>37</v>
      </c>
      <c r="AN2718">
        <v>250017</v>
      </c>
      <c r="AO2718" s="29">
        <v>3</v>
      </c>
      <c r="AP2718" t="s">
        <v>76</v>
      </c>
      <c r="AQ2718" s="61">
        <v>1158</v>
      </c>
      <c r="BK2718" s="27">
        <v>2023</v>
      </c>
      <c r="BL2718" t="s">
        <v>64</v>
      </c>
      <c r="BM2718" t="s">
        <v>30</v>
      </c>
      <c r="BN2718">
        <v>511113</v>
      </c>
      <c r="BO2718" s="29">
        <v>6</v>
      </c>
      <c r="BP2718" t="s">
        <v>20</v>
      </c>
      <c r="BQ2718" s="61">
        <v>4159</v>
      </c>
    </row>
    <row r="2719" spans="37:69" x14ac:dyDescent="0.25">
      <c r="AK2719" s="27">
        <v>2023</v>
      </c>
      <c r="AL2719" t="s">
        <v>51</v>
      </c>
      <c r="AM2719" t="s">
        <v>37</v>
      </c>
      <c r="AN2719">
        <v>250017</v>
      </c>
      <c r="AO2719" s="29">
        <v>3</v>
      </c>
      <c r="AP2719" t="s">
        <v>77</v>
      </c>
      <c r="AQ2719" s="61">
        <v>2652</v>
      </c>
      <c r="BK2719" s="27">
        <v>2023</v>
      </c>
      <c r="BL2719" t="s">
        <v>64</v>
      </c>
      <c r="BM2719" t="s">
        <v>30</v>
      </c>
      <c r="BN2719">
        <v>511113</v>
      </c>
      <c r="BO2719" s="29">
        <v>7</v>
      </c>
      <c r="BP2719" t="s">
        <v>18</v>
      </c>
      <c r="BQ2719" s="61">
        <v>1232</v>
      </c>
    </row>
    <row r="2720" spans="37:69" x14ac:dyDescent="0.25">
      <c r="AK2720" s="27">
        <v>2023</v>
      </c>
      <c r="AL2720" t="s">
        <v>51</v>
      </c>
      <c r="AM2720" t="s">
        <v>37</v>
      </c>
      <c r="AN2720">
        <v>250017</v>
      </c>
      <c r="AO2720" s="29">
        <v>4</v>
      </c>
      <c r="AP2720" t="s">
        <v>12</v>
      </c>
      <c r="AQ2720" s="61">
        <v>241</v>
      </c>
      <c r="BK2720" s="27">
        <v>2023</v>
      </c>
      <c r="BL2720" t="s">
        <v>64</v>
      </c>
      <c r="BM2720" t="s">
        <v>30</v>
      </c>
      <c r="BN2720">
        <v>511113</v>
      </c>
      <c r="BO2720" s="29">
        <v>7</v>
      </c>
      <c r="BP2720" t="s">
        <v>20</v>
      </c>
      <c r="BQ2720" s="61">
        <v>1431</v>
      </c>
    </row>
    <row r="2721" spans="37:69" x14ac:dyDescent="0.25">
      <c r="AK2721" s="27">
        <v>2023</v>
      </c>
      <c r="AL2721" t="s">
        <v>51</v>
      </c>
      <c r="AM2721" t="s">
        <v>37</v>
      </c>
      <c r="AN2721">
        <v>250017</v>
      </c>
      <c r="AO2721" s="29">
        <v>4</v>
      </c>
      <c r="AP2721" t="s">
        <v>15</v>
      </c>
      <c r="AQ2721" s="61">
        <v>2953</v>
      </c>
      <c r="BK2721" s="27">
        <v>2023</v>
      </c>
      <c r="BL2721" t="s">
        <v>64</v>
      </c>
      <c r="BM2721" t="s">
        <v>30</v>
      </c>
      <c r="BN2721">
        <v>511113</v>
      </c>
      <c r="BO2721" s="29">
        <v>8</v>
      </c>
      <c r="BP2721" t="s">
        <v>78</v>
      </c>
      <c r="BQ2721" s="61">
        <v>5866</v>
      </c>
    </row>
    <row r="2722" spans="37:69" x14ac:dyDescent="0.25">
      <c r="AK2722" s="27">
        <v>2023</v>
      </c>
      <c r="AL2722" t="s">
        <v>51</v>
      </c>
      <c r="AM2722" t="s">
        <v>37</v>
      </c>
      <c r="AN2722">
        <v>250017</v>
      </c>
      <c r="AO2722" s="29">
        <v>5</v>
      </c>
      <c r="AP2722" t="s">
        <v>77</v>
      </c>
      <c r="AQ2722" s="61">
        <v>2178</v>
      </c>
      <c r="BK2722" s="27">
        <v>2023</v>
      </c>
      <c r="BL2722" t="s">
        <v>64</v>
      </c>
      <c r="BM2722" t="s">
        <v>30</v>
      </c>
      <c r="BN2722">
        <v>511113</v>
      </c>
      <c r="BO2722" s="29">
        <v>8</v>
      </c>
      <c r="BP2722" t="s">
        <v>81</v>
      </c>
      <c r="BQ2722" s="61">
        <v>1190</v>
      </c>
    </row>
    <row r="2723" spans="37:69" x14ac:dyDescent="0.25">
      <c r="AK2723" s="27">
        <v>2023</v>
      </c>
      <c r="AL2723" t="s">
        <v>51</v>
      </c>
      <c r="AM2723" t="s">
        <v>37</v>
      </c>
      <c r="AN2723">
        <v>250017</v>
      </c>
      <c r="AO2723" s="29">
        <v>6</v>
      </c>
      <c r="AP2723" t="s">
        <v>76</v>
      </c>
      <c r="AQ2723" s="61">
        <v>5059</v>
      </c>
      <c r="BK2723" s="27">
        <v>2023</v>
      </c>
      <c r="BL2723" t="s">
        <v>64</v>
      </c>
      <c r="BM2723" t="s">
        <v>30</v>
      </c>
      <c r="BN2723">
        <v>511113</v>
      </c>
      <c r="BO2723" s="29">
        <v>9</v>
      </c>
      <c r="BP2723" t="s">
        <v>73</v>
      </c>
      <c r="BQ2723" s="61">
        <v>4783</v>
      </c>
    </row>
    <row r="2724" spans="37:69" x14ac:dyDescent="0.25">
      <c r="AK2724" s="27">
        <v>2023</v>
      </c>
      <c r="AL2724" t="s">
        <v>51</v>
      </c>
      <c r="AM2724" t="s">
        <v>37</v>
      </c>
      <c r="AN2724">
        <v>250017</v>
      </c>
      <c r="AO2724" s="29">
        <v>6</v>
      </c>
      <c r="AP2724" t="s">
        <v>16</v>
      </c>
      <c r="AQ2724" s="61">
        <v>1001</v>
      </c>
      <c r="BK2724" s="27">
        <v>2023</v>
      </c>
      <c r="BL2724" t="s">
        <v>64</v>
      </c>
      <c r="BM2724" t="s">
        <v>30</v>
      </c>
      <c r="BN2724">
        <v>511113</v>
      </c>
      <c r="BO2724" s="29">
        <v>9</v>
      </c>
      <c r="BP2724" t="s">
        <v>75</v>
      </c>
      <c r="BQ2724" s="61">
        <v>4660</v>
      </c>
    </row>
    <row r="2725" spans="37:69" x14ac:dyDescent="0.25">
      <c r="AK2725" s="27">
        <v>2023</v>
      </c>
      <c r="AL2725" t="s">
        <v>51</v>
      </c>
      <c r="AM2725" t="s">
        <v>37</v>
      </c>
      <c r="AN2725">
        <v>250017</v>
      </c>
      <c r="AO2725" s="29">
        <v>6</v>
      </c>
      <c r="AP2725" t="s">
        <v>20</v>
      </c>
      <c r="AQ2725" s="61">
        <v>3626</v>
      </c>
      <c r="BK2725" s="27">
        <v>2023</v>
      </c>
      <c r="BL2725" t="s">
        <v>64</v>
      </c>
      <c r="BM2725" t="s">
        <v>30</v>
      </c>
      <c r="BN2725">
        <v>511113</v>
      </c>
      <c r="BO2725" s="29">
        <v>9</v>
      </c>
      <c r="BP2725" t="s">
        <v>12</v>
      </c>
      <c r="BQ2725" s="61">
        <v>5509</v>
      </c>
    </row>
    <row r="2726" spans="37:69" x14ac:dyDescent="0.25">
      <c r="AK2726" s="27">
        <v>2023</v>
      </c>
      <c r="AL2726" t="s">
        <v>51</v>
      </c>
      <c r="AM2726" t="s">
        <v>37</v>
      </c>
      <c r="AN2726">
        <v>250017</v>
      </c>
      <c r="AO2726" s="29">
        <v>7</v>
      </c>
      <c r="AP2726" t="s">
        <v>16</v>
      </c>
      <c r="AQ2726" s="61">
        <v>672</v>
      </c>
      <c r="BK2726" s="27">
        <v>2023</v>
      </c>
      <c r="BL2726" t="s">
        <v>64</v>
      </c>
      <c r="BM2726" t="s">
        <v>30</v>
      </c>
      <c r="BN2726">
        <v>511113</v>
      </c>
      <c r="BO2726" s="29">
        <v>9</v>
      </c>
      <c r="BP2726" t="s">
        <v>17</v>
      </c>
      <c r="BQ2726" s="61">
        <v>1144</v>
      </c>
    </row>
    <row r="2727" spans="37:69" x14ac:dyDescent="0.25">
      <c r="AK2727" s="27">
        <v>2023</v>
      </c>
      <c r="AL2727" t="s">
        <v>51</v>
      </c>
      <c r="AM2727" t="s">
        <v>37</v>
      </c>
      <c r="AN2727">
        <v>250017</v>
      </c>
      <c r="AO2727" s="29">
        <v>8</v>
      </c>
      <c r="AP2727" t="s">
        <v>73</v>
      </c>
      <c r="AQ2727" s="61">
        <v>214</v>
      </c>
      <c r="BK2727" s="27">
        <v>2023</v>
      </c>
      <c r="BL2727" t="s">
        <v>64</v>
      </c>
      <c r="BM2727" t="s">
        <v>30</v>
      </c>
      <c r="BN2727">
        <v>511113</v>
      </c>
      <c r="BO2727" s="29">
        <v>10</v>
      </c>
      <c r="BP2727" t="s">
        <v>74</v>
      </c>
      <c r="BQ2727" s="61">
        <v>1370</v>
      </c>
    </row>
    <row r="2728" spans="37:69" x14ac:dyDescent="0.25">
      <c r="AK2728" s="27">
        <v>2023</v>
      </c>
      <c r="AL2728" t="s">
        <v>51</v>
      </c>
      <c r="AM2728" t="s">
        <v>37</v>
      </c>
      <c r="AN2728">
        <v>250017</v>
      </c>
      <c r="AO2728" s="29">
        <v>8</v>
      </c>
      <c r="AP2728" t="s">
        <v>18</v>
      </c>
      <c r="AQ2728" s="61">
        <v>3945</v>
      </c>
      <c r="BK2728" s="27">
        <v>2023</v>
      </c>
      <c r="BL2728" t="s">
        <v>64</v>
      </c>
      <c r="BM2728" t="s">
        <v>30</v>
      </c>
      <c r="BN2728">
        <v>511113</v>
      </c>
      <c r="BO2728" s="29">
        <v>10</v>
      </c>
      <c r="BP2728" t="s">
        <v>75</v>
      </c>
      <c r="BQ2728" s="61">
        <v>3435</v>
      </c>
    </row>
    <row r="2729" spans="37:69" x14ac:dyDescent="0.25">
      <c r="AK2729" s="27">
        <v>2023</v>
      </c>
      <c r="AL2729" t="s">
        <v>51</v>
      </c>
      <c r="AM2729" t="s">
        <v>37</v>
      </c>
      <c r="AN2729">
        <v>250017</v>
      </c>
      <c r="AO2729" s="29">
        <v>9</v>
      </c>
      <c r="AP2729" t="s">
        <v>17</v>
      </c>
      <c r="AQ2729" s="61">
        <v>3645</v>
      </c>
      <c r="BK2729" s="27">
        <v>2023</v>
      </c>
      <c r="BL2729" t="s">
        <v>64</v>
      </c>
      <c r="BM2729" t="s">
        <v>30</v>
      </c>
      <c r="BN2729">
        <v>511113</v>
      </c>
      <c r="BO2729" s="29">
        <v>10</v>
      </c>
      <c r="BP2729" t="s">
        <v>79</v>
      </c>
      <c r="BQ2729" s="61">
        <v>3782</v>
      </c>
    </row>
    <row r="2730" spans="37:69" x14ac:dyDescent="0.25">
      <c r="AK2730" s="27">
        <v>2023</v>
      </c>
      <c r="AL2730" t="s">
        <v>51</v>
      </c>
      <c r="AM2730" t="s">
        <v>37</v>
      </c>
      <c r="AN2730">
        <v>250017</v>
      </c>
      <c r="AO2730" s="29">
        <v>11</v>
      </c>
      <c r="AP2730" t="s">
        <v>77</v>
      </c>
      <c r="AQ2730" s="61">
        <v>8004</v>
      </c>
      <c r="BK2730" s="27">
        <v>2023</v>
      </c>
      <c r="BL2730" t="s">
        <v>64</v>
      </c>
      <c r="BM2730" t="s">
        <v>30</v>
      </c>
      <c r="BN2730">
        <v>511113</v>
      </c>
      <c r="BO2730" s="29">
        <v>10</v>
      </c>
      <c r="BP2730" t="s">
        <v>80</v>
      </c>
      <c r="BQ2730" s="61">
        <v>1828</v>
      </c>
    </row>
    <row r="2731" spans="37:69" x14ac:dyDescent="0.25">
      <c r="AK2731" s="27">
        <v>2023</v>
      </c>
      <c r="AL2731" t="s">
        <v>51</v>
      </c>
      <c r="AM2731" t="s">
        <v>37</v>
      </c>
      <c r="AN2731">
        <v>250017</v>
      </c>
      <c r="AO2731" s="29">
        <v>12</v>
      </c>
      <c r="AP2731" t="s">
        <v>16</v>
      </c>
      <c r="AQ2731" s="61">
        <v>1553</v>
      </c>
      <c r="BK2731" s="27">
        <v>2023</v>
      </c>
      <c r="BL2731" t="s">
        <v>64</v>
      </c>
      <c r="BM2731" t="s">
        <v>30</v>
      </c>
      <c r="BN2731">
        <v>511113</v>
      </c>
      <c r="BO2731" s="29">
        <v>10</v>
      </c>
      <c r="BP2731" t="s">
        <v>14</v>
      </c>
      <c r="BQ2731" s="61">
        <v>5864</v>
      </c>
    </row>
    <row r="2732" spans="37:69" x14ac:dyDescent="0.25">
      <c r="AK2732" s="27">
        <v>2023</v>
      </c>
      <c r="AL2732" t="s">
        <v>51</v>
      </c>
      <c r="AM2732" t="s">
        <v>37</v>
      </c>
      <c r="AN2732">
        <v>250018</v>
      </c>
      <c r="AO2732" s="29">
        <v>2</v>
      </c>
      <c r="AP2732" t="s">
        <v>15</v>
      </c>
      <c r="AQ2732" s="61">
        <v>4054</v>
      </c>
      <c r="BK2732" s="27">
        <v>2023</v>
      </c>
      <c r="BL2732" t="s">
        <v>64</v>
      </c>
      <c r="BM2732" t="s">
        <v>30</v>
      </c>
      <c r="BN2732">
        <v>511113</v>
      </c>
      <c r="BO2732" s="29">
        <v>11</v>
      </c>
      <c r="BP2732" t="s">
        <v>11</v>
      </c>
      <c r="BQ2732" s="61">
        <v>2948</v>
      </c>
    </row>
    <row r="2733" spans="37:69" x14ac:dyDescent="0.25">
      <c r="AK2733" s="27">
        <v>2023</v>
      </c>
      <c r="AL2733" t="s">
        <v>51</v>
      </c>
      <c r="AM2733" t="s">
        <v>37</v>
      </c>
      <c r="AN2733">
        <v>250018</v>
      </c>
      <c r="AO2733" s="29">
        <v>4</v>
      </c>
      <c r="AP2733" t="s">
        <v>19</v>
      </c>
      <c r="AQ2733" s="61">
        <v>3936</v>
      </c>
      <c r="BK2733" s="27">
        <v>2023</v>
      </c>
      <c r="BL2733" t="s">
        <v>64</v>
      </c>
      <c r="BM2733" t="s">
        <v>30</v>
      </c>
      <c r="BN2733">
        <v>511113</v>
      </c>
      <c r="BO2733" s="29">
        <v>11</v>
      </c>
      <c r="BP2733" t="s">
        <v>16</v>
      </c>
      <c r="BQ2733" s="61">
        <v>3690</v>
      </c>
    </row>
    <row r="2734" spans="37:69" x14ac:dyDescent="0.25">
      <c r="AK2734" s="27">
        <v>2023</v>
      </c>
      <c r="AL2734" t="s">
        <v>51</v>
      </c>
      <c r="AM2734" t="s">
        <v>37</v>
      </c>
      <c r="AN2734">
        <v>250018</v>
      </c>
      <c r="AO2734" s="29">
        <v>4</v>
      </c>
      <c r="AP2734" t="s">
        <v>20</v>
      </c>
      <c r="AQ2734" s="61">
        <v>3986</v>
      </c>
      <c r="BK2734" s="27">
        <v>2023</v>
      </c>
      <c r="BL2734" t="s">
        <v>64</v>
      </c>
      <c r="BM2734" t="s">
        <v>30</v>
      </c>
      <c r="BN2734">
        <v>511113</v>
      </c>
      <c r="BO2734" s="29">
        <v>12</v>
      </c>
      <c r="BP2734" t="s">
        <v>76</v>
      </c>
      <c r="BQ2734" s="61">
        <v>439</v>
      </c>
    </row>
    <row r="2735" spans="37:69" x14ac:dyDescent="0.25">
      <c r="AK2735" s="27">
        <v>2023</v>
      </c>
      <c r="AL2735" t="s">
        <v>51</v>
      </c>
      <c r="AM2735" t="s">
        <v>37</v>
      </c>
      <c r="AN2735">
        <v>250018</v>
      </c>
      <c r="AO2735" s="29">
        <v>4</v>
      </c>
      <c r="AP2735" t="s">
        <v>21</v>
      </c>
      <c r="AQ2735" s="61">
        <v>5320</v>
      </c>
      <c r="BK2735" s="27">
        <v>2023</v>
      </c>
      <c r="BL2735" t="s">
        <v>64</v>
      </c>
      <c r="BM2735" t="s">
        <v>30</v>
      </c>
      <c r="BN2735">
        <v>511113</v>
      </c>
      <c r="BO2735" s="29">
        <v>12</v>
      </c>
      <c r="BP2735" t="s">
        <v>79</v>
      </c>
      <c r="BQ2735" s="61">
        <v>2404</v>
      </c>
    </row>
    <row r="2736" spans="37:69" x14ac:dyDescent="0.25">
      <c r="AK2736" s="27">
        <v>2023</v>
      </c>
      <c r="AL2736" t="s">
        <v>51</v>
      </c>
      <c r="AM2736" t="s">
        <v>37</v>
      </c>
      <c r="AN2736">
        <v>250018</v>
      </c>
      <c r="AO2736" s="29">
        <v>5</v>
      </c>
      <c r="AP2736" t="s">
        <v>75</v>
      </c>
      <c r="AQ2736" s="61">
        <v>5582</v>
      </c>
      <c r="BK2736" s="27">
        <v>2023</v>
      </c>
      <c r="BL2736" t="s">
        <v>64</v>
      </c>
      <c r="BM2736" t="s">
        <v>30</v>
      </c>
      <c r="BN2736">
        <v>511114</v>
      </c>
      <c r="BO2736" s="29">
        <v>1</v>
      </c>
      <c r="BP2736" t="s">
        <v>81</v>
      </c>
      <c r="BQ2736" s="61">
        <v>3432</v>
      </c>
    </row>
    <row r="2737" spans="37:69" x14ac:dyDescent="0.25">
      <c r="AK2737" s="27">
        <v>2023</v>
      </c>
      <c r="AL2737" t="s">
        <v>51</v>
      </c>
      <c r="AM2737" t="s">
        <v>37</v>
      </c>
      <c r="AN2737">
        <v>250018</v>
      </c>
      <c r="AO2737" s="29">
        <v>5</v>
      </c>
      <c r="AP2737" t="s">
        <v>11</v>
      </c>
      <c r="AQ2737" s="61">
        <v>4082</v>
      </c>
      <c r="BK2737" s="27">
        <v>2023</v>
      </c>
      <c r="BL2737" t="s">
        <v>64</v>
      </c>
      <c r="BM2737" t="s">
        <v>30</v>
      </c>
      <c r="BN2737">
        <v>511114</v>
      </c>
      <c r="BO2737" s="29">
        <v>1</v>
      </c>
      <c r="BP2737" t="s">
        <v>18</v>
      </c>
      <c r="BQ2737" s="61">
        <v>3823</v>
      </c>
    </row>
    <row r="2738" spans="37:69" x14ac:dyDescent="0.25">
      <c r="AK2738" s="27">
        <v>2023</v>
      </c>
      <c r="AL2738" t="s">
        <v>51</v>
      </c>
      <c r="AM2738" t="s">
        <v>37</v>
      </c>
      <c r="AN2738">
        <v>250018</v>
      </c>
      <c r="AO2738" s="29">
        <v>6</v>
      </c>
      <c r="AP2738" t="s">
        <v>81</v>
      </c>
      <c r="AQ2738" s="61">
        <v>3972</v>
      </c>
      <c r="BK2738" s="27">
        <v>2023</v>
      </c>
      <c r="BL2738" t="s">
        <v>64</v>
      </c>
      <c r="BM2738" t="s">
        <v>30</v>
      </c>
      <c r="BN2738">
        <v>511114</v>
      </c>
      <c r="BO2738" s="29">
        <v>1</v>
      </c>
      <c r="BP2738" t="s">
        <v>19</v>
      </c>
      <c r="BQ2738" s="61">
        <v>5927</v>
      </c>
    </row>
    <row r="2739" spans="37:69" x14ac:dyDescent="0.25">
      <c r="AK2739" s="27">
        <v>2023</v>
      </c>
      <c r="AL2739" t="s">
        <v>51</v>
      </c>
      <c r="AM2739" t="s">
        <v>37</v>
      </c>
      <c r="AN2739">
        <v>250018</v>
      </c>
      <c r="AO2739" s="29">
        <v>7</v>
      </c>
      <c r="AP2739" t="s">
        <v>77</v>
      </c>
      <c r="AQ2739" s="61">
        <v>4597</v>
      </c>
      <c r="BK2739" s="27">
        <v>2023</v>
      </c>
      <c r="BL2739" t="s">
        <v>64</v>
      </c>
      <c r="BM2739" t="s">
        <v>30</v>
      </c>
      <c r="BN2739">
        <v>511114</v>
      </c>
      <c r="BO2739" s="29">
        <v>2</v>
      </c>
      <c r="BP2739" t="s">
        <v>11</v>
      </c>
      <c r="BQ2739" s="61">
        <v>3860</v>
      </c>
    </row>
    <row r="2740" spans="37:69" x14ac:dyDescent="0.25">
      <c r="AK2740" s="27">
        <v>2023</v>
      </c>
      <c r="AL2740" t="s">
        <v>51</v>
      </c>
      <c r="AM2740" t="s">
        <v>37</v>
      </c>
      <c r="AN2740">
        <v>250018</v>
      </c>
      <c r="AO2740" s="29">
        <v>9</v>
      </c>
      <c r="AP2740" t="s">
        <v>17</v>
      </c>
      <c r="AQ2740" s="61">
        <v>3959</v>
      </c>
      <c r="BK2740" s="27">
        <v>2023</v>
      </c>
      <c r="BL2740" t="s">
        <v>64</v>
      </c>
      <c r="BM2740" t="s">
        <v>30</v>
      </c>
      <c r="BN2740">
        <v>511114</v>
      </c>
      <c r="BO2740" s="29">
        <v>2</v>
      </c>
      <c r="BP2740" t="s">
        <v>15</v>
      </c>
      <c r="BQ2740" s="61">
        <v>6789</v>
      </c>
    </row>
    <row r="2741" spans="37:69" x14ac:dyDescent="0.25">
      <c r="AK2741" s="27">
        <v>2023</v>
      </c>
      <c r="AL2741" t="s">
        <v>51</v>
      </c>
      <c r="AM2741" t="s">
        <v>37</v>
      </c>
      <c r="AN2741">
        <v>250018</v>
      </c>
      <c r="AO2741" s="29">
        <v>11</v>
      </c>
      <c r="AP2741" t="s">
        <v>21</v>
      </c>
      <c r="AQ2741" s="61">
        <v>5823</v>
      </c>
      <c r="BK2741" s="27">
        <v>2023</v>
      </c>
      <c r="BL2741" t="s">
        <v>64</v>
      </c>
      <c r="BM2741" t="s">
        <v>30</v>
      </c>
      <c r="BN2741">
        <v>511114</v>
      </c>
      <c r="BO2741" s="29">
        <v>3</v>
      </c>
      <c r="BP2741" t="s">
        <v>19</v>
      </c>
      <c r="BQ2741" s="61">
        <v>832</v>
      </c>
    </row>
    <row r="2742" spans="37:69" x14ac:dyDescent="0.25">
      <c r="AK2742" s="27">
        <v>2023</v>
      </c>
      <c r="AL2742" t="s">
        <v>51</v>
      </c>
      <c r="AM2742" t="s">
        <v>37</v>
      </c>
      <c r="AN2742">
        <v>250019</v>
      </c>
      <c r="AO2742" s="29">
        <v>2</v>
      </c>
      <c r="AP2742" t="s">
        <v>17</v>
      </c>
      <c r="AQ2742" s="61">
        <v>5655</v>
      </c>
      <c r="BK2742" s="27">
        <v>2023</v>
      </c>
      <c r="BL2742" t="s">
        <v>64</v>
      </c>
      <c r="BM2742" t="s">
        <v>30</v>
      </c>
      <c r="BN2742">
        <v>511114</v>
      </c>
      <c r="BO2742" s="29">
        <v>4</v>
      </c>
      <c r="BP2742" t="s">
        <v>12</v>
      </c>
      <c r="BQ2742" s="61">
        <v>3805</v>
      </c>
    </row>
    <row r="2743" spans="37:69" x14ac:dyDescent="0.25">
      <c r="AK2743" s="27">
        <v>2023</v>
      </c>
      <c r="AL2743" t="s">
        <v>51</v>
      </c>
      <c r="AM2743" t="s">
        <v>37</v>
      </c>
      <c r="AN2743">
        <v>250019</v>
      </c>
      <c r="AO2743" s="29">
        <v>3</v>
      </c>
      <c r="AP2743" t="s">
        <v>78</v>
      </c>
      <c r="AQ2743" s="61">
        <v>1033</v>
      </c>
      <c r="BK2743" s="27">
        <v>2023</v>
      </c>
      <c r="BL2743" t="s">
        <v>64</v>
      </c>
      <c r="BM2743" t="s">
        <v>30</v>
      </c>
      <c r="BN2743">
        <v>511114</v>
      </c>
      <c r="BO2743" s="29">
        <v>4</v>
      </c>
      <c r="BP2743" t="s">
        <v>18</v>
      </c>
      <c r="BQ2743" s="61">
        <v>5032</v>
      </c>
    </row>
    <row r="2744" spans="37:69" x14ac:dyDescent="0.25">
      <c r="AK2744" s="27">
        <v>2023</v>
      </c>
      <c r="AL2744" t="s">
        <v>51</v>
      </c>
      <c r="AM2744" t="s">
        <v>37</v>
      </c>
      <c r="AN2744">
        <v>250019</v>
      </c>
      <c r="AO2744" s="29">
        <v>4</v>
      </c>
      <c r="AP2744" t="s">
        <v>14</v>
      </c>
      <c r="AQ2744" s="61">
        <v>2338</v>
      </c>
      <c r="BK2744" s="27">
        <v>2023</v>
      </c>
      <c r="BL2744" t="s">
        <v>64</v>
      </c>
      <c r="BM2744" t="s">
        <v>30</v>
      </c>
      <c r="BN2744">
        <v>511114</v>
      </c>
      <c r="BO2744" s="29">
        <v>4</v>
      </c>
      <c r="BP2744" t="s">
        <v>19</v>
      </c>
      <c r="BQ2744" s="61">
        <v>2867</v>
      </c>
    </row>
    <row r="2745" spans="37:69" x14ac:dyDescent="0.25">
      <c r="AK2745" s="27">
        <v>2023</v>
      </c>
      <c r="AL2745" t="s">
        <v>51</v>
      </c>
      <c r="AM2745" t="s">
        <v>37</v>
      </c>
      <c r="AN2745">
        <v>250019</v>
      </c>
      <c r="AO2745" s="29">
        <v>8</v>
      </c>
      <c r="AP2745" t="s">
        <v>78</v>
      </c>
      <c r="AQ2745" s="61">
        <v>4958</v>
      </c>
      <c r="BK2745" s="27">
        <v>2023</v>
      </c>
      <c r="BL2745" t="s">
        <v>64</v>
      </c>
      <c r="BM2745" t="s">
        <v>30</v>
      </c>
      <c r="BN2745">
        <v>511114</v>
      </c>
      <c r="BO2745" s="29">
        <v>4</v>
      </c>
      <c r="BP2745" t="s">
        <v>21</v>
      </c>
      <c r="BQ2745" s="61">
        <v>5377</v>
      </c>
    </row>
    <row r="2746" spans="37:69" x14ac:dyDescent="0.25">
      <c r="AK2746" s="27">
        <v>2023</v>
      </c>
      <c r="AL2746" t="s">
        <v>51</v>
      </c>
      <c r="AM2746" t="s">
        <v>37</v>
      </c>
      <c r="AN2746">
        <v>250019</v>
      </c>
      <c r="AO2746" s="29">
        <v>9</v>
      </c>
      <c r="AP2746" t="s">
        <v>81</v>
      </c>
      <c r="AQ2746" s="61">
        <v>1428</v>
      </c>
      <c r="BK2746" s="27">
        <v>2023</v>
      </c>
      <c r="BL2746" t="s">
        <v>64</v>
      </c>
      <c r="BM2746" t="s">
        <v>30</v>
      </c>
      <c r="BN2746">
        <v>511114</v>
      </c>
      <c r="BO2746" s="29">
        <v>5</v>
      </c>
      <c r="BP2746" t="s">
        <v>73</v>
      </c>
      <c r="BQ2746" s="61">
        <v>5868</v>
      </c>
    </row>
    <row r="2747" spans="37:69" x14ac:dyDescent="0.25">
      <c r="AK2747" s="27">
        <v>2023</v>
      </c>
      <c r="AL2747" t="s">
        <v>51</v>
      </c>
      <c r="AM2747" t="s">
        <v>37</v>
      </c>
      <c r="AN2747">
        <v>250019</v>
      </c>
      <c r="AO2747" s="29">
        <v>10</v>
      </c>
      <c r="AP2747" t="s">
        <v>73</v>
      </c>
      <c r="AQ2747" s="61">
        <v>5561</v>
      </c>
      <c r="BK2747" s="27">
        <v>2023</v>
      </c>
      <c r="BL2747" t="s">
        <v>64</v>
      </c>
      <c r="BM2747" t="s">
        <v>30</v>
      </c>
      <c r="BN2747">
        <v>511114</v>
      </c>
      <c r="BO2747" s="29">
        <v>5</v>
      </c>
      <c r="BP2747" t="s">
        <v>76</v>
      </c>
      <c r="BQ2747" s="61">
        <v>1592</v>
      </c>
    </row>
    <row r="2748" spans="37:69" x14ac:dyDescent="0.25">
      <c r="AK2748" s="27">
        <v>2023</v>
      </c>
      <c r="AL2748" t="s">
        <v>51</v>
      </c>
      <c r="AM2748" t="s">
        <v>37</v>
      </c>
      <c r="AN2748">
        <v>250019</v>
      </c>
      <c r="AO2748" s="29">
        <v>10</v>
      </c>
      <c r="AP2748" t="s">
        <v>81</v>
      </c>
      <c r="AQ2748" s="61">
        <v>4498</v>
      </c>
      <c r="BK2748" s="27">
        <v>2023</v>
      </c>
      <c r="BL2748" t="s">
        <v>64</v>
      </c>
      <c r="BM2748" t="s">
        <v>30</v>
      </c>
      <c r="BN2748">
        <v>511114</v>
      </c>
      <c r="BO2748" s="29">
        <v>5</v>
      </c>
      <c r="BP2748" t="s">
        <v>80</v>
      </c>
      <c r="BQ2748" s="61">
        <v>3288</v>
      </c>
    </row>
    <row r="2749" spans="37:69" x14ac:dyDescent="0.25">
      <c r="AK2749" s="27">
        <v>2023</v>
      </c>
      <c r="AL2749" t="s">
        <v>51</v>
      </c>
      <c r="AM2749" t="s">
        <v>37</v>
      </c>
      <c r="AN2749">
        <v>250019</v>
      </c>
      <c r="AO2749" s="29">
        <v>10</v>
      </c>
      <c r="AP2749" t="s">
        <v>13</v>
      </c>
      <c r="AQ2749" s="61">
        <v>3412</v>
      </c>
      <c r="BK2749" s="27">
        <v>2023</v>
      </c>
      <c r="BL2749" t="s">
        <v>64</v>
      </c>
      <c r="BM2749" t="s">
        <v>30</v>
      </c>
      <c r="BN2749">
        <v>511114</v>
      </c>
      <c r="BO2749" s="29">
        <v>5</v>
      </c>
      <c r="BP2749" t="s">
        <v>12</v>
      </c>
      <c r="BQ2749" s="61">
        <v>4053</v>
      </c>
    </row>
    <row r="2750" spans="37:69" x14ac:dyDescent="0.25">
      <c r="AK2750" s="27">
        <v>2023</v>
      </c>
      <c r="AL2750" t="s">
        <v>51</v>
      </c>
      <c r="AM2750" t="s">
        <v>37</v>
      </c>
      <c r="AN2750">
        <v>250019</v>
      </c>
      <c r="AO2750" s="29">
        <v>10</v>
      </c>
      <c r="AP2750" t="s">
        <v>17</v>
      </c>
      <c r="AQ2750" s="61">
        <v>5127</v>
      </c>
      <c r="BK2750" s="27">
        <v>2023</v>
      </c>
      <c r="BL2750" t="s">
        <v>64</v>
      </c>
      <c r="BM2750" t="s">
        <v>30</v>
      </c>
      <c r="BN2750">
        <v>511114</v>
      </c>
      <c r="BO2750" s="29">
        <v>5</v>
      </c>
      <c r="BP2750" t="s">
        <v>13</v>
      </c>
      <c r="BQ2750" s="61">
        <v>5548</v>
      </c>
    </row>
    <row r="2751" spans="37:69" x14ac:dyDescent="0.25">
      <c r="AK2751" s="27">
        <v>2023</v>
      </c>
      <c r="AL2751" t="s">
        <v>51</v>
      </c>
      <c r="AM2751" t="s">
        <v>37</v>
      </c>
      <c r="AN2751">
        <v>250019</v>
      </c>
      <c r="AO2751" s="29">
        <v>12</v>
      </c>
      <c r="AP2751" t="s">
        <v>78</v>
      </c>
      <c r="AQ2751" s="61">
        <v>4740</v>
      </c>
      <c r="BK2751" s="27">
        <v>2023</v>
      </c>
      <c r="BL2751" t="s">
        <v>64</v>
      </c>
      <c r="BM2751" t="s">
        <v>30</v>
      </c>
      <c r="BN2751">
        <v>511114</v>
      </c>
      <c r="BO2751" s="29">
        <v>5</v>
      </c>
      <c r="BP2751" t="s">
        <v>15</v>
      </c>
      <c r="BQ2751" s="61">
        <v>5420</v>
      </c>
    </row>
    <row r="2752" spans="37:69" x14ac:dyDescent="0.25">
      <c r="AK2752" s="27">
        <v>2023</v>
      </c>
      <c r="AL2752" t="s">
        <v>51</v>
      </c>
      <c r="AM2752" t="s">
        <v>37</v>
      </c>
      <c r="AN2752">
        <v>250020</v>
      </c>
      <c r="AO2752" s="29">
        <v>1</v>
      </c>
      <c r="AP2752" t="s">
        <v>73</v>
      </c>
      <c r="AQ2752" s="61">
        <v>1904</v>
      </c>
      <c r="BK2752" s="27">
        <v>2023</v>
      </c>
      <c r="BL2752" t="s">
        <v>64</v>
      </c>
      <c r="BM2752" t="s">
        <v>30</v>
      </c>
      <c r="BN2752">
        <v>511114</v>
      </c>
      <c r="BO2752" s="29">
        <v>5</v>
      </c>
      <c r="BP2752" t="s">
        <v>18</v>
      </c>
      <c r="BQ2752" s="61">
        <v>4831</v>
      </c>
    </row>
    <row r="2753" spans="37:69" x14ac:dyDescent="0.25">
      <c r="AK2753" s="27">
        <v>2023</v>
      </c>
      <c r="AL2753" t="s">
        <v>51</v>
      </c>
      <c r="AM2753" t="s">
        <v>37</v>
      </c>
      <c r="AN2753">
        <v>250020</v>
      </c>
      <c r="AO2753" s="29">
        <v>5</v>
      </c>
      <c r="AP2753" t="s">
        <v>80</v>
      </c>
      <c r="AQ2753" s="61">
        <v>2954</v>
      </c>
      <c r="BK2753" s="27">
        <v>2023</v>
      </c>
      <c r="BL2753" t="s">
        <v>64</v>
      </c>
      <c r="BM2753" t="s">
        <v>30</v>
      </c>
      <c r="BN2753">
        <v>511114</v>
      </c>
      <c r="BO2753" s="29">
        <v>6</v>
      </c>
      <c r="BP2753" t="s">
        <v>14</v>
      </c>
      <c r="BQ2753" s="61">
        <v>2805</v>
      </c>
    </row>
    <row r="2754" spans="37:69" x14ac:dyDescent="0.25">
      <c r="AK2754" s="27">
        <v>2023</v>
      </c>
      <c r="AL2754" t="s">
        <v>51</v>
      </c>
      <c r="AM2754" t="s">
        <v>37</v>
      </c>
      <c r="AN2754">
        <v>250020</v>
      </c>
      <c r="AO2754" s="29">
        <v>5</v>
      </c>
      <c r="AP2754" t="s">
        <v>16</v>
      </c>
      <c r="AQ2754" s="61">
        <v>1328</v>
      </c>
      <c r="BK2754" s="27">
        <v>2023</v>
      </c>
      <c r="BL2754" t="s">
        <v>64</v>
      </c>
      <c r="BM2754" t="s">
        <v>30</v>
      </c>
      <c r="BN2754">
        <v>511114</v>
      </c>
      <c r="BO2754" s="29">
        <v>7</v>
      </c>
      <c r="BP2754" t="s">
        <v>79</v>
      </c>
      <c r="BQ2754" s="61">
        <v>3856</v>
      </c>
    </row>
    <row r="2755" spans="37:69" x14ac:dyDescent="0.25">
      <c r="AK2755" s="27">
        <v>2023</v>
      </c>
      <c r="AL2755" t="s">
        <v>51</v>
      </c>
      <c r="AM2755" t="s">
        <v>37</v>
      </c>
      <c r="AN2755">
        <v>250020</v>
      </c>
      <c r="AO2755" s="29">
        <v>11</v>
      </c>
      <c r="AP2755" t="s">
        <v>78</v>
      </c>
      <c r="AQ2755" s="61">
        <v>400</v>
      </c>
      <c r="BK2755" s="27">
        <v>2023</v>
      </c>
      <c r="BL2755" t="s">
        <v>64</v>
      </c>
      <c r="BM2755" t="s">
        <v>30</v>
      </c>
      <c r="BN2755">
        <v>511114</v>
      </c>
      <c r="BO2755" s="29">
        <v>7</v>
      </c>
      <c r="BP2755" t="s">
        <v>12</v>
      </c>
      <c r="BQ2755" s="61">
        <v>2355</v>
      </c>
    </row>
    <row r="2756" spans="37:69" x14ac:dyDescent="0.25">
      <c r="AK2756" s="27">
        <v>2023</v>
      </c>
      <c r="AL2756" t="s">
        <v>51</v>
      </c>
      <c r="AM2756" t="s">
        <v>37</v>
      </c>
      <c r="AN2756">
        <v>250020</v>
      </c>
      <c r="AO2756" s="29">
        <v>12</v>
      </c>
      <c r="AP2756" t="s">
        <v>78</v>
      </c>
      <c r="AQ2756" s="61">
        <v>7996</v>
      </c>
      <c r="BK2756" s="27">
        <v>2023</v>
      </c>
      <c r="BL2756" t="s">
        <v>64</v>
      </c>
      <c r="BM2756" t="s">
        <v>30</v>
      </c>
      <c r="BN2756">
        <v>511114</v>
      </c>
      <c r="BO2756" s="29">
        <v>9</v>
      </c>
      <c r="BP2756" t="s">
        <v>77</v>
      </c>
      <c r="BQ2756" s="61">
        <v>371</v>
      </c>
    </row>
    <row r="2757" spans="37:69" x14ac:dyDescent="0.25">
      <c r="AK2757" s="27">
        <v>2023</v>
      </c>
      <c r="AL2757" t="s">
        <v>51</v>
      </c>
      <c r="AM2757" t="s">
        <v>35</v>
      </c>
      <c r="AN2757">
        <v>250026</v>
      </c>
      <c r="AO2757" s="29">
        <v>2</v>
      </c>
      <c r="AP2757" t="s">
        <v>16</v>
      </c>
      <c r="AQ2757" s="61">
        <v>9330</v>
      </c>
      <c r="BK2757" s="27">
        <v>2023</v>
      </c>
      <c r="BL2757" t="s">
        <v>64</v>
      </c>
      <c r="BM2757" t="s">
        <v>30</v>
      </c>
      <c r="BN2757">
        <v>511114</v>
      </c>
      <c r="BO2757" s="29">
        <v>9</v>
      </c>
      <c r="BP2757" t="s">
        <v>11</v>
      </c>
      <c r="BQ2757" s="61">
        <v>2223</v>
      </c>
    </row>
    <row r="2758" spans="37:69" x14ac:dyDescent="0.25">
      <c r="AK2758" s="27">
        <v>2023</v>
      </c>
      <c r="AL2758" t="s">
        <v>51</v>
      </c>
      <c r="AM2758" t="s">
        <v>35</v>
      </c>
      <c r="AN2758">
        <v>250026</v>
      </c>
      <c r="AO2758" s="29">
        <v>4</v>
      </c>
      <c r="AP2758" t="s">
        <v>16</v>
      </c>
      <c r="AQ2758" s="61">
        <v>5886</v>
      </c>
      <c r="BK2758" s="27">
        <v>2023</v>
      </c>
      <c r="BL2758" t="s">
        <v>64</v>
      </c>
      <c r="BM2758" t="s">
        <v>30</v>
      </c>
      <c r="BN2758">
        <v>511114</v>
      </c>
      <c r="BO2758" s="29">
        <v>9</v>
      </c>
      <c r="BP2758" t="s">
        <v>19</v>
      </c>
      <c r="BQ2758" s="61">
        <v>3619</v>
      </c>
    </row>
    <row r="2759" spans="37:69" x14ac:dyDescent="0.25">
      <c r="AK2759" s="27">
        <v>2023</v>
      </c>
      <c r="AL2759" t="s">
        <v>51</v>
      </c>
      <c r="AM2759" t="s">
        <v>35</v>
      </c>
      <c r="AN2759">
        <v>250026</v>
      </c>
      <c r="AO2759" s="29">
        <v>7</v>
      </c>
      <c r="AP2759" t="s">
        <v>13</v>
      </c>
      <c r="AQ2759" s="61">
        <v>633</v>
      </c>
      <c r="BK2759" s="27">
        <v>2023</v>
      </c>
      <c r="BL2759" t="s">
        <v>64</v>
      </c>
      <c r="BM2759" t="s">
        <v>30</v>
      </c>
      <c r="BN2759">
        <v>511114</v>
      </c>
      <c r="BO2759" s="29">
        <v>10</v>
      </c>
      <c r="BP2759" t="s">
        <v>73</v>
      </c>
      <c r="BQ2759" s="61">
        <v>626</v>
      </c>
    </row>
    <row r="2760" spans="37:69" x14ac:dyDescent="0.25">
      <c r="AK2760" s="27">
        <v>2023</v>
      </c>
      <c r="AL2760" t="s">
        <v>51</v>
      </c>
      <c r="AM2760" t="s">
        <v>35</v>
      </c>
      <c r="AN2760">
        <v>250026</v>
      </c>
      <c r="AO2760" s="29">
        <v>9</v>
      </c>
      <c r="AP2760" t="s">
        <v>21</v>
      </c>
      <c r="AQ2760" s="61">
        <v>3376</v>
      </c>
      <c r="BK2760" s="27">
        <v>2023</v>
      </c>
      <c r="BL2760" t="s">
        <v>64</v>
      </c>
      <c r="BM2760" t="s">
        <v>30</v>
      </c>
      <c r="BN2760">
        <v>511114</v>
      </c>
      <c r="BO2760" s="29">
        <v>10</v>
      </c>
      <c r="BP2760" t="s">
        <v>11</v>
      </c>
      <c r="BQ2760" s="61">
        <v>753</v>
      </c>
    </row>
    <row r="2761" spans="37:69" x14ac:dyDescent="0.25">
      <c r="AK2761" s="27">
        <v>2023</v>
      </c>
      <c r="AL2761" t="s">
        <v>51</v>
      </c>
      <c r="AM2761" t="s">
        <v>35</v>
      </c>
      <c r="AN2761">
        <v>250026</v>
      </c>
      <c r="AO2761" s="29">
        <v>11</v>
      </c>
      <c r="AP2761" t="s">
        <v>17</v>
      </c>
      <c r="AQ2761" s="61">
        <v>656</v>
      </c>
      <c r="BK2761" s="27">
        <v>2023</v>
      </c>
      <c r="BL2761" t="s">
        <v>64</v>
      </c>
      <c r="BM2761" t="s">
        <v>30</v>
      </c>
      <c r="BN2761">
        <v>511114</v>
      </c>
      <c r="BO2761" s="29">
        <v>10</v>
      </c>
      <c r="BP2761" t="s">
        <v>16</v>
      </c>
      <c r="BQ2761" s="61">
        <v>3151</v>
      </c>
    </row>
    <row r="2762" spans="37:69" x14ac:dyDescent="0.25">
      <c r="AK2762" s="27">
        <v>2023</v>
      </c>
      <c r="AL2762" t="s">
        <v>51</v>
      </c>
      <c r="AM2762" t="s">
        <v>35</v>
      </c>
      <c r="AN2762">
        <v>250027</v>
      </c>
      <c r="AO2762" s="29">
        <v>1</v>
      </c>
      <c r="AP2762" t="s">
        <v>12</v>
      </c>
      <c r="AQ2762" s="61">
        <v>3288</v>
      </c>
      <c r="BK2762" s="27">
        <v>2023</v>
      </c>
      <c r="BL2762" t="s">
        <v>64</v>
      </c>
      <c r="BM2762" t="s">
        <v>30</v>
      </c>
      <c r="BN2762">
        <v>511114</v>
      </c>
      <c r="BO2762" s="29">
        <v>11</v>
      </c>
      <c r="BP2762" t="s">
        <v>75</v>
      </c>
      <c r="BQ2762" s="61">
        <v>5260</v>
      </c>
    </row>
    <row r="2763" spans="37:69" x14ac:dyDescent="0.25">
      <c r="AK2763" s="27">
        <v>2023</v>
      </c>
      <c r="AL2763" t="s">
        <v>51</v>
      </c>
      <c r="AM2763" t="s">
        <v>35</v>
      </c>
      <c r="AN2763">
        <v>250027</v>
      </c>
      <c r="AO2763" s="29">
        <v>1</v>
      </c>
      <c r="AP2763" t="s">
        <v>17</v>
      </c>
      <c r="AQ2763" s="61">
        <v>1490</v>
      </c>
      <c r="BK2763" s="27">
        <v>2023</v>
      </c>
      <c r="BL2763" t="s">
        <v>64</v>
      </c>
      <c r="BM2763" t="s">
        <v>30</v>
      </c>
      <c r="BN2763">
        <v>511114</v>
      </c>
      <c r="BO2763" s="29">
        <v>12</v>
      </c>
      <c r="BP2763" t="s">
        <v>74</v>
      </c>
      <c r="BQ2763" s="61">
        <v>4894</v>
      </c>
    </row>
    <row r="2764" spans="37:69" x14ac:dyDescent="0.25">
      <c r="AK2764" s="27">
        <v>2023</v>
      </c>
      <c r="AL2764" t="s">
        <v>51</v>
      </c>
      <c r="AM2764" t="s">
        <v>35</v>
      </c>
      <c r="AN2764">
        <v>250027</v>
      </c>
      <c r="AO2764" s="29">
        <v>3</v>
      </c>
      <c r="AP2764" t="s">
        <v>17</v>
      </c>
      <c r="AQ2764" s="61">
        <v>244</v>
      </c>
      <c r="BK2764" s="27">
        <v>2023</v>
      </c>
      <c r="BL2764" t="s">
        <v>64</v>
      </c>
      <c r="BM2764" t="s">
        <v>30</v>
      </c>
      <c r="BN2764">
        <v>511114</v>
      </c>
      <c r="BO2764" s="29">
        <v>12</v>
      </c>
      <c r="BP2764" t="s">
        <v>80</v>
      </c>
      <c r="BQ2764" s="61">
        <v>3405</v>
      </c>
    </row>
    <row r="2765" spans="37:69" x14ac:dyDescent="0.25">
      <c r="AK2765" s="27">
        <v>2023</v>
      </c>
      <c r="AL2765" t="s">
        <v>51</v>
      </c>
      <c r="AM2765" t="s">
        <v>35</v>
      </c>
      <c r="AN2765">
        <v>250027</v>
      </c>
      <c r="AO2765" s="29">
        <v>4</v>
      </c>
      <c r="AP2765" t="s">
        <v>73</v>
      </c>
      <c r="AQ2765" s="61">
        <v>1140</v>
      </c>
      <c r="BK2765" s="27">
        <v>2023</v>
      </c>
      <c r="BL2765" t="s">
        <v>64</v>
      </c>
      <c r="BM2765" t="s">
        <v>30</v>
      </c>
      <c r="BN2765">
        <v>511114</v>
      </c>
      <c r="BO2765" s="29">
        <v>12</v>
      </c>
      <c r="BP2765" t="s">
        <v>11</v>
      </c>
      <c r="BQ2765" s="61">
        <v>1117</v>
      </c>
    </row>
    <row r="2766" spans="37:69" x14ac:dyDescent="0.25">
      <c r="AK2766" s="27">
        <v>2023</v>
      </c>
      <c r="AL2766" t="s">
        <v>51</v>
      </c>
      <c r="AM2766" t="s">
        <v>35</v>
      </c>
      <c r="AN2766">
        <v>250027</v>
      </c>
      <c r="AO2766" s="29">
        <v>4</v>
      </c>
      <c r="AP2766" t="s">
        <v>16</v>
      </c>
      <c r="AQ2766" s="61">
        <v>969</v>
      </c>
      <c r="BK2766" s="27">
        <v>2023</v>
      </c>
      <c r="BL2766" t="s">
        <v>64</v>
      </c>
      <c r="BM2766" t="s">
        <v>30</v>
      </c>
      <c r="BN2766">
        <v>511114</v>
      </c>
      <c r="BO2766" s="29">
        <v>12</v>
      </c>
      <c r="BP2766" t="s">
        <v>12</v>
      </c>
      <c r="BQ2766" s="61">
        <v>934</v>
      </c>
    </row>
    <row r="2767" spans="37:69" x14ac:dyDescent="0.25">
      <c r="AK2767" s="27">
        <v>2023</v>
      </c>
      <c r="AL2767" t="s">
        <v>51</v>
      </c>
      <c r="AM2767" t="s">
        <v>35</v>
      </c>
      <c r="AN2767">
        <v>250027</v>
      </c>
      <c r="AO2767" s="29">
        <v>6</v>
      </c>
      <c r="AP2767" t="s">
        <v>73</v>
      </c>
      <c r="AQ2767" s="61">
        <v>4116</v>
      </c>
      <c r="BK2767" s="27">
        <v>2023</v>
      </c>
      <c r="BL2767" t="s">
        <v>64</v>
      </c>
      <c r="BM2767" t="s">
        <v>70</v>
      </c>
      <c r="BN2767">
        <v>511115</v>
      </c>
      <c r="BO2767" s="29">
        <v>1</v>
      </c>
      <c r="BP2767" t="s">
        <v>15</v>
      </c>
      <c r="BQ2767" s="61">
        <v>2733</v>
      </c>
    </row>
    <row r="2768" spans="37:69" x14ac:dyDescent="0.25">
      <c r="AK2768" s="27">
        <v>2023</v>
      </c>
      <c r="AL2768" t="s">
        <v>51</v>
      </c>
      <c r="AM2768" t="s">
        <v>35</v>
      </c>
      <c r="AN2768">
        <v>250027</v>
      </c>
      <c r="AO2768" s="29">
        <v>6</v>
      </c>
      <c r="AP2768" t="s">
        <v>75</v>
      </c>
      <c r="AQ2768" s="61">
        <v>817</v>
      </c>
      <c r="BK2768" s="27">
        <v>2023</v>
      </c>
      <c r="BL2768" t="s">
        <v>64</v>
      </c>
      <c r="BM2768" t="s">
        <v>70</v>
      </c>
      <c r="BN2768">
        <v>511115</v>
      </c>
      <c r="BO2768" s="29">
        <v>2</v>
      </c>
      <c r="BP2768" t="s">
        <v>75</v>
      </c>
      <c r="BQ2768" s="61">
        <v>2132</v>
      </c>
    </row>
    <row r="2769" spans="37:69" x14ac:dyDescent="0.25">
      <c r="AK2769" s="27">
        <v>2023</v>
      </c>
      <c r="AL2769" t="s">
        <v>51</v>
      </c>
      <c r="AM2769" t="s">
        <v>35</v>
      </c>
      <c r="AN2769">
        <v>250027</v>
      </c>
      <c r="AO2769" s="29">
        <v>6</v>
      </c>
      <c r="AP2769" t="s">
        <v>77</v>
      </c>
      <c r="AQ2769" s="61">
        <v>5146</v>
      </c>
      <c r="BK2769" s="27">
        <v>2023</v>
      </c>
      <c r="BL2769" t="s">
        <v>64</v>
      </c>
      <c r="BM2769" t="s">
        <v>70</v>
      </c>
      <c r="BN2769">
        <v>511115</v>
      </c>
      <c r="BO2769" s="29">
        <v>2</v>
      </c>
      <c r="BP2769" t="s">
        <v>80</v>
      </c>
      <c r="BQ2769" s="61">
        <v>2291</v>
      </c>
    </row>
    <row r="2770" spans="37:69" x14ac:dyDescent="0.25">
      <c r="AK2770" s="27">
        <v>2023</v>
      </c>
      <c r="AL2770" t="s">
        <v>51</v>
      </c>
      <c r="AM2770" t="s">
        <v>35</v>
      </c>
      <c r="AN2770">
        <v>250027</v>
      </c>
      <c r="AO2770" s="29">
        <v>8</v>
      </c>
      <c r="AP2770" t="s">
        <v>17</v>
      </c>
      <c r="AQ2770" s="61">
        <v>449</v>
      </c>
      <c r="BK2770" s="27">
        <v>2023</v>
      </c>
      <c r="BL2770" t="s">
        <v>64</v>
      </c>
      <c r="BM2770" t="s">
        <v>70</v>
      </c>
      <c r="BN2770">
        <v>511115</v>
      </c>
      <c r="BO2770" s="29">
        <v>2</v>
      </c>
      <c r="BP2770" t="s">
        <v>20</v>
      </c>
      <c r="BQ2770" s="61">
        <v>5278</v>
      </c>
    </row>
    <row r="2771" spans="37:69" x14ac:dyDescent="0.25">
      <c r="AK2771" s="27">
        <v>2023</v>
      </c>
      <c r="AL2771" t="s">
        <v>51</v>
      </c>
      <c r="AM2771" t="s">
        <v>35</v>
      </c>
      <c r="AN2771">
        <v>250027</v>
      </c>
      <c r="AO2771" s="29">
        <v>10</v>
      </c>
      <c r="AP2771" t="s">
        <v>80</v>
      </c>
      <c r="AQ2771" s="61">
        <v>8952</v>
      </c>
      <c r="BK2771" s="27">
        <v>2023</v>
      </c>
      <c r="BL2771" t="s">
        <v>64</v>
      </c>
      <c r="BM2771" t="s">
        <v>70</v>
      </c>
      <c r="BN2771">
        <v>511115</v>
      </c>
      <c r="BO2771" s="29">
        <v>3</v>
      </c>
      <c r="BP2771" t="s">
        <v>76</v>
      </c>
      <c r="BQ2771" s="61">
        <v>897</v>
      </c>
    </row>
    <row r="2772" spans="37:69" x14ac:dyDescent="0.25">
      <c r="AK2772" s="27">
        <v>2023</v>
      </c>
      <c r="AL2772" t="s">
        <v>51</v>
      </c>
      <c r="AM2772" t="s">
        <v>35</v>
      </c>
      <c r="AN2772">
        <v>250027</v>
      </c>
      <c r="AO2772" s="29">
        <v>10</v>
      </c>
      <c r="AP2772" t="s">
        <v>18</v>
      </c>
      <c r="AQ2772" s="61">
        <v>1078</v>
      </c>
      <c r="BK2772" s="27">
        <v>2023</v>
      </c>
      <c r="BL2772" t="s">
        <v>64</v>
      </c>
      <c r="BM2772" t="s">
        <v>70</v>
      </c>
      <c r="BN2772">
        <v>511115</v>
      </c>
      <c r="BO2772" s="29">
        <v>3</v>
      </c>
      <c r="BP2772" t="s">
        <v>78</v>
      </c>
      <c r="BQ2772" s="61">
        <v>5748</v>
      </c>
    </row>
    <row r="2773" spans="37:69" x14ac:dyDescent="0.25">
      <c r="AK2773" s="27">
        <v>2023</v>
      </c>
      <c r="AL2773" t="s">
        <v>51</v>
      </c>
      <c r="AM2773" t="s">
        <v>35</v>
      </c>
      <c r="AN2773">
        <v>250027</v>
      </c>
      <c r="AO2773" s="29">
        <v>12</v>
      </c>
      <c r="AP2773" t="s">
        <v>79</v>
      </c>
      <c r="AQ2773" s="61">
        <v>932</v>
      </c>
      <c r="BK2773" s="27">
        <v>2023</v>
      </c>
      <c r="BL2773" t="s">
        <v>64</v>
      </c>
      <c r="BM2773" t="s">
        <v>70</v>
      </c>
      <c r="BN2773">
        <v>511115</v>
      </c>
      <c r="BO2773" s="29">
        <v>3</v>
      </c>
      <c r="BP2773" t="s">
        <v>12</v>
      </c>
      <c r="BQ2773" s="61">
        <v>5021</v>
      </c>
    </row>
    <row r="2774" spans="37:69" x14ac:dyDescent="0.25">
      <c r="AK2774" s="27">
        <v>2023</v>
      </c>
      <c r="AL2774" t="s">
        <v>51</v>
      </c>
      <c r="AM2774" t="s">
        <v>35</v>
      </c>
      <c r="AN2774">
        <v>250028</v>
      </c>
      <c r="AO2774" s="29">
        <v>1</v>
      </c>
      <c r="AP2774" t="s">
        <v>81</v>
      </c>
      <c r="AQ2774" s="61">
        <v>876</v>
      </c>
      <c r="BK2774" s="27">
        <v>2023</v>
      </c>
      <c r="BL2774" t="s">
        <v>64</v>
      </c>
      <c r="BM2774" t="s">
        <v>70</v>
      </c>
      <c r="BN2774">
        <v>511115</v>
      </c>
      <c r="BO2774" s="29">
        <v>3</v>
      </c>
      <c r="BP2774" t="s">
        <v>17</v>
      </c>
      <c r="BQ2774" s="61">
        <v>776</v>
      </c>
    </row>
    <row r="2775" spans="37:69" x14ac:dyDescent="0.25">
      <c r="AK2775" s="27">
        <v>2023</v>
      </c>
      <c r="AL2775" t="s">
        <v>51</v>
      </c>
      <c r="AM2775" t="s">
        <v>35</v>
      </c>
      <c r="AN2775">
        <v>250028</v>
      </c>
      <c r="AO2775" s="29">
        <v>5</v>
      </c>
      <c r="AP2775" t="s">
        <v>16</v>
      </c>
      <c r="AQ2775" s="61">
        <v>4244</v>
      </c>
      <c r="BK2775" s="27">
        <v>2023</v>
      </c>
      <c r="BL2775" t="s">
        <v>64</v>
      </c>
      <c r="BM2775" t="s">
        <v>70</v>
      </c>
      <c r="BN2775">
        <v>511115</v>
      </c>
      <c r="BO2775" s="29">
        <v>3</v>
      </c>
      <c r="BP2775" t="s">
        <v>18</v>
      </c>
      <c r="BQ2775" s="61">
        <v>5612</v>
      </c>
    </row>
    <row r="2776" spans="37:69" x14ac:dyDescent="0.25">
      <c r="AK2776" s="27">
        <v>2023</v>
      </c>
      <c r="AL2776" t="s">
        <v>51</v>
      </c>
      <c r="AM2776" t="s">
        <v>35</v>
      </c>
      <c r="AN2776">
        <v>250028</v>
      </c>
      <c r="AO2776" s="29">
        <v>6</v>
      </c>
      <c r="AP2776" t="s">
        <v>80</v>
      </c>
      <c r="AQ2776" s="61">
        <v>3323</v>
      </c>
      <c r="BK2776" s="27">
        <v>2023</v>
      </c>
      <c r="BL2776" t="s">
        <v>64</v>
      </c>
      <c r="BM2776" t="s">
        <v>70</v>
      </c>
      <c r="BN2776">
        <v>511115</v>
      </c>
      <c r="BO2776" s="29">
        <v>3</v>
      </c>
      <c r="BP2776" t="s">
        <v>20</v>
      </c>
      <c r="BQ2776" s="61">
        <v>5758</v>
      </c>
    </row>
    <row r="2777" spans="37:69" x14ac:dyDescent="0.25">
      <c r="AK2777" s="27">
        <v>2023</v>
      </c>
      <c r="AL2777" t="s">
        <v>51</v>
      </c>
      <c r="AM2777" t="s">
        <v>35</v>
      </c>
      <c r="AN2777">
        <v>250028</v>
      </c>
      <c r="AO2777" s="29">
        <v>6</v>
      </c>
      <c r="AP2777" t="s">
        <v>17</v>
      </c>
      <c r="AQ2777" s="61">
        <v>4811</v>
      </c>
      <c r="BK2777" s="27">
        <v>2023</v>
      </c>
      <c r="BL2777" t="s">
        <v>64</v>
      </c>
      <c r="BM2777" t="s">
        <v>70</v>
      </c>
      <c r="BN2777">
        <v>511115</v>
      </c>
      <c r="BO2777" s="29">
        <v>4</v>
      </c>
      <c r="BP2777" t="s">
        <v>77</v>
      </c>
      <c r="BQ2777" s="61">
        <v>802</v>
      </c>
    </row>
    <row r="2778" spans="37:69" x14ac:dyDescent="0.25">
      <c r="AK2778" s="27">
        <v>2023</v>
      </c>
      <c r="AL2778" t="s">
        <v>51</v>
      </c>
      <c r="AM2778" t="s">
        <v>35</v>
      </c>
      <c r="AN2778">
        <v>250028</v>
      </c>
      <c r="AO2778" s="29">
        <v>9</v>
      </c>
      <c r="AP2778" t="s">
        <v>11</v>
      </c>
      <c r="AQ2778" s="61">
        <v>1787</v>
      </c>
      <c r="BK2778" s="27">
        <v>2023</v>
      </c>
      <c r="BL2778" t="s">
        <v>64</v>
      </c>
      <c r="BM2778" t="s">
        <v>70</v>
      </c>
      <c r="BN2778">
        <v>511115</v>
      </c>
      <c r="BO2778" s="29">
        <v>4</v>
      </c>
      <c r="BP2778" t="s">
        <v>78</v>
      </c>
      <c r="BQ2778" s="61">
        <v>5742</v>
      </c>
    </row>
    <row r="2779" spans="37:69" x14ac:dyDescent="0.25">
      <c r="AK2779" s="27">
        <v>2023</v>
      </c>
      <c r="AL2779" t="s">
        <v>51</v>
      </c>
      <c r="AM2779" t="s">
        <v>35</v>
      </c>
      <c r="AN2779">
        <v>250028</v>
      </c>
      <c r="AO2779" s="29">
        <v>12</v>
      </c>
      <c r="AP2779" t="s">
        <v>78</v>
      </c>
      <c r="AQ2779" s="61">
        <v>377</v>
      </c>
      <c r="BK2779" s="27">
        <v>2023</v>
      </c>
      <c r="BL2779" t="s">
        <v>64</v>
      </c>
      <c r="BM2779" t="s">
        <v>70</v>
      </c>
      <c r="BN2779">
        <v>511115</v>
      </c>
      <c r="BO2779" s="29">
        <v>4</v>
      </c>
      <c r="BP2779" t="s">
        <v>81</v>
      </c>
      <c r="BQ2779" s="61">
        <v>927</v>
      </c>
    </row>
    <row r="2780" spans="37:69" x14ac:dyDescent="0.25">
      <c r="AK2780" s="27">
        <v>2023</v>
      </c>
      <c r="AL2780" t="s">
        <v>51</v>
      </c>
      <c r="AM2780" t="s">
        <v>35</v>
      </c>
      <c r="AN2780">
        <v>250029</v>
      </c>
      <c r="AO2780" s="29">
        <v>3</v>
      </c>
      <c r="AP2780" t="s">
        <v>81</v>
      </c>
      <c r="AQ2780" s="61">
        <v>2065</v>
      </c>
      <c r="BK2780" s="27">
        <v>2023</v>
      </c>
      <c r="BL2780" t="s">
        <v>64</v>
      </c>
      <c r="BM2780" t="s">
        <v>70</v>
      </c>
      <c r="BN2780">
        <v>511115</v>
      </c>
      <c r="BO2780" s="29">
        <v>5</v>
      </c>
      <c r="BP2780" t="s">
        <v>75</v>
      </c>
      <c r="BQ2780" s="61">
        <v>5858</v>
      </c>
    </row>
    <row r="2781" spans="37:69" x14ac:dyDescent="0.25">
      <c r="AK2781" s="27">
        <v>2023</v>
      </c>
      <c r="AL2781" t="s">
        <v>51</v>
      </c>
      <c r="AM2781" t="s">
        <v>35</v>
      </c>
      <c r="AN2781">
        <v>250029</v>
      </c>
      <c r="AO2781" s="29">
        <v>5</v>
      </c>
      <c r="AP2781" t="s">
        <v>12</v>
      </c>
      <c r="AQ2781" s="61">
        <v>3769</v>
      </c>
      <c r="BK2781" s="27">
        <v>2023</v>
      </c>
      <c r="BL2781" t="s">
        <v>64</v>
      </c>
      <c r="BM2781" t="s">
        <v>70</v>
      </c>
      <c r="BN2781">
        <v>511115</v>
      </c>
      <c r="BO2781" s="29">
        <v>5</v>
      </c>
      <c r="BP2781" t="s">
        <v>81</v>
      </c>
      <c r="BQ2781" s="61">
        <v>423</v>
      </c>
    </row>
    <row r="2782" spans="37:69" x14ac:dyDescent="0.25">
      <c r="AK2782" s="27">
        <v>2023</v>
      </c>
      <c r="AL2782" t="s">
        <v>51</v>
      </c>
      <c r="AM2782" t="s">
        <v>35</v>
      </c>
      <c r="AN2782">
        <v>250029</v>
      </c>
      <c r="AO2782" s="29">
        <v>6</v>
      </c>
      <c r="AP2782" t="s">
        <v>77</v>
      </c>
      <c r="AQ2782" s="61">
        <v>5619</v>
      </c>
      <c r="BK2782" s="27">
        <v>2023</v>
      </c>
      <c r="BL2782" t="s">
        <v>64</v>
      </c>
      <c r="BM2782" t="s">
        <v>70</v>
      </c>
      <c r="BN2782">
        <v>511115</v>
      </c>
      <c r="BO2782" s="29">
        <v>5</v>
      </c>
      <c r="BP2782" t="s">
        <v>16</v>
      </c>
      <c r="BQ2782" s="61">
        <v>5423</v>
      </c>
    </row>
    <row r="2783" spans="37:69" x14ac:dyDescent="0.25">
      <c r="AK2783" s="27">
        <v>2023</v>
      </c>
      <c r="AL2783" t="s">
        <v>51</v>
      </c>
      <c r="AM2783" t="s">
        <v>35</v>
      </c>
      <c r="AN2783">
        <v>250029</v>
      </c>
      <c r="AO2783" s="29">
        <v>6</v>
      </c>
      <c r="AP2783" t="s">
        <v>13</v>
      </c>
      <c r="AQ2783" s="61">
        <v>3229</v>
      </c>
      <c r="BK2783" s="27">
        <v>2023</v>
      </c>
      <c r="BL2783" t="s">
        <v>64</v>
      </c>
      <c r="BM2783" t="s">
        <v>70</v>
      </c>
      <c r="BN2783">
        <v>511115</v>
      </c>
      <c r="BO2783" s="29">
        <v>6</v>
      </c>
      <c r="BP2783" t="s">
        <v>15</v>
      </c>
      <c r="BQ2783" s="61">
        <v>1121</v>
      </c>
    </row>
    <row r="2784" spans="37:69" x14ac:dyDescent="0.25">
      <c r="AK2784" s="27">
        <v>2023</v>
      </c>
      <c r="AL2784" t="s">
        <v>51</v>
      </c>
      <c r="AM2784" t="s">
        <v>35</v>
      </c>
      <c r="AN2784">
        <v>250029</v>
      </c>
      <c r="AO2784" s="29">
        <v>8</v>
      </c>
      <c r="AP2784" t="s">
        <v>77</v>
      </c>
      <c r="AQ2784" s="61">
        <v>1623</v>
      </c>
      <c r="BK2784" s="27">
        <v>2023</v>
      </c>
      <c r="BL2784" t="s">
        <v>64</v>
      </c>
      <c r="BM2784" t="s">
        <v>70</v>
      </c>
      <c r="BN2784">
        <v>511115</v>
      </c>
      <c r="BO2784" s="29">
        <v>6</v>
      </c>
      <c r="BP2784" t="s">
        <v>19</v>
      </c>
      <c r="BQ2784" s="61">
        <v>4746</v>
      </c>
    </row>
    <row r="2785" spans="37:69" x14ac:dyDescent="0.25">
      <c r="AK2785" s="27">
        <v>2023</v>
      </c>
      <c r="AL2785" t="s">
        <v>51</v>
      </c>
      <c r="AM2785" t="s">
        <v>35</v>
      </c>
      <c r="AN2785">
        <v>250029</v>
      </c>
      <c r="AO2785" s="29">
        <v>10</v>
      </c>
      <c r="AP2785" t="s">
        <v>12</v>
      </c>
      <c r="AQ2785" s="61">
        <v>604</v>
      </c>
      <c r="BK2785" s="27">
        <v>2023</v>
      </c>
      <c r="BL2785" t="s">
        <v>64</v>
      </c>
      <c r="BM2785" t="s">
        <v>70</v>
      </c>
      <c r="BN2785">
        <v>511115</v>
      </c>
      <c r="BO2785" s="29">
        <v>6</v>
      </c>
      <c r="BP2785" t="s">
        <v>21</v>
      </c>
      <c r="BQ2785" s="61">
        <v>4686</v>
      </c>
    </row>
    <row r="2786" spans="37:69" x14ac:dyDescent="0.25">
      <c r="AK2786" s="27">
        <v>2023</v>
      </c>
      <c r="AL2786" t="s">
        <v>51</v>
      </c>
      <c r="AM2786" t="s">
        <v>35</v>
      </c>
      <c r="AN2786">
        <v>250029</v>
      </c>
      <c r="AO2786" s="29">
        <v>10</v>
      </c>
      <c r="AP2786" t="s">
        <v>14</v>
      </c>
      <c r="AQ2786" s="61">
        <v>5476</v>
      </c>
      <c r="BK2786" s="27">
        <v>2023</v>
      </c>
      <c r="BL2786" t="s">
        <v>64</v>
      </c>
      <c r="BM2786" t="s">
        <v>70</v>
      </c>
      <c r="BN2786">
        <v>511115</v>
      </c>
      <c r="BO2786" s="29">
        <v>7</v>
      </c>
      <c r="BP2786" t="s">
        <v>79</v>
      </c>
      <c r="BQ2786" s="61">
        <v>1140</v>
      </c>
    </row>
    <row r="2787" spans="37:69" x14ac:dyDescent="0.25">
      <c r="AK2787" s="27">
        <v>2023</v>
      </c>
      <c r="AL2787" t="s">
        <v>51</v>
      </c>
      <c r="AM2787" t="s">
        <v>35</v>
      </c>
      <c r="AN2787">
        <v>250029</v>
      </c>
      <c r="AO2787" s="29">
        <v>10</v>
      </c>
      <c r="AP2787" t="s">
        <v>17</v>
      </c>
      <c r="AQ2787" s="61">
        <v>3687</v>
      </c>
      <c r="BK2787" s="27">
        <v>2023</v>
      </c>
      <c r="BL2787" t="s">
        <v>64</v>
      </c>
      <c r="BM2787" t="s">
        <v>70</v>
      </c>
      <c r="BN2787">
        <v>511115</v>
      </c>
      <c r="BO2787" s="29">
        <v>7</v>
      </c>
      <c r="BP2787" t="s">
        <v>13</v>
      </c>
      <c r="BQ2787" s="61">
        <v>547</v>
      </c>
    </row>
    <row r="2788" spans="37:69" x14ac:dyDescent="0.25">
      <c r="AK2788" s="27">
        <v>2023</v>
      </c>
      <c r="AL2788" t="s">
        <v>51</v>
      </c>
      <c r="AM2788" t="s">
        <v>35</v>
      </c>
      <c r="AN2788">
        <v>250029</v>
      </c>
      <c r="AO2788" s="29">
        <v>11</v>
      </c>
      <c r="AP2788" t="s">
        <v>21</v>
      </c>
      <c r="AQ2788" s="61">
        <v>771</v>
      </c>
      <c r="BK2788" s="27">
        <v>2023</v>
      </c>
      <c r="BL2788" t="s">
        <v>64</v>
      </c>
      <c r="BM2788" t="s">
        <v>70</v>
      </c>
      <c r="BN2788">
        <v>511115</v>
      </c>
      <c r="BO2788" s="29">
        <v>7</v>
      </c>
      <c r="BP2788" t="s">
        <v>15</v>
      </c>
      <c r="BQ2788" s="61">
        <v>4061</v>
      </c>
    </row>
    <row r="2789" spans="37:69" x14ac:dyDescent="0.25">
      <c r="AK2789" s="27">
        <v>2023</v>
      </c>
      <c r="AL2789" t="s">
        <v>51</v>
      </c>
      <c r="AM2789" t="s">
        <v>35</v>
      </c>
      <c r="AN2789">
        <v>250030</v>
      </c>
      <c r="AO2789" s="29">
        <v>3</v>
      </c>
      <c r="AP2789" t="s">
        <v>76</v>
      </c>
      <c r="AQ2789" s="61">
        <v>2798</v>
      </c>
      <c r="BK2789" s="27">
        <v>2023</v>
      </c>
      <c r="BL2789" t="s">
        <v>64</v>
      </c>
      <c r="BM2789" t="s">
        <v>70</v>
      </c>
      <c r="BN2789">
        <v>511115</v>
      </c>
      <c r="BO2789" s="29">
        <v>8</v>
      </c>
      <c r="BP2789" t="s">
        <v>74</v>
      </c>
      <c r="BQ2789" s="61">
        <v>1377</v>
      </c>
    </row>
    <row r="2790" spans="37:69" x14ac:dyDescent="0.25">
      <c r="AK2790" s="27">
        <v>2023</v>
      </c>
      <c r="AL2790" t="s">
        <v>51</v>
      </c>
      <c r="AM2790" t="s">
        <v>35</v>
      </c>
      <c r="AN2790">
        <v>250030</v>
      </c>
      <c r="AO2790" s="29">
        <v>3</v>
      </c>
      <c r="AP2790" t="s">
        <v>77</v>
      </c>
      <c r="AQ2790" s="61">
        <v>5223</v>
      </c>
      <c r="BK2790" s="27">
        <v>2023</v>
      </c>
      <c r="BL2790" t="s">
        <v>64</v>
      </c>
      <c r="BM2790" t="s">
        <v>70</v>
      </c>
      <c r="BN2790">
        <v>511115</v>
      </c>
      <c r="BO2790" s="29">
        <v>8</v>
      </c>
      <c r="BP2790" t="s">
        <v>19</v>
      </c>
      <c r="BQ2790" s="61">
        <v>1741</v>
      </c>
    </row>
    <row r="2791" spans="37:69" x14ac:dyDescent="0.25">
      <c r="AK2791" s="27">
        <v>2023</v>
      </c>
      <c r="AL2791" t="s">
        <v>51</v>
      </c>
      <c r="AM2791" t="s">
        <v>35</v>
      </c>
      <c r="AN2791">
        <v>250030</v>
      </c>
      <c r="AO2791" s="29">
        <v>3</v>
      </c>
      <c r="AP2791" t="s">
        <v>21</v>
      </c>
      <c r="AQ2791" s="61">
        <v>4288</v>
      </c>
      <c r="BK2791" s="27">
        <v>2023</v>
      </c>
      <c r="BL2791" t="s">
        <v>64</v>
      </c>
      <c r="BM2791" t="s">
        <v>70</v>
      </c>
      <c r="BN2791">
        <v>511115</v>
      </c>
      <c r="BO2791" s="29">
        <v>9</v>
      </c>
      <c r="BP2791" t="s">
        <v>75</v>
      </c>
      <c r="BQ2791" s="61">
        <v>5817</v>
      </c>
    </row>
    <row r="2792" spans="37:69" x14ac:dyDescent="0.25">
      <c r="AK2792" s="27">
        <v>2023</v>
      </c>
      <c r="AL2792" t="s">
        <v>51</v>
      </c>
      <c r="AM2792" t="s">
        <v>35</v>
      </c>
      <c r="AN2792">
        <v>250030</v>
      </c>
      <c r="AO2792" s="29">
        <v>4</v>
      </c>
      <c r="AP2792" t="s">
        <v>14</v>
      </c>
      <c r="AQ2792" s="61">
        <v>4808</v>
      </c>
      <c r="BK2792" s="27">
        <v>2023</v>
      </c>
      <c r="BL2792" t="s">
        <v>64</v>
      </c>
      <c r="BM2792" t="s">
        <v>70</v>
      </c>
      <c r="BN2792">
        <v>511115</v>
      </c>
      <c r="BO2792" s="29">
        <v>9</v>
      </c>
      <c r="BP2792" t="s">
        <v>11</v>
      </c>
      <c r="BQ2792" s="61">
        <v>3872</v>
      </c>
    </row>
    <row r="2793" spans="37:69" x14ac:dyDescent="0.25">
      <c r="AK2793" s="27">
        <v>2023</v>
      </c>
      <c r="AL2793" t="s">
        <v>51</v>
      </c>
      <c r="AM2793" t="s">
        <v>35</v>
      </c>
      <c r="AN2793">
        <v>250030</v>
      </c>
      <c r="AO2793" s="29">
        <v>8</v>
      </c>
      <c r="AP2793" t="s">
        <v>77</v>
      </c>
      <c r="AQ2793" s="61">
        <v>3942</v>
      </c>
      <c r="BK2793" s="27">
        <v>2023</v>
      </c>
      <c r="BL2793" t="s">
        <v>64</v>
      </c>
      <c r="BM2793" t="s">
        <v>70</v>
      </c>
      <c r="BN2793">
        <v>511115</v>
      </c>
      <c r="BO2793" s="29">
        <v>9</v>
      </c>
      <c r="BP2793" t="s">
        <v>14</v>
      </c>
      <c r="BQ2793" s="61">
        <v>5150</v>
      </c>
    </row>
    <row r="2794" spans="37:69" x14ac:dyDescent="0.25">
      <c r="AK2794" s="27">
        <v>2023</v>
      </c>
      <c r="AL2794" t="s">
        <v>51</v>
      </c>
      <c r="AM2794" t="s">
        <v>35</v>
      </c>
      <c r="AN2794">
        <v>250030</v>
      </c>
      <c r="AO2794" s="29">
        <v>8</v>
      </c>
      <c r="AP2794" t="s">
        <v>20</v>
      </c>
      <c r="AQ2794" s="61">
        <v>4308</v>
      </c>
      <c r="BK2794" s="27">
        <v>2023</v>
      </c>
      <c r="BL2794" t="s">
        <v>64</v>
      </c>
      <c r="BM2794" t="s">
        <v>70</v>
      </c>
      <c r="BN2794">
        <v>511115</v>
      </c>
      <c r="BO2794" s="29">
        <v>10</v>
      </c>
      <c r="BP2794" t="s">
        <v>18</v>
      </c>
      <c r="BQ2794" s="61">
        <v>5217</v>
      </c>
    </row>
    <row r="2795" spans="37:69" x14ac:dyDescent="0.25">
      <c r="AK2795" s="27">
        <v>2023</v>
      </c>
      <c r="AL2795" t="s">
        <v>51</v>
      </c>
      <c r="AM2795" t="s">
        <v>35</v>
      </c>
      <c r="AN2795">
        <v>250030</v>
      </c>
      <c r="AO2795" s="29">
        <v>9</v>
      </c>
      <c r="AP2795" t="s">
        <v>75</v>
      </c>
      <c r="AQ2795" s="61">
        <v>2113</v>
      </c>
      <c r="BK2795" s="27">
        <v>2023</v>
      </c>
      <c r="BL2795" t="s">
        <v>64</v>
      </c>
      <c r="BM2795" t="s">
        <v>70</v>
      </c>
      <c r="BN2795">
        <v>511115</v>
      </c>
      <c r="BO2795" s="29">
        <v>10</v>
      </c>
      <c r="BP2795" t="s">
        <v>21</v>
      </c>
      <c r="BQ2795" s="61">
        <v>3499</v>
      </c>
    </row>
    <row r="2796" spans="37:69" x14ac:dyDescent="0.25">
      <c r="AK2796" s="27">
        <v>2023</v>
      </c>
      <c r="AL2796" t="s">
        <v>51</v>
      </c>
      <c r="AM2796" t="s">
        <v>35</v>
      </c>
      <c r="AN2796">
        <v>250030</v>
      </c>
      <c r="AO2796" s="29">
        <v>10</v>
      </c>
      <c r="AP2796" t="s">
        <v>81</v>
      </c>
      <c r="AQ2796" s="61">
        <v>3938</v>
      </c>
      <c r="BK2796" s="27">
        <v>2023</v>
      </c>
      <c r="BL2796" t="s">
        <v>64</v>
      </c>
      <c r="BM2796" t="s">
        <v>70</v>
      </c>
      <c r="BN2796">
        <v>511115</v>
      </c>
      <c r="BO2796" s="29">
        <v>11</v>
      </c>
      <c r="BP2796" t="s">
        <v>74</v>
      </c>
      <c r="BQ2796" s="61">
        <v>1476</v>
      </c>
    </row>
    <row r="2797" spans="37:69" x14ac:dyDescent="0.25">
      <c r="AK2797" s="27">
        <v>2023</v>
      </c>
      <c r="AL2797" t="s">
        <v>51</v>
      </c>
      <c r="AM2797" t="s">
        <v>35</v>
      </c>
      <c r="AN2797">
        <v>250030</v>
      </c>
      <c r="AO2797" s="29">
        <v>11</v>
      </c>
      <c r="AP2797" t="s">
        <v>75</v>
      </c>
      <c r="AQ2797" s="61">
        <v>1615</v>
      </c>
      <c r="BK2797" s="27">
        <v>2023</v>
      </c>
      <c r="BL2797" t="s">
        <v>64</v>
      </c>
      <c r="BM2797" t="s">
        <v>70</v>
      </c>
      <c r="BN2797">
        <v>511115</v>
      </c>
      <c r="BO2797" s="29">
        <v>11</v>
      </c>
      <c r="BP2797" t="s">
        <v>12</v>
      </c>
      <c r="BQ2797" s="61">
        <v>3191</v>
      </c>
    </row>
    <row r="2798" spans="37:69" x14ac:dyDescent="0.25">
      <c r="AK2798" s="27">
        <v>2023</v>
      </c>
      <c r="AL2798" t="s">
        <v>64</v>
      </c>
      <c r="AM2798" t="s">
        <v>34</v>
      </c>
      <c r="AN2798">
        <v>250021</v>
      </c>
      <c r="AO2798" s="29">
        <v>1</v>
      </c>
      <c r="AP2798" t="s">
        <v>21</v>
      </c>
      <c r="AQ2798" s="61">
        <v>4204</v>
      </c>
      <c r="BK2798" s="27">
        <v>2023</v>
      </c>
      <c r="BL2798" t="s">
        <v>64</v>
      </c>
      <c r="BM2798" t="s">
        <v>70</v>
      </c>
      <c r="BN2798">
        <v>511115</v>
      </c>
      <c r="BO2798" s="29">
        <v>11</v>
      </c>
      <c r="BP2798" t="s">
        <v>16</v>
      </c>
      <c r="BQ2798" s="61">
        <v>732</v>
      </c>
    </row>
    <row r="2799" spans="37:69" x14ac:dyDescent="0.25">
      <c r="AK2799" s="27">
        <v>2023</v>
      </c>
      <c r="AL2799" t="s">
        <v>64</v>
      </c>
      <c r="AM2799" t="s">
        <v>34</v>
      </c>
      <c r="AN2799">
        <v>250021</v>
      </c>
      <c r="AO2799" s="29">
        <v>2</v>
      </c>
      <c r="AP2799" t="s">
        <v>15</v>
      </c>
      <c r="AQ2799" s="61">
        <v>5388</v>
      </c>
      <c r="BK2799" s="27">
        <v>2023</v>
      </c>
      <c r="BL2799" t="s">
        <v>64</v>
      </c>
      <c r="BM2799" t="s">
        <v>70</v>
      </c>
      <c r="BN2799">
        <v>511115</v>
      </c>
      <c r="BO2799" s="29">
        <v>11</v>
      </c>
      <c r="BP2799" t="s">
        <v>17</v>
      </c>
      <c r="BQ2799" s="61">
        <v>1522</v>
      </c>
    </row>
    <row r="2800" spans="37:69" x14ac:dyDescent="0.25">
      <c r="AK2800" s="27">
        <v>2023</v>
      </c>
      <c r="AL2800" t="s">
        <v>64</v>
      </c>
      <c r="AM2800" t="s">
        <v>34</v>
      </c>
      <c r="AN2800">
        <v>250021</v>
      </c>
      <c r="AO2800" s="29">
        <v>4</v>
      </c>
      <c r="AP2800" t="s">
        <v>78</v>
      </c>
      <c r="AQ2800" s="61">
        <v>5742</v>
      </c>
      <c r="BK2800" s="27">
        <v>2023</v>
      </c>
      <c r="BL2800" t="s">
        <v>64</v>
      </c>
      <c r="BM2800" t="s">
        <v>70</v>
      </c>
      <c r="BN2800">
        <v>511115</v>
      </c>
      <c r="BO2800" s="29">
        <v>11</v>
      </c>
      <c r="BP2800" t="s">
        <v>19</v>
      </c>
      <c r="BQ2800" s="61">
        <v>5030</v>
      </c>
    </row>
    <row r="2801" spans="37:69" x14ac:dyDescent="0.25">
      <c r="AK2801" s="27">
        <v>2023</v>
      </c>
      <c r="AL2801" t="s">
        <v>64</v>
      </c>
      <c r="AM2801" t="s">
        <v>34</v>
      </c>
      <c r="AN2801">
        <v>250021</v>
      </c>
      <c r="AO2801" s="29">
        <v>4</v>
      </c>
      <c r="AP2801" t="s">
        <v>13</v>
      </c>
      <c r="AQ2801" s="61">
        <v>3540</v>
      </c>
      <c r="BK2801" s="27">
        <v>2023</v>
      </c>
      <c r="BL2801" t="s">
        <v>64</v>
      </c>
      <c r="BM2801" t="s">
        <v>70</v>
      </c>
      <c r="BN2801">
        <v>511115</v>
      </c>
      <c r="BO2801" s="29">
        <v>11</v>
      </c>
      <c r="BP2801" t="s">
        <v>21</v>
      </c>
      <c r="BQ2801" s="61">
        <v>5379</v>
      </c>
    </row>
    <row r="2802" spans="37:69" x14ac:dyDescent="0.25">
      <c r="AK2802" s="27">
        <v>2023</v>
      </c>
      <c r="AL2802" t="s">
        <v>64</v>
      </c>
      <c r="AM2802" t="s">
        <v>34</v>
      </c>
      <c r="AN2802">
        <v>250021</v>
      </c>
      <c r="AO2802" s="29">
        <v>4</v>
      </c>
      <c r="AP2802" t="s">
        <v>17</v>
      </c>
      <c r="AQ2802" s="61">
        <v>4631</v>
      </c>
      <c r="BK2802" s="27">
        <v>2023</v>
      </c>
      <c r="BL2802" t="s">
        <v>64</v>
      </c>
      <c r="BM2802" t="s">
        <v>70</v>
      </c>
      <c r="BN2802">
        <v>511115</v>
      </c>
      <c r="BO2802" s="29">
        <v>12</v>
      </c>
      <c r="BP2802" t="s">
        <v>77</v>
      </c>
      <c r="BQ2802" s="61">
        <v>4631</v>
      </c>
    </row>
    <row r="2803" spans="37:69" x14ac:dyDescent="0.25">
      <c r="AK2803" s="27">
        <v>2023</v>
      </c>
      <c r="AL2803" t="s">
        <v>64</v>
      </c>
      <c r="AM2803" t="s">
        <v>34</v>
      </c>
      <c r="AN2803">
        <v>250021</v>
      </c>
      <c r="AO2803" s="29">
        <v>5</v>
      </c>
      <c r="AP2803" t="s">
        <v>75</v>
      </c>
      <c r="AQ2803" s="61">
        <v>4170</v>
      </c>
      <c r="BK2803" s="27">
        <v>2023</v>
      </c>
      <c r="BL2803" t="s">
        <v>64</v>
      </c>
      <c r="BM2803" t="s">
        <v>70</v>
      </c>
      <c r="BN2803">
        <v>511115</v>
      </c>
      <c r="BO2803" s="29">
        <v>12</v>
      </c>
      <c r="BP2803" t="s">
        <v>80</v>
      </c>
      <c r="BQ2803" s="61">
        <v>5782</v>
      </c>
    </row>
    <row r="2804" spans="37:69" x14ac:dyDescent="0.25">
      <c r="AK2804" s="27">
        <v>2023</v>
      </c>
      <c r="AL2804" t="s">
        <v>64</v>
      </c>
      <c r="AM2804" t="s">
        <v>34</v>
      </c>
      <c r="AN2804">
        <v>250022</v>
      </c>
      <c r="AO2804" s="29">
        <v>2</v>
      </c>
      <c r="AP2804" t="s">
        <v>80</v>
      </c>
      <c r="AQ2804" s="61">
        <v>2291</v>
      </c>
      <c r="BK2804" s="27">
        <v>2023</v>
      </c>
      <c r="BL2804" t="s">
        <v>64</v>
      </c>
      <c r="BM2804" t="s">
        <v>70</v>
      </c>
      <c r="BN2804">
        <v>511115</v>
      </c>
      <c r="BO2804" s="29">
        <v>12</v>
      </c>
      <c r="BP2804" t="s">
        <v>81</v>
      </c>
      <c r="BQ2804" s="61">
        <v>2345</v>
      </c>
    </row>
    <row r="2805" spans="37:69" x14ac:dyDescent="0.25">
      <c r="AK2805" s="27">
        <v>2023</v>
      </c>
      <c r="AL2805" t="s">
        <v>64</v>
      </c>
      <c r="AM2805" t="s">
        <v>34</v>
      </c>
      <c r="AN2805">
        <v>250022</v>
      </c>
      <c r="AO2805" s="29">
        <v>3</v>
      </c>
      <c r="AP2805" t="s">
        <v>78</v>
      </c>
      <c r="AQ2805" s="61">
        <v>5748</v>
      </c>
      <c r="BK2805" s="27">
        <v>2023</v>
      </c>
      <c r="BL2805" t="s">
        <v>64</v>
      </c>
      <c r="BM2805" t="s">
        <v>31</v>
      </c>
      <c r="BN2805">
        <v>511116</v>
      </c>
      <c r="BO2805" s="29">
        <v>2</v>
      </c>
      <c r="BP2805" t="s">
        <v>77</v>
      </c>
      <c r="BQ2805" s="61">
        <v>4030</v>
      </c>
    </row>
    <row r="2806" spans="37:69" x14ac:dyDescent="0.25">
      <c r="AK2806" s="27">
        <v>2023</v>
      </c>
      <c r="AL2806" t="s">
        <v>64</v>
      </c>
      <c r="AM2806" t="s">
        <v>34</v>
      </c>
      <c r="AN2806">
        <v>250022</v>
      </c>
      <c r="AO2806" s="29">
        <v>3</v>
      </c>
      <c r="AP2806" t="s">
        <v>12</v>
      </c>
      <c r="AQ2806" s="61">
        <v>5021</v>
      </c>
      <c r="BK2806" s="27">
        <v>2023</v>
      </c>
      <c r="BL2806" t="s">
        <v>64</v>
      </c>
      <c r="BM2806" t="s">
        <v>31</v>
      </c>
      <c r="BN2806">
        <v>511116</v>
      </c>
      <c r="BO2806" s="29">
        <v>2</v>
      </c>
      <c r="BP2806" t="s">
        <v>12</v>
      </c>
      <c r="BQ2806" s="61">
        <v>3361</v>
      </c>
    </row>
    <row r="2807" spans="37:69" x14ac:dyDescent="0.25">
      <c r="AK2807" s="27">
        <v>2023</v>
      </c>
      <c r="AL2807" t="s">
        <v>64</v>
      </c>
      <c r="AM2807" t="s">
        <v>34</v>
      </c>
      <c r="AN2807">
        <v>250022</v>
      </c>
      <c r="AO2807" s="29">
        <v>4</v>
      </c>
      <c r="AP2807" t="s">
        <v>14</v>
      </c>
      <c r="AQ2807" s="61">
        <v>2305</v>
      </c>
      <c r="BK2807" s="27">
        <v>2023</v>
      </c>
      <c r="BL2807" t="s">
        <v>64</v>
      </c>
      <c r="BM2807" t="s">
        <v>31</v>
      </c>
      <c r="BN2807">
        <v>511116</v>
      </c>
      <c r="BO2807" s="29">
        <v>2</v>
      </c>
      <c r="BP2807" t="s">
        <v>13</v>
      </c>
      <c r="BQ2807" s="61">
        <v>4559</v>
      </c>
    </row>
    <row r="2808" spans="37:69" x14ac:dyDescent="0.25">
      <c r="AK2808" s="27">
        <v>2023</v>
      </c>
      <c r="AL2808" t="s">
        <v>64</v>
      </c>
      <c r="AM2808" t="s">
        <v>34</v>
      </c>
      <c r="AN2808">
        <v>250022</v>
      </c>
      <c r="AO2808" s="29">
        <v>6</v>
      </c>
      <c r="AP2808" t="s">
        <v>20</v>
      </c>
      <c r="AQ2808" s="61">
        <v>4159</v>
      </c>
      <c r="BK2808" s="27">
        <v>2023</v>
      </c>
      <c r="BL2808" t="s">
        <v>64</v>
      </c>
      <c r="BM2808" t="s">
        <v>31</v>
      </c>
      <c r="BN2808">
        <v>511116</v>
      </c>
      <c r="BO2808" s="29">
        <v>2</v>
      </c>
      <c r="BP2808" t="s">
        <v>14</v>
      </c>
      <c r="BQ2808" s="61">
        <v>5569</v>
      </c>
    </row>
    <row r="2809" spans="37:69" x14ac:dyDescent="0.25">
      <c r="AK2809" s="27">
        <v>2023</v>
      </c>
      <c r="AL2809" t="s">
        <v>64</v>
      </c>
      <c r="AM2809" t="s">
        <v>34</v>
      </c>
      <c r="AN2809">
        <v>250022</v>
      </c>
      <c r="AO2809" s="29">
        <v>7</v>
      </c>
      <c r="AP2809" t="s">
        <v>75</v>
      </c>
      <c r="AQ2809" s="61">
        <v>1835</v>
      </c>
      <c r="BK2809" s="27">
        <v>2023</v>
      </c>
      <c r="BL2809" t="s">
        <v>64</v>
      </c>
      <c r="BM2809" t="s">
        <v>31</v>
      </c>
      <c r="BN2809">
        <v>511116</v>
      </c>
      <c r="BO2809" s="29">
        <v>3</v>
      </c>
      <c r="BP2809" t="s">
        <v>77</v>
      </c>
      <c r="BQ2809" s="61">
        <v>3787</v>
      </c>
    </row>
    <row r="2810" spans="37:69" x14ac:dyDescent="0.25">
      <c r="AK2810" s="27">
        <v>2023</v>
      </c>
      <c r="AL2810" t="s">
        <v>64</v>
      </c>
      <c r="AM2810" t="s">
        <v>34</v>
      </c>
      <c r="AN2810">
        <v>250022</v>
      </c>
      <c r="AO2810" s="29">
        <v>8</v>
      </c>
      <c r="AP2810" t="s">
        <v>76</v>
      </c>
      <c r="AQ2810" s="61">
        <v>1885</v>
      </c>
      <c r="BK2810" s="27">
        <v>2023</v>
      </c>
      <c r="BL2810" t="s">
        <v>64</v>
      </c>
      <c r="BM2810" t="s">
        <v>31</v>
      </c>
      <c r="BN2810">
        <v>511116</v>
      </c>
      <c r="BO2810" s="29">
        <v>3</v>
      </c>
      <c r="BP2810" t="s">
        <v>78</v>
      </c>
      <c r="BQ2810" s="61">
        <v>1668</v>
      </c>
    </row>
    <row r="2811" spans="37:69" x14ac:dyDescent="0.25">
      <c r="AK2811" s="27">
        <v>2023</v>
      </c>
      <c r="AL2811" t="s">
        <v>64</v>
      </c>
      <c r="AM2811" t="s">
        <v>34</v>
      </c>
      <c r="AN2811">
        <v>250022</v>
      </c>
      <c r="AO2811" s="29">
        <v>12</v>
      </c>
      <c r="AP2811" t="s">
        <v>77</v>
      </c>
      <c r="AQ2811" s="61">
        <v>3776</v>
      </c>
      <c r="BK2811" s="27">
        <v>2023</v>
      </c>
      <c r="BL2811" t="s">
        <v>64</v>
      </c>
      <c r="BM2811" t="s">
        <v>31</v>
      </c>
      <c r="BN2811">
        <v>511116</v>
      </c>
      <c r="BO2811" s="29">
        <v>3</v>
      </c>
      <c r="BP2811" t="s">
        <v>80</v>
      </c>
      <c r="BQ2811" s="61">
        <v>5806</v>
      </c>
    </row>
    <row r="2812" spans="37:69" x14ac:dyDescent="0.25">
      <c r="AK2812" s="27">
        <v>2023</v>
      </c>
      <c r="AL2812" t="s">
        <v>64</v>
      </c>
      <c r="AM2812" t="s">
        <v>34</v>
      </c>
      <c r="AN2812">
        <v>250023</v>
      </c>
      <c r="AO2812" s="29">
        <v>1</v>
      </c>
      <c r="AP2812" t="s">
        <v>77</v>
      </c>
      <c r="AQ2812" s="61">
        <v>1734</v>
      </c>
      <c r="BK2812" s="27">
        <v>2023</v>
      </c>
      <c r="BL2812" t="s">
        <v>64</v>
      </c>
      <c r="BM2812" t="s">
        <v>31</v>
      </c>
      <c r="BN2812">
        <v>511116</v>
      </c>
      <c r="BO2812" s="29">
        <v>3</v>
      </c>
      <c r="BP2812" t="s">
        <v>17</v>
      </c>
      <c r="BQ2812" s="61">
        <v>1792</v>
      </c>
    </row>
    <row r="2813" spans="37:69" x14ac:dyDescent="0.25">
      <c r="AK2813" s="27">
        <v>2023</v>
      </c>
      <c r="AL2813" t="s">
        <v>64</v>
      </c>
      <c r="AM2813" t="s">
        <v>34</v>
      </c>
      <c r="AN2813">
        <v>250023</v>
      </c>
      <c r="AO2813" s="29">
        <v>3</v>
      </c>
      <c r="AP2813" t="s">
        <v>78</v>
      </c>
      <c r="AQ2813" s="61">
        <v>1668</v>
      </c>
      <c r="BK2813" s="27">
        <v>2023</v>
      </c>
      <c r="BL2813" t="s">
        <v>64</v>
      </c>
      <c r="BM2813" t="s">
        <v>31</v>
      </c>
      <c r="BN2813">
        <v>511116</v>
      </c>
      <c r="BO2813" s="29">
        <v>4</v>
      </c>
      <c r="BP2813" t="s">
        <v>76</v>
      </c>
      <c r="BQ2813" s="61">
        <v>2504</v>
      </c>
    </row>
    <row r="2814" spans="37:69" x14ac:dyDescent="0.25">
      <c r="AK2814" s="27">
        <v>2023</v>
      </c>
      <c r="AL2814" t="s">
        <v>64</v>
      </c>
      <c r="AM2814" t="s">
        <v>34</v>
      </c>
      <c r="AN2814">
        <v>250023</v>
      </c>
      <c r="AO2814" s="29">
        <v>4</v>
      </c>
      <c r="AP2814" t="s">
        <v>75</v>
      </c>
      <c r="AQ2814" s="61">
        <v>4531</v>
      </c>
      <c r="BK2814" s="27">
        <v>2023</v>
      </c>
      <c r="BL2814" t="s">
        <v>64</v>
      </c>
      <c r="BM2814" t="s">
        <v>31</v>
      </c>
      <c r="BN2814">
        <v>511116</v>
      </c>
      <c r="BO2814" s="29">
        <v>4</v>
      </c>
      <c r="BP2814" t="s">
        <v>79</v>
      </c>
      <c r="BQ2814" s="61">
        <v>200</v>
      </c>
    </row>
    <row r="2815" spans="37:69" x14ac:dyDescent="0.25">
      <c r="AK2815" s="27">
        <v>2023</v>
      </c>
      <c r="AL2815" t="s">
        <v>64</v>
      </c>
      <c r="AM2815" t="s">
        <v>34</v>
      </c>
      <c r="AN2815">
        <v>250023</v>
      </c>
      <c r="AO2815" s="29">
        <v>4</v>
      </c>
      <c r="AP2815" t="s">
        <v>81</v>
      </c>
      <c r="AQ2815" s="61">
        <v>604</v>
      </c>
      <c r="BK2815" s="27">
        <v>2023</v>
      </c>
      <c r="BL2815" t="s">
        <v>64</v>
      </c>
      <c r="BM2815" t="s">
        <v>31</v>
      </c>
      <c r="BN2815">
        <v>511116</v>
      </c>
      <c r="BO2815" s="29">
        <v>4</v>
      </c>
      <c r="BP2815" t="s">
        <v>14</v>
      </c>
      <c r="BQ2815" s="61">
        <v>2305</v>
      </c>
    </row>
    <row r="2816" spans="37:69" x14ac:dyDescent="0.25">
      <c r="AK2816" s="27">
        <v>2023</v>
      </c>
      <c r="AL2816" t="s">
        <v>64</v>
      </c>
      <c r="AM2816" t="s">
        <v>34</v>
      </c>
      <c r="AN2816">
        <v>250023</v>
      </c>
      <c r="AO2816" s="29">
        <v>4</v>
      </c>
      <c r="AP2816" t="s">
        <v>12</v>
      </c>
      <c r="AQ2816" s="61">
        <v>3805</v>
      </c>
      <c r="BK2816" s="27">
        <v>2023</v>
      </c>
      <c r="BL2816" t="s">
        <v>64</v>
      </c>
      <c r="BM2816" t="s">
        <v>31</v>
      </c>
      <c r="BN2816">
        <v>511116</v>
      </c>
      <c r="BO2816" s="29">
        <v>4</v>
      </c>
      <c r="BP2816" t="s">
        <v>20</v>
      </c>
      <c r="BQ2816" s="61">
        <v>3899</v>
      </c>
    </row>
    <row r="2817" spans="37:69" x14ac:dyDescent="0.25">
      <c r="AK2817" s="27">
        <v>2023</v>
      </c>
      <c r="AL2817" t="s">
        <v>64</v>
      </c>
      <c r="AM2817" t="s">
        <v>34</v>
      </c>
      <c r="AN2817">
        <v>250023</v>
      </c>
      <c r="AO2817" s="29">
        <v>4</v>
      </c>
      <c r="AP2817" t="s">
        <v>19</v>
      </c>
      <c r="AQ2817" s="61">
        <v>2867</v>
      </c>
      <c r="BK2817" s="27">
        <v>2023</v>
      </c>
      <c r="BL2817" t="s">
        <v>64</v>
      </c>
      <c r="BM2817" t="s">
        <v>31</v>
      </c>
      <c r="BN2817">
        <v>511116</v>
      </c>
      <c r="BO2817" s="29">
        <v>5</v>
      </c>
      <c r="BP2817" t="s">
        <v>11</v>
      </c>
      <c r="BQ2817" s="61">
        <v>3586</v>
      </c>
    </row>
    <row r="2818" spans="37:69" x14ac:dyDescent="0.25">
      <c r="AK2818" s="27">
        <v>2023</v>
      </c>
      <c r="AL2818" t="s">
        <v>64</v>
      </c>
      <c r="AM2818" t="s">
        <v>34</v>
      </c>
      <c r="AN2818">
        <v>250023</v>
      </c>
      <c r="AO2818" s="29">
        <v>7</v>
      </c>
      <c r="AP2818" t="s">
        <v>20</v>
      </c>
      <c r="AQ2818" s="61">
        <v>5979</v>
      </c>
      <c r="BK2818" s="27">
        <v>2023</v>
      </c>
      <c r="BL2818" t="s">
        <v>64</v>
      </c>
      <c r="BM2818" t="s">
        <v>31</v>
      </c>
      <c r="BN2818">
        <v>511116</v>
      </c>
      <c r="BO2818" s="29">
        <v>6</v>
      </c>
      <c r="BP2818" t="s">
        <v>79</v>
      </c>
      <c r="BQ2818" s="61">
        <v>3760</v>
      </c>
    </row>
    <row r="2819" spans="37:69" x14ac:dyDescent="0.25">
      <c r="AK2819" s="27">
        <v>2023</v>
      </c>
      <c r="AL2819" t="s">
        <v>64</v>
      </c>
      <c r="AM2819" t="s">
        <v>34</v>
      </c>
      <c r="AN2819">
        <v>250023</v>
      </c>
      <c r="AO2819" s="29">
        <v>8</v>
      </c>
      <c r="AP2819" t="s">
        <v>77</v>
      </c>
      <c r="AQ2819" s="61">
        <v>5880</v>
      </c>
      <c r="BK2819" s="27">
        <v>2023</v>
      </c>
      <c r="BL2819" t="s">
        <v>64</v>
      </c>
      <c r="BM2819" t="s">
        <v>31</v>
      </c>
      <c r="BN2819">
        <v>511116</v>
      </c>
      <c r="BO2819" s="29">
        <v>6</v>
      </c>
      <c r="BP2819" t="s">
        <v>12</v>
      </c>
      <c r="BQ2819" s="61">
        <v>4900</v>
      </c>
    </row>
    <row r="2820" spans="37:69" x14ac:dyDescent="0.25">
      <c r="AK2820" s="27">
        <v>2023</v>
      </c>
      <c r="AL2820" t="s">
        <v>64</v>
      </c>
      <c r="AM2820" t="s">
        <v>34</v>
      </c>
      <c r="AN2820">
        <v>250023</v>
      </c>
      <c r="AO2820" s="29">
        <v>9</v>
      </c>
      <c r="AP2820" t="s">
        <v>73</v>
      </c>
      <c r="AQ2820" s="61">
        <v>4783</v>
      </c>
      <c r="BK2820" s="27">
        <v>2023</v>
      </c>
      <c r="BL2820" t="s">
        <v>64</v>
      </c>
      <c r="BM2820" t="s">
        <v>31</v>
      </c>
      <c r="BN2820">
        <v>511116</v>
      </c>
      <c r="BO2820" s="29">
        <v>6</v>
      </c>
      <c r="BP2820" t="s">
        <v>19</v>
      </c>
      <c r="BQ2820" s="61">
        <v>5961</v>
      </c>
    </row>
    <row r="2821" spans="37:69" x14ac:dyDescent="0.25">
      <c r="AK2821" s="27">
        <v>2023</v>
      </c>
      <c r="AL2821" t="s">
        <v>64</v>
      </c>
      <c r="AM2821" t="s">
        <v>34</v>
      </c>
      <c r="AN2821">
        <v>250023</v>
      </c>
      <c r="AO2821" s="29">
        <v>11</v>
      </c>
      <c r="AP2821" t="s">
        <v>11</v>
      </c>
      <c r="AQ2821" s="61">
        <v>2948</v>
      </c>
      <c r="BK2821" s="27">
        <v>2023</v>
      </c>
      <c r="BL2821" t="s">
        <v>64</v>
      </c>
      <c r="BM2821" t="s">
        <v>31</v>
      </c>
      <c r="BN2821">
        <v>511116</v>
      </c>
      <c r="BO2821" s="29">
        <v>7</v>
      </c>
      <c r="BP2821" t="s">
        <v>73</v>
      </c>
      <c r="BQ2821" s="61">
        <v>3572</v>
      </c>
    </row>
    <row r="2822" spans="37:69" x14ac:dyDescent="0.25">
      <c r="AK2822" s="27">
        <v>2023</v>
      </c>
      <c r="AL2822" t="s">
        <v>64</v>
      </c>
      <c r="AM2822" t="s">
        <v>34</v>
      </c>
      <c r="AN2822">
        <v>250023</v>
      </c>
      <c r="AO2822" s="29">
        <v>12</v>
      </c>
      <c r="AP2822" t="s">
        <v>80</v>
      </c>
      <c r="AQ2822" s="61">
        <v>3405</v>
      </c>
      <c r="BK2822" s="27">
        <v>2023</v>
      </c>
      <c r="BL2822" t="s">
        <v>64</v>
      </c>
      <c r="BM2822" t="s">
        <v>31</v>
      </c>
      <c r="BN2822">
        <v>511116</v>
      </c>
      <c r="BO2822" s="29">
        <v>7</v>
      </c>
      <c r="BP2822" t="s">
        <v>75</v>
      </c>
      <c r="BQ2822" s="61">
        <v>559</v>
      </c>
    </row>
    <row r="2823" spans="37:69" x14ac:dyDescent="0.25">
      <c r="AK2823" s="27">
        <v>2023</v>
      </c>
      <c r="AL2823" t="s">
        <v>64</v>
      </c>
      <c r="AM2823" t="s">
        <v>34</v>
      </c>
      <c r="AN2823">
        <v>250024</v>
      </c>
      <c r="AO2823" s="29">
        <v>1</v>
      </c>
      <c r="AP2823" t="s">
        <v>21</v>
      </c>
      <c r="AQ2823" s="61">
        <v>1787</v>
      </c>
      <c r="BK2823" s="27">
        <v>2023</v>
      </c>
      <c r="BL2823" t="s">
        <v>64</v>
      </c>
      <c r="BM2823" t="s">
        <v>31</v>
      </c>
      <c r="BN2823">
        <v>511116</v>
      </c>
      <c r="BO2823" s="29">
        <v>7</v>
      </c>
      <c r="BP2823" t="s">
        <v>77</v>
      </c>
      <c r="BQ2823" s="61">
        <v>1631</v>
      </c>
    </row>
    <row r="2824" spans="37:69" x14ac:dyDescent="0.25">
      <c r="AK2824" s="27">
        <v>2023</v>
      </c>
      <c r="AL2824" t="s">
        <v>64</v>
      </c>
      <c r="AM2824" t="s">
        <v>34</v>
      </c>
      <c r="AN2824">
        <v>250024</v>
      </c>
      <c r="AO2824" s="29">
        <v>2</v>
      </c>
      <c r="AP2824" t="s">
        <v>15</v>
      </c>
      <c r="AQ2824" s="61">
        <v>1401</v>
      </c>
      <c r="BK2824" s="27">
        <v>2023</v>
      </c>
      <c r="BL2824" t="s">
        <v>64</v>
      </c>
      <c r="BM2824" t="s">
        <v>31</v>
      </c>
      <c r="BN2824">
        <v>511116</v>
      </c>
      <c r="BO2824" s="29">
        <v>7</v>
      </c>
      <c r="BP2824" t="s">
        <v>15</v>
      </c>
      <c r="BQ2824" s="61">
        <v>2906</v>
      </c>
    </row>
    <row r="2825" spans="37:69" x14ac:dyDescent="0.25">
      <c r="AK2825" s="27">
        <v>2023</v>
      </c>
      <c r="AL2825" t="s">
        <v>64</v>
      </c>
      <c r="AM2825" t="s">
        <v>34</v>
      </c>
      <c r="AN2825">
        <v>250024</v>
      </c>
      <c r="AO2825" s="29">
        <v>3</v>
      </c>
      <c r="AP2825" t="s">
        <v>15</v>
      </c>
      <c r="AQ2825" s="61">
        <v>4293</v>
      </c>
      <c r="BK2825" s="27">
        <v>2023</v>
      </c>
      <c r="BL2825" t="s">
        <v>64</v>
      </c>
      <c r="BM2825" t="s">
        <v>31</v>
      </c>
      <c r="BN2825">
        <v>511116</v>
      </c>
      <c r="BO2825" s="29">
        <v>7</v>
      </c>
      <c r="BP2825" t="s">
        <v>20</v>
      </c>
      <c r="BQ2825" s="61">
        <v>5979</v>
      </c>
    </row>
    <row r="2826" spans="37:69" x14ac:dyDescent="0.25">
      <c r="AK2826" s="27">
        <v>2023</v>
      </c>
      <c r="AL2826" t="s">
        <v>64</v>
      </c>
      <c r="AM2826" t="s">
        <v>34</v>
      </c>
      <c r="AN2826">
        <v>250024</v>
      </c>
      <c r="AO2826" s="29">
        <v>7</v>
      </c>
      <c r="AP2826" t="s">
        <v>12</v>
      </c>
      <c r="AQ2826" s="61">
        <v>2355</v>
      </c>
      <c r="BK2826" s="27">
        <v>2023</v>
      </c>
      <c r="BL2826" t="s">
        <v>64</v>
      </c>
      <c r="BM2826" t="s">
        <v>31</v>
      </c>
      <c r="BN2826">
        <v>511116</v>
      </c>
      <c r="BO2826" s="29">
        <v>7</v>
      </c>
      <c r="BP2826" t="s">
        <v>21</v>
      </c>
      <c r="BQ2826" s="61">
        <v>2064</v>
      </c>
    </row>
    <row r="2827" spans="37:69" x14ac:dyDescent="0.25">
      <c r="AK2827" s="27">
        <v>2023</v>
      </c>
      <c r="AL2827" t="s">
        <v>64</v>
      </c>
      <c r="AM2827" t="s">
        <v>34</v>
      </c>
      <c r="AN2827">
        <v>250024</v>
      </c>
      <c r="AO2827" s="29">
        <v>8</v>
      </c>
      <c r="AP2827" t="s">
        <v>79</v>
      </c>
      <c r="AQ2827" s="61">
        <v>4613</v>
      </c>
      <c r="BK2827" s="27">
        <v>2023</v>
      </c>
      <c r="BL2827" t="s">
        <v>64</v>
      </c>
      <c r="BM2827" t="s">
        <v>31</v>
      </c>
      <c r="BN2827">
        <v>511116</v>
      </c>
      <c r="BO2827" s="29">
        <v>8</v>
      </c>
      <c r="BP2827" t="s">
        <v>73</v>
      </c>
      <c r="BQ2827" s="61">
        <v>5208</v>
      </c>
    </row>
    <row r="2828" spans="37:69" x14ac:dyDescent="0.25">
      <c r="AK2828" s="27">
        <v>2023</v>
      </c>
      <c r="AL2828" t="s">
        <v>64</v>
      </c>
      <c r="AM2828" t="s">
        <v>34</v>
      </c>
      <c r="AN2828">
        <v>250024</v>
      </c>
      <c r="AO2828" s="29">
        <v>9</v>
      </c>
      <c r="AP2828" t="s">
        <v>77</v>
      </c>
      <c r="AQ2828" s="61">
        <v>2515</v>
      </c>
      <c r="BK2828" s="27">
        <v>2023</v>
      </c>
      <c r="BL2828" t="s">
        <v>64</v>
      </c>
      <c r="BM2828" t="s">
        <v>31</v>
      </c>
      <c r="BN2828">
        <v>511116</v>
      </c>
      <c r="BO2828" s="29">
        <v>8</v>
      </c>
      <c r="BP2828" t="s">
        <v>74</v>
      </c>
      <c r="BQ2828" s="61">
        <v>1964</v>
      </c>
    </row>
    <row r="2829" spans="37:69" x14ac:dyDescent="0.25">
      <c r="AK2829" s="27">
        <v>2023</v>
      </c>
      <c r="AL2829" t="s">
        <v>64</v>
      </c>
      <c r="AM2829" t="s">
        <v>34</v>
      </c>
      <c r="AN2829">
        <v>250024</v>
      </c>
      <c r="AO2829" s="29">
        <v>9</v>
      </c>
      <c r="AP2829" t="s">
        <v>14</v>
      </c>
      <c r="AQ2829" s="61">
        <v>5150</v>
      </c>
      <c r="BK2829" s="27">
        <v>2023</v>
      </c>
      <c r="BL2829" t="s">
        <v>64</v>
      </c>
      <c r="BM2829" t="s">
        <v>31</v>
      </c>
      <c r="BN2829">
        <v>511116</v>
      </c>
      <c r="BO2829" s="29">
        <v>8</v>
      </c>
      <c r="BP2829" t="s">
        <v>76</v>
      </c>
      <c r="BQ2829" s="61">
        <v>1885</v>
      </c>
    </row>
    <row r="2830" spans="37:69" x14ac:dyDescent="0.25">
      <c r="AK2830" s="27">
        <v>2023</v>
      </c>
      <c r="AL2830" t="s">
        <v>64</v>
      </c>
      <c r="AM2830" t="s">
        <v>34</v>
      </c>
      <c r="AN2830">
        <v>250024</v>
      </c>
      <c r="AO2830" s="29">
        <v>9</v>
      </c>
      <c r="AP2830" t="s">
        <v>17</v>
      </c>
      <c r="AQ2830" s="61">
        <v>1144</v>
      </c>
      <c r="BK2830" s="27">
        <v>2023</v>
      </c>
      <c r="BL2830" t="s">
        <v>64</v>
      </c>
      <c r="BM2830" t="s">
        <v>31</v>
      </c>
      <c r="BN2830">
        <v>511116</v>
      </c>
      <c r="BO2830" s="29">
        <v>8</v>
      </c>
      <c r="BP2830" t="s">
        <v>16</v>
      </c>
      <c r="BQ2830" s="61">
        <v>705</v>
      </c>
    </row>
    <row r="2831" spans="37:69" x14ac:dyDescent="0.25">
      <c r="AK2831" s="27">
        <v>2023</v>
      </c>
      <c r="AL2831" t="s">
        <v>64</v>
      </c>
      <c r="AM2831" t="s">
        <v>34</v>
      </c>
      <c r="AN2831">
        <v>250024</v>
      </c>
      <c r="AO2831" s="29">
        <v>11</v>
      </c>
      <c r="AP2831" t="s">
        <v>73</v>
      </c>
      <c r="AQ2831" s="61">
        <v>5620</v>
      </c>
      <c r="BK2831" s="27">
        <v>2023</v>
      </c>
      <c r="BL2831" t="s">
        <v>64</v>
      </c>
      <c r="BM2831" t="s">
        <v>31</v>
      </c>
      <c r="BN2831">
        <v>511116</v>
      </c>
      <c r="BO2831" s="29">
        <v>8</v>
      </c>
      <c r="BP2831" t="s">
        <v>21</v>
      </c>
      <c r="BQ2831" s="61">
        <v>3480</v>
      </c>
    </row>
    <row r="2832" spans="37:69" x14ac:dyDescent="0.25">
      <c r="AK2832" s="27">
        <v>2023</v>
      </c>
      <c r="AL2832" t="s">
        <v>64</v>
      </c>
      <c r="AM2832" t="s">
        <v>34</v>
      </c>
      <c r="AN2832">
        <v>250025</v>
      </c>
      <c r="AO2832" s="29">
        <v>1</v>
      </c>
      <c r="AP2832" t="s">
        <v>18</v>
      </c>
      <c r="AQ2832" s="61">
        <v>3823</v>
      </c>
      <c r="BK2832" s="27">
        <v>2023</v>
      </c>
      <c r="BL2832" t="s">
        <v>64</v>
      </c>
      <c r="BM2832" t="s">
        <v>31</v>
      </c>
      <c r="BN2832">
        <v>511116</v>
      </c>
      <c r="BO2832" s="29">
        <v>9</v>
      </c>
      <c r="BP2832" t="s">
        <v>77</v>
      </c>
      <c r="BQ2832" s="61">
        <v>2515</v>
      </c>
    </row>
    <row r="2833" spans="37:69" x14ac:dyDescent="0.25">
      <c r="AK2833" s="27">
        <v>2023</v>
      </c>
      <c r="AL2833" t="s">
        <v>64</v>
      </c>
      <c r="AM2833" t="s">
        <v>34</v>
      </c>
      <c r="AN2833">
        <v>250025</v>
      </c>
      <c r="AO2833" s="29">
        <v>2</v>
      </c>
      <c r="AP2833" t="s">
        <v>11</v>
      </c>
      <c r="AQ2833" s="61">
        <v>3860</v>
      </c>
      <c r="BK2833" s="27">
        <v>2023</v>
      </c>
      <c r="BL2833" t="s">
        <v>64</v>
      </c>
      <c r="BM2833" t="s">
        <v>31</v>
      </c>
      <c r="BN2833">
        <v>511116</v>
      </c>
      <c r="BO2833" s="29">
        <v>9</v>
      </c>
      <c r="BP2833" t="s">
        <v>13</v>
      </c>
      <c r="BQ2833" s="61">
        <v>3119</v>
      </c>
    </row>
    <row r="2834" spans="37:69" x14ac:dyDescent="0.25">
      <c r="AK2834" s="27">
        <v>2023</v>
      </c>
      <c r="AL2834" t="s">
        <v>64</v>
      </c>
      <c r="AM2834" t="s">
        <v>34</v>
      </c>
      <c r="AN2834">
        <v>250025</v>
      </c>
      <c r="AO2834" s="29">
        <v>3</v>
      </c>
      <c r="AP2834" t="s">
        <v>12</v>
      </c>
      <c r="AQ2834" s="61">
        <v>5591</v>
      </c>
      <c r="BK2834" s="27">
        <v>2023</v>
      </c>
      <c r="BL2834" t="s">
        <v>64</v>
      </c>
      <c r="BM2834" t="s">
        <v>31</v>
      </c>
      <c r="BN2834">
        <v>511116</v>
      </c>
      <c r="BO2834" s="29">
        <v>10</v>
      </c>
      <c r="BP2834" t="s">
        <v>74</v>
      </c>
      <c r="BQ2834" s="61">
        <v>2190</v>
      </c>
    </row>
    <row r="2835" spans="37:69" x14ac:dyDescent="0.25">
      <c r="AK2835" s="27">
        <v>2023</v>
      </c>
      <c r="AL2835" t="s">
        <v>64</v>
      </c>
      <c r="AM2835" t="s">
        <v>34</v>
      </c>
      <c r="AN2835">
        <v>250025</v>
      </c>
      <c r="AO2835" s="29">
        <v>3</v>
      </c>
      <c r="AP2835" t="s">
        <v>17</v>
      </c>
      <c r="AQ2835" s="61">
        <v>1792</v>
      </c>
      <c r="BK2835" s="27">
        <v>2023</v>
      </c>
      <c r="BL2835" t="s">
        <v>64</v>
      </c>
      <c r="BM2835" t="s">
        <v>31</v>
      </c>
      <c r="BN2835">
        <v>511116</v>
      </c>
      <c r="BO2835" s="29">
        <v>10</v>
      </c>
      <c r="BP2835" t="s">
        <v>20</v>
      </c>
      <c r="BQ2835" s="61">
        <v>4206</v>
      </c>
    </row>
    <row r="2836" spans="37:69" x14ac:dyDescent="0.25">
      <c r="AK2836" s="27">
        <v>2023</v>
      </c>
      <c r="AL2836" t="s">
        <v>64</v>
      </c>
      <c r="AM2836" t="s">
        <v>34</v>
      </c>
      <c r="AN2836">
        <v>250025</v>
      </c>
      <c r="AO2836" s="29">
        <v>6</v>
      </c>
      <c r="AP2836" t="s">
        <v>14</v>
      </c>
      <c r="AQ2836" s="61">
        <v>2805</v>
      </c>
      <c r="BK2836" s="27">
        <v>2023</v>
      </c>
      <c r="BL2836" t="s">
        <v>64</v>
      </c>
      <c r="BM2836" t="s">
        <v>31</v>
      </c>
      <c r="BN2836">
        <v>511116</v>
      </c>
      <c r="BO2836" s="29">
        <v>11</v>
      </c>
      <c r="BP2836" t="s">
        <v>74</v>
      </c>
      <c r="BQ2836" s="61">
        <v>1087</v>
      </c>
    </row>
    <row r="2837" spans="37:69" x14ac:dyDescent="0.25">
      <c r="AK2837" s="27">
        <v>2023</v>
      </c>
      <c r="AL2837" t="s">
        <v>64</v>
      </c>
      <c r="AM2837" t="s">
        <v>34</v>
      </c>
      <c r="AN2837">
        <v>250025</v>
      </c>
      <c r="AO2837" s="29">
        <v>6</v>
      </c>
      <c r="AP2837" t="s">
        <v>19</v>
      </c>
      <c r="AQ2837" s="61">
        <v>5961</v>
      </c>
      <c r="BK2837" s="27">
        <v>2023</v>
      </c>
      <c r="BL2837" t="s">
        <v>64</v>
      </c>
      <c r="BM2837" t="s">
        <v>31</v>
      </c>
      <c r="BN2837">
        <v>511116</v>
      </c>
      <c r="BO2837" s="29">
        <v>12</v>
      </c>
      <c r="BP2837" t="s">
        <v>77</v>
      </c>
      <c r="BQ2837" s="61">
        <v>3776</v>
      </c>
    </row>
    <row r="2838" spans="37:69" x14ac:dyDescent="0.25">
      <c r="AK2838" s="27">
        <v>2023</v>
      </c>
      <c r="AL2838" t="s">
        <v>64</v>
      </c>
      <c r="AM2838" t="s">
        <v>34</v>
      </c>
      <c r="AN2838">
        <v>250025</v>
      </c>
      <c r="AO2838" s="29">
        <v>9</v>
      </c>
      <c r="AP2838" t="s">
        <v>13</v>
      </c>
      <c r="AQ2838" s="61">
        <v>3119</v>
      </c>
      <c r="BK2838" s="27">
        <v>2023</v>
      </c>
      <c r="BL2838" t="s">
        <v>64</v>
      </c>
      <c r="BM2838" t="s">
        <v>31</v>
      </c>
      <c r="BN2838">
        <v>511116</v>
      </c>
      <c r="BO2838" s="29">
        <v>12</v>
      </c>
      <c r="BP2838" t="s">
        <v>11</v>
      </c>
      <c r="BQ2838" s="61">
        <v>4541</v>
      </c>
    </row>
    <row r="2839" spans="37:69" x14ac:dyDescent="0.25">
      <c r="AK2839" s="27">
        <v>2023</v>
      </c>
      <c r="AL2839" t="s">
        <v>64</v>
      </c>
      <c r="AM2839" t="s">
        <v>34</v>
      </c>
      <c r="AN2839">
        <v>250025</v>
      </c>
      <c r="AO2839" s="29">
        <v>10</v>
      </c>
      <c r="AP2839" t="s">
        <v>74</v>
      </c>
      <c r="AQ2839" s="61">
        <v>2190</v>
      </c>
      <c r="BK2839" s="27">
        <v>2023</v>
      </c>
      <c r="BL2839" t="s">
        <v>64</v>
      </c>
      <c r="BM2839" t="s">
        <v>31</v>
      </c>
      <c r="BN2839">
        <v>511117</v>
      </c>
      <c r="BO2839" s="29">
        <v>1</v>
      </c>
      <c r="BP2839" t="s">
        <v>11</v>
      </c>
      <c r="BQ2839" s="61">
        <v>3053</v>
      </c>
    </row>
    <row r="2840" spans="37:69" x14ac:dyDescent="0.25">
      <c r="AK2840" s="27">
        <v>2023</v>
      </c>
      <c r="AL2840" t="s">
        <v>64</v>
      </c>
      <c r="AM2840" t="s">
        <v>34</v>
      </c>
      <c r="AN2840">
        <v>250025</v>
      </c>
      <c r="AO2840" s="29">
        <v>11</v>
      </c>
      <c r="AP2840" t="s">
        <v>12</v>
      </c>
      <c r="AQ2840" s="61">
        <v>2229</v>
      </c>
      <c r="BK2840" s="27">
        <v>2023</v>
      </c>
      <c r="BL2840" t="s">
        <v>64</v>
      </c>
      <c r="BM2840" t="s">
        <v>31</v>
      </c>
      <c r="BN2840">
        <v>511117</v>
      </c>
      <c r="BO2840" s="29">
        <v>1</v>
      </c>
      <c r="BP2840" t="s">
        <v>15</v>
      </c>
      <c r="BQ2840" s="61">
        <v>5132</v>
      </c>
    </row>
    <row r="2841" spans="37:69" x14ac:dyDescent="0.25">
      <c r="AK2841" s="27">
        <v>2023</v>
      </c>
      <c r="AL2841" t="s">
        <v>64</v>
      </c>
      <c r="AM2841" t="s">
        <v>34</v>
      </c>
      <c r="AN2841">
        <v>250025</v>
      </c>
      <c r="AO2841" s="29">
        <v>11</v>
      </c>
      <c r="AP2841" t="s">
        <v>17</v>
      </c>
      <c r="AQ2841" s="61">
        <v>1522</v>
      </c>
      <c r="BK2841" s="27">
        <v>2023</v>
      </c>
      <c r="BL2841" t="s">
        <v>64</v>
      </c>
      <c r="BM2841" t="s">
        <v>31</v>
      </c>
      <c r="BN2841">
        <v>511117</v>
      </c>
      <c r="BO2841" s="29">
        <v>2</v>
      </c>
      <c r="BP2841" t="s">
        <v>13</v>
      </c>
      <c r="BQ2841" s="61">
        <v>2093</v>
      </c>
    </row>
    <row r="2842" spans="37:69" x14ac:dyDescent="0.25">
      <c r="AK2842" s="27">
        <v>2023</v>
      </c>
      <c r="AL2842" t="s">
        <v>64</v>
      </c>
      <c r="AM2842" t="s">
        <v>34</v>
      </c>
      <c r="AN2842">
        <v>250025</v>
      </c>
      <c r="AO2842" s="29">
        <v>12</v>
      </c>
      <c r="AP2842" t="s">
        <v>74</v>
      </c>
      <c r="AQ2842" s="61">
        <v>3003</v>
      </c>
      <c r="BK2842" s="27">
        <v>2023</v>
      </c>
      <c r="BL2842" t="s">
        <v>64</v>
      </c>
      <c r="BM2842" t="s">
        <v>31</v>
      </c>
      <c r="BN2842">
        <v>511117</v>
      </c>
      <c r="BO2842" s="29">
        <v>2</v>
      </c>
      <c r="BP2842" t="s">
        <v>21</v>
      </c>
      <c r="BQ2842" s="61">
        <v>3164</v>
      </c>
    </row>
    <row r="2843" spans="37:69" x14ac:dyDescent="0.25">
      <c r="AK2843" s="27">
        <v>2023</v>
      </c>
      <c r="AL2843" t="s">
        <v>64</v>
      </c>
      <c r="AM2843" t="s">
        <v>36</v>
      </c>
      <c r="AN2843">
        <v>250001</v>
      </c>
      <c r="AO2843" s="29">
        <v>1</v>
      </c>
      <c r="AP2843" t="s">
        <v>11</v>
      </c>
      <c r="AQ2843" s="61">
        <v>3053</v>
      </c>
      <c r="BK2843" s="27">
        <v>2023</v>
      </c>
      <c r="BL2843" t="s">
        <v>64</v>
      </c>
      <c r="BM2843" t="s">
        <v>31</v>
      </c>
      <c r="BN2843">
        <v>511117</v>
      </c>
      <c r="BO2843" s="29">
        <v>3</v>
      </c>
      <c r="BP2843" t="s">
        <v>12</v>
      </c>
      <c r="BQ2843" s="61">
        <v>3333</v>
      </c>
    </row>
    <row r="2844" spans="37:69" x14ac:dyDescent="0.25">
      <c r="AK2844" s="27">
        <v>2023</v>
      </c>
      <c r="AL2844" t="s">
        <v>64</v>
      </c>
      <c r="AM2844" t="s">
        <v>36</v>
      </c>
      <c r="AN2844">
        <v>250001</v>
      </c>
      <c r="AO2844" s="29">
        <v>5</v>
      </c>
      <c r="AP2844" t="s">
        <v>73</v>
      </c>
      <c r="AQ2844" s="61">
        <v>5868</v>
      </c>
      <c r="BK2844" s="27">
        <v>2023</v>
      </c>
      <c r="BL2844" t="s">
        <v>64</v>
      </c>
      <c r="BM2844" t="s">
        <v>31</v>
      </c>
      <c r="BN2844">
        <v>511117</v>
      </c>
      <c r="BO2844" s="29">
        <v>3</v>
      </c>
      <c r="BP2844" t="s">
        <v>15</v>
      </c>
      <c r="BQ2844" s="61">
        <v>4293</v>
      </c>
    </row>
    <row r="2845" spans="37:69" x14ac:dyDescent="0.25">
      <c r="AK2845" s="27">
        <v>2023</v>
      </c>
      <c r="AL2845" t="s">
        <v>64</v>
      </c>
      <c r="AM2845" t="s">
        <v>36</v>
      </c>
      <c r="AN2845">
        <v>250001</v>
      </c>
      <c r="AO2845" s="29">
        <v>5</v>
      </c>
      <c r="AP2845" t="s">
        <v>75</v>
      </c>
      <c r="AQ2845" s="61">
        <v>5858</v>
      </c>
      <c r="BK2845" s="27">
        <v>2023</v>
      </c>
      <c r="BL2845" t="s">
        <v>64</v>
      </c>
      <c r="BM2845" t="s">
        <v>31</v>
      </c>
      <c r="BN2845">
        <v>511117</v>
      </c>
      <c r="BO2845" s="29">
        <v>3</v>
      </c>
      <c r="BP2845" t="s">
        <v>21</v>
      </c>
      <c r="BQ2845" s="61">
        <v>2078</v>
      </c>
    </row>
    <row r="2846" spans="37:69" x14ac:dyDescent="0.25">
      <c r="AK2846" s="27">
        <v>2023</v>
      </c>
      <c r="AL2846" t="s">
        <v>64</v>
      </c>
      <c r="AM2846" t="s">
        <v>36</v>
      </c>
      <c r="AN2846">
        <v>250001</v>
      </c>
      <c r="AO2846" s="29">
        <v>8</v>
      </c>
      <c r="AP2846" t="s">
        <v>73</v>
      </c>
      <c r="AQ2846" s="61">
        <v>1226</v>
      </c>
      <c r="BK2846" s="27">
        <v>2023</v>
      </c>
      <c r="BL2846" t="s">
        <v>64</v>
      </c>
      <c r="BM2846" t="s">
        <v>31</v>
      </c>
      <c r="BN2846">
        <v>511117</v>
      </c>
      <c r="BO2846" s="29">
        <v>4</v>
      </c>
      <c r="BP2846" t="s">
        <v>75</v>
      </c>
      <c r="BQ2846" s="61">
        <v>2146</v>
      </c>
    </row>
    <row r="2847" spans="37:69" x14ac:dyDescent="0.25">
      <c r="AK2847" s="27">
        <v>2023</v>
      </c>
      <c r="AL2847" t="s">
        <v>64</v>
      </c>
      <c r="AM2847" t="s">
        <v>36</v>
      </c>
      <c r="AN2847">
        <v>250001</v>
      </c>
      <c r="AO2847" s="29">
        <v>9</v>
      </c>
      <c r="AP2847" t="s">
        <v>79</v>
      </c>
      <c r="AQ2847" s="61">
        <v>5409</v>
      </c>
      <c r="BK2847" s="27">
        <v>2023</v>
      </c>
      <c r="BL2847" t="s">
        <v>64</v>
      </c>
      <c r="BM2847" t="s">
        <v>31</v>
      </c>
      <c r="BN2847">
        <v>511117</v>
      </c>
      <c r="BO2847" s="29">
        <v>4</v>
      </c>
      <c r="BP2847" t="s">
        <v>13</v>
      </c>
      <c r="BQ2847" s="61">
        <v>3540</v>
      </c>
    </row>
    <row r="2848" spans="37:69" x14ac:dyDescent="0.25">
      <c r="AK2848" s="27">
        <v>2023</v>
      </c>
      <c r="AL2848" t="s">
        <v>64</v>
      </c>
      <c r="AM2848" t="s">
        <v>36</v>
      </c>
      <c r="AN2848">
        <v>250001</v>
      </c>
      <c r="AO2848" s="29">
        <v>9</v>
      </c>
      <c r="AP2848" t="s">
        <v>12</v>
      </c>
      <c r="AQ2848" s="61">
        <v>5509</v>
      </c>
      <c r="BK2848" s="27">
        <v>2023</v>
      </c>
      <c r="BL2848" t="s">
        <v>64</v>
      </c>
      <c r="BM2848" t="s">
        <v>31</v>
      </c>
      <c r="BN2848">
        <v>511117</v>
      </c>
      <c r="BO2848" s="29">
        <v>5</v>
      </c>
      <c r="BP2848" t="s">
        <v>73</v>
      </c>
      <c r="BQ2848" s="61">
        <v>2702</v>
      </c>
    </row>
    <row r="2849" spans="37:69" x14ac:dyDescent="0.25">
      <c r="AK2849" s="27">
        <v>2023</v>
      </c>
      <c r="AL2849" t="s">
        <v>64</v>
      </c>
      <c r="AM2849" t="s">
        <v>36</v>
      </c>
      <c r="AN2849">
        <v>250001</v>
      </c>
      <c r="AO2849" s="29">
        <v>10</v>
      </c>
      <c r="AP2849" t="s">
        <v>75</v>
      </c>
      <c r="AQ2849" s="61">
        <v>3435</v>
      </c>
      <c r="BK2849" s="27">
        <v>2023</v>
      </c>
      <c r="BL2849" t="s">
        <v>64</v>
      </c>
      <c r="BM2849" t="s">
        <v>31</v>
      </c>
      <c r="BN2849">
        <v>511117</v>
      </c>
      <c r="BO2849" s="29">
        <v>5</v>
      </c>
      <c r="BP2849" t="s">
        <v>80</v>
      </c>
      <c r="BQ2849" s="61">
        <v>1429</v>
      </c>
    </row>
    <row r="2850" spans="37:69" x14ac:dyDescent="0.25">
      <c r="AK2850" s="27">
        <v>2023</v>
      </c>
      <c r="AL2850" t="s">
        <v>64</v>
      </c>
      <c r="AM2850" t="s">
        <v>36</v>
      </c>
      <c r="AN2850">
        <v>250002</v>
      </c>
      <c r="AO2850" s="29">
        <v>1</v>
      </c>
      <c r="AP2850" t="s">
        <v>78</v>
      </c>
      <c r="AQ2850" s="61">
        <v>3103</v>
      </c>
      <c r="BK2850" s="27">
        <v>2023</v>
      </c>
      <c r="BL2850" t="s">
        <v>64</v>
      </c>
      <c r="BM2850" t="s">
        <v>31</v>
      </c>
      <c r="BN2850">
        <v>511117</v>
      </c>
      <c r="BO2850" s="29">
        <v>5</v>
      </c>
      <c r="BP2850" t="s">
        <v>15</v>
      </c>
      <c r="BQ2850" s="61">
        <v>1836</v>
      </c>
    </row>
    <row r="2851" spans="37:69" x14ac:dyDescent="0.25">
      <c r="AK2851" s="27">
        <v>2023</v>
      </c>
      <c r="AL2851" t="s">
        <v>64</v>
      </c>
      <c r="AM2851" t="s">
        <v>36</v>
      </c>
      <c r="AN2851">
        <v>250002</v>
      </c>
      <c r="AO2851" s="29">
        <v>1</v>
      </c>
      <c r="AP2851" t="s">
        <v>15</v>
      </c>
      <c r="AQ2851" s="61">
        <v>2733</v>
      </c>
      <c r="BK2851" s="27">
        <v>2023</v>
      </c>
      <c r="BL2851" t="s">
        <v>64</v>
      </c>
      <c r="BM2851" t="s">
        <v>31</v>
      </c>
      <c r="BN2851">
        <v>511117</v>
      </c>
      <c r="BO2851" s="29">
        <v>6</v>
      </c>
      <c r="BP2851" t="s">
        <v>79</v>
      </c>
      <c r="BQ2851" s="61">
        <v>1227</v>
      </c>
    </row>
    <row r="2852" spans="37:69" x14ac:dyDescent="0.25">
      <c r="AK2852" s="27">
        <v>2023</v>
      </c>
      <c r="AL2852" t="s">
        <v>64</v>
      </c>
      <c r="AM2852" t="s">
        <v>36</v>
      </c>
      <c r="AN2852">
        <v>250002</v>
      </c>
      <c r="AO2852" s="29">
        <v>3</v>
      </c>
      <c r="AP2852" t="s">
        <v>74</v>
      </c>
      <c r="AQ2852" s="61">
        <v>3203</v>
      </c>
      <c r="BK2852" s="27">
        <v>2023</v>
      </c>
      <c r="BL2852" t="s">
        <v>64</v>
      </c>
      <c r="BM2852" t="s">
        <v>31</v>
      </c>
      <c r="BN2852">
        <v>511117</v>
      </c>
      <c r="BO2852" s="29">
        <v>6</v>
      </c>
      <c r="BP2852" t="s">
        <v>15</v>
      </c>
      <c r="BQ2852" s="61">
        <v>3018</v>
      </c>
    </row>
    <row r="2853" spans="37:69" x14ac:dyDescent="0.25">
      <c r="AK2853" s="27">
        <v>2023</v>
      </c>
      <c r="AL2853" t="s">
        <v>64</v>
      </c>
      <c r="AM2853" t="s">
        <v>36</v>
      </c>
      <c r="AN2853">
        <v>250002</v>
      </c>
      <c r="AO2853" s="29">
        <v>3</v>
      </c>
      <c r="AP2853" t="s">
        <v>17</v>
      </c>
      <c r="AQ2853" s="61">
        <v>776</v>
      </c>
      <c r="BK2853" s="27">
        <v>2023</v>
      </c>
      <c r="BL2853" t="s">
        <v>64</v>
      </c>
      <c r="BM2853" t="s">
        <v>31</v>
      </c>
      <c r="BN2853">
        <v>511117</v>
      </c>
      <c r="BO2853" s="29">
        <v>7</v>
      </c>
      <c r="BP2853" t="s">
        <v>79</v>
      </c>
      <c r="BQ2853" s="61">
        <v>4529</v>
      </c>
    </row>
    <row r="2854" spans="37:69" x14ac:dyDescent="0.25">
      <c r="AK2854" s="27">
        <v>2023</v>
      </c>
      <c r="AL2854" t="s">
        <v>64</v>
      </c>
      <c r="AM2854" t="s">
        <v>36</v>
      </c>
      <c r="AN2854">
        <v>250002</v>
      </c>
      <c r="AO2854" s="29">
        <v>4</v>
      </c>
      <c r="AP2854" t="s">
        <v>18</v>
      </c>
      <c r="AQ2854" s="61">
        <v>1390</v>
      </c>
      <c r="BK2854" s="27">
        <v>2023</v>
      </c>
      <c r="BL2854" t="s">
        <v>64</v>
      </c>
      <c r="BM2854" t="s">
        <v>31</v>
      </c>
      <c r="BN2854">
        <v>511117</v>
      </c>
      <c r="BO2854" s="29">
        <v>7</v>
      </c>
      <c r="BP2854" t="s">
        <v>13</v>
      </c>
      <c r="BQ2854" s="61">
        <v>3117</v>
      </c>
    </row>
    <row r="2855" spans="37:69" x14ac:dyDescent="0.25">
      <c r="AK2855" s="27">
        <v>2023</v>
      </c>
      <c r="AL2855" t="s">
        <v>64</v>
      </c>
      <c r="AM2855" t="s">
        <v>36</v>
      </c>
      <c r="AN2855">
        <v>250002</v>
      </c>
      <c r="AO2855" s="29">
        <v>4</v>
      </c>
      <c r="AP2855" t="s">
        <v>20</v>
      </c>
      <c r="AQ2855" s="61">
        <v>3899</v>
      </c>
      <c r="BK2855" s="27">
        <v>2023</v>
      </c>
      <c r="BL2855" t="s">
        <v>64</v>
      </c>
      <c r="BM2855" t="s">
        <v>31</v>
      </c>
      <c r="BN2855">
        <v>511117</v>
      </c>
      <c r="BO2855" s="29">
        <v>8</v>
      </c>
      <c r="BP2855" t="s">
        <v>76</v>
      </c>
      <c r="BQ2855" s="61">
        <v>2859</v>
      </c>
    </row>
    <row r="2856" spans="37:69" x14ac:dyDescent="0.25">
      <c r="AK2856" s="27">
        <v>2023</v>
      </c>
      <c r="AL2856" t="s">
        <v>64</v>
      </c>
      <c r="AM2856" t="s">
        <v>36</v>
      </c>
      <c r="AN2856">
        <v>250002</v>
      </c>
      <c r="AO2856" s="29">
        <v>8</v>
      </c>
      <c r="AP2856" t="s">
        <v>76</v>
      </c>
      <c r="AQ2856" s="61">
        <v>1348</v>
      </c>
      <c r="BK2856" s="27">
        <v>2023</v>
      </c>
      <c r="BL2856" t="s">
        <v>64</v>
      </c>
      <c r="BM2856" t="s">
        <v>31</v>
      </c>
      <c r="BN2856">
        <v>511117</v>
      </c>
      <c r="BO2856" s="29">
        <v>8</v>
      </c>
      <c r="BP2856" t="s">
        <v>77</v>
      </c>
      <c r="BQ2856" s="61">
        <v>5880</v>
      </c>
    </row>
    <row r="2857" spans="37:69" x14ac:dyDescent="0.25">
      <c r="AK2857" s="27">
        <v>2023</v>
      </c>
      <c r="AL2857" t="s">
        <v>64</v>
      </c>
      <c r="AM2857" t="s">
        <v>36</v>
      </c>
      <c r="AN2857">
        <v>250002</v>
      </c>
      <c r="AO2857" s="29">
        <v>11</v>
      </c>
      <c r="AP2857" t="s">
        <v>74</v>
      </c>
      <c r="AQ2857" s="61">
        <v>1087</v>
      </c>
      <c r="BK2857" s="27">
        <v>2023</v>
      </c>
      <c r="BL2857" t="s">
        <v>64</v>
      </c>
      <c r="BM2857" t="s">
        <v>31</v>
      </c>
      <c r="BN2857">
        <v>511117</v>
      </c>
      <c r="BO2857" s="29">
        <v>8</v>
      </c>
      <c r="BP2857" t="s">
        <v>80</v>
      </c>
      <c r="BQ2857" s="61">
        <v>4715</v>
      </c>
    </row>
    <row r="2858" spans="37:69" x14ac:dyDescent="0.25">
      <c r="AK2858" s="27">
        <v>2023</v>
      </c>
      <c r="AL2858" t="s">
        <v>64</v>
      </c>
      <c r="AM2858" t="s">
        <v>36</v>
      </c>
      <c r="AN2858">
        <v>250003</v>
      </c>
      <c r="AO2858" s="29">
        <v>1</v>
      </c>
      <c r="AP2858" t="s">
        <v>12</v>
      </c>
      <c r="AQ2858" s="61">
        <v>5121</v>
      </c>
      <c r="BK2858" s="27">
        <v>2023</v>
      </c>
      <c r="BL2858" t="s">
        <v>64</v>
      </c>
      <c r="BM2858" t="s">
        <v>31</v>
      </c>
      <c r="BN2858">
        <v>511117</v>
      </c>
      <c r="BO2858" s="29">
        <v>8</v>
      </c>
      <c r="BP2858" t="s">
        <v>81</v>
      </c>
      <c r="BQ2858" s="61">
        <v>5667</v>
      </c>
    </row>
    <row r="2859" spans="37:69" x14ac:dyDescent="0.25">
      <c r="AK2859" s="27">
        <v>2023</v>
      </c>
      <c r="AL2859" t="s">
        <v>64</v>
      </c>
      <c r="AM2859" t="s">
        <v>36</v>
      </c>
      <c r="AN2859">
        <v>250003</v>
      </c>
      <c r="AO2859" s="29">
        <v>2</v>
      </c>
      <c r="AP2859" t="s">
        <v>75</v>
      </c>
      <c r="AQ2859" s="61">
        <v>574</v>
      </c>
      <c r="BK2859" s="27">
        <v>2023</v>
      </c>
      <c r="BL2859" t="s">
        <v>64</v>
      </c>
      <c r="BM2859" t="s">
        <v>31</v>
      </c>
      <c r="BN2859">
        <v>511117</v>
      </c>
      <c r="BO2859" s="29">
        <v>8</v>
      </c>
      <c r="BP2859" t="s">
        <v>15</v>
      </c>
      <c r="BQ2859" s="61">
        <v>3268</v>
      </c>
    </row>
    <row r="2860" spans="37:69" x14ac:dyDescent="0.25">
      <c r="AK2860" s="27">
        <v>2023</v>
      </c>
      <c r="AL2860" t="s">
        <v>64</v>
      </c>
      <c r="AM2860" t="s">
        <v>36</v>
      </c>
      <c r="AN2860">
        <v>250003</v>
      </c>
      <c r="AO2860" s="29">
        <v>2</v>
      </c>
      <c r="AP2860" t="s">
        <v>19</v>
      </c>
      <c r="AQ2860" s="61">
        <v>339</v>
      </c>
      <c r="BK2860" s="27">
        <v>2023</v>
      </c>
      <c r="BL2860" t="s">
        <v>64</v>
      </c>
      <c r="BM2860" t="s">
        <v>31</v>
      </c>
      <c r="BN2860">
        <v>511117</v>
      </c>
      <c r="BO2860" s="29">
        <v>9</v>
      </c>
      <c r="BP2860" t="s">
        <v>79</v>
      </c>
      <c r="BQ2860" s="61">
        <v>5409</v>
      </c>
    </row>
    <row r="2861" spans="37:69" x14ac:dyDescent="0.25">
      <c r="AK2861" s="27">
        <v>2023</v>
      </c>
      <c r="AL2861" t="s">
        <v>64</v>
      </c>
      <c r="AM2861" t="s">
        <v>36</v>
      </c>
      <c r="AN2861">
        <v>250003</v>
      </c>
      <c r="AO2861" s="29">
        <v>5</v>
      </c>
      <c r="AP2861" t="s">
        <v>80</v>
      </c>
      <c r="AQ2861" s="61">
        <v>1429</v>
      </c>
      <c r="BK2861" s="27">
        <v>2023</v>
      </c>
      <c r="BL2861" t="s">
        <v>64</v>
      </c>
      <c r="BM2861" t="s">
        <v>31</v>
      </c>
      <c r="BN2861">
        <v>511117</v>
      </c>
      <c r="BO2861" s="29">
        <v>10</v>
      </c>
      <c r="BP2861" t="s">
        <v>78</v>
      </c>
      <c r="BQ2861" s="61">
        <v>1660</v>
      </c>
    </row>
    <row r="2862" spans="37:69" x14ac:dyDescent="0.25">
      <c r="AK2862" s="27">
        <v>2023</v>
      </c>
      <c r="AL2862" t="s">
        <v>64</v>
      </c>
      <c r="AM2862" t="s">
        <v>36</v>
      </c>
      <c r="AN2862">
        <v>250003</v>
      </c>
      <c r="AO2862" s="29">
        <v>9</v>
      </c>
      <c r="AP2862" t="s">
        <v>11</v>
      </c>
      <c r="AQ2862" s="61">
        <v>4534</v>
      </c>
      <c r="BK2862" s="27">
        <v>2023</v>
      </c>
      <c r="BL2862" t="s">
        <v>64</v>
      </c>
      <c r="BM2862" t="s">
        <v>31</v>
      </c>
      <c r="BN2862">
        <v>511117</v>
      </c>
      <c r="BO2862" s="29">
        <v>11</v>
      </c>
      <c r="BP2862" t="s">
        <v>73</v>
      </c>
      <c r="BQ2862" s="61">
        <v>5620</v>
      </c>
    </row>
    <row r="2863" spans="37:69" x14ac:dyDescent="0.25">
      <c r="AK2863" s="27">
        <v>2023</v>
      </c>
      <c r="AL2863" t="s">
        <v>64</v>
      </c>
      <c r="AM2863" t="s">
        <v>36</v>
      </c>
      <c r="AN2863">
        <v>250003</v>
      </c>
      <c r="AO2863" s="29">
        <v>9</v>
      </c>
      <c r="AP2863" t="s">
        <v>21</v>
      </c>
      <c r="AQ2863" s="61">
        <v>1834</v>
      </c>
      <c r="BK2863" s="27">
        <v>2023</v>
      </c>
      <c r="BL2863" t="s">
        <v>64</v>
      </c>
      <c r="BM2863" t="s">
        <v>31</v>
      </c>
      <c r="BN2863">
        <v>511117</v>
      </c>
      <c r="BO2863" s="29">
        <v>12</v>
      </c>
      <c r="BP2863" t="s">
        <v>74</v>
      </c>
      <c r="BQ2863" s="61">
        <v>3003</v>
      </c>
    </row>
    <row r="2864" spans="37:69" x14ac:dyDescent="0.25">
      <c r="AK2864" s="27">
        <v>2023</v>
      </c>
      <c r="AL2864" t="s">
        <v>64</v>
      </c>
      <c r="AM2864" t="s">
        <v>36</v>
      </c>
      <c r="AN2864">
        <v>250003</v>
      </c>
      <c r="AO2864" s="29">
        <v>10</v>
      </c>
      <c r="AP2864" t="s">
        <v>79</v>
      </c>
      <c r="AQ2864" s="61">
        <v>3782</v>
      </c>
      <c r="BK2864" s="27">
        <v>2023</v>
      </c>
      <c r="BL2864" t="s">
        <v>64</v>
      </c>
      <c r="BM2864" t="s">
        <v>31</v>
      </c>
      <c r="BN2864">
        <v>511117</v>
      </c>
      <c r="BO2864" s="29">
        <v>12</v>
      </c>
      <c r="BP2864" t="s">
        <v>18</v>
      </c>
      <c r="BQ2864" s="61">
        <v>434</v>
      </c>
    </row>
    <row r="2865" spans="37:69" x14ac:dyDescent="0.25">
      <c r="AK2865" s="27">
        <v>2023</v>
      </c>
      <c r="AL2865" t="s">
        <v>64</v>
      </c>
      <c r="AM2865" t="s">
        <v>36</v>
      </c>
      <c r="AN2865">
        <v>250003</v>
      </c>
      <c r="AO2865" s="29">
        <v>10</v>
      </c>
      <c r="AP2865" t="s">
        <v>16</v>
      </c>
      <c r="AQ2865" s="61">
        <v>2583</v>
      </c>
      <c r="BK2865" s="27">
        <v>2023</v>
      </c>
      <c r="BL2865" t="s">
        <v>64</v>
      </c>
      <c r="BM2865" t="s">
        <v>31</v>
      </c>
      <c r="BN2865">
        <v>511117</v>
      </c>
      <c r="BO2865" s="29">
        <v>12</v>
      </c>
      <c r="BP2865" t="s">
        <v>20</v>
      </c>
      <c r="BQ2865" s="61">
        <v>4734</v>
      </c>
    </row>
    <row r="2866" spans="37:69" x14ac:dyDescent="0.25">
      <c r="AK2866" s="27">
        <v>2023</v>
      </c>
      <c r="AL2866" t="s">
        <v>64</v>
      </c>
      <c r="AM2866" t="s">
        <v>36</v>
      </c>
      <c r="AN2866">
        <v>250003</v>
      </c>
      <c r="AO2866" s="29">
        <v>10</v>
      </c>
      <c r="AP2866" t="s">
        <v>18</v>
      </c>
      <c r="AQ2866" s="61">
        <v>5217</v>
      </c>
      <c r="BK2866" s="27" t="s">
        <v>93</v>
      </c>
      <c r="BQ2866" s="61">
        <v>9586989</v>
      </c>
    </row>
    <row r="2867" spans="37:69" x14ac:dyDescent="0.25">
      <c r="AK2867" s="27">
        <v>2023</v>
      </c>
      <c r="AL2867" t="s">
        <v>64</v>
      </c>
      <c r="AM2867" t="s">
        <v>36</v>
      </c>
      <c r="AN2867">
        <v>250003</v>
      </c>
      <c r="AO2867" s="29">
        <v>10</v>
      </c>
      <c r="AP2867" t="s">
        <v>21</v>
      </c>
      <c r="AQ2867" s="61">
        <v>3499</v>
      </c>
    </row>
    <row r="2868" spans="37:69" x14ac:dyDescent="0.25">
      <c r="AK2868" s="27">
        <v>2023</v>
      </c>
      <c r="AL2868" t="s">
        <v>64</v>
      </c>
      <c r="AM2868" t="s">
        <v>36</v>
      </c>
      <c r="AN2868">
        <v>250004</v>
      </c>
      <c r="AO2868" s="29">
        <v>5</v>
      </c>
      <c r="AP2868" t="s">
        <v>81</v>
      </c>
      <c r="AQ2868" s="61">
        <v>5865</v>
      </c>
    </row>
    <row r="2869" spans="37:69" x14ac:dyDescent="0.25">
      <c r="AK2869" s="27">
        <v>2023</v>
      </c>
      <c r="AL2869" t="s">
        <v>64</v>
      </c>
      <c r="AM2869" t="s">
        <v>36</v>
      </c>
      <c r="AN2869">
        <v>250004</v>
      </c>
      <c r="AO2869" s="29">
        <v>5</v>
      </c>
      <c r="AP2869" t="s">
        <v>18</v>
      </c>
      <c r="AQ2869" s="61">
        <v>4831</v>
      </c>
    </row>
    <row r="2870" spans="37:69" x14ac:dyDescent="0.25">
      <c r="AK2870" s="27">
        <v>2023</v>
      </c>
      <c r="AL2870" t="s">
        <v>64</v>
      </c>
      <c r="AM2870" t="s">
        <v>36</v>
      </c>
      <c r="AN2870">
        <v>250004</v>
      </c>
      <c r="AO2870" s="29">
        <v>7</v>
      </c>
      <c r="AP2870" t="s">
        <v>15</v>
      </c>
      <c r="AQ2870" s="61">
        <v>4061</v>
      </c>
    </row>
    <row r="2871" spans="37:69" x14ac:dyDescent="0.25">
      <c r="AK2871" s="27">
        <v>2023</v>
      </c>
      <c r="AL2871" t="s">
        <v>64</v>
      </c>
      <c r="AM2871" t="s">
        <v>36</v>
      </c>
      <c r="AN2871">
        <v>250004</v>
      </c>
      <c r="AO2871" s="29">
        <v>8</v>
      </c>
      <c r="AP2871" t="s">
        <v>15</v>
      </c>
      <c r="AQ2871" s="61">
        <v>3268</v>
      </c>
    </row>
    <row r="2872" spans="37:69" x14ac:dyDescent="0.25">
      <c r="AK2872" s="27">
        <v>2023</v>
      </c>
      <c r="AL2872" t="s">
        <v>64</v>
      </c>
      <c r="AM2872" t="s">
        <v>36</v>
      </c>
      <c r="AN2872">
        <v>250004</v>
      </c>
      <c r="AO2872" s="29">
        <v>10</v>
      </c>
      <c r="AP2872" t="s">
        <v>14</v>
      </c>
      <c r="AQ2872" s="61">
        <v>1309</v>
      </c>
    </row>
    <row r="2873" spans="37:69" x14ac:dyDescent="0.25">
      <c r="AK2873" s="27">
        <v>2023</v>
      </c>
      <c r="AL2873" t="s">
        <v>64</v>
      </c>
      <c r="AM2873" t="s">
        <v>36</v>
      </c>
      <c r="AN2873">
        <v>250004</v>
      </c>
      <c r="AO2873" s="29">
        <v>12</v>
      </c>
      <c r="AP2873" t="s">
        <v>17</v>
      </c>
      <c r="AQ2873" s="61">
        <v>744</v>
      </c>
    </row>
    <row r="2874" spans="37:69" x14ac:dyDescent="0.25">
      <c r="AK2874" s="27">
        <v>2023</v>
      </c>
      <c r="AL2874" t="s">
        <v>64</v>
      </c>
      <c r="AM2874" t="s">
        <v>36</v>
      </c>
      <c r="AN2874">
        <v>250005</v>
      </c>
      <c r="AO2874" s="29">
        <v>4</v>
      </c>
      <c r="AP2874" t="s">
        <v>78</v>
      </c>
      <c r="AQ2874" s="61">
        <v>1298</v>
      </c>
    </row>
    <row r="2875" spans="37:69" x14ac:dyDescent="0.25">
      <c r="AK2875" s="27">
        <v>2023</v>
      </c>
      <c r="AL2875" t="s">
        <v>64</v>
      </c>
      <c r="AM2875" t="s">
        <v>36</v>
      </c>
      <c r="AN2875">
        <v>250005</v>
      </c>
      <c r="AO2875" s="29">
        <v>5</v>
      </c>
      <c r="AP2875" t="s">
        <v>15</v>
      </c>
      <c r="AQ2875" s="61">
        <v>1836</v>
      </c>
    </row>
    <row r="2876" spans="37:69" x14ac:dyDescent="0.25">
      <c r="AK2876" s="27">
        <v>2023</v>
      </c>
      <c r="AL2876" t="s">
        <v>64</v>
      </c>
      <c r="AM2876" t="s">
        <v>36</v>
      </c>
      <c r="AN2876">
        <v>250005</v>
      </c>
      <c r="AO2876" s="29">
        <v>7</v>
      </c>
      <c r="AP2876" t="s">
        <v>20</v>
      </c>
      <c r="AQ2876" s="61">
        <v>1431</v>
      </c>
    </row>
    <row r="2877" spans="37:69" x14ac:dyDescent="0.25">
      <c r="AK2877" s="27">
        <v>2023</v>
      </c>
      <c r="AL2877" t="s">
        <v>64</v>
      </c>
      <c r="AM2877" t="s">
        <v>36</v>
      </c>
      <c r="AN2877">
        <v>250005</v>
      </c>
      <c r="AO2877" s="29">
        <v>7</v>
      </c>
      <c r="AP2877" t="s">
        <v>21</v>
      </c>
      <c r="AQ2877" s="61">
        <v>2064</v>
      </c>
    </row>
    <row r="2878" spans="37:69" x14ac:dyDescent="0.25">
      <c r="AK2878" s="27">
        <v>2023</v>
      </c>
      <c r="AL2878" t="s">
        <v>64</v>
      </c>
      <c r="AM2878" t="s">
        <v>36</v>
      </c>
      <c r="AN2878">
        <v>250005</v>
      </c>
      <c r="AO2878" s="29">
        <v>8</v>
      </c>
      <c r="AP2878" t="s">
        <v>19</v>
      </c>
      <c r="AQ2878" s="61">
        <v>1741</v>
      </c>
    </row>
    <row r="2879" spans="37:69" x14ac:dyDescent="0.25">
      <c r="AK2879" s="27">
        <v>2023</v>
      </c>
      <c r="AL2879" t="s">
        <v>64</v>
      </c>
      <c r="AM2879" t="s">
        <v>36</v>
      </c>
      <c r="AN2879">
        <v>250005</v>
      </c>
      <c r="AO2879" s="29">
        <v>10</v>
      </c>
      <c r="AP2879" t="s">
        <v>81</v>
      </c>
      <c r="AQ2879" s="61">
        <v>1901</v>
      </c>
    </row>
    <row r="2880" spans="37:69" x14ac:dyDescent="0.25">
      <c r="AK2880" s="27">
        <v>2023</v>
      </c>
      <c r="AL2880" t="s">
        <v>64</v>
      </c>
      <c r="AM2880" t="s">
        <v>36</v>
      </c>
      <c r="AN2880">
        <v>250005</v>
      </c>
      <c r="AO2880" s="29">
        <v>11</v>
      </c>
      <c r="AP2880" t="s">
        <v>16</v>
      </c>
      <c r="AQ2880" s="61">
        <v>732</v>
      </c>
    </row>
    <row r="2881" spans="37:43" x14ac:dyDescent="0.25">
      <c r="AK2881" s="27">
        <v>2023</v>
      </c>
      <c r="AL2881" t="s">
        <v>64</v>
      </c>
      <c r="AM2881" t="s">
        <v>36</v>
      </c>
      <c r="AN2881">
        <v>250005</v>
      </c>
      <c r="AO2881" s="29">
        <v>12</v>
      </c>
      <c r="AP2881" t="s">
        <v>78</v>
      </c>
      <c r="AQ2881" s="61">
        <v>1566</v>
      </c>
    </row>
    <row r="2882" spans="37:43" x14ac:dyDescent="0.25">
      <c r="AK2882" s="27">
        <v>2023</v>
      </c>
      <c r="AL2882" t="s">
        <v>64</v>
      </c>
      <c r="AM2882" t="s">
        <v>36</v>
      </c>
      <c r="AN2882">
        <v>250005</v>
      </c>
      <c r="AO2882" s="29">
        <v>12</v>
      </c>
      <c r="AP2882" t="s">
        <v>80</v>
      </c>
      <c r="AQ2882" s="61">
        <v>5782</v>
      </c>
    </row>
    <row r="2883" spans="37:43" x14ac:dyDescent="0.25">
      <c r="AK2883" s="27">
        <v>2023</v>
      </c>
      <c r="AL2883" t="s">
        <v>64</v>
      </c>
      <c r="AM2883" t="s">
        <v>36</v>
      </c>
      <c r="AN2883">
        <v>250006</v>
      </c>
      <c r="AO2883" s="29">
        <v>1</v>
      </c>
      <c r="AP2883" t="s">
        <v>79</v>
      </c>
      <c r="AQ2883" s="61">
        <v>960</v>
      </c>
    </row>
    <row r="2884" spans="37:43" x14ac:dyDescent="0.25">
      <c r="AK2884" s="27">
        <v>2023</v>
      </c>
      <c r="AL2884" t="s">
        <v>64</v>
      </c>
      <c r="AM2884" t="s">
        <v>36</v>
      </c>
      <c r="AN2884">
        <v>250006</v>
      </c>
      <c r="AO2884" s="29">
        <v>3</v>
      </c>
      <c r="AP2884" t="s">
        <v>18</v>
      </c>
      <c r="AQ2884" s="61">
        <v>5612</v>
      </c>
    </row>
    <row r="2885" spans="37:43" x14ac:dyDescent="0.25">
      <c r="AK2885" s="27">
        <v>2023</v>
      </c>
      <c r="AL2885" t="s">
        <v>64</v>
      </c>
      <c r="AM2885" t="s">
        <v>36</v>
      </c>
      <c r="AN2885">
        <v>250006</v>
      </c>
      <c r="AO2885" s="29">
        <v>3</v>
      </c>
      <c r="AP2885" t="s">
        <v>20</v>
      </c>
      <c r="AQ2885" s="61">
        <v>5758</v>
      </c>
    </row>
    <row r="2886" spans="37:43" x14ac:dyDescent="0.25">
      <c r="AK2886" s="27">
        <v>2023</v>
      </c>
      <c r="AL2886" t="s">
        <v>64</v>
      </c>
      <c r="AM2886" t="s">
        <v>36</v>
      </c>
      <c r="AN2886">
        <v>250006</v>
      </c>
      <c r="AO2886" s="29">
        <v>4</v>
      </c>
      <c r="AP2886" t="s">
        <v>21</v>
      </c>
      <c r="AQ2886" s="61">
        <v>5377</v>
      </c>
    </row>
    <row r="2887" spans="37:43" x14ac:dyDescent="0.25">
      <c r="AK2887" s="27">
        <v>2023</v>
      </c>
      <c r="AL2887" t="s">
        <v>64</v>
      </c>
      <c r="AM2887" t="s">
        <v>36</v>
      </c>
      <c r="AN2887">
        <v>250006</v>
      </c>
      <c r="AO2887" s="29">
        <v>5</v>
      </c>
      <c r="AP2887" t="s">
        <v>74</v>
      </c>
      <c r="AQ2887" s="61">
        <v>5024</v>
      </c>
    </row>
    <row r="2888" spans="37:43" x14ac:dyDescent="0.25">
      <c r="AK2888" s="27">
        <v>2023</v>
      </c>
      <c r="AL2888" t="s">
        <v>64</v>
      </c>
      <c r="AM2888" t="s">
        <v>36</v>
      </c>
      <c r="AN2888">
        <v>250006</v>
      </c>
      <c r="AO2888" s="29">
        <v>6</v>
      </c>
      <c r="AP2888" t="s">
        <v>78</v>
      </c>
      <c r="AQ2888" s="61">
        <v>5446</v>
      </c>
    </row>
    <row r="2889" spans="37:43" x14ac:dyDescent="0.25">
      <c r="AK2889" s="27">
        <v>2023</v>
      </c>
      <c r="AL2889" t="s">
        <v>64</v>
      </c>
      <c r="AM2889" t="s">
        <v>36</v>
      </c>
      <c r="AN2889">
        <v>250006</v>
      </c>
      <c r="AO2889" s="29">
        <v>6</v>
      </c>
      <c r="AP2889" t="s">
        <v>15</v>
      </c>
      <c r="AQ2889" s="61">
        <v>5403</v>
      </c>
    </row>
    <row r="2890" spans="37:43" x14ac:dyDescent="0.25">
      <c r="AK2890" s="27">
        <v>2023</v>
      </c>
      <c r="AL2890" t="s">
        <v>64</v>
      </c>
      <c r="AM2890" t="s">
        <v>36</v>
      </c>
      <c r="AN2890">
        <v>250006</v>
      </c>
      <c r="AO2890" s="29">
        <v>6</v>
      </c>
      <c r="AP2890" t="s">
        <v>19</v>
      </c>
      <c r="AQ2890" s="61">
        <v>4746</v>
      </c>
    </row>
    <row r="2891" spans="37:43" x14ac:dyDescent="0.25">
      <c r="AK2891" s="27">
        <v>2023</v>
      </c>
      <c r="AL2891" t="s">
        <v>64</v>
      </c>
      <c r="AM2891" t="s">
        <v>36</v>
      </c>
      <c r="AN2891">
        <v>250006</v>
      </c>
      <c r="AO2891" s="29">
        <v>8</v>
      </c>
      <c r="AP2891" t="s">
        <v>74</v>
      </c>
      <c r="AQ2891" s="61">
        <v>1964</v>
      </c>
    </row>
    <row r="2892" spans="37:43" x14ac:dyDescent="0.25">
      <c r="AK2892" s="27">
        <v>2023</v>
      </c>
      <c r="AL2892" t="s">
        <v>64</v>
      </c>
      <c r="AM2892" t="s">
        <v>36</v>
      </c>
      <c r="AN2892">
        <v>250006</v>
      </c>
      <c r="AO2892" s="29">
        <v>8</v>
      </c>
      <c r="AP2892" t="s">
        <v>81</v>
      </c>
      <c r="AQ2892" s="61">
        <v>1190</v>
      </c>
    </row>
    <row r="2893" spans="37:43" x14ac:dyDescent="0.25">
      <c r="AK2893" s="27">
        <v>2023</v>
      </c>
      <c r="AL2893" t="s">
        <v>64</v>
      </c>
      <c r="AM2893" t="s">
        <v>36</v>
      </c>
      <c r="AN2893">
        <v>250006</v>
      </c>
      <c r="AO2893" s="29">
        <v>11</v>
      </c>
      <c r="AP2893" t="s">
        <v>15</v>
      </c>
      <c r="AQ2893" s="61">
        <v>4614</v>
      </c>
    </row>
    <row r="2894" spans="37:43" x14ac:dyDescent="0.25">
      <c r="AK2894" s="27">
        <v>2023</v>
      </c>
      <c r="AL2894" t="s">
        <v>64</v>
      </c>
      <c r="AM2894" t="s">
        <v>36</v>
      </c>
      <c r="AN2894">
        <v>250006</v>
      </c>
      <c r="AO2894" s="29">
        <v>11</v>
      </c>
      <c r="AP2894" t="s">
        <v>21</v>
      </c>
      <c r="AQ2894" s="61">
        <v>5379</v>
      </c>
    </row>
    <row r="2895" spans="37:43" x14ac:dyDescent="0.25">
      <c r="AK2895" s="27">
        <v>2023</v>
      </c>
      <c r="AL2895" t="s">
        <v>64</v>
      </c>
      <c r="AM2895" t="s">
        <v>36</v>
      </c>
      <c r="AN2895">
        <v>250006</v>
      </c>
      <c r="AO2895" s="29">
        <v>12</v>
      </c>
      <c r="AP2895" t="s">
        <v>81</v>
      </c>
      <c r="AQ2895" s="61">
        <v>2345</v>
      </c>
    </row>
    <row r="2896" spans="37:43" x14ac:dyDescent="0.25">
      <c r="AK2896" s="27">
        <v>2023</v>
      </c>
      <c r="AL2896" t="s">
        <v>64</v>
      </c>
      <c r="AM2896" t="s">
        <v>36</v>
      </c>
      <c r="AN2896">
        <v>250006</v>
      </c>
      <c r="AO2896" s="29">
        <v>12</v>
      </c>
      <c r="AP2896" t="s">
        <v>12</v>
      </c>
      <c r="AQ2896" s="61">
        <v>934</v>
      </c>
    </row>
    <row r="2897" spans="37:43" x14ac:dyDescent="0.25">
      <c r="AK2897" s="27">
        <v>2023</v>
      </c>
      <c r="AL2897" t="s">
        <v>64</v>
      </c>
      <c r="AM2897" t="s">
        <v>36</v>
      </c>
      <c r="AN2897">
        <v>250007</v>
      </c>
      <c r="AO2897" s="29">
        <v>2</v>
      </c>
      <c r="AP2897" t="s">
        <v>75</v>
      </c>
      <c r="AQ2897" s="61">
        <v>2132</v>
      </c>
    </row>
    <row r="2898" spans="37:43" x14ac:dyDescent="0.25">
      <c r="AK2898" s="27">
        <v>2023</v>
      </c>
      <c r="AL2898" t="s">
        <v>64</v>
      </c>
      <c r="AM2898" t="s">
        <v>36</v>
      </c>
      <c r="AN2898">
        <v>250007</v>
      </c>
      <c r="AO2898" s="29">
        <v>3</v>
      </c>
      <c r="AP2898" t="s">
        <v>21</v>
      </c>
      <c r="AQ2898" s="61">
        <v>2078</v>
      </c>
    </row>
    <row r="2899" spans="37:43" x14ac:dyDescent="0.25">
      <c r="AK2899" s="27">
        <v>2023</v>
      </c>
      <c r="AL2899" t="s">
        <v>64</v>
      </c>
      <c r="AM2899" t="s">
        <v>36</v>
      </c>
      <c r="AN2899">
        <v>250007</v>
      </c>
      <c r="AO2899" s="29">
        <v>5</v>
      </c>
      <c r="AP2899" t="s">
        <v>77</v>
      </c>
      <c r="AQ2899" s="61">
        <v>2333</v>
      </c>
    </row>
    <row r="2900" spans="37:43" x14ac:dyDescent="0.25">
      <c r="AK2900" s="27">
        <v>2023</v>
      </c>
      <c r="AL2900" t="s">
        <v>64</v>
      </c>
      <c r="AM2900" t="s">
        <v>36</v>
      </c>
      <c r="AN2900">
        <v>250007</v>
      </c>
      <c r="AO2900" s="29">
        <v>5</v>
      </c>
      <c r="AP2900" t="s">
        <v>12</v>
      </c>
      <c r="AQ2900" s="61">
        <v>4053</v>
      </c>
    </row>
    <row r="2901" spans="37:43" x14ac:dyDescent="0.25">
      <c r="AK2901" s="27">
        <v>2023</v>
      </c>
      <c r="AL2901" t="s">
        <v>64</v>
      </c>
      <c r="AM2901" t="s">
        <v>36</v>
      </c>
      <c r="AN2901">
        <v>250007</v>
      </c>
      <c r="AO2901" s="29">
        <v>7</v>
      </c>
      <c r="AP2901" t="s">
        <v>13</v>
      </c>
      <c r="AQ2901" s="61">
        <v>3117</v>
      </c>
    </row>
    <row r="2902" spans="37:43" x14ac:dyDescent="0.25">
      <c r="AK2902" s="27">
        <v>2023</v>
      </c>
      <c r="AL2902" t="s">
        <v>64</v>
      </c>
      <c r="AM2902" t="s">
        <v>36</v>
      </c>
      <c r="AN2902">
        <v>250007</v>
      </c>
      <c r="AO2902" s="29">
        <v>7</v>
      </c>
      <c r="AP2902" t="s">
        <v>15</v>
      </c>
      <c r="AQ2902" s="61">
        <v>5497</v>
      </c>
    </row>
    <row r="2903" spans="37:43" x14ac:dyDescent="0.25">
      <c r="AK2903" s="27">
        <v>2023</v>
      </c>
      <c r="AL2903" t="s">
        <v>64</v>
      </c>
      <c r="AM2903" t="s">
        <v>36</v>
      </c>
      <c r="AN2903">
        <v>250007</v>
      </c>
      <c r="AO2903" s="29">
        <v>8</v>
      </c>
      <c r="AP2903" t="s">
        <v>14</v>
      </c>
      <c r="AQ2903" s="61">
        <v>3413</v>
      </c>
    </row>
    <row r="2904" spans="37:43" x14ac:dyDescent="0.25">
      <c r="AK2904" s="27">
        <v>2023</v>
      </c>
      <c r="AL2904" t="s">
        <v>64</v>
      </c>
      <c r="AM2904" t="s">
        <v>36</v>
      </c>
      <c r="AN2904">
        <v>250007</v>
      </c>
      <c r="AO2904" s="29">
        <v>9</v>
      </c>
      <c r="AP2904" t="s">
        <v>11</v>
      </c>
      <c r="AQ2904" s="61">
        <v>2223</v>
      </c>
    </row>
    <row r="2905" spans="37:43" x14ac:dyDescent="0.25">
      <c r="AK2905" s="27">
        <v>2023</v>
      </c>
      <c r="AL2905" t="s">
        <v>64</v>
      </c>
      <c r="AM2905" t="s">
        <v>36</v>
      </c>
      <c r="AN2905">
        <v>250007</v>
      </c>
      <c r="AO2905" s="29">
        <v>9</v>
      </c>
      <c r="AP2905" t="s">
        <v>19</v>
      </c>
      <c r="AQ2905" s="61">
        <v>3619</v>
      </c>
    </row>
    <row r="2906" spans="37:43" x14ac:dyDescent="0.25">
      <c r="AK2906" s="27">
        <v>2023</v>
      </c>
      <c r="AL2906" t="s">
        <v>64</v>
      </c>
      <c r="AM2906" t="s">
        <v>36</v>
      </c>
      <c r="AN2906">
        <v>250008</v>
      </c>
      <c r="AO2906" s="29">
        <v>8</v>
      </c>
      <c r="AP2906" t="s">
        <v>80</v>
      </c>
      <c r="AQ2906" s="61">
        <v>4715</v>
      </c>
    </row>
    <row r="2907" spans="37:43" x14ac:dyDescent="0.25">
      <c r="AK2907" s="27">
        <v>2023</v>
      </c>
      <c r="AL2907" t="s">
        <v>64</v>
      </c>
      <c r="AM2907" t="s">
        <v>36</v>
      </c>
      <c r="AN2907">
        <v>250008</v>
      </c>
      <c r="AO2907" s="29">
        <v>10</v>
      </c>
      <c r="AP2907" t="s">
        <v>76</v>
      </c>
      <c r="AQ2907" s="61">
        <v>1338</v>
      </c>
    </row>
    <row r="2908" spans="37:43" x14ac:dyDescent="0.25">
      <c r="AK2908" s="27">
        <v>2023</v>
      </c>
      <c r="AL2908" t="s">
        <v>64</v>
      </c>
      <c r="AM2908" t="s">
        <v>36</v>
      </c>
      <c r="AN2908">
        <v>250008</v>
      </c>
      <c r="AO2908" s="29">
        <v>11</v>
      </c>
      <c r="AP2908" t="s">
        <v>16</v>
      </c>
      <c r="AQ2908" s="61">
        <v>1361</v>
      </c>
    </row>
    <row r="2909" spans="37:43" x14ac:dyDescent="0.25">
      <c r="AK2909" s="27">
        <v>2023</v>
      </c>
      <c r="AL2909" t="s">
        <v>64</v>
      </c>
      <c r="AM2909" t="s">
        <v>36</v>
      </c>
      <c r="AN2909">
        <v>250008</v>
      </c>
      <c r="AO2909" s="29">
        <v>12</v>
      </c>
      <c r="AP2909" t="s">
        <v>81</v>
      </c>
      <c r="AQ2909" s="61">
        <v>1751</v>
      </c>
    </row>
    <row r="2910" spans="37:43" x14ac:dyDescent="0.25">
      <c r="AK2910" s="27">
        <v>2023</v>
      </c>
      <c r="AL2910" t="s">
        <v>64</v>
      </c>
      <c r="AM2910" t="s">
        <v>36</v>
      </c>
      <c r="AN2910">
        <v>250009</v>
      </c>
      <c r="AO2910" s="29">
        <v>2</v>
      </c>
      <c r="AP2910" t="s">
        <v>77</v>
      </c>
      <c r="AQ2910" s="61">
        <v>4030</v>
      </c>
    </row>
    <row r="2911" spans="37:43" x14ac:dyDescent="0.25">
      <c r="AK2911" s="27">
        <v>2023</v>
      </c>
      <c r="AL2911" t="s">
        <v>64</v>
      </c>
      <c r="AM2911" t="s">
        <v>36</v>
      </c>
      <c r="AN2911">
        <v>250009</v>
      </c>
      <c r="AO2911" s="29">
        <v>5</v>
      </c>
      <c r="AP2911" t="s">
        <v>76</v>
      </c>
      <c r="AQ2911" s="61">
        <v>1558</v>
      </c>
    </row>
    <row r="2912" spans="37:43" x14ac:dyDescent="0.25">
      <c r="AK2912" s="27">
        <v>2023</v>
      </c>
      <c r="AL2912" t="s">
        <v>64</v>
      </c>
      <c r="AM2912" t="s">
        <v>36</v>
      </c>
      <c r="AN2912">
        <v>250009</v>
      </c>
      <c r="AO2912" s="29">
        <v>5</v>
      </c>
      <c r="AP2912" t="s">
        <v>16</v>
      </c>
      <c r="AQ2912" s="61">
        <v>5423</v>
      </c>
    </row>
    <row r="2913" spans="37:43" x14ac:dyDescent="0.25">
      <c r="AK2913" s="27">
        <v>2023</v>
      </c>
      <c r="AL2913" t="s">
        <v>64</v>
      </c>
      <c r="AM2913" t="s">
        <v>36</v>
      </c>
      <c r="AN2913">
        <v>250009</v>
      </c>
      <c r="AO2913" s="29">
        <v>7</v>
      </c>
      <c r="AP2913" t="s">
        <v>79</v>
      </c>
      <c r="AQ2913" s="61">
        <v>3856</v>
      </c>
    </row>
    <row r="2914" spans="37:43" x14ac:dyDescent="0.25">
      <c r="AK2914" s="27">
        <v>2023</v>
      </c>
      <c r="AL2914" t="s">
        <v>64</v>
      </c>
      <c r="AM2914" t="s">
        <v>36</v>
      </c>
      <c r="AN2914">
        <v>250009</v>
      </c>
      <c r="AO2914" s="29">
        <v>9</v>
      </c>
      <c r="AP2914" t="s">
        <v>11</v>
      </c>
      <c r="AQ2914" s="61">
        <v>3872</v>
      </c>
    </row>
    <row r="2915" spans="37:43" x14ac:dyDescent="0.25">
      <c r="AK2915" s="27">
        <v>2023</v>
      </c>
      <c r="AL2915" t="s">
        <v>64</v>
      </c>
      <c r="AM2915" t="s">
        <v>36</v>
      </c>
      <c r="AN2915">
        <v>250009</v>
      </c>
      <c r="AO2915" s="29">
        <v>9</v>
      </c>
      <c r="AP2915" t="s">
        <v>15</v>
      </c>
      <c r="AQ2915" s="61">
        <v>5255</v>
      </c>
    </row>
    <row r="2916" spans="37:43" x14ac:dyDescent="0.25">
      <c r="AK2916" s="27">
        <v>2023</v>
      </c>
      <c r="AL2916" t="s">
        <v>64</v>
      </c>
      <c r="AM2916" t="s">
        <v>36</v>
      </c>
      <c r="AN2916">
        <v>250009</v>
      </c>
      <c r="AO2916" s="29">
        <v>10</v>
      </c>
      <c r="AP2916" t="s">
        <v>78</v>
      </c>
      <c r="AQ2916" s="61">
        <v>1660</v>
      </c>
    </row>
    <row r="2917" spans="37:43" x14ac:dyDescent="0.25">
      <c r="AK2917" s="27">
        <v>2023</v>
      </c>
      <c r="AL2917" t="s">
        <v>64</v>
      </c>
      <c r="AM2917" t="s">
        <v>36</v>
      </c>
      <c r="AN2917">
        <v>250009</v>
      </c>
      <c r="AO2917" s="29">
        <v>10</v>
      </c>
      <c r="AP2917" t="s">
        <v>20</v>
      </c>
      <c r="AQ2917" s="61">
        <v>4206</v>
      </c>
    </row>
    <row r="2918" spans="37:43" x14ac:dyDescent="0.25">
      <c r="AK2918" s="27">
        <v>2023</v>
      </c>
      <c r="AL2918" t="s">
        <v>64</v>
      </c>
      <c r="AM2918" t="s">
        <v>36</v>
      </c>
      <c r="AN2918">
        <v>250009</v>
      </c>
      <c r="AO2918" s="29">
        <v>11</v>
      </c>
      <c r="AP2918" t="s">
        <v>16</v>
      </c>
      <c r="AQ2918" s="61">
        <v>2329</v>
      </c>
    </row>
    <row r="2919" spans="37:43" x14ac:dyDescent="0.25">
      <c r="AK2919" s="27">
        <v>2023</v>
      </c>
      <c r="AL2919" t="s">
        <v>64</v>
      </c>
      <c r="AM2919" t="s">
        <v>36</v>
      </c>
      <c r="AN2919">
        <v>250009</v>
      </c>
      <c r="AO2919" s="29">
        <v>12</v>
      </c>
      <c r="AP2919" t="s">
        <v>74</v>
      </c>
      <c r="AQ2919" s="61">
        <v>4894</v>
      </c>
    </row>
    <row r="2920" spans="37:43" x14ac:dyDescent="0.25">
      <c r="AK2920" s="27">
        <v>2023</v>
      </c>
      <c r="AL2920" t="s">
        <v>64</v>
      </c>
      <c r="AM2920" t="s">
        <v>36</v>
      </c>
      <c r="AN2920">
        <v>250009</v>
      </c>
      <c r="AO2920" s="29">
        <v>12</v>
      </c>
      <c r="AP2920" t="s">
        <v>76</v>
      </c>
      <c r="AQ2920" s="61">
        <v>5179</v>
      </c>
    </row>
    <row r="2921" spans="37:43" x14ac:dyDescent="0.25">
      <c r="AK2921" s="27">
        <v>2023</v>
      </c>
      <c r="AL2921" t="s">
        <v>64</v>
      </c>
      <c r="AM2921" t="s">
        <v>36</v>
      </c>
      <c r="AN2921">
        <v>250010</v>
      </c>
      <c r="AO2921" s="29">
        <v>1</v>
      </c>
      <c r="AP2921" t="s">
        <v>15</v>
      </c>
      <c r="AQ2921" s="61">
        <v>2982</v>
      </c>
    </row>
    <row r="2922" spans="37:43" x14ac:dyDescent="0.25">
      <c r="AK2922" s="27">
        <v>2023</v>
      </c>
      <c r="AL2922" t="s">
        <v>64</v>
      </c>
      <c r="AM2922" t="s">
        <v>36</v>
      </c>
      <c r="AN2922">
        <v>250010</v>
      </c>
      <c r="AO2922" s="29">
        <v>6</v>
      </c>
      <c r="AP2922" t="s">
        <v>17</v>
      </c>
      <c r="AQ2922" s="61">
        <v>3683</v>
      </c>
    </row>
    <row r="2923" spans="37:43" x14ac:dyDescent="0.25">
      <c r="AK2923" s="27">
        <v>2023</v>
      </c>
      <c r="AL2923" t="s">
        <v>64</v>
      </c>
      <c r="AM2923" t="s">
        <v>36</v>
      </c>
      <c r="AN2923">
        <v>250010</v>
      </c>
      <c r="AO2923" s="29">
        <v>8</v>
      </c>
      <c r="AP2923" t="s">
        <v>74</v>
      </c>
      <c r="AQ2923" s="61">
        <v>1377</v>
      </c>
    </row>
    <row r="2924" spans="37:43" x14ac:dyDescent="0.25">
      <c r="AK2924" s="27">
        <v>2023</v>
      </c>
      <c r="AL2924" t="s">
        <v>64</v>
      </c>
      <c r="AM2924" t="s">
        <v>36</v>
      </c>
      <c r="AN2924">
        <v>250010</v>
      </c>
      <c r="AO2924" s="29">
        <v>10</v>
      </c>
      <c r="AP2924" t="s">
        <v>16</v>
      </c>
      <c r="AQ2924" s="61">
        <v>568</v>
      </c>
    </row>
    <row r="2925" spans="37:43" x14ac:dyDescent="0.25">
      <c r="AK2925" s="27">
        <v>2023</v>
      </c>
      <c r="AL2925" t="s">
        <v>64</v>
      </c>
      <c r="AM2925" t="s">
        <v>37</v>
      </c>
      <c r="AN2925">
        <v>250011</v>
      </c>
      <c r="AO2925" s="29">
        <v>4</v>
      </c>
      <c r="AP2925" t="s">
        <v>79</v>
      </c>
      <c r="AQ2925" s="61">
        <v>200</v>
      </c>
    </row>
    <row r="2926" spans="37:43" x14ac:dyDescent="0.25">
      <c r="AK2926" s="27">
        <v>2023</v>
      </c>
      <c r="AL2926" t="s">
        <v>64</v>
      </c>
      <c r="AM2926" t="s">
        <v>37</v>
      </c>
      <c r="AN2926">
        <v>250011</v>
      </c>
      <c r="AO2926" s="29">
        <v>7</v>
      </c>
      <c r="AP2926" t="s">
        <v>79</v>
      </c>
      <c r="AQ2926" s="61">
        <v>4529</v>
      </c>
    </row>
    <row r="2927" spans="37:43" x14ac:dyDescent="0.25">
      <c r="AK2927" s="27">
        <v>2023</v>
      </c>
      <c r="AL2927" t="s">
        <v>64</v>
      </c>
      <c r="AM2927" t="s">
        <v>37</v>
      </c>
      <c r="AN2927">
        <v>250011</v>
      </c>
      <c r="AO2927" s="29">
        <v>10</v>
      </c>
      <c r="AP2927" t="s">
        <v>11</v>
      </c>
      <c r="AQ2927" s="61">
        <v>753</v>
      </c>
    </row>
    <row r="2928" spans="37:43" x14ac:dyDescent="0.25">
      <c r="AK2928" s="27">
        <v>2023</v>
      </c>
      <c r="AL2928" t="s">
        <v>64</v>
      </c>
      <c r="AM2928" t="s">
        <v>37</v>
      </c>
      <c r="AN2928">
        <v>250011</v>
      </c>
      <c r="AO2928" s="29">
        <v>11</v>
      </c>
      <c r="AP2928" t="s">
        <v>75</v>
      </c>
      <c r="AQ2928" s="61">
        <v>5260</v>
      </c>
    </row>
    <row r="2929" spans="37:43" x14ac:dyDescent="0.25">
      <c r="AK2929" s="27">
        <v>2023</v>
      </c>
      <c r="AL2929" t="s">
        <v>64</v>
      </c>
      <c r="AM2929" t="s">
        <v>37</v>
      </c>
      <c r="AN2929">
        <v>250012</v>
      </c>
      <c r="AO2929" s="29">
        <v>2</v>
      </c>
      <c r="AP2929" t="s">
        <v>20</v>
      </c>
      <c r="AQ2929" s="61">
        <v>5278</v>
      </c>
    </row>
    <row r="2930" spans="37:43" x14ac:dyDescent="0.25">
      <c r="AK2930" s="27">
        <v>2023</v>
      </c>
      <c r="AL2930" t="s">
        <v>64</v>
      </c>
      <c r="AM2930" t="s">
        <v>37</v>
      </c>
      <c r="AN2930">
        <v>250012</v>
      </c>
      <c r="AO2930" s="29">
        <v>3</v>
      </c>
      <c r="AP2930" t="s">
        <v>80</v>
      </c>
      <c r="AQ2930" s="61">
        <v>5806</v>
      </c>
    </row>
    <row r="2931" spans="37:43" x14ac:dyDescent="0.25">
      <c r="AK2931" s="27">
        <v>2023</v>
      </c>
      <c r="AL2931" t="s">
        <v>64</v>
      </c>
      <c r="AM2931" t="s">
        <v>37</v>
      </c>
      <c r="AN2931">
        <v>250012</v>
      </c>
      <c r="AO2931" s="29">
        <v>5</v>
      </c>
      <c r="AP2931" t="s">
        <v>73</v>
      </c>
      <c r="AQ2931" s="61">
        <v>2702</v>
      </c>
    </row>
    <row r="2932" spans="37:43" x14ac:dyDescent="0.25">
      <c r="AK2932" s="27">
        <v>2023</v>
      </c>
      <c r="AL2932" t="s">
        <v>64</v>
      </c>
      <c r="AM2932" t="s">
        <v>37</v>
      </c>
      <c r="AN2932">
        <v>250012</v>
      </c>
      <c r="AO2932" s="29">
        <v>11</v>
      </c>
      <c r="AP2932" t="s">
        <v>74</v>
      </c>
      <c r="AQ2932" s="61">
        <v>1476</v>
      </c>
    </row>
    <row r="2933" spans="37:43" x14ac:dyDescent="0.25">
      <c r="AK2933" s="27">
        <v>2023</v>
      </c>
      <c r="AL2933" t="s">
        <v>64</v>
      </c>
      <c r="AM2933" t="s">
        <v>37</v>
      </c>
      <c r="AN2933">
        <v>250012</v>
      </c>
      <c r="AO2933" s="29">
        <v>11</v>
      </c>
      <c r="AP2933" t="s">
        <v>21</v>
      </c>
      <c r="AQ2933" s="61">
        <v>308</v>
      </c>
    </row>
    <row r="2934" spans="37:43" x14ac:dyDescent="0.25">
      <c r="AK2934" s="27">
        <v>2023</v>
      </c>
      <c r="AL2934" t="s">
        <v>64</v>
      </c>
      <c r="AM2934" t="s">
        <v>37</v>
      </c>
      <c r="AN2934">
        <v>250012</v>
      </c>
      <c r="AO2934" s="29">
        <v>12</v>
      </c>
      <c r="AP2934" t="s">
        <v>76</v>
      </c>
      <c r="AQ2934" s="61">
        <v>439</v>
      </c>
    </row>
    <row r="2935" spans="37:43" x14ac:dyDescent="0.25">
      <c r="AK2935" s="27">
        <v>2023</v>
      </c>
      <c r="AL2935" t="s">
        <v>64</v>
      </c>
      <c r="AM2935" t="s">
        <v>37</v>
      </c>
      <c r="AN2935">
        <v>250013</v>
      </c>
      <c r="AO2935" s="29">
        <v>1</v>
      </c>
      <c r="AP2935" t="s">
        <v>15</v>
      </c>
      <c r="AQ2935" s="61">
        <v>2150</v>
      </c>
    </row>
    <row r="2936" spans="37:43" x14ac:dyDescent="0.25">
      <c r="AK2936" s="27">
        <v>2023</v>
      </c>
      <c r="AL2936" t="s">
        <v>64</v>
      </c>
      <c r="AM2936" t="s">
        <v>37</v>
      </c>
      <c r="AN2936">
        <v>250013</v>
      </c>
      <c r="AO2936" s="29">
        <v>2</v>
      </c>
      <c r="AP2936" t="s">
        <v>14</v>
      </c>
      <c r="AQ2936" s="61">
        <v>4601</v>
      </c>
    </row>
    <row r="2937" spans="37:43" x14ac:dyDescent="0.25">
      <c r="AK2937" s="27">
        <v>2023</v>
      </c>
      <c r="AL2937" t="s">
        <v>64</v>
      </c>
      <c r="AM2937" t="s">
        <v>37</v>
      </c>
      <c r="AN2937">
        <v>250013</v>
      </c>
      <c r="AO2937" s="29">
        <v>2</v>
      </c>
      <c r="AP2937" t="s">
        <v>21</v>
      </c>
      <c r="AQ2937" s="61">
        <v>3164</v>
      </c>
    </row>
    <row r="2938" spans="37:43" x14ac:dyDescent="0.25">
      <c r="AK2938" s="27">
        <v>2023</v>
      </c>
      <c r="AL2938" t="s">
        <v>64</v>
      </c>
      <c r="AM2938" t="s">
        <v>37</v>
      </c>
      <c r="AN2938">
        <v>250013</v>
      </c>
      <c r="AO2938" s="29">
        <v>3</v>
      </c>
      <c r="AP2938" t="s">
        <v>77</v>
      </c>
      <c r="AQ2938" s="61">
        <v>3787</v>
      </c>
    </row>
    <row r="2939" spans="37:43" x14ac:dyDescent="0.25">
      <c r="AK2939" s="27">
        <v>2023</v>
      </c>
      <c r="AL2939" t="s">
        <v>64</v>
      </c>
      <c r="AM2939" t="s">
        <v>37</v>
      </c>
      <c r="AN2939">
        <v>250013</v>
      </c>
      <c r="AO2939" s="29">
        <v>5</v>
      </c>
      <c r="AP2939" t="s">
        <v>13</v>
      </c>
      <c r="AQ2939" s="61">
        <v>5548</v>
      </c>
    </row>
    <row r="2940" spans="37:43" x14ac:dyDescent="0.25">
      <c r="AK2940" s="27">
        <v>2023</v>
      </c>
      <c r="AL2940" t="s">
        <v>64</v>
      </c>
      <c r="AM2940" t="s">
        <v>37</v>
      </c>
      <c r="AN2940">
        <v>250013</v>
      </c>
      <c r="AO2940" s="29">
        <v>8</v>
      </c>
      <c r="AP2940" t="s">
        <v>18</v>
      </c>
      <c r="AQ2940" s="61">
        <v>1608</v>
      </c>
    </row>
    <row r="2941" spans="37:43" x14ac:dyDescent="0.25">
      <c r="AK2941" s="27">
        <v>2023</v>
      </c>
      <c r="AL2941" t="s">
        <v>64</v>
      </c>
      <c r="AM2941" t="s">
        <v>37</v>
      </c>
      <c r="AN2941">
        <v>250014</v>
      </c>
      <c r="AO2941" s="29">
        <v>3</v>
      </c>
      <c r="AP2941" t="s">
        <v>74</v>
      </c>
      <c r="AQ2941" s="61">
        <v>707</v>
      </c>
    </row>
    <row r="2942" spans="37:43" x14ac:dyDescent="0.25">
      <c r="AK2942" s="27">
        <v>2023</v>
      </c>
      <c r="AL2942" t="s">
        <v>64</v>
      </c>
      <c r="AM2942" t="s">
        <v>37</v>
      </c>
      <c r="AN2942">
        <v>250014</v>
      </c>
      <c r="AO2942" s="29">
        <v>8</v>
      </c>
      <c r="AP2942" t="s">
        <v>81</v>
      </c>
      <c r="AQ2942" s="61">
        <v>5667</v>
      </c>
    </row>
    <row r="2943" spans="37:43" x14ac:dyDescent="0.25">
      <c r="AK2943" s="27">
        <v>2023</v>
      </c>
      <c r="AL2943" t="s">
        <v>64</v>
      </c>
      <c r="AM2943" t="s">
        <v>37</v>
      </c>
      <c r="AN2943">
        <v>250015</v>
      </c>
      <c r="AO2943" s="29">
        <v>2</v>
      </c>
      <c r="AP2943" t="s">
        <v>14</v>
      </c>
      <c r="AQ2943" s="61">
        <v>5569</v>
      </c>
    </row>
    <row r="2944" spans="37:43" x14ac:dyDescent="0.25">
      <c r="AK2944" s="27">
        <v>2023</v>
      </c>
      <c r="AL2944" t="s">
        <v>64</v>
      </c>
      <c r="AM2944" t="s">
        <v>37</v>
      </c>
      <c r="AN2944">
        <v>250015</v>
      </c>
      <c r="AO2944" s="29">
        <v>5</v>
      </c>
      <c r="AP2944" t="s">
        <v>76</v>
      </c>
      <c r="AQ2944" s="61">
        <v>1592</v>
      </c>
    </row>
    <row r="2945" spans="37:43" x14ac:dyDescent="0.25">
      <c r="AK2945" s="27">
        <v>2023</v>
      </c>
      <c r="AL2945" t="s">
        <v>64</v>
      </c>
      <c r="AM2945" t="s">
        <v>37</v>
      </c>
      <c r="AN2945">
        <v>250015</v>
      </c>
      <c r="AO2945" s="29">
        <v>5</v>
      </c>
      <c r="AP2945" t="s">
        <v>81</v>
      </c>
      <c r="AQ2945" s="61">
        <v>2837</v>
      </c>
    </row>
    <row r="2946" spans="37:43" x14ac:dyDescent="0.25">
      <c r="AK2946" s="27">
        <v>2023</v>
      </c>
      <c r="AL2946" t="s">
        <v>64</v>
      </c>
      <c r="AM2946" t="s">
        <v>37</v>
      </c>
      <c r="AN2946">
        <v>250015</v>
      </c>
      <c r="AO2946" s="29">
        <v>6</v>
      </c>
      <c r="AP2946" t="s">
        <v>15</v>
      </c>
      <c r="AQ2946" s="61">
        <v>1121</v>
      </c>
    </row>
    <row r="2947" spans="37:43" x14ac:dyDescent="0.25">
      <c r="AK2947" s="27">
        <v>2023</v>
      </c>
      <c r="AL2947" t="s">
        <v>64</v>
      </c>
      <c r="AM2947" t="s">
        <v>37</v>
      </c>
      <c r="AN2947">
        <v>250015</v>
      </c>
      <c r="AO2947" s="29">
        <v>7</v>
      </c>
      <c r="AP2947" t="s">
        <v>74</v>
      </c>
      <c r="AQ2947" s="61">
        <v>4122</v>
      </c>
    </row>
    <row r="2948" spans="37:43" x14ac:dyDescent="0.25">
      <c r="AK2948" s="27">
        <v>2023</v>
      </c>
      <c r="AL2948" t="s">
        <v>64</v>
      </c>
      <c r="AM2948" t="s">
        <v>37</v>
      </c>
      <c r="AN2948">
        <v>250015</v>
      </c>
      <c r="AO2948" s="29">
        <v>8</v>
      </c>
      <c r="AP2948" t="s">
        <v>78</v>
      </c>
      <c r="AQ2948" s="61">
        <v>5866</v>
      </c>
    </row>
    <row r="2949" spans="37:43" x14ac:dyDescent="0.25">
      <c r="AK2949" s="27">
        <v>2023</v>
      </c>
      <c r="AL2949" t="s">
        <v>64</v>
      </c>
      <c r="AM2949" t="s">
        <v>37</v>
      </c>
      <c r="AN2949">
        <v>250016</v>
      </c>
      <c r="AO2949" s="29">
        <v>5</v>
      </c>
      <c r="AP2949" t="s">
        <v>11</v>
      </c>
      <c r="AQ2949" s="61">
        <v>1626</v>
      </c>
    </row>
    <row r="2950" spans="37:43" x14ac:dyDescent="0.25">
      <c r="AK2950" s="27">
        <v>2023</v>
      </c>
      <c r="AL2950" t="s">
        <v>64</v>
      </c>
      <c r="AM2950" t="s">
        <v>37</v>
      </c>
      <c r="AN2950">
        <v>250016</v>
      </c>
      <c r="AO2950" s="29">
        <v>6</v>
      </c>
      <c r="AP2950" t="s">
        <v>79</v>
      </c>
      <c r="AQ2950" s="61">
        <v>1227</v>
      </c>
    </row>
    <row r="2951" spans="37:43" x14ac:dyDescent="0.25">
      <c r="AK2951" s="27">
        <v>2023</v>
      </c>
      <c r="AL2951" t="s">
        <v>64</v>
      </c>
      <c r="AM2951" t="s">
        <v>37</v>
      </c>
      <c r="AN2951">
        <v>250016</v>
      </c>
      <c r="AO2951" s="29">
        <v>6</v>
      </c>
      <c r="AP2951" t="s">
        <v>12</v>
      </c>
      <c r="AQ2951" s="61">
        <v>4900</v>
      </c>
    </row>
    <row r="2952" spans="37:43" x14ac:dyDescent="0.25">
      <c r="AK2952" s="27">
        <v>2023</v>
      </c>
      <c r="AL2952" t="s">
        <v>64</v>
      </c>
      <c r="AM2952" t="s">
        <v>37</v>
      </c>
      <c r="AN2952">
        <v>250016</v>
      </c>
      <c r="AO2952" s="29">
        <v>6</v>
      </c>
      <c r="AP2952" t="s">
        <v>21</v>
      </c>
      <c r="AQ2952" s="61">
        <v>4686</v>
      </c>
    </row>
    <row r="2953" spans="37:43" x14ac:dyDescent="0.25">
      <c r="AK2953" s="27">
        <v>2023</v>
      </c>
      <c r="AL2953" t="s">
        <v>64</v>
      </c>
      <c r="AM2953" t="s">
        <v>37</v>
      </c>
      <c r="AN2953">
        <v>250016</v>
      </c>
      <c r="AO2953" s="29">
        <v>7</v>
      </c>
      <c r="AP2953" t="s">
        <v>13</v>
      </c>
      <c r="AQ2953" s="61">
        <v>547</v>
      </c>
    </row>
    <row r="2954" spans="37:43" x14ac:dyDescent="0.25">
      <c r="AK2954" s="27">
        <v>2023</v>
      </c>
      <c r="AL2954" t="s">
        <v>64</v>
      </c>
      <c r="AM2954" t="s">
        <v>37</v>
      </c>
      <c r="AN2954">
        <v>250016</v>
      </c>
      <c r="AO2954" s="29">
        <v>12</v>
      </c>
      <c r="AP2954" t="s">
        <v>13</v>
      </c>
      <c r="AQ2954" s="61">
        <v>5372</v>
      </c>
    </row>
    <row r="2955" spans="37:43" x14ac:dyDescent="0.25">
      <c r="AK2955" s="27">
        <v>2023</v>
      </c>
      <c r="AL2955" t="s">
        <v>64</v>
      </c>
      <c r="AM2955" t="s">
        <v>37</v>
      </c>
      <c r="AN2955">
        <v>250017</v>
      </c>
      <c r="AO2955" s="29">
        <v>4</v>
      </c>
      <c r="AP2955" t="s">
        <v>20</v>
      </c>
      <c r="AQ2955" s="61">
        <v>415</v>
      </c>
    </row>
    <row r="2956" spans="37:43" x14ac:dyDescent="0.25">
      <c r="AK2956" s="27">
        <v>2023</v>
      </c>
      <c r="AL2956" t="s">
        <v>64</v>
      </c>
      <c r="AM2956" t="s">
        <v>37</v>
      </c>
      <c r="AN2956">
        <v>250017</v>
      </c>
      <c r="AO2956" s="29">
        <v>5</v>
      </c>
      <c r="AP2956" t="s">
        <v>80</v>
      </c>
      <c r="AQ2956" s="61">
        <v>3288</v>
      </c>
    </row>
    <row r="2957" spans="37:43" x14ac:dyDescent="0.25">
      <c r="AK2957" s="27">
        <v>2023</v>
      </c>
      <c r="AL2957" t="s">
        <v>64</v>
      </c>
      <c r="AM2957" t="s">
        <v>37</v>
      </c>
      <c r="AN2957">
        <v>250017</v>
      </c>
      <c r="AO2957" s="29">
        <v>6</v>
      </c>
      <c r="AP2957" t="s">
        <v>14</v>
      </c>
      <c r="AQ2957" s="61">
        <v>3543</v>
      </c>
    </row>
    <row r="2958" spans="37:43" x14ac:dyDescent="0.25">
      <c r="AK2958" s="27">
        <v>2023</v>
      </c>
      <c r="AL2958" t="s">
        <v>64</v>
      </c>
      <c r="AM2958" t="s">
        <v>37</v>
      </c>
      <c r="AN2958">
        <v>250017</v>
      </c>
      <c r="AO2958" s="29">
        <v>6</v>
      </c>
      <c r="AP2958" t="s">
        <v>15</v>
      </c>
      <c r="AQ2958" s="61">
        <v>3018</v>
      </c>
    </row>
    <row r="2959" spans="37:43" x14ac:dyDescent="0.25">
      <c r="AK2959" s="27">
        <v>2023</v>
      </c>
      <c r="AL2959" t="s">
        <v>64</v>
      </c>
      <c r="AM2959" t="s">
        <v>37</v>
      </c>
      <c r="AN2959">
        <v>250017</v>
      </c>
      <c r="AO2959" s="29">
        <v>7</v>
      </c>
      <c r="AP2959" t="s">
        <v>18</v>
      </c>
      <c r="AQ2959" s="61">
        <v>1232</v>
      </c>
    </row>
    <row r="2960" spans="37:43" x14ac:dyDescent="0.25">
      <c r="AK2960" s="27">
        <v>2023</v>
      </c>
      <c r="AL2960" t="s">
        <v>64</v>
      </c>
      <c r="AM2960" t="s">
        <v>37</v>
      </c>
      <c r="AN2960">
        <v>250017</v>
      </c>
      <c r="AO2960" s="29">
        <v>8</v>
      </c>
      <c r="AP2960" t="s">
        <v>75</v>
      </c>
      <c r="AQ2960" s="61">
        <v>1501</v>
      </c>
    </row>
    <row r="2961" spans="37:43" x14ac:dyDescent="0.25">
      <c r="AK2961" s="27">
        <v>2023</v>
      </c>
      <c r="AL2961" t="s">
        <v>64</v>
      </c>
      <c r="AM2961" t="s">
        <v>37</v>
      </c>
      <c r="AN2961">
        <v>250017</v>
      </c>
      <c r="AO2961" s="29">
        <v>8</v>
      </c>
      <c r="AP2961" t="s">
        <v>18</v>
      </c>
      <c r="AQ2961" s="61">
        <v>4772</v>
      </c>
    </row>
    <row r="2962" spans="37:43" x14ac:dyDescent="0.25">
      <c r="AK2962" s="27">
        <v>2023</v>
      </c>
      <c r="AL2962" t="s">
        <v>64</v>
      </c>
      <c r="AM2962" t="s">
        <v>37</v>
      </c>
      <c r="AN2962">
        <v>250017</v>
      </c>
      <c r="AO2962" s="29">
        <v>9</v>
      </c>
      <c r="AP2962" t="s">
        <v>73</v>
      </c>
      <c r="AQ2962" s="61">
        <v>5390</v>
      </c>
    </row>
    <row r="2963" spans="37:43" x14ac:dyDescent="0.25">
      <c r="AK2963" s="27">
        <v>2023</v>
      </c>
      <c r="AL2963" t="s">
        <v>64</v>
      </c>
      <c r="AM2963" t="s">
        <v>37</v>
      </c>
      <c r="AN2963">
        <v>250017</v>
      </c>
      <c r="AO2963" s="29">
        <v>9</v>
      </c>
      <c r="AP2963" t="s">
        <v>77</v>
      </c>
      <c r="AQ2963" s="61">
        <v>371</v>
      </c>
    </row>
    <row r="2964" spans="37:43" x14ac:dyDescent="0.25">
      <c r="AK2964" s="27">
        <v>2023</v>
      </c>
      <c r="AL2964" t="s">
        <v>64</v>
      </c>
      <c r="AM2964" t="s">
        <v>37</v>
      </c>
      <c r="AN2964">
        <v>250017</v>
      </c>
      <c r="AO2964" s="29">
        <v>10</v>
      </c>
      <c r="AP2964" t="s">
        <v>73</v>
      </c>
      <c r="AQ2964" s="61">
        <v>626</v>
      </c>
    </row>
    <row r="2965" spans="37:43" x14ac:dyDescent="0.25">
      <c r="AK2965" s="27">
        <v>2023</v>
      </c>
      <c r="AL2965" t="s">
        <v>64</v>
      </c>
      <c r="AM2965" t="s">
        <v>37</v>
      </c>
      <c r="AN2965">
        <v>250017</v>
      </c>
      <c r="AO2965" s="29">
        <v>10</v>
      </c>
      <c r="AP2965" t="s">
        <v>17</v>
      </c>
      <c r="AQ2965" s="61">
        <v>2600</v>
      </c>
    </row>
    <row r="2966" spans="37:43" x14ac:dyDescent="0.25">
      <c r="AK2966" s="27">
        <v>2023</v>
      </c>
      <c r="AL2966" t="s">
        <v>64</v>
      </c>
      <c r="AM2966" t="s">
        <v>37</v>
      </c>
      <c r="AN2966">
        <v>250017</v>
      </c>
      <c r="AO2966" s="29">
        <v>11</v>
      </c>
      <c r="AP2966" t="s">
        <v>19</v>
      </c>
      <c r="AQ2966" s="61">
        <v>5030</v>
      </c>
    </row>
    <row r="2967" spans="37:43" x14ac:dyDescent="0.25">
      <c r="AK2967" s="27">
        <v>2023</v>
      </c>
      <c r="AL2967" t="s">
        <v>64</v>
      </c>
      <c r="AM2967" t="s">
        <v>37</v>
      </c>
      <c r="AN2967">
        <v>250018</v>
      </c>
      <c r="AO2967" s="29">
        <v>2</v>
      </c>
      <c r="AP2967" t="s">
        <v>15</v>
      </c>
      <c r="AQ2967" s="61">
        <v>5007</v>
      </c>
    </row>
    <row r="2968" spans="37:43" x14ac:dyDescent="0.25">
      <c r="AK2968" s="27">
        <v>2023</v>
      </c>
      <c r="AL2968" t="s">
        <v>64</v>
      </c>
      <c r="AM2968" t="s">
        <v>37</v>
      </c>
      <c r="AN2968">
        <v>250018</v>
      </c>
      <c r="AO2968" s="29">
        <v>4</v>
      </c>
      <c r="AP2968" t="s">
        <v>76</v>
      </c>
      <c r="AQ2968" s="61">
        <v>2504</v>
      </c>
    </row>
    <row r="2969" spans="37:43" x14ac:dyDescent="0.25">
      <c r="AK2969" s="27">
        <v>2023</v>
      </c>
      <c r="AL2969" t="s">
        <v>64</v>
      </c>
      <c r="AM2969" t="s">
        <v>37</v>
      </c>
      <c r="AN2969">
        <v>250018</v>
      </c>
      <c r="AO2969" s="29">
        <v>5</v>
      </c>
      <c r="AP2969" t="s">
        <v>77</v>
      </c>
      <c r="AQ2969" s="61">
        <v>2922</v>
      </c>
    </row>
    <row r="2970" spans="37:43" x14ac:dyDescent="0.25">
      <c r="AK2970" s="27">
        <v>2023</v>
      </c>
      <c r="AL2970" t="s">
        <v>64</v>
      </c>
      <c r="AM2970" t="s">
        <v>37</v>
      </c>
      <c r="AN2970">
        <v>250018</v>
      </c>
      <c r="AO2970" s="29">
        <v>8</v>
      </c>
      <c r="AP2970" t="s">
        <v>76</v>
      </c>
      <c r="AQ2970" s="61">
        <v>2859</v>
      </c>
    </row>
    <row r="2971" spans="37:43" x14ac:dyDescent="0.25">
      <c r="AK2971" s="27">
        <v>2023</v>
      </c>
      <c r="AL2971" t="s">
        <v>64</v>
      </c>
      <c r="AM2971" t="s">
        <v>37</v>
      </c>
      <c r="AN2971">
        <v>250018</v>
      </c>
      <c r="AO2971" s="29">
        <v>8</v>
      </c>
      <c r="AP2971" t="s">
        <v>16</v>
      </c>
      <c r="AQ2971" s="61">
        <v>4250</v>
      </c>
    </row>
    <row r="2972" spans="37:43" x14ac:dyDescent="0.25">
      <c r="AK2972" s="27">
        <v>2023</v>
      </c>
      <c r="AL2972" t="s">
        <v>64</v>
      </c>
      <c r="AM2972" t="s">
        <v>37</v>
      </c>
      <c r="AN2972">
        <v>250018</v>
      </c>
      <c r="AO2972" s="29">
        <v>12</v>
      </c>
      <c r="AP2972" t="s">
        <v>11</v>
      </c>
      <c r="AQ2972" s="61">
        <v>4541</v>
      </c>
    </row>
    <row r="2973" spans="37:43" x14ac:dyDescent="0.25">
      <c r="AK2973" s="27">
        <v>2023</v>
      </c>
      <c r="AL2973" t="s">
        <v>64</v>
      </c>
      <c r="AM2973" t="s">
        <v>37</v>
      </c>
      <c r="AN2973">
        <v>250019</v>
      </c>
      <c r="AO2973" s="29">
        <v>1</v>
      </c>
      <c r="AP2973" t="s">
        <v>77</v>
      </c>
      <c r="AQ2973" s="61">
        <v>1171</v>
      </c>
    </row>
    <row r="2974" spans="37:43" x14ac:dyDescent="0.25">
      <c r="AK2974" s="27">
        <v>2023</v>
      </c>
      <c r="AL2974" t="s">
        <v>64</v>
      </c>
      <c r="AM2974" t="s">
        <v>37</v>
      </c>
      <c r="AN2974">
        <v>250019</v>
      </c>
      <c r="AO2974" s="29">
        <v>4</v>
      </c>
      <c r="AP2974" t="s">
        <v>75</v>
      </c>
      <c r="AQ2974" s="61">
        <v>2146</v>
      </c>
    </row>
    <row r="2975" spans="37:43" x14ac:dyDescent="0.25">
      <c r="AK2975" s="27">
        <v>2023</v>
      </c>
      <c r="AL2975" t="s">
        <v>64</v>
      </c>
      <c r="AM2975" t="s">
        <v>37</v>
      </c>
      <c r="AN2975">
        <v>250019</v>
      </c>
      <c r="AO2975" s="29">
        <v>4</v>
      </c>
      <c r="AP2975" t="s">
        <v>81</v>
      </c>
      <c r="AQ2975" s="61">
        <v>927</v>
      </c>
    </row>
    <row r="2976" spans="37:43" x14ac:dyDescent="0.25">
      <c r="AK2976" s="27">
        <v>2023</v>
      </c>
      <c r="AL2976" t="s">
        <v>64</v>
      </c>
      <c r="AM2976" t="s">
        <v>37</v>
      </c>
      <c r="AN2976">
        <v>250019</v>
      </c>
      <c r="AO2976" s="29">
        <v>6</v>
      </c>
      <c r="AP2976" t="s">
        <v>80</v>
      </c>
      <c r="AQ2976" s="61">
        <v>3895</v>
      </c>
    </row>
    <row r="2977" spans="37:43" x14ac:dyDescent="0.25">
      <c r="AK2977" s="27">
        <v>2023</v>
      </c>
      <c r="AL2977" t="s">
        <v>64</v>
      </c>
      <c r="AM2977" t="s">
        <v>37</v>
      </c>
      <c r="AN2977">
        <v>250019</v>
      </c>
      <c r="AO2977" s="29">
        <v>7</v>
      </c>
      <c r="AP2977" t="s">
        <v>77</v>
      </c>
      <c r="AQ2977" s="61">
        <v>1631</v>
      </c>
    </row>
    <row r="2978" spans="37:43" x14ac:dyDescent="0.25">
      <c r="AK2978" s="27">
        <v>2023</v>
      </c>
      <c r="AL2978" t="s">
        <v>64</v>
      </c>
      <c r="AM2978" t="s">
        <v>37</v>
      </c>
      <c r="AN2978">
        <v>250019</v>
      </c>
      <c r="AO2978" s="29">
        <v>7</v>
      </c>
      <c r="AP2978" t="s">
        <v>21</v>
      </c>
      <c r="AQ2978" s="61">
        <v>2640</v>
      </c>
    </row>
    <row r="2979" spans="37:43" x14ac:dyDescent="0.25">
      <c r="AK2979" s="27">
        <v>2023</v>
      </c>
      <c r="AL2979" t="s">
        <v>64</v>
      </c>
      <c r="AM2979" t="s">
        <v>37</v>
      </c>
      <c r="AN2979">
        <v>250019</v>
      </c>
      <c r="AO2979" s="29">
        <v>10</v>
      </c>
      <c r="AP2979" t="s">
        <v>14</v>
      </c>
      <c r="AQ2979" s="61">
        <v>5864</v>
      </c>
    </row>
    <row r="2980" spans="37:43" x14ac:dyDescent="0.25">
      <c r="AK2980" s="27">
        <v>2023</v>
      </c>
      <c r="AL2980" t="s">
        <v>64</v>
      </c>
      <c r="AM2980" t="s">
        <v>37</v>
      </c>
      <c r="AN2980">
        <v>250019</v>
      </c>
      <c r="AO2980" s="29">
        <v>11</v>
      </c>
      <c r="AP2980" t="s">
        <v>74</v>
      </c>
      <c r="AQ2980" s="61">
        <v>5318</v>
      </c>
    </row>
    <row r="2981" spans="37:43" x14ac:dyDescent="0.25">
      <c r="AK2981" s="27">
        <v>2023</v>
      </c>
      <c r="AL2981" t="s">
        <v>64</v>
      </c>
      <c r="AM2981" t="s">
        <v>37</v>
      </c>
      <c r="AN2981">
        <v>250019</v>
      </c>
      <c r="AO2981" s="29">
        <v>12</v>
      </c>
      <c r="AP2981" t="s">
        <v>20</v>
      </c>
      <c r="AQ2981" s="61">
        <v>4734</v>
      </c>
    </row>
    <row r="2982" spans="37:43" x14ac:dyDescent="0.25">
      <c r="AK2982" s="27">
        <v>2023</v>
      </c>
      <c r="AL2982" t="s">
        <v>64</v>
      </c>
      <c r="AM2982" t="s">
        <v>37</v>
      </c>
      <c r="AN2982">
        <v>250020</v>
      </c>
      <c r="AO2982" s="29">
        <v>1</v>
      </c>
      <c r="AP2982" t="s">
        <v>19</v>
      </c>
      <c r="AQ2982" s="61">
        <v>5927</v>
      </c>
    </row>
    <row r="2983" spans="37:43" x14ac:dyDescent="0.25">
      <c r="AK2983" s="27">
        <v>2023</v>
      </c>
      <c r="AL2983" t="s">
        <v>64</v>
      </c>
      <c r="AM2983" t="s">
        <v>37</v>
      </c>
      <c r="AN2983">
        <v>250020</v>
      </c>
      <c r="AO2983" s="29">
        <v>2</v>
      </c>
      <c r="AP2983" t="s">
        <v>13</v>
      </c>
      <c r="AQ2983" s="61">
        <v>6652</v>
      </c>
    </row>
    <row r="2984" spans="37:43" x14ac:dyDescent="0.25">
      <c r="AK2984" s="27">
        <v>2023</v>
      </c>
      <c r="AL2984" t="s">
        <v>64</v>
      </c>
      <c r="AM2984" t="s">
        <v>37</v>
      </c>
      <c r="AN2984">
        <v>250020</v>
      </c>
      <c r="AO2984" s="29">
        <v>3</v>
      </c>
      <c r="AP2984" t="s">
        <v>11</v>
      </c>
      <c r="AQ2984" s="61">
        <v>2085</v>
      </c>
    </row>
    <row r="2985" spans="37:43" x14ac:dyDescent="0.25">
      <c r="AK2985" s="27">
        <v>2023</v>
      </c>
      <c r="AL2985" t="s">
        <v>64</v>
      </c>
      <c r="AM2985" t="s">
        <v>37</v>
      </c>
      <c r="AN2985">
        <v>250020</v>
      </c>
      <c r="AO2985" s="29">
        <v>8</v>
      </c>
      <c r="AP2985" t="s">
        <v>73</v>
      </c>
      <c r="AQ2985" s="61">
        <v>3982</v>
      </c>
    </row>
    <row r="2986" spans="37:43" x14ac:dyDescent="0.25">
      <c r="AK2986" s="27">
        <v>2023</v>
      </c>
      <c r="AL2986" t="s">
        <v>64</v>
      </c>
      <c r="AM2986" t="s">
        <v>37</v>
      </c>
      <c r="AN2986">
        <v>250020</v>
      </c>
      <c r="AO2986" s="29">
        <v>8</v>
      </c>
      <c r="AP2986" t="s">
        <v>16</v>
      </c>
      <c r="AQ2986" s="61">
        <v>705</v>
      </c>
    </row>
    <row r="2987" spans="37:43" x14ac:dyDescent="0.25">
      <c r="AK2987" s="27">
        <v>2023</v>
      </c>
      <c r="AL2987" t="s">
        <v>64</v>
      </c>
      <c r="AM2987" t="s">
        <v>37</v>
      </c>
      <c r="AN2987">
        <v>250020</v>
      </c>
      <c r="AO2987" s="29">
        <v>9</v>
      </c>
      <c r="AP2987" t="s">
        <v>75</v>
      </c>
      <c r="AQ2987" s="61">
        <v>4660</v>
      </c>
    </row>
    <row r="2988" spans="37:43" x14ac:dyDescent="0.25">
      <c r="AK2988" s="27">
        <v>2023</v>
      </c>
      <c r="AL2988" t="s">
        <v>64</v>
      </c>
      <c r="AM2988" t="s">
        <v>37</v>
      </c>
      <c r="AN2988">
        <v>250020</v>
      </c>
      <c r="AO2988" s="29">
        <v>11</v>
      </c>
      <c r="AP2988" t="s">
        <v>12</v>
      </c>
      <c r="AQ2988" s="61">
        <v>962</v>
      </c>
    </row>
    <row r="2989" spans="37:43" x14ac:dyDescent="0.25">
      <c r="AK2989" s="27">
        <v>2023</v>
      </c>
      <c r="AL2989" t="s">
        <v>64</v>
      </c>
      <c r="AM2989" t="s">
        <v>37</v>
      </c>
      <c r="AN2989">
        <v>250020</v>
      </c>
      <c r="AO2989" s="29">
        <v>12</v>
      </c>
      <c r="AP2989" t="s">
        <v>77</v>
      </c>
      <c r="AQ2989" s="61">
        <v>3341</v>
      </c>
    </row>
    <row r="2990" spans="37:43" x14ac:dyDescent="0.25">
      <c r="AK2990" s="27">
        <v>2023</v>
      </c>
      <c r="AL2990" t="s">
        <v>64</v>
      </c>
      <c r="AM2990" t="s">
        <v>35</v>
      </c>
      <c r="AN2990">
        <v>250026</v>
      </c>
      <c r="AO2990" s="29">
        <v>1</v>
      </c>
      <c r="AP2990" t="s">
        <v>81</v>
      </c>
      <c r="AQ2990" s="61">
        <v>3432</v>
      </c>
    </row>
    <row r="2991" spans="37:43" x14ac:dyDescent="0.25">
      <c r="AK2991" s="27">
        <v>2023</v>
      </c>
      <c r="AL2991" t="s">
        <v>64</v>
      </c>
      <c r="AM2991" t="s">
        <v>35</v>
      </c>
      <c r="AN2991">
        <v>250026</v>
      </c>
      <c r="AO2991" s="29">
        <v>1</v>
      </c>
      <c r="AP2991" t="s">
        <v>21</v>
      </c>
      <c r="AQ2991" s="61">
        <v>4578</v>
      </c>
    </row>
    <row r="2992" spans="37:43" x14ac:dyDescent="0.25">
      <c r="AK2992" s="27">
        <v>2023</v>
      </c>
      <c r="AL2992" t="s">
        <v>64</v>
      </c>
      <c r="AM2992" t="s">
        <v>35</v>
      </c>
      <c r="AN2992">
        <v>250026</v>
      </c>
      <c r="AO2992" s="29">
        <v>5</v>
      </c>
      <c r="AP2992" t="s">
        <v>11</v>
      </c>
      <c r="AQ2992" s="61">
        <v>3586</v>
      </c>
    </row>
    <row r="2993" spans="37:43" x14ac:dyDescent="0.25">
      <c r="AK2993" s="27">
        <v>2023</v>
      </c>
      <c r="AL2993" t="s">
        <v>64</v>
      </c>
      <c r="AM2993" t="s">
        <v>35</v>
      </c>
      <c r="AN2993">
        <v>250026</v>
      </c>
      <c r="AO2993" s="29">
        <v>6</v>
      </c>
      <c r="AP2993" t="s">
        <v>77</v>
      </c>
      <c r="AQ2993" s="61">
        <v>5165</v>
      </c>
    </row>
    <row r="2994" spans="37:43" x14ac:dyDescent="0.25">
      <c r="AK2994" s="27">
        <v>2023</v>
      </c>
      <c r="AL2994" t="s">
        <v>64</v>
      </c>
      <c r="AM2994" t="s">
        <v>35</v>
      </c>
      <c r="AN2994">
        <v>250026</v>
      </c>
      <c r="AO2994" s="29">
        <v>12</v>
      </c>
      <c r="AP2994" t="s">
        <v>77</v>
      </c>
      <c r="AQ2994" s="61">
        <v>4631</v>
      </c>
    </row>
    <row r="2995" spans="37:43" x14ac:dyDescent="0.25">
      <c r="AK2995" s="27">
        <v>2023</v>
      </c>
      <c r="AL2995" t="s">
        <v>64</v>
      </c>
      <c r="AM2995" t="s">
        <v>35</v>
      </c>
      <c r="AN2995">
        <v>250026</v>
      </c>
      <c r="AO2995" s="29">
        <v>12</v>
      </c>
      <c r="AP2995" t="s">
        <v>11</v>
      </c>
      <c r="AQ2995" s="61">
        <v>4483</v>
      </c>
    </row>
    <row r="2996" spans="37:43" x14ac:dyDescent="0.25">
      <c r="AK2996" s="27">
        <v>2023</v>
      </c>
      <c r="AL2996" t="s">
        <v>64</v>
      </c>
      <c r="AM2996" t="s">
        <v>35</v>
      </c>
      <c r="AN2996">
        <v>250026</v>
      </c>
      <c r="AO2996" s="29">
        <v>12</v>
      </c>
      <c r="AP2996" t="s">
        <v>18</v>
      </c>
      <c r="AQ2996" s="61">
        <v>434</v>
      </c>
    </row>
    <row r="2997" spans="37:43" x14ac:dyDescent="0.25">
      <c r="AK2997" s="27">
        <v>2023</v>
      </c>
      <c r="AL2997" t="s">
        <v>64</v>
      </c>
      <c r="AM2997" t="s">
        <v>35</v>
      </c>
      <c r="AN2997">
        <v>250027</v>
      </c>
      <c r="AO2997" s="29">
        <v>2</v>
      </c>
      <c r="AP2997" t="s">
        <v>16</v>
      </c>
      <c r="AQ2997" s="61">
        <v>1785</v>
      </c>
    </row>
    <row r="2998" spans="37:43" x14ac:dyDescent="0.25">
      <c r="AK2998" s="27">
        <v>2023</v>
      </c>
      <c r="AL2998" t="s">
        <v>64</v>
      </c>
      <c r="AM2998" t="s">
        <v>35</v>
      </c>
      <c r="AN2998">
        <v>250027</v>
      </c>
      <c r="AO2998" s="29">
        <v>4</v>
      </c>
      <c r="AP2998" t="s">
        <v>21</v>
      </c>
      <c r="AQ2998" s="61">
        <v>4207</v>
      </c>
    </row>
    <row r="2999" spans="37:43" x14ac:dyDescent="0.25">
      <c r="AK2999" s="27">
        <v>2023</v>
      </c>
      <c r="AL2999" t="s">
        <v>64</v>
      </c>
      <c r="AM2999" t="s">
        <v>35</v>
      </c>
      <c r="AN2999">
        <v>250027</v>
      </c>
      <c r="AO2999" s="29">
        <v>7</v>
      </c>
      <c r="AP2999" t="s">
        <v>75</v>
      </c>
      <c r="AQ2999" s="61">
        <v>559</v>
      </c>
    </row>
    <row r="3000" spans="37:43" x14ac:dyDescent="0.25">
      <c r="AK3000" s="27">
        <v>2023</v>
      </c>
      <c r="AL3000" t="s">
        <v>64</v>
      </c>
      <c r="AM3000" t="s">
        <v>35</v>
      </c>
      <c r="AN3000">
        <v>250027</v>
      </c>
      <c r="AO3000" s="29">
        <v>7</v>
      </c>
      <c r="AP3000" t="s">
        <v>15</v>
      </c>
      <c r="AQ3000" s="61">
        <v>2906</v>
      </c>
    </row>
    <row r="3001" spans="37:43" x14ac:dyDescent="0.25">
      <c r="AK3001" s="27">
        <v>2023</v>
      </c>
      <c r="AL3001" t="s">
        <v>64</v>
      </c>
      <c r="AM3001" t="s">
        <v>35</v>
      </c>
      <c r="AN3001">
        <v>250027</v>
      </c>
      <c r="AO3001" s="29">
        <v>8</v>
      </c>
      <c r="AP3001" t="s">
        <v>21</v>
      </c>
      <c r="AQ3001" s="61">
        <v>3480</v>
      </c>
    </row>
    <row r="3002" spans="37:43" x14ac:dyDescent="0.25">
      <c r="AK3002" s="27">
        <v>2023</v>
      </c>
      <c r="AL3002" t="s">
        <v>64</v>
      </c>
      <c r="AM3002" t="s">
        <v>35</v>
      </c>
      <c r="AN3002">
        <v>250027</v>
      </c>
      <c r="AO3002" s="29">
        <v>10</v>
      </c>
      <c r="AP3002" t="s">
        <v>74</v>
      </c>
      <c r="AQ3002" s="61">
        <v>1370</v>
      </c>
    </row>
    <row r="3003" spans="37:43" x14ac:dyDescent="0.25">
      <c r="AK3003" s="27">
        <v>2023</v>
      </c>
      <c r="AL3003" t="s">
        <v>64</v>
      </c>
      <c r="AM3003" t="s">
        <v>35</v>
      </c>
      <c r="AN3003">
        <v>250027</v>
      </c>
      <c r="AO3003" s="29">
        <v>10</v>
      </c>
      <c r="AP3003" t="s">
        <v>80</v>
      </c>
      <c r="AQ3003" s="61">
        <v>1828</v>
      </c>
    </row>
    <row r="3004" spans="37:43" x14ac:dyDescent="0.25">
      <c r="AK3004" s="27">
        <v>2023</v>
      </c>
      <c r="AL3004" t="s">
        <v>64</v>
      </c>
      <c r="AM3004" t="s">
        <v>35</v>
      </c>
      <c r="AN3004">
        <v>250028</v>
      </c>
      <c r="AO3004" s="29">
        <v>1</v>
      </c>
      <c r="AP3004" t="s">
        <v>74</v>
      </c>
      <c r="AQ3004" s="61">
        <v>3594</v>
      </c>
    </row>
    <row r="3005" spans="37:43" x14ac:dyDescent="0.25">
      <c r="AK3005" s="27">
        <v>2023</v>
      </c>
      <c r="AL3005" t="s">
        <v>64</v>
      </c>
      <c r="AM3005" t="s">
        <v>35</v>
      </c>
      <c r="AN3005">
        <v>250028</v>
      </c>
      <c r="AO3005" s="29">
        <v>1</v>
      </c>
      <c r="AP3005" t="s">
        <v>75</v>
      </c>
      <c r="AQ3005" s="61">
        <v>2968</v>
      </c>
    </row>
    <row r="3006" spans="37:43" x14ac:dyDescent="0.25">
      <c r="AK3006" s="27">
        <v>2023</v>
      </c>
      <c r="AL3006" t="s">
        <v>64</v>
      </c>
      <c r="AM3006" t="s">
        <v>35</v>
      </c>
      <c r="AN3006">
        <v>250028</v>
      </c>
      <c r="AO3006" s="29">
        <v>3</v>
      </c>
      <c r="AP3006" t="s">
        <v>14</v>
      </c>
      <c r="AQ3006" s="61">
        <v>5230</v>
      </c>
    </row>
    <row r="3007" spans="37:43" x14ac:dyDescent="0.25">
      <c r="AK3007" s="27">
        <v>2023</v>
      </c>
      <c r="AL3007" t="s">
        <v>64</v>
      </c>
      <c r="AM3007" t="s">
        <v>35</v>
      </c>
      <c r="AN3007">
        <v>250028</v>
      </c>
      <c r="AO3007" s="29">
        <v>4</v>
      </c>
      <c r="AP3007" t="s">
        <v>81</v>
      </c>
      <c r="AQ3007" s="61">
        <v>999</v>
      </c>
    </row>
    <row r="3008" spans="37:43" x14ac:dyDescent="0.25">
      <c r="AK3008" s="27">
        <v>2023</v>
      </c>
      <c r="AL3008" t="s">
        <v>64</v>
      </c>
      <c r="AM3008" t="s">
        <v>35</v>
      </c>
      <c r="AN3008">
        <v>250028</v>
      </c>
      <c r="AO3008" s="29">
        <v>5</v>
      </c>
      <c r="AP3008" t="s">
        <v>76</v>
      </c>
      <c r="AQ3008" s="61">
        <v>1225</v>
      </c>
    </row>
    <row r="3009" spans="37:43" x14ac:dyDescent="0.25">
      <c r="AK3009" s="27">
        <v>2023</v>
      </c>
      <c r="AL3009" t="s">
        <v>64</v>
      </c>
      <c r="AM3009" t="s">
        <v>35</v>
      </c>
      <c r="AN3009">
        <v>250028</v>
      </c>
      <c r="AO3009" s="29">
        <v>5</v>
      </c>
      <c r="AP3009" t="s">
        <v>81</v>
      </c>
      <c r="AQ3009" s="61">
        <v>423</v>
      </c>
    </row>
    <row r="3010" spans="37:43" x14ac:dyDescent="0.25">
      <c r="AK3010" s="27">
        <v>2023</v>
      </c>
      <c r="AL3010" t="s">
        <v>64</v>
      </c>
      <c r="AM3010" t="s">
        <v>35</v>
      </c>
      <c r="AN3010">
        <v>250028</v>
      </c>
      <c r="AO3010" s="29">
        <v>5</v>
      </c>
      <c r="AP3010" t="s">
        <v>15</v>
      </c>
      <c r="AQ3010" s="61">
        <v>5420</v>
      </c>
    </row>
    <row r="3011" spans="37:43" x14ac:dyDescent="0.25">
      <c r="AK3011" s="27">
        <v>2023</v>
      </c>
      <c r="AL3011" t="s">
        <v>64</v>
      </c>
      <c r="AM3011" t="s">
        <v>35</v>
      </c>
      <c r="AN3011">
        <v>250028</v>
      </c>
      <c r="AO3011" s="29">
        <v>6</v>
      </c>
      <c r="AP3011" t="s">
        <v>14</v>
      </c>
      <c r="AQ3011" s="61">
        <v>3846</v>
      </c>
    </row>
    <row r="3012" spans="37:43" x14ac:dyDescent="0.25">
      <c r="AK3012" s="27">
        <v>2023</v>
      </c>
      <c r="AL3012" t="s">
        <v>64</v>
      </c>
      <c r="AM3012" t="s">
        <v>35</v>
      </c>
      <c r="AN3012">
        <v>250028</v>
      </c>
      <c r="AO3012" s="29">
        <v>7</v>
      </c>
      <c r="AP3012" t="s">
        <v>73</v>
      </c>
      <c r="AQ3012" s="61">
        <v>3572</v>
      </c>
    </row>
    <row r="3013" spans="37:43" x14ac:dyDescent="0.25">
      <c r="AK3013" s="27">
        <v>2023</v>
      </c>
      <c r="AL3013" t="s">
        <v>64</v>
      </c>
      <c r="AM3013" t="s">
        <v>35</v>
      </c>
      <c r="AN3013">
        <v>250028</v>
      </c>
      <c r="AO3013" s="29">
        <v>7</v>
      </c>
      <c r="AP3013" t="s">
        <v>79</v>
      </c>
      <c r="AQ3013" s="61">
        <v>1140</v>
      </c>
    </row>
    <row r="3014" spans="37:43" x14ac:dyDescent="0.25">
      <c r="AK3014" s="27">
        <v>2023</v>
      </c>
      <c r="AL3014" t="s">
        <v>64</v>
      </c>
      <c r="AM3014" t="s">
        <v>35</v>
      </c>
      <c r="AN3014">
        <v>250028</v>
      </c>
      <c r="AO3014" s="29">
        <v>9</v>
      </c>
      <c r="AP3014" t="s">
        <v>78</v>
      </c>
      <c r="AQ3014" s="61">
        <v>2156</v>
      </c>
    </row>
    <row r="3015" spans="37:43" x14ac:dyDescent="0.25">
      <c r="AK3015" s="27">
        <v>2023</v>
      </c>
      <c r="AL3015" t="s">
        <v>64</v>
      </c>
      <c r="AM3015" t="s">
        <v>35</v>
      </c>
      <c r="AN3015">
        <v>250028</v>
      </c>
      <c r="AO3015" s="29">
        <v>10</v>
      </c>
      <c r="AP3015" t="s">
        <v>80</v>
      </c>
      <c r="AQ3015" s="61">
        <v>3398</v>
      </c>
    </row>
    <row r="3016" spans="37:43" x14ac:dyDescent="0.25">
      <c r="AK3016" s="27">
        <v>2023</v>
      </c>
      <c r="AL3016" t="s">
        <v>64</v>
      </c>
      <c r="AM3016" t="s">
        <v>35</v>
      </c>
      <c r="AN3016">
        <v>250029</v>
      </c>
      <c r="AO3016" s="29">
        <v>2</v>
      </c>
      <c r="AP3016" t="s">
        <v>75</v>
      </c>
      <c r="AQ3016" s="61">
        <v>2549</v>
      </c>
    </row>
    <row r="3017" spans="37:43" x14ac:dyDescent="0.25">
      <c r="AK3017" s="27">
        <v>2023</v>
      </c>
      <c r="AL3017" t="s">
        <v>64</v>
      </c>
      <c r="AM3017" t="s">
        <v>35</v>
      </c>
      <c r="AN3017">
        <v>250029</v>
      </c>
      <c r="AO3017" s="29">
        <v>3</v>
      </c>
      <c r="AP3017" t="s">
        <v>12</v>
      </c>
      <c r="AQ3017" s="61">
        <v>4656</v>
      </c>
    </row>
    <row r="3018" spans="37:43" x14ac:dyDescent="0.25">
      <c r="AK3018" s="27">
        <v>2023</v>
      </c>
      <c r="AL3018" t="s">
        <v>64</v>
      </c>
      <c r="AM3018" t="s">
        <v>35</v>
      </c>
      <c r="AN3018">
        <v>250029</v>
      </c>
      <c r="AO3018" s="29">
        <v>4</v>
      </c>
      <c r="AP3018" t="s">
        <v>18</v>
      </c>
      <c r="AQ3018" s="61">
        <v>5032</v>
      </c>
    </row>
    <row r="3019" spans="37:43" x14ac:dyDescent="0.25">
      <c r="AK3019" s="27">
        <v>2023</v>
      </c>
      <c r="AL3019" t="s">
        <v>64</v>
      </c>
      <c r="AM3019" t="s">
        <v>35</v>
      </c>
      <c r="AN3019">
        <v>250029</v>
      </c>
      <c r="AO3019" s="29">
        <v>8</v>
      </c>
      <c r="AP3019" t="s">
        <v>80</v>
      </c>
      <c r="AQ3019" s="61">
        <v>2001</v>
      </c>
    </row>
    <row r="3020" spans="37:43" x14ac:dyDescent="0.25">
      <c r="AK3020" s="27">
        <v>2023</v>
      </c>
      <c r="AL3020" t="s">
        <v>64</v>
      </c>
      <c r="AM3020" t="s">
        <v>35</v>
      </c>
      <c r="AN3020">
        <v>250029</v>
      </c>
      <c r="AO3020" s="29">
        <v>9</v>
      </c>
      <c r="AP3020" t="s">
        <v>14</v>
      </c>
      <c r="AQ3020" s="61">
        <v>4799</v>
      </c>
    </row>
    <row r="3021" spans="37:43" x14ac:dyDescent="0.25">
      <c r="AK3021" s="27">
        <v>2023</v>
      </c>
      <c r="AL3021" t="s">
        <v>64</v>
      </c>
      <c r="AM3021" t="s">
        <v>35</v>
      </c>
      <c r="AN3021">
        <v>250029</v>
      </c>
      <c r="AO3021" s="29">
        <v>11</v>
      </c>
      <c r="AP3021" t="s">
        <v>20</v>
      </c>
      <c r="AQ3021" s="61">
        <v>966</v>
      </c>
    </row>
    <row r="3022" spans="37:43" x14ac:dyDescent="0.25">
      <c r="AK3022" s="27">
        <v>2023</v>
      </c>
      <c r="AL3022" t="s">
        <v>64</v>
      </c>
      <c r="AM3022" t="s">
        <v>35</v>
      </c>
      <c r="AN3022">
        <v>250029</v>
      </c>
      <c r="AO3022" s="29">
        <v>12</v>
      </c>
      <c r="AP3022" t="s">
        <v>79</v>
      </c>
      <c r="AQ3022" s="61">
        <v>2404</v>
      </c>
    </row>
    <row r="3023" spans="37:43" x14ac:dyDescent="0.25">
      <c r="AK3023" s="27">
        <v>2023</v>
      </c>
      <c r="AL3023" t="s">
        <v>64</v>
      </c>
      <c r="AM3023" t="s">
        <v>35</v>
      </c>
      <c r="AN3023">
        <v>250029</v>
      </c>
      <c r="AO3023" s="29">
        <v>12</v>
      </c>
      <c r="AP3023" t="s">
        <v>11</v>
      </c>
      <c r="AQ3023" s="61">
        <v>1117</v>
      </c>
    </row>
    <row r="3024" spans="37:43" x14ac:dyDescent="0.25">
      <c r="AK3024" s="27">
        <v>2023</v>
      </c>
      <c r="AL3024" t="s">
        <v>64</v>
      </c>
      <c r="AM3024" t="s">
        <v>35</v>
      </c>
      <c r="AN3024">
        <v>250030</v>
      </c>
      <c r="AO3024" s="29">
        <v>1</v>
      </c>
      <c r="AP3024" t="s">
        <v>17</v>
      </c>
      <c r="AQ3024" s="61">
        <v>5734</v>
      </c>
    </row>
    <row r="3025" spans="37:43" x14ac:dyDescent="0.25">
      <c r="AK3025" s="27">
        <v>2023</v>
      </c>
      <c r="AL3025" t="s">
        <v>64</v>
      </c>
      <c r="AM3025" t="s">
        <v>35</v>
      </c>
      <c r="AN3025">
        <v>250030</v>
      </c>
      <c r="AO3025" s="29">
        <v>2</v>
      </c>
      <c r="AP3025" t="s">
        <v>79</v>
      </c>
      <c r="AQ3025" s="61">
        <v>2905</v>
      </c>
    </row>
    <row r="3026" spans="37:43" x14ac:dyDescent="0.25">
      <c r="AK3026" s="27">
        <v>2023</v>
      </c>
      <c r="AL3026" t="s">
        <v>64</v>
      </c>
      <c r="AM3026" t="s">
        <v>35</v>
      </c>
      <c r="AN3026">
        <v>250030</v>
      </c>
      <c r="AO3026" s="29">
        <v>2</v>
      </c>
      <c r="AP3026" t="s">
        <v>12</v>
      </c>
      <c r="AQ3026" s="61">
        <v>3361</v>
      </c>
    </row>
    <row r="3027" spans="37:43" x14ac:dyDescent="0.25">
      <c r="AK3027" s="27">
        <v>2023</v>
      </c>
      <c r="AL3027" t="s">
        <v>64</v>
      </c>
      <c r="AM3027" t="s">
        <v>35</v>
      </c>
      <c r="AN3027">
        <v>250030</v>
      </c>
      <c r="AO3027" s="29">
        <v>3</v>
      </c>
      <c r="AP3027" t="s">
        <v>76</v>
      </c>
      <c r="AQ3027" s="61">
        <v>897</v>
      </c>
    </row>
    <row r="3028" spans="37:43" x14ac:dyDescent="0.25">
      <c r="AK3028" s="27">
        <v>2023</v>
      </c>
      <c r="AL3028" t="s">
        <v>64</v>
      </c>
      <c r="AM3028" t="s">
        <v>35</v>
      </c>
      <c r="AN3028">
        <v>250030</v>
      </c>
      <c r="AO3028" s="29">
        <v>3</v>
      </c>
      <c r="AP3028" t="s">
        <v>79</v>
      </c>
      <c r="AQ3028" s="61">
        <v>4532</v>
      </c>
    </row>
    <row r="3029" spans="37:43" x14ac:dyDescent="0.25">
      <c r="AK3029" s="27">
        <v>2023</v>
      </c>
      <c r="AL3029" t="s">
        <v>64</v>
      </c>
      <c r="AM3029" t="s">
        <v>35</v>
      </c>
      <c r="AN3029">
        <v>250030</v>
      </c>
      <c r="AO3029" s="29">
        <v>3</v>
      </c>
      <c r="AP3029" t="s">
        <v>19</v>
      </c>
      <c r="AQ3029" s="61">
        <v>832</v>
      </c>
    </row>
    <row r="3030" spans="37:43" x14ac:dyDescent="0.25">
      <c r="AK3030" s="27">
        <v>2023</v>
      </c>
      <c r="AL3030" t="s">
        <v>64</v>
      </c>
      <c r="AM3030" t="s">
        <v>35</v>
      </c>
      <c r="AN3030">
        <v>250030</v>
      </c>
      <c r="AO3030" s="29">
        <v>4</v>
      </c>
      <c r="AP3030" t="s">
        <v>77</v>
      </c>
      <c r="AQ3030" s="61">
        <v>802</v>
      </c>
    </row>
    <row r="3031" spans="37:43" x14ac:dyDescent="0.25">
      <c r="AK3031" s="27">
        <v>2023</v>
      </c>
      <c r="AL3031" t="s">
        <v>64</v>
      </c>
      <c r="AM3031" t="s">
        <v>35</v>
      </c>
      <c r="AN3031">
        <v>250030</v>
      </c>
      <c r="AO3031" s="29">
        <v>5</v>
      </c>
      <c r="AP3031" t="s">
        <v>73</v>
      </c>
      <c r="AQ3031" s="61">
        <v>3305</v>
      </c>
    </row>
    <row r="3032" spans="37:43" x14ac:dyDescent="0.25">
      <c r="AK3032" s="27">
        <v>2023</v>
      </c>
      <c r="AL3032" t="s">
        <v>64</v>
      </c>
      <c r="AM3032" t="s">
        <v>35</v>
      </c>
      <c r="AN3032">
        <v>250030</v>
      </c>
      <c r="AO3032" s="29">
        <v>6</v>
      </c>
      <c r="AP3032" t="s">
        <v>79</v>
      </c>
      <c r="AQ3032" s="61">
        <v>3760</v>
      </c>
    </row>
    <row r="3033" spans="37:43" x14ac:dyDescent="0.25">
      <c r="AK3033" s="27">
        <v>2023</v>
      </c>
      <c r="AL3033" t="s">
        <v>64</v>
      </c>
      <c r="AM3033" t="s">
        <v>35</v>
      </c>
      <c r="AN3033">
        <v>250030</v>
      </c>
      <c r="AO3033" s="29">
        <v>9</v>
      </c>
      <c r="AP3033" t="s">
        <v>75</v>
      </c>
      <c r="AQ3033" s="61">
        <v>5817</v>
      </c>
    </row>
    <row r="3034" spans="37:43" x14ac:dyDescent="0.25">
      <c r="AK3034" s="27" t="s">
        <v>93</v>
      </c>
      <c r="AQ3034" s="61">
        <v>9586989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B3F233-0464-4CC5-AD21-A004F2FDE7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Summary</vt:lpstr>
      <vt:lpstr>DB_by_GL</vt:lpstr>
      <vt:lpstr>DB_by_CC</vt:lpstr>
      <vt:lpstr>DB_by_Resp</vt:lpstr>
      <vt:lpstr>Data Base</vt:lpstr>
      <vt:lpstr>RND_Values_Parameters</vt:lpstr>
      <vt:lpstr>Appendix_1</vt:lpstr>
      <vt:lpstr>Value_PR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 Csati</dc:creator>
  <cp:lastModifiedBy>Bela Csati</cp:lastModifiedBy>
  <dcterms:created xsi:type="dcterms:W3CDTF">2023-11-08T16:23:55Z</dcterms:created>
  <dcterms:modified xsi:type="dcterms:W3CDTF">2023-11-13T10:15:33Z</dcterms:modified>
</cp:coreProperties>
</file>