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MSc\Final-Project\Measurements\2018_10_07\"/>
    </mc:Choice>
  </mc:AlternateContent>
  <xr:revisionPtr revIDLastSave="0" documentId="13_ncr:1_{9B61E167-F2C9-4D8D-AE10-ABA349B8B2D8}" xr6:coauthVersionLast="37" xr6:coauthVersionMax="37" xr10:uidLastSave="{00000000-0000-0000-0000-000000000000}"/>
  <bookViews>
    <workbookView xWindow="0" yWindow="0" windowWidth="17256" windowHeight="4872" xr2:uid="{631B157B-83C5-45A7-BE29-F12BE335A9BE}"/>
  </bookViews>
  <sheets>
    <sheet name="Munk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C3" i="1" l="1"/>
  <c r="F3" i="1" s="1"/>
  <c r="G3" i="1" l="1"/>
  <c r="F5" i="1"/>
  <c r="G5" i="1" s="1"/>
  <c r="F6" i="1"/>
  <c r="G6" i="1" s="1"/>
  <c r="F7" i="1"/>
  <c r="G7" i="1" s="1"/>
  <c r="F4" i="1"/>
  <c r="G4" i="1" s="1"/>
  <c r="E5" i="1"/>
  <c r="E6" i="1"/>
  <c r="E7" i="1"/>
  <c r="E4" i="1"/>
  <c r="H4" i="1" l="1"/>
</calcChain>
</file>

<file path=xl/sharedStrings.xml><?xml version="1.0" encoding="utf-8"?>
<sst xmlns="http://schemas.openxmlformats.org/spreadsheetml/2006/main" count="14" uniqueCount="13">
  <si>
    <t>T</t>
  </si>
  <si>
    <t>T [kgcm]</t>
  </si>
  <si>
    <t>P [W]</t>
  </si>
  <si>
    <t>n [rpm]</t>
  </si>
  <si>
    <t>I [A]</t>
  </si>
  <si>
    <t>w [rad/s]</t>
  </si>
  <si>
    <t>=</t>
  </si>
  <si>
    <t>b w</t>
  </si>
  <si>
    <t xml:space="preserve">b </t>
  </si>
  <si>
    <t>b</t>
  </si>
  <si>
    <t>T[Nm]</t>
  </si>
  <si>
    <t>Ri+Ldi/dt+Kw=U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</si>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</sst>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T-n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Munka1!$B$4:$B$7</c:f>
              <c:numCache>
                <c:formatCode>General</c:formatCode>
                <c:ptCount val="4"/>
                <c:pt idx="0">
                  <c:v>107</c:v>
                </c:pt>
                <c:pt idx="1">
                  <c:v>85</c:v>
                </c:pt>
                <c:pt idx="2">
                  <c:v>52</c:v>
                </c:pt>
                <c:pt idx="3">
                  <c:v>0</c:v>
                </c:pt>
              </c:numCache>
            </c:numRef>
          </c:xVal>
          <c:yVal>
            <c:numRef>
              <c:f>Munka1!$F$4:$F$7</c:f>
              <c:numCache>
                <c:formatCode>0.00</c:formatCode>
                <c:ptCount val="4"/>
                <c:pt idx="0">
                  <c:v>0</c:v>
                </c:pt>
                <c:pt idx="1">
                  <c:v>0.42168594999999998</c:v>
                </c:pt>
                <c:pt idx="2">
                  <c:v>0.98066500000000001</c:v>
                </c:pt>
                <c:pt idx="3">
                  <c:v>1.96133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38-44CF-BE34-597B9AEA0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76784"/>
        <c:axId val="370079408"/>
      </c:scatterChart>
      <c:valAx>
        <c:axId val="37007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79408"/>
        <c:crosses val="autoZero"/>
        <c:crossBetween val="midCat"/>
      </c:valAx>
      <c:valAx>
        <c:axId val="3700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7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P-n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Munka1!$B$4:$B$7</c:f>
              <c:numCache>
                <c:formatCode>General</c:formatCode>
                <c:ptCount val="4"/>
                <c:pt idx="0">
                  <c:v>107</c:v>
                </c:pt>
                <c:pt idx="1">
                  <c:v>85</c:v>
                </c:pt>
                <c:pt idx="2">
                  <c:v>52</c:v>
                </c:pt>
                <c:pt idx="3">
                  <c:v>0</c:v>
                </c:pt>
              </c:numCache>
            </c:numRef>
          </c:xVal>
          <c:yVal>
            <c:numRef>
              <c:f>Munka1!#REF!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D-4E1F-B52D-756BCDACC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76784"/>
        <c:axId val="370079408"/>
      </c:scatterChart>
      <c:valAx>
        <c:axId val="37007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79408"/>
        <c:crosses val="autoZero"/>
        <c:crossBetween val="midCat"/>
      </c:valAx>
      <c:valAx>
        <c:axId val="3700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7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T-i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Munka1!$A$3:$A$6</c:f>
              <c:numCache>
                <c:formatCode>General</c:formatCode>
                <c:ptCount val="4"/>
                <c:pt idx="0">
                  <c:v>0</c:v>
                </c:pt>
                <c:pt idx="1">
                  <c:v>0.15</c:v>
                </c:pt>
                <c:pt idx="2">
                  <c:v>0.6</c:v>
                </c:pt>
                <c:pt idx="3">
                  <c:v>1.2</c:v>
                </c:pt>
              </c:numCache>
            </c:numRef>
          </c:xVal>
          <c:yVal>
            <c:numRef>
              <c:f>Munka1!$G$3:$G$6</c:f>
              <c:numCache>
                <c:formatCode>0.00</c:formatCode>
                <c:ptCount val="4"/>
                <c:pt idx="0">
                  <c:v>4.5785125000000065E-3</c:v>
                </c:pt>
                <c:pt idx="1">
                  <c:v>0.11</c:v>
                </c:pt>
                <c:pt idx="2">
                  <c:v>0.53168594999999996</c:v>
                </c:pt>
                <c:pt idx="3">
                  <c:v>1.090665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C-4EED-BA73-46F0359D3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03336"/>
        <c:axId val="379499072"/>
      </c:scatterChart>
      <c:valAx>
        <c:axId val="37950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99072"/>
        <c:crosses val="autoZero"/>
        <c:crossBetween val="midCat"/>
      </c:valAx>
      <c:valAx>
        <c:axId val="3794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0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Munka1!$B$4:$B$6</c:f>
              <c:numCache>
                <c:formatCode>General</c:formatCode>
                <c:ptCount val="3"/>
                <c:pt idx="0">
                  <c:v>107</c:v>
                </c:pt>
                <c:pt idx="1">
                  <c:v>85</c:v>
                </c:pt>
                <c:pt idx="2">
                  <c:v>52</c:v>
                </c:pt>
              </c:numCache>
            </c:numRef>
          </c:xVal>
          <c:yVal>
            <c:numRef>
              <c:f>Munka1!$H$4:$H$6</c:f>
              <c:numCache>
                <c:formatCode>0.000</c:formatCode>
                <c:ptCount val="3"/>
                <c:pt idx="0">
                  <c:v>9.8170338729580316E-3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9-40EE-9DA5-F15F1B4DD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475120"/>
        <c:axId val="553109984"/>
      </c:scatterChart>
      <c:valAx>
        <c:axId val="30147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09984"/>
        <c:crosses val="autoZero"/>
        <c:crossBetween val="midCat"/>
      </c:valAx>
      <c:valAx>
        <c:axId val="5531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7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217755</xdr:colOff>
      <xdr:row>7</xdr:row>
      <xdr:rowOff>72390</xdr:rowOff>
    </xdr:from>
    <xdr:to>
      <xdr:col>6</xdr:col>
      <xdr:colOff>11722</xdr:colOff>
      <xdr:row>19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EFF1153-7C9B-401A-A610-901C734B9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306559</xdr:colOff>
      <xdr:row>5</xdr:row>
      <xdr:rowOff>68725</xdr:rowOff>
    </xdr:from>
    <xdr:to>
      <xdr:col>16</xdr:col>
      <xdr:colOff>189767</xdr:colOff>
      <xdr:row>17</xdr:row>
      <xdr:rowOff>108731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A11CC46-9C82-470D-ACE5-4DBBF88E5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519625</xdr:colOff>
      <xdr:row>7</xdr:row>
      <xdr:rowOff>122946</xdr:rowOff>
    </xdr:from>
    <xdr:to>
      <xdr:col>12</xdr:col>
      <xdr:colOff>250141</xdr:colOff>
      <xdr:row>19</xdr:row>
      <xdr:rowOff>119136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F06A6CAB-1EA4-4D6C-B71C-35ADDD09A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186690</xdr:colOff>
      <xdr:row>20</xdr:row>
      <xdr:rowOff>28575</xdr:rowOff>
    </xdr:from>
    <xdr:to>
      <xdr:col>5</xdr:col>
      <xdr:colOff>156210</xdr:colOff>
      <xdr:row>31</xdr:row>
      <xdr:rowOff>26669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E973C495-6084-49F9-BE2F-43F33CDA8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F20B-FEF9-46CB-8BFF-E5BD5B57FD16}">
  <dimension ref="A2:N7"/>
  <sheetViews>
    <sheetView tabSelected="1" zoomScale="130" zoomScaleNormal="130" workbookViewId="0">
      <selection activeCell="E4" sqref="E4"/>
    </sheetView>
  </sheetViews>
  <sheetFormatPr defaultRowHeight="14.4" x14ac:dyDescent="0.3"/>
  <cols>
    <col min="1" max="1" width="6.5546875" customWidth="1"/>
    <col min="2" max="2" width="7.44140625" customWidth="1"/>
    <col min="3" max="3" width="8.6640625" customWidth="1"/>
    <col min="4" max="4" width="7.33203125" customWidth="1"/>
    <col min="5" max="5" width="9.5546875" customWidth="1"/>
    <col min="6" max="7" width="6.88671875" customWidth="1"/>
    <col min="8" max="8" width="12.88671875" customWidth="1"/>
    <col min="10" max="10" width="19.77734375" customWidth="1"/>
    <col min="14" max="14" width="11" bestFit="1" customWidth="1"/>
  </cols>
  <sheetData>
    <row r="2" spans="1:14" x14ac:dyDescent="0.3">
      <c r="A2" s="2" t="s">
        <v>4</v>
      </c>
      <c r="B2" s="2" t="s">
        <v>3</v>
      </c>
      <c r="C2" s="2" t="s">
        <v>1</v>
      </c>
      <c r="D2" s="2" t="s">
        <v>2</v>
      </c>
      <c r="E2" s="2" t="s">
        <v>5</v>
      </c>
      <c r="F2" s="2" t="s">
        <v>10</v>
      </c>
      <c r="G2" s="2" t="s">
        <v>10</v>
      </c>
      <c r="H2" s="2" t="s">
        <v>9</v>
      </c>
      <c r="I2" s="2" t="s">
        <v>12</v>
      </c>
      <c r="J2" s="2" t="s">
        <v>11</v>
      </c>
    </row>
    <row r="3" spans="1:14" x14ac:dyDescent="0.3">
      <c r="A3">
        <v>0</v>
      </c>
      <c r="B3">
        <v>0</v>
      </c>
      <c r="C3">
        <f>-C5/4</f>
        <v>-1.075</v>
      </c>
      <c r="D3">
        <v>0</v>
      </c>
      <c r="E3">
        <v>0</v>
      </c>
      <c r="F3" s="1">
        <f>C3*0.0980665</f>
        <v>-0.10542148749999999</v>
      </c>
      <c r="G3" s="1">
        <f>F3+0.11</f>
        <v>4.5785125000000065E-3</v>
      </c>
    </row>
    <row r="4" spans="1:14" x14ac:dyDescent="0.3">
      <c r="A4" s="3">
        <v>0.15</v>
      </c>
      <c r="B4" s="3">
        <v>107</v>
      </c>
      <c r="C4" s="3">
        <v>0</v>
      </c>
      <c r="D4" s="3">
        <v>0</v>
      </c>
      <c r="E4" s="4">
        <f>2*PI()*B4/60</f>
        <v>11.205013797803595</v>
      </c>
      <c r="F4" s="4">
        <f>C4*0.0980665</f>
        <v>0</v>
      </c>
      <c r="G4" s="4">
        <f t="shared" ref="G4:G7" si="0">F4+0.11</f>
        <v>0.11</v>
      </c>
      <c r="H4" s="5">
        <f>ABS(-G4)/E4</f>
        <v>9.8170338729580316E-3</v>
      </c>
      <c r="I4">
        <v>0.91479999999999995</v>
      </c>
      <c r="J4">
        <f>(12-0.9148*107/60*2*PI())/0.15</f>
        <v>11.664355851795149</v>
      </c>
      <c r="L4" t="s">
        <v>0</v>
      </c>
      <c r="M4" t="s">
        <v>6</v>
      </c>
      <c r="N4" t="s">
        <v>7</v>
      </c>
    </row>
    <row r="5" spans="1:14" x14ac:dyDescent="0.3">
      <c r="A5" s="3">
        <v>0.6</v>
      </c>
      <c r="B5" s="3">
        <v>85</v>
      </c>
      <c r="C5" s="3">
        <v>4.3</v>
      </c>
      <c r="D5" s="3">
        <v>3.8</v>
      </c>
      <c r="E5" s="4">
        <f>2*PI()*B5/60</f>
        <v>8.9011791851710811</v>
      </c>
      <c r="F5" s="4">
        <f>C5*0.0980665</f>
        <v>0.42168594999999998</v>
      </c>
      <c r="G5" s="4">
        <f t="shared" si="0"/>
        <v>0.53168594999999996</v>
      </c>
      <c r="H5" s="5"/>
      <c r="M5" t="s">
        <v>8</v>
      </c>
    </row>
    <row r="6" spans="1:14" x14ac:dyDescent="0.3">
      <c r="A6" s="3">
        <v>1.2</v>
      </c>
      <c r="B6" s="3">
        <v>52</v>
      </c>
      <c r="C6" s="3">
        <v>10</v>
      </c>
      <c r="D6" s="3">
        <v>6</v>
      </c>
      <c r="E6" s="4">
        <f>2*PI()*B6/60</f>
        <v>5.4454272662223087</v>
      </c>
      <c r="F6" s="4">
        <f>C6*0.0980665</f>
        <v>0.98066500000000001</v>
      </c>
      <c r="G6" s="4">
        <f t="shared" si="0"/>
        <v>1.090665</v>
      </c>
      <c r="H6" s="5"/>
    </row>
    <row r="7" spans="1:14" x14ac:dyDescent="0.3">
      <c r="A7">
        <v>3.4</v>
      </c>
      <c r="B7">
        <v>0</v>
      </c>
      <c r="C7">
        <v>20</v>
      </c>
      <c r="D7">
        <v>0</v>
      </c>
      <c r="E7" s="1">
        <f>2*PI()*B7/60</f>
        <v>0</v>
      </c>
      <c r="F7" s="1">
        <f>C7*0.0980665</f>
        <v>1.96133</v>
      </c>
      <c r="G7" s="1">
        <f t="shared" si="0"/>
        <v>2.0713300000000001</v>
      </c>
      <c r="H7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EDU_UGEX_7219@sulid.hu</dc:creator>
  <cp:lastModifiedBy>EDU_UGEX_7219@sulid.hu</cp:lastModifiedBy>
  <dcterms:created xsi:type="dcterms:W3CDTF">2018-10-06T19:34:36Z</dcterms:created>
  <dcterms:modified xsi:type="dcterms:W3CDTF">2018-10-18T21:42:55Z</dcterms:modified>
</cp:coreProperties>
</file>