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MSc\Final-Project\Measurements\"/>
    </mc:Choice>
  </mc:AlternateContent>
  <xr:revisionPtr revIDLastSave="0" documentId="13_ncr:1_{91DBAB6B-BF33-4B79-A3F8-8A1BF06F7613}" xr6:coauthVersionLast="38" xr6:coauthVersionMax="38" xr10:uidLastSave="{00000000-0000-0000-0000-000000000000}"/>
  <bookViews>
    <workbookView xWindow="0" yWindow="0" windowWidth="17250" windowHeight="4875" xr2:uid="{631B157B-83C5-45A7-BE29-F12BE335A9BE}"/>
  </bookViews>
  <sheets>
    <sheet name="Munk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H4" i="1"/>
  <c r="C3" i="1" l="1"/>
  <c r="F3" i="1" s="1"/>
  <c r="G3" i="1" l="1"/>
  <c r="F5" i="1"/>
  <c r="G5" i="1" s="1"/>
  <c r="F6" i="1"/>
  <c r="G6" i="1" s="1"/>
  <c r="F7" i="1"/>
  <c r="G7" i="1" s="1"/>
  <c r="F4" i="1"/>
  <c r="G4" i="1" s="1"/>
  <c r="E5" i="1"/>
  <c r="E6" i="1"/>
  <c r="E7" i="1"/>
  <c r="E4" i="1"/>
</calcChain>
</file>

<file path=xl/sharedStrings.xml><?xml version="1.0" encoding="utf-8"?>
<sst xmlns="http://schemas.openxmlformats.org/spreadsheetml/2006/main" count="14" uniqueCount="13">
  <si>
    <t>T</t>
  </si>
  <si>
    <t>T [kgcm]</t>
  </si>
  <si>
    <t>P [W]</t>
  </si>
  <si>
    <t>n [rpm]</t>
  </si>
  <si>
    <t>I [A]</t>
  </si>
  <si>
    <t>w [rad/s]</t>
  </si>
  <si>
    <t>=</t>
  </si>
  <si>
    <t>b w</t>
  </si>
  <si>
    <t xml:space="preserve">b </t>
  </si>
  <si>
    <t>b</t>
  </si>
  <si>
    <t>T[Nm]</t>
  </si>
  <si>
    <t>Ri+Ldi/dt+Kw=U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</si>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</sst>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xVal>
          <c:yVal>
            <c:numRef>
              <c:f>Munka1!$F$4:$F$7</c:f>
              <c:numCache>
                <c:formatCode>0.00</c:formatCode>
                <c:ptCount val="4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  <c:pt idx="3">
                  <c:v>1.96133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8-44CF-BE34-597B9AEA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P-T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Munka1!$F$4:$F$7</c:f>
              <c:numCache>
                <c:formatCode>0.00</c:formatCode>
                <c:ptCount val="4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  <c:pt idx="3">
                  <c:v>1.96133</c:v>
                </c:pt>
              </c:numCache>
            </c:numRef>
          </c:xVal>
          <c:yVal>
            <c:numRef>
              <c:f>Munka1!$D$4:$D$7</c:f>
              <c:numCache>
                <c:formatCode>General</c:formatCode>
                <c:ptCount val="4"/>
                <c:pt idx="0">
                  <c:v>0</c:v>
                </c:pt>
                <c:pt idx="1">
                  <c:v>3.8</c:v>
                </c:pt>
                <c:pt idx="2">
                  <c:v>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E1F-B52D-756BCDAC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Munka1!$A$4:$A$6</c:f>
              <c:numCache>
                <c:formatCode>General</c:formatCode>
                <c:ptCount val="3"/>
                <c:pt idx="0">
                  <c:v>0.15</c:v>
                </c:pt>
                <c:pt idx="1">
                  <c:v>0.6</c:v>
                </c:pt>
                <c:pt idx="2">
                  <c:v>1.2</c:v>
                </c:pt>
              </c:numCache>
            </c:numRef>
          </c:xVal>
          <c:yVal>
            <c:numRef>
              <c:f>Munka1!$F$4:$F$6</c:f>
              <c:numCache>
                <c:formatCode>0.00</c:formatCode>
                <c:ptCount val="3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C-4EED-BA73-46F0359D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03336"/>
        <c:axId val="379499072"/>
      </c:scatterChart>
      <c:valAx>
        <c:axId val="3795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072"/>
        <c:crosses val="autoZero"/>
        <c:crossBetween val="midCat"/>
      </c:valAx>
      <c:valAx>
        <c:axId val="379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Munka1!$B$4:$B$6</c:f>
              <c:numCache>
                <c:formatCode>General</c:formatCode>
                <c:ptCount val="3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</c:numCache>
            </c:numRef>
          </c:xVal>
          <c:yVal>
            <c:numRef>
              <c:f>Munka1!$H$4:$H$6</c:f>
              <c:numCache>
                <c:formatCode>0.000</c:formatCode>
                <c:ptCount val="3"/>
                <c:pt idx="0">
                  <c:v>9.8170338729580316E-3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9-40EE-9DA5-F15F1B4D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75120"/>
        <c:axId val="553109984"/>
      </c:scatterChart>
      <c:valAx>
        <c:axId val="3014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09984"/>
        <c:crosses val="autoZero"/>
        <c:crossBetween val="midCat"/>
      </c:valAx>
      <c:valAx>
        <c:axId val="5531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94088612057826"/>
          <c:y val="5.0926096447113482E-2"/>
          <c:w val="0.6384264504250402"/>
          <c:h val="0.77457322352549185"/>
        </c:manualLayout>
      </c:layout>
      <c:lineChart>
        <c:grouping val="standard"/>
        <c:varyColors val="0"/>
        <c:ser>
          <c:idx val="0"/>
          <c:order val="0"/>
          <c:tx>
            <c:v>n -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Munka1!$F$4:$F$7</c:f>
              <c:numCache>
                <c:formatCode>0.00</c:formatCode>
                <c:ptCount val="4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  <c:pt idx="3">
                  <c:v>1.96133</c:v>
                </c:pt>
              </c:numCache>
            </c:numRef>
          </c:cat>
          <c: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2B-4D17-A776-5FE4B885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53672"/>
        <c:axId val="541858920"/>
      </c:lineChart>
      <c:lineChart>
        <c:grouping val="standard"/>
        <c:varyColors val="0"/>
        <c:ser>
          <c:idx val="1"/>
          <c:order val="1"/>
          <c:tx>
            <c:v>I - 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Munka1!$F$4:$F$7</c:f>
              <c:numCache>
                <c:formatCode>0.00</c:formatCode>
                <c:ptCount val="4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  <c:pt idx="3">
                  <c:v>1.96133</c:v>
                </c:pt>
              </c:numCache>
            </c:numRef>
          </c:cat>
          <c:val>
            <c:numRef>
              <c:f>Munka1!$A$4:$A$7</c:f>
              <c:numCache>
                <c:formatCode>General</c:formatCode>
                <c:ptCount val="4"/>
                <c:pt idx="0">
                  <c:v>0.15</c:v>
                </c:pt>
                <c:pt idx="1">
                  <c:v>0.6</c:v>
                </c:pt>
                <c:pt idx="2">
                  <c:v>1.2</c:v>
                </c:pt>
                <c:pt idx="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B-4D17-A776-5FE4B885A0E1}"/>
            </c:ext>
          </c:extLst>
        </c:ser>
        <c:ser>
          <c:idx val="2"/>
          <c:order val="2"/>
          <c:tx>
            <c:v>P - 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Munka1!$D$4:$D$7</c:f>
              <c:numCache>
                <c:formatCode>General</c:formatCode>
                <c:ptCount val="4"/>
                <c:pt idx="0">
                  <c:v>0</c:v>
                </c:pt>
                <c:pt idx="1">
                  <c:v>3.8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B-4D17-A776-5FE4B885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90280"/>
        <c:axId val="635969128"/>
      </c:lineChart>
      <c:catAx>
        <c:axId val="54185367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41858920"/>
        <c:crossesAt val="0"/>
        <c:auto val="1"/>
        <c:lblAlgn val="ctr"/>
        <c:lblOffset val="100"/>
        <c:tickMarkSkip val="1"/>
        <c:noMultiLvlLbl val="0"/>
      </c:catAx>
      <c:valAx>
        <c:axId val="541858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anose="02040502050505030304" pitchFamily="18" charset="0"/>
                    <a:ea typeface="+mn-ea"/>
                    <a:cs typeface="+mn-cs"/>
                  </a:rPr>
                  <a:t>n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3672"/>
        <c:crossesAt val="1"/>
        <c:crossBetween val="between"/>
      </c:valAx>
      <c:valAx>
        <c:axId val="635969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100">
                    <a:latin typeface="Palatino Linotype" panose="02040502050505030304" pitchFamily="18" charset="0"/>
                  </a:rPr>
                  <a:t>I [A]</a:t>
                </a:r>
              </a:p>
              <a:p>
                <a:pPr>
                  <a:defRPr sz="1100">
                    <a:latin typeface="Palatino Linotype" panose="02040502050505030304" pitchFamily="18" charset="0"/>
                  </a:defRPr>
                </a:pPr>
                <a:r>
                  <a:rPr lang="en-US" sz="1100">
                    <a:latin typeface="Palatino Linotype" panose="02040502050505030304" pitchFamily="18" charset="0"/>
                  </a:rPr>
                  <a:t>P [W]</a:t>
                </a:r>
              </a:p>
            </c:rich>
          </c:tx>
          <c:layout>
            <c:manualLayout>
              <c:xMode val="edge"/>
              <c:yMode val="edge"/>
              <c:x val="0.87824908618743069"/>
              <c:y val="0.339401793525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632690280"/>
        <c:crosses val="max"/>
        <c:crossBetween val="between"/>
      </c:valAx>
      <c:catAx>
        <c:axId val="6326902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35969128"/>
        <c:auto val="1"/>
        <c:lblAlgn val="ctr"/>
        <c:lblOffset val="100"/>
        <c:noMultiLvlLbl val="0"/>
      </c:catAx>
      <c:spPr>
        <a:noFill/>
        <a:ln w="12700">
          <a:solidFill>
            <a:schemeClr val="bg2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2807474438829469"/>
          <c:y val="6.7996983776261927E-2"/>
          <c:w val="0.16692599992165158"/>
          <c:h val="0.2456623126130511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217755</xdr:colOff>
      <xdr:row>7</xdr:row>
      <xdr:rowOff>72390</xdr:rowOff>
    </xdr:from>
    <xdr:to>
      <xdr:col>6</xdr:col>
      <xdr:colOff>11722</xdr:colOff>
      <xdr:row>19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EFF1153-7C9B-401A-A610-901C734B9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1303021</xdr:colOff>
      <xdr:row>7</xdr:row>
      <xdr:rowOff>68725</xdr:rowOff>
    </xdr:from>
    <xdr:to>
      <xdr:col>13</xdr:col>
      <xdr:colOff>607402</xdr:colOff>
      <xdr:row>19</xdr:row>
      <xdr:rowOff>108731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A11CC46-9C82-470D-ACE5-4DBBF88E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197240</xdr:colOff>
      <xdr:row>7</xdr:row>
      <xdr:rowOff>70192</xdr:rowOff>
    </xdr:from>
    <xdr:to>
      <xdr:col>9</xdr:col>
      <xdr:colOff>1148861</xdr:colOff>
      <xdr:row>19</xdr:row>
      <xdr:rowOff>66382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06A6CAB-1EA4-4D6C-B71C-35ADDD09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186690</xdr:colOff>
      <xdr:row>20</xdr:row>
      <xdr:rowOff>28575</xdr:rowOff>
    </xdr:from>
    <xdr:to>
      <xdr:col>5</xdr:col>
      <xdr:colOff>156210</xdr:colOff>
      <xdr:row>31</xdr:row>
      <xdr:rowOff>26669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973C495-6084-49F9-BE2F-43F33CDA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714375</xdr:colOff>
      <xdr:row>7</xdr:row>
      <xdr:rowOff>49822</xdr:rowOff>
    </xdr:from>
    <xdr:to>
      <xdr:col>11</xdr:col>
      <xdr:colOff>520212</xdr:colOff>
      <xdr:row>21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4B683E1-DC8C-492D-AB65-9A291AD2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0B-FEF9-46CB-8BFF-E5BD5B57FD16}">
  <dimension ref="A2:N7"/>
  <sheetViews>
    <sheetView tabSelected="1" zoomScale="130" zoomScaleNormal="130" workbookViewId="0">
      <selection activeCell="Q15" sqref="Q15"/>
    </sheetView>
  </sheetViews>
  <sheetFormatPr defaultRowHeight="15" x14ac:dyDescent="0.25"/>
  <cols>
    <col min="1" max="1" width="6.5703125" customWidth="1"/>
    <col min="2" max="2" width="7.42578125" customWidth="1"/>
    <col min="3" max="3" width="8.7109375" customWidth="1"/>
    <col min="4" max="4" width="7.28515625" customWidth="1"/>
    <col min="5" max="5" width="9.5703125" customWidth="1"/>
    <col min="6" max="7" width="6.85546875" customWidth="1"/>
    <col min="8" max="8" width="12.85546875" customWidth="1"/>
    <col min="10" max="10" width="19.7109375" customWidth="1"/>
    <col min="14" max="14" width="11" bestFit="1" customWidth="1"/>
  </cols>
  <sheetData>
    <row r="2" spans="1:14" x14ac:dyDescent="0.25">
      <c r="A2" s="2" t="s">
        <v>4</v>
      </c>
      <c r="B2" s="2" t="s">
        <v>3</v>
      </c>
      <c r="C2" s="2" t="s">
        <v>1</v>
      </c>
      <c r="D2" s="2" t="s">
        <v>2</v>
      </c>
      <c r="E2" s="2" t="s">
        <v>5</v>
      </c>
      <c r="F2" s="2" t="s">
        <v>10</v>
      </c>
      <c r="G2" s="2" t="s">
        <v>10</v>
      </c>
      <c r="H2" s="2" t="s">
        <v>9</v>
      </c>
      <c r="I2" s="2" t="s">
        <v>12</v>
      </c>
      <c r="J2" s="2" t="s">
        <v>11</v>
      </c>
    </row>
    <row r="3" spans="1:14" x14ac:dyDescent="0.25">
      <c r="A3">
        <v>0</v>
      </c>
      <c r="B3">
        <v>0</v>
      </c>
      <c r="C3">
        <f>-C5/4</f>
        <v>-1.075</v>
      </c>
      <c r="D3">
        <v>0</v>
      </c>
      <c r="E3">
        <v>0</v>
      </c>
      <c r="F3" s="1">
        <f>C3*0.0980665</f>
        <v>-0.10542148749999999</v>
      </c>
      <c r="G3" s="1">
        <f>F3+0.11</f>
        <v>4.5785125000000065E-3</v>
      </c>
    </row>
    <row r="4" spans="1:14" x14ac:dyDescent="0.25">
      <c r="A4" s="3">
        <v>0.15</v>
      </c>
      <c r="B4" s="3">
        <v>107</v>
      </c>
      <c r="C4" s="3">
        <v>0</v>
      </c>
      <c r="D4" s="3">
        <v>0</v>
      </c>
      <c r="E4" s="4">
        <f>2*PI()*B4/60</f>
        <v>11.205013797803595</v>
      </c>
      <c r="F4" s="4">
        <f>C4*0.0980665</f>
        <v>0</v>
      </c>
      <c r="G4" s="4">
        <f t="shared" ref="G4:G7" si="0">F4+0.11</f>
        <v>0.11</v>
      </c>
      <c r="H4" s="5">
        <f>ABS(-G4)/E4</f>
        <v>9.8170338729580316E-3</v>
      </c>
      <c r="I4">
        <v>0.93379999999999996</v>
      </c>
      <c r="J4">
        <f>(12-I4*107/60*2*PI())/0.15</f>
        <v>10.24505410407335</v>
      </c>
      <c r="L4" t="s">
        <v>0</v>
      </c>
      <c r="M4" t="s">
        <v>6</v>
      </c>
      <c r="N4" t="s">
        <v>7</v>
      </c>
    </row>
    <row r="5" spans="1:14" x14ac:dyDescent="0.25">
      <c r="A5" s="3">
        <v>0.6</v>
      </c>
      <c r="B5" s="3">
        <v>85</v>
      </c>
      <c r="C5" s="3">
        <v>4.3</v>
      </c>
      <c r="D5" s="3">
        <v>3.8</v>
      </c>
      <c r="E5" s="4">
        <f>2*PI()*B5/60</f>
        <v>8.9011791851710811</v>
      </c>
      <c r="F5" s="4">
        <f>C5*0.0980665</f>
        <v>0.42168594999999998</v>
      </c>
      <c r="G5" s="4">
        <f t="shared" si="0"/>
        <v>0.53168594999999996</v>
      </c>
      <c r="H5" s="5"/>
      <c r="M5" t="s">
        <v>8</v>
      </c>
    </row>
    <row r="6" spans="1:14" x14ac:dyDescent="0.25">
      <c r="A6" s="3">
        <v>1.2</v>
      </c>
      <c r="B6" s="3">
        <v>52</v>
      </c>
      <c r="C6" s="3">
        <v>10</v>
      </c>
      <c r="D6" s="3">
        <v>6</v>
      </c>
      <c r="E6" s="4">
        <f>2*PI()*B6/60</f>
        <v>5.4454272662223087</v>
      </c>
      <c r="F6" s="4">
        <f>C6*0.0980665</f>
        <v>0.98066500000000001</v>
      </c>
      <c r="G6" s="4">
        <f t="shared" si="0"/>
        <v>1.090665</v>
      </c>
      <c r="H6" s="5"/>
    </row>
    <row r="7" spans="1:14" x14ac:dyDescent="0.25">
      <c r="A7">
        <v>3.4</v>
      </c>
      <c r="B7">
        <v>0</v>
      </c>
      <c r="C7">
        <v>20</v>
      </c>
      <c r="D7">
        <v>0</v>
      </c>
      <c r="E7" s="1">
        <f>2*PI()*B7/60</f>
        <v>0</v>
      </c>
      <c r="F7" s="1">
        <f>C7*0.0980665</f>
        <v>1.96133</v>
      </c>
      <c r="G7" s="1">
        <f t="shared" si="0"/>
        <v>2.0713300000000001</v>
      </c>
      <c r="H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EDU_UGEX_7219@sulid.hu</dc:creator>
  <cp:lastModifiedBy>EDU_UGEX_7219@sulid.hu</cp:lastModifiedBy>
  <dcterms:created xsi:type="dcterms:W3CDTF">2018-10-06T19:34:36Z</dcterms:created>
  <dcterms:modified xsi:type="dcterms:W3CDTF">2018-11-10T21:58:15Z</dcterms:modified>
</cp:coreProperties>
</file>