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ython36\projects\Fantasy Football Projections\Auction Values\"/>
    </mc:Choice>
  </mc:AlternateContent>
  <xr:revisionPtr revIDLastSave="0" documentId="10_ncr:8100000_{15F43ACF-7487-43A2-A310-2DFC54003413}" xr6:coauthVersionLast="34" xr6:coauthVersionMax="34" xr10:uidLastSave="{00000000-0000-0000-0000-000000000000}"/>
  <bookViews>
    <workbookView xWindow="0" yWindow="0" windowWidth="19200" windowHeight="6620" xr2:uid="{F51ED7F8-22F9-4AEC-B716-DD60E7E12BC2}"/>
  </bookViews>
  <sheets>
    <sheet name="Calculator" sheetId="4" r:id="rId1"/>
    <sheet name="ESPN Values" sheetId="3" r:id="rId2"/>
  </sheets>
  <definedNames>
    <definedName name="Bench">Calculator!$H$18:$H$179</definedName>
    <definedName name="ExternalData_1" localSheetId="1" hidden="1">'ESPN Values'!$A$1:$I$201</definedName>
    <definedName name="FLEX">Calculator!$G$18:$G$155</definedName>
    <definedName name="QB">Calculator!$A$18:$A$41</definedName>
    <definedName name="QB_ARR">Calculator!$A$20:$C$43</definedName>
    <definedName name="QB_SEL">Calculator!$C$20:$C$43</definedName>
    <definedName name="RB">Calculator!$B$18:$B$75</definedName>
    <definedName name="RB_ARR">Calculator!$D$20:$F$77</definedName>
    <definedName name="RB_SEL">Calculator!$F$20:$F$77</definedName>
    <definedName name="TE">Calculator!$E$18:$E$39</definedName>
    <definedName name="WR">Calculator!$D$18:$D$86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4" l="1" a="1"/>
  <c r="B2" i="4" s="1"/>
  <c r="D2" i="4" s="1"/>
  <c r="B3" i="4" s="1" a="1"/>
  <c r="B3" i="4" s="1"/>
  <c r="D16" i="4"/>
  <c r="J5" i="4"/>
  <c r="J4" i="4"/>
  <c r="J3" i="4"/>
  <c r="J2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K20" i="4"/>
  <c r="H20" i="4"/>
  <c r="E20" i="4"/>
  <c r="B43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20" i="4"/>
  <c r="C2" i="4" l="1"/>
  <c r="C3" i="4" l="1"/>
  <c r="D3" i="4"/>
  <c r="B4" i="4" l="1" a="1"/>
  <c r="B4" i="4" s="1"/>
  <c r="D4" i="4" s="1"/>
  <c r="B5" i="4" l="1" a="1"/>
  <c r="B5" i="4" s="1"/>
  <c r="C4" i="4"/>
  <c r="C5" i="4" l="1"/>
  <c r="D5" i="4"/>
  <c r="B6" i="4" l="1" a="1"/>
  <c r="B6" i="4" s="1"/>
  <c r="D6" i="4" l="1"/>
  <c r="C6" i="4"/>
  <c r="B7" i="4" l="1" a="1"/>
  <c r="B7" i="4" s="1"/>
  <c r="C7" i="4" l="1"/>
  <c r="D7" i="4"/>
  <c r="B8" i="4" l="1" a="1"/>
  <c r="B8" i="4" s="1"/>
  <c r="C8" i="4" l="1"/>
  <c r="D8" i="4"/>
  <c r="B9" i="4" l="1" a="1"/>
  <c r="B9" i="4" s="1"/>
  <c r="D9" i="4" l="1"/>
  <c r="C9" i="4"/>
  <c r="B10" i="4" l="1" a="1"/>
  <c r="B10" i="4" s="1"/>
  <c r="D10" i="4" l="1"/>
  <c r="C10" i="4"/>
  <c r="B11" i="4" l="1" a="1"/>
  <c r="B11" i="4" s="1"/>
  <c r="D11" i="4" l="1"/>
  <c r="C11" i="4"/>
  <c r="B12" i="4" l="1" a="1"/>
  <c r="B12" i="4" s="1"/>
  <c r="D12" i="4" l="1"/>
  <c r="C12" i="4"/>
  <c r="B13" i="4" l="1" a="1"/>
  <c r="B13" i="4" s="1"/>
  <c r="D13" i="4" l="1"/>
  <c r="B14" i="4" s="1" a="1"/>
  <c r="B14" i="4" s="1"/>
  <c r="C13" i="4"/>
  <c r="D14" i="4" l="1"/>
  <c r="B15" i="4" s="1" a="1"/>
  <c r="B15" i="4" s="1"/>
  <c r="C14" i="4"/>
  <c r="D15" i="4" l="1"/>
  <c r="C15" i="4"/>
  <c r="H2" i="4" s="1"/>
  <c r="H3" i="4" s="1"/>
  <c r="H4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D4EB97-61AB-4792-A275-D2D5D81995E1}" keepAlive="1" name="Query - QB Table" description="Connection to the 'QB Table' query in the workbook." type="5" refreshedVersion="6" background="1">
    <dbPr connection="Provider=Microsoft.Mashup.OleDb.1;Data Source=$Workbook$;Location=QB Table;Extended Properties=&quot;&quot;" command="SELECT * FROM [QB Table]"/>
  </connection>
  <connection id="2" xr16:uid="{DA6347B5-B971-496C-8FBE-184E3EC6072A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<sst xmlns="http://schemas.openxmlformats.org/spreadsheetml/2006/main" count="825" uniqueCount="260">
  <si>
    <t>RANK</t>
  </si>
  <si>
    <t>POS</t>
  </si>
  <si>
    <t>AVG PICK</t>
  </si>
  <si>
    <t>7 DAY +/-</t>
  </si>
  <si>
    <t>AVG VALUE</t>
  </si>
  <si>
    <t>%OWN</t>
  </si>
  <si>
    <t>RB</t>
  </si>
  <si>
    <t>WR</t>
  </si>
  <si>
    <t>QB</t>
  </si>
  <si>
    <t/>
  </si>
  <si>
    <t>TE</t>
  </si>
  <si>
    <t>Jaguars D/ST</t>
  </si>
  <si>
    <t>D/ST</t>
  </si>
  <si>
    <t>Rams D/ST</t>
  </si>
  <si>
    <t>Eagles D/ST</t>
  </si>
  <si>
    <t>K</t>
  </si>
  <si>
    <t>Vikings D/ST</t>
  </si>
  <si>
    <t>Texans D/ST</t>
  </si>
  <si>
    <t>Ravens D/ST</t>
  </si>
  <si>
    <t>Chargers D/ST</t>
  </si>
  <si>
    <t>Broncos D/ST</t>
  </si>
  <si>
    <t>Patriots D/ST</t>
  </si>
  <si>
    <t>Steelers D/ST</t>
  </si>
  <si>
    <t>Seahawks D/ST</t>
  </si>
  <si>
    <t>Panthers D/ST</t>
  </si>
  <si>
    <t>Saints D/ST</t>
  </si>
  <si>
    <t>Bears D/ST</t>
  </si>
  <si>
    <t>Titans D/ST</t>
  </si>
  <si>
    <t>Cardinals D/ST</t>
  </si>
  <si>
    <t>Cowboys D/ST</t>
  </si>
  <si>
    <t>7 DAY +/-_1</t>
  </si>
  <si>
    <t>Le'Veon Bell</t>
  </si>
  <si>
    <t>Todd Gurley II</t>
  </si>
  <si>
    <t xml:space="preserve"> LAR</t>
  </si>
  <si>
    <t>David Johnson</t>
  </si>
  <si>
    <t>Ezekiel Elliott</t>
  </si>
  <si>
    <t>Antonio Brown</t>
  </si>
  <si>
    <t>Alvin Kamara</t>
  </si>
  <si>
    <t xml:space="preserve"> NO</t>
  </si>
  <si>
    <t>DeAndre Hopkins</t>
  </si>
  <si>
    <t>Saquon Barkley</t>
  </si>
  <si>
    <t xml:space="preserve"> NYG</t>
  </si>
  <si>
    <t>Kareem Hunt</t>
  </si>
  <si>
    <t xml:space="preserve"> KC</t>
  </si>
  <si>
    <t>Odell Beckham Jr.</t>
  </si>
  <si>
    <t>Julio Jones</t>
  </si>
  <si>
    <t>Leonard Fournette</t>
  </si>
  <si>
    <t>Melvin Gordon</t>
  </si>
  <si>
    <t xml:space="preserve"> LAC</t>
  </si>
  <si>
    <t>Michael Thomas</t>
  </si>
  <si>
    <t>Dalvin Cook</t>
  </si>
  <si>
    <t>Keenan Allen</t>
  </si>
  <si>
    <t>A.J. Green</t>
  </si>
  <si>
    <t>LeSean McCoy</t>
  </si>
  <si>
    <t>Aaron Rodgers</t>
  </si>
  <si>
    <t xml:space="preserve"> GB</t>
  </si>
  <si>
    <t>Davante Adams</t>
  </si>
  <si>
    <t>Rob Gronkowski</t>
  </si>
  <si>
    <t xml:space="preserve"> NE</t>
  </si>
  <si>
    <t>Christian McCaffrey</t>
  </si>
  <si>
    <t>Devonta Freeman</t>
  </si>
  <si>
    <t>Mike Evans</t>
  </si>
  <si>
    <t xml:space="preserve"> TB</t>
  </si>
  <si>
    <t>Tom Brady</t>
  </si>
  <si>
    <t>Travis Kelce</t>
  </si>
  <si>
    <t>Adam Thielen</t>
  </si>
  <si>
    <t>Tyreek Hill</t>
  </si>
  <si>
    <t>Jerick McKinnon</t>
  </si>
  <si>
    <t xml:space="preserve"> SF</t>
  </si>
  <si>
    <t>Doug Baldwin</t>
  </si>
  <si>
    <t>Jordan Howard</t>
  </si>
  <si>
    <t>T.Y. Hilton</t>
  </si>
  <si>
    <t>Zach Ertz</t>
  </si>
  <si>
    <t>Larry Fitzgerald</t>
  </si>
  <si>
    <t>Joe Mixon</t>
  </si>
  <si>
    <t>Stefon Diggs</t>
  </si>
  <si>
    <t>Josh Gordon</t>
  </si>
  <si>
    <t>Russell Wilson</t>
  </si>
  <si>
    <t>Demaryius Thomas</t>
  </si>
  <si>
    <t>Mark Ingram</t>
  </si>
  <si>
    <t>Jay Ajayi</t>
  </si>
  <si>
    <t>Kenyan Drake</t>
  </si>
  <si>
    <t>Deshaun Watson</t>
  </si>
  <si>
    <t>Alshon Jeffery</t>
  </si>
  <si>
    <t>Derrick Henry</t>
  </si>
  <si>
    <t>Rashaad Penny</t>
  </si>
  <si>
    <t>Derrius Guice</t>
  </si>
  <si>
    <t>JuJu Smith-Schuster</t>
  </si>
  <si>
    <t>Allen Robinson</t>
  </si>
  <si>
    <t>Carson Wentz</t>
  </si>
  <si>
    <t>Greg Olsen</t>
  </si>
  <si>
    <t>Golden Tate</t>
  </si>
  <si>
    <t>Amari Cooper</t>
  </si>
  <si>
    <t>Alex Collins</t>
  </si>
  <si>
    <t>Jarvis Landry</t>
  </si>
  <si>
    <t>Marshawn Lynch</t>
  </si>
  <si>
    <t>Cam Newton</t>
  </si>
  <si>
    <t>Royce Freeman</t>
  </si>
  <si>
    <t>Delanie Walker</t>
  </si>
  <si>
    <t>Sony Michel</t>
  </si>
  <si>
    <t>Jimmy Graham</t>
  </si>
  <si>
    <t>Ronald Jones II</t>
  </si>
  <si>
    <t>Evan Engram</t>
  </si>
  <si>
    <t>Marvin Jones Jr.</t>
  </si>
  <si>
    <t>Brandin Cooks</t>
  </si>
  <si>
    <t>Julian Edelman</t>
  </si>
  <si>
    <t>Robert Woods</t>
  </si>
  <si>
    <t>Kirk Cousins</t>
  </si>
  <si>
    <t>Emmanuel Sanders</t>
  </si>
  <si>
    <t>Pierre Garcon</t>
  </si>
  <si>
    <t>Sammy Watkins</t>
  </si>
  <si>
    <t>Chris Hogan</t>
  </si>
  <si>
    <t>Michael Crabtree</t>
  </si>
  <si>
    <t>Drew Brees</t>
  </si>
  <si>
    <t>Lamar Miller</t>
  </si>
  <si>
    <t>Dion Lewis</t>
  </si>
  <si>
    <t>Corey Davis</t>
  </si>
  <si>
    <t>Will Fuller V</t>
  </si>
  <si>
    <t>Ben Roethlisberger</t>
  </si>
  <si>
    <t>Cooper Kupp</t>
  </si>
  <si>
    <t>Devin Funchess</t>
  </si>
  <si>
    <t>Jordan Reed</t>
  </si>
  <si>
    <t>Tevin Coleman</t>
  </si>
  <si>
    <t>Jack Doyle</t>
  </si>
  <si>
    <t>Kyle Rudolph</t>
  </si>
  <si>
    <t>Dez Bryant</t>
  </si>
  <si>
    <t xml:space="preserve"> FA</t>
  </si>
  <si>
    <t>Duke Johnson Jr.</t>
  </si>
  <si>
    <t>DeVante Parker</t>
  </si>
  <si>
    <t>Randall Cobb</t>
  </si>
  <si>
    <t>Jordy Nelson</t>
  </si>
  <si>
    <t>Andrew Luck</t>
  </si>
  <si>
    <t>Kelvin Benjamin</t>
  </si>
  <si>
    <t>Marlon Mack</t>
  </si>
  <si>
    <t>Isaiah Crowell</t>
  </si>
  <si>
    <t xml:space="preserve"> NYJ</t>
  </si>
  <si>
    <t>DeSean Jackson</t>
  </si>
  <si>
    <t>Tarik Cohen</t>
  </si>
  <si>
    <t>Matthew Stafford</t>
  </si>
  <si>
    <t>Jimmy Garoppolo</t>
  </si>
  <si>
    <t>Robby Anderson</t>
  </si>
  <si>
    <t>Chris Thompson</t>
  </si>
  <si>
    <t>Jamison Crowder</t>
  </si>
  <si>
    <t>Kerryon Johnson</t>
  </si>
  <si>
    <t>Greg Zuerlein</t>
  </si>
  <si>
    <t>Stephen Gostkowski</t>
  </si>
  <si>
    <t>Jamaal Williams</t>
  </si>
  <si>
    <t>Marquise Goodwin</t>
  </si>
  <si>
    <t>Nick Chubb</t>
  </si>
  <si>
    <t>Patrick Mahomes</t>
  </si>
  <si>
    <t>Nelson Agholor</t>
  </si>
  <si>
    <t>Marqise Lee</t>
  </si>
  <si>
    <t>Sterling Shepard</t>
  </si>
  <si>
    <t>Rex Burkhead</t>
  </si>
  <si>
    <t>Matt Ryan</t>
  </si>
  <si>
    <t>Philip Rivers</t>
  </si>
  <si>
    <t>Trey Burton</t>
  </si>
  <si>
    <t>Dak Prescott</t>
  </si>
  <si>
    <t>Carlos Hyde</t>
  </si>
  <si>
    <t>Kenny Stills</t>
  </si>
  <si>
    <t>D'Onta Foreman</t>
  </si>
  <si>
    <t>Alex Smith</t>
  </si>
  <si>
    <t>Justin Tucker</t>
  </si>
  <si>
    <t>Jared Goff</t>
  </si>
  <si>
    <t>Aaron Jones</t>
  </si>
  <si>
    <t>Allen Hurns</t>
  </si>
  <si>
    <t>C.J. Anderson</t>
  </si>
  <si>
    <t>Calvin Ridley</t>
  </si>
  <si>
    <t>Jameis Winston</t>
  </si>
  <si>
    <t>Tyler Eifert</t>
  </si>
  <si>
    <t>Derek Carr</t>
  </si>
  <si>
    <t>Rishard Matthews</t>
  </si>
  <si>
    <t>Josh Doctson</t>
  </si>
  <si>
    <t>James White</t>
  </si>
  <si>
    <t>David Njoku</t>
  </si>
  <si>
    <t>Kenny Golladay</t>
  </si>
  <si>
    <t>Martavis Bryant</t>
  </si>
  <si>
    <t>Marcus Mariota</t>
  </si>
  <si>
    <t>Mohamed Sanu</t>
  </si>
  <si>
    <t>D.J. Moore</t>
  </si>
  <si>
    <t>Ty Montgomery</t>
  </si>
  <si>
    <t>Theo Riddick</t>
  </si>
  <si>
    <t>Cameron Meredith</t>
  </si>
  <si>
    <t>Case Keenum</t>
  </si>
  <si>
    <t>LeGarrette Blount</t>
  </si>
  <si>
    <t>Devontae Booker</t>
  </si>
  <si>
    <t>Bilal Powell</t>
  </si>
  <si>
    <t>Charles Clay</t>
  </si>
  <si>
    <t>Latavius Murray</t>
  </si>
  <si>
    <t>Mitchell Trubisky</t>
  </si>
  <si>
    <t>Tyrod Taylor</t>
  </si>
  <si>
    <t>Giovani Bernard</t>
  </si>
  <si>
    <t>Cameron Brate</t>
  </si>
  <si>
    <t>Tyler Lockett</t>
  </si>
  <si>
    <t>Matt Bryant</t>
  </si>
  <si>
    <t>Jared Cook</t>
  </si>
  <si>
    <t>Chris Boswell</t>
  </si>
  <si>
    <t>Mike Williams</t>
  </si>
  <si>
    <t>Doug Martin</t>
  </si>
  <si>
    <t>Frank Gore</t>
  </si>
  <si>
    <t>Paul Richardson</t>
  </si>
  <si>
    <t>Albert Wilson</t>
  </si>
  <si>
    <t>George Kittle</t>
  </si>
  <si>
    <t>Anthony Miller</t>
  </si>
  <si>
    <t>Kenneth Dixon</t>
  </si>
  <si>
    <t>Mike Gesicki</t>
  </si>
  <si>
    <t>O.J. Howard</t>
  </si>
  <si>
    <t>Austin Seferian-Jenkins</t>
  </si>
  <si>
    <t>Christian Kirk</t>
  </si>
  <si>
    <t>Benjamin Watson</t>
  </si>
  <si>
    <t>Ted Ginn Jr.</t>
  </si>
  <si>
    <t>DeMarco Murray</t>
  </si>
  <si>
    <t>Jordan Matthews</t>
  </si>
  <si>
    <t>Vance McDonald</t>
  </si>
  <si>
    <t>Chris Carson</t>
  </si>
  <si>
    <t>Dan Bailey</t>
  </si>
  <si>
    <t>James Washington</t>
  </si>
  <si>
    <t>Wil Lutz</t>
  </si>
  <si>
    <t>Michael Gallup</t>
  </si>
  <si>
    <t>Matt Breida</t>
  </si>
  <si>
    <t>Jake Elliott</t>
  </si>
  <si>
    <t>John Ross</t>
  </si>
  <si>
    <t>Robbie Gould</t>
  </si>
  <si>
    <t>Mason Crosby</t>
  </si>
  <si>
    <t>Jordan Wilkins</t>
  </si>
  <si>
    <t xml:space="preserve"> PIT</t>
  </si>
  <si>
    <t xml:space="preserve"> ARI</t>
  </si>
  <si>
    <t xml:space="preserve"> DAL</t>
  </si>
  <si>
    <t xml:space="preserve"> HOU</t>
  </si>
  <si>
    <t xml:space="preserve"> ATL</t>
  </si>
  <si>
    <t xml:space="preserve"> JAX</t>
  </si>
  <si>
    <t xml:space="preserve"> MIN</t>
  </si>
  <si>
    <t xml:space="preserve"> CIN</t>
  </si>
  <si>
    <t xml:space="preserve"> BUF</t>
  </si>
  <si>
    <t xml:space="preserve"> CAR</t>
  </si>
  <si>
    <t xml:space="preserve"> SEA</t>
  </si>
  <si>
    <t xml:space="preserve"> CHI</t>
  </si>
  <si>
    <t xml:space="preserve"> IND</t>
  </si>
  <si>
    <t xml:space="preserve"> PHI</t>
  </si>
  <si>
    <t xml:space="preserve"> CLE</t>
  </si>
  <si>
    <t xml:space="preserve"> DEN</t>
  </si>
  <si>
    <t xml:space="preserve"> MIA</t>
  </si>
  <si>
    <t xml:space="preserve"> TEN</t>
  </si>
  <si>
    <t xml:space="preserve"> WSH</t>
  </si>
  <si>
    <t xml:space="preserve"> DET</t>
  </si>
  <si>
    <t xml:space="preserve"> OAK</t>
  </si>
  <si>
    <t xml:space="preserve"> BAL</t>
  </si>
  <si>
    <t>TEAM</t>
  </si>
  <si>
    <t>PLAYER</t>
  </si>
  <si>
    <t>FLEX</t>
  </si>
  <si>
    <t>BE</t>
  </si>
  <si>
    <t>Position</t>
  </si>
  <si>
    <t>Player</t>
  </si>
  <si>
    <t>Cost</t>
  </si>
  <si>
    <t>Money Start</t>
  </si>
  <si>
    <t>Money Used</t>
  </si>
  <si>
    <t>Money Left</t>
  </si>
  <si>
    <t>Max Bid</t>
  </si>
  <si>
    <t>Roster Construction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</si>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</sst>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1BA8952-FCCE-4674-8F49-FA46EC59FC61}" autoFormatId="16" applyNumberFormats="0" applyBorderFormats="0" applyFontFormats="0" applyPatternFormats="0" applyAlignmentFormats="0" applyWidthHeightFormats="0">
  <queryTableRefresh nextId="20">
    <queryTableFields count="9">
      <queryTableField id="9" name="RANK" tableColumnId="10"/>
      <queryTableField id="10" name="PLAYER, TEAM" tableColumnId="11"/>
      <queryTableField id="18" dataBound="0" tableColumnId="19"/>
      <queryTableField id="11" name="POS" tableColumnId="12"/>
      <queryTableField id="12" name="AVG PICK" tableColumnId="13"/>
      <queryTableField id="13" name="7 DAY +/-" tableColumnId="14"/>
      <queryTableField id="14" name="AVG VALUE" tableColumnId="15"/>
      <queryTableField id="15" name="7 DAY +/-_1" tableColumnId="16"/>
      <queryTableField id="16" name="%OWN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1C9527-A657-48CB-98CD-2F8226C514C0}" name="Table_0" displayName="Table_0" ref="A1:I201" tableType="queryTable" totalsRowShown="0">
  <autoFilter ref="A1:I201" xr:uid="{361FE479-260D-4742-8D4C-B250DEA56467}"/>
  <sortState ref="A2:I201">
    <sortCondition descending="1" ref="G1:G201"/>
  </sortState>
  <tableColumns count="9">
    <tableColumn id="10" xr3:uid="{13D75A3A-8DD9-4802-BC6B-49CD7553CA13}" uniqueName="10" name="RANK" queryTableFieldId="9"/>
    <tableColumn id="11" xr3:uid="{4F9F23FB-23F0-44EF-8545-C97A64934A88}" uniqueName="11" name="PLAYER" queryTableFieldId="10" dataDxfId="2"/>
    <tableColumn id="19" xr3:uid="{DA9F2D1E-21CB-44CA-A009-7C683936473F}" uniqueName="19" name="TEAM" queryTableFieldId="18" dataDxfId="1"/>
    <tableColumn id="12" xr3:uid="{4289B84E-B8AB-4754-B620-0131093B58CD}" uniqueName="12" name="POS" queryTableFieldId="11" dataDxfId="0"/>
    <tableColumn id="13" xr3:uid="{8F995775-E510-4440-9B4C-AD631C8259DD}" uniqueName="13" name="AVG PICK" queryTableFieldId="12"/>
    <tableColumn id="14" xr3:uid="{2A57DFFE-0B95-4891-8A9E-A9D3F61F59B2}" uniqueName="14" name="7 DAY +/-" queryTableFieldId="13"/>
    <tableColumn id="15" xr3:uid="{8344FE60-1F71-4FCF-A6EA-EE60E1BD4ECE}" uniqueName="15" name="AVG VALUE" queryTableFieldId="14"/>
    <tableColumn id="16" xr3:uid="{0D16AC3F-DAF1-443F-A84A-1F2EDAD3534D}" uniqueName="16" name="7 DAY +/-_1" queryTableFieldId="15"/>
    <tableColumn id="17" xr3:uid="{730265C5-DC79-48D8-BBFF-B650E5CC12DB}" uniqueName="17" name="%OWN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A83F-6A2A-4531-9B68-F2FED169B53E}">
  <sheetPr codeName="Sheet3"/>
  <dimension ref="A1:L89"/>
  <sheetViews>
    <sheetView tabSelected="1" zoomScale="66" workbookViewId="0">
      <pane ySplit="3125" topLeftCell="A18" activePane="bottomLeft"/>
      <selection activeCell="D3" sqref="D3"/>
      <selection pane="bottomLeft" activeCell="C20" sqref="C20"/>
    </sheetView>
  </sheetViews>
  <sheetFormatPr defaultRowHeight="14.75" x14ac:dyDescent="0.75"/>
  <cols>
    <col min="1" max="12" width="20.04296875" style="4" customWidth="1"/>
  </cols>
  <sheetData>
    <row r="1" spans="1:10" x14ac:dyDescent="0.75">
      <c r="A1" s="4" t="s">
        <v>251</v>
      </c>
      <c r="B1" s="4" t="s">
        <v>252</v>
      </c>
      <c r="C1" s="4" t="s">
        <v>253</v>
      </c>
      <c r="D1" s="4" t="s">
        <v>251</v>
      </c>
      <c r="G1" s="4" t="s">
        <v>254</v>
      </c>
      <c r="H1" s="2">
        <v>200</v>
      </c>
      <c r="I1" s="5" t="s">
        <v>258</v>
      </c>
      <c r="J1" s="5"/>
    </row>
    <row r="2" spans="1:10" x14ac:dyDescent="0.75">
      <c r="A2" s="4" t="s">
        <v>8</v>
      </c>
      <c r="B2" s="4" t="str">
        <f t="array" ref="B2">IFERROR(INDEX(A20:C77,SMALL(IF("X"=C20:C77,ROW(C20:C77)-ROW(C20)+1),COUNTIF(D$1:D1,A2)+1),1),"")</f>
        <v/>
      </c>
      <c r="C2" s="2" t="str">
        <f>IF(B2&lt;&gt;"",ROUNDUP(VLOOKUP(B2,Table_0[[PLAYER]:[%OWN]],6,FALSE),0),"")</f>
        <v/>
      </c>
      <c r="D2" s="3" t="str">
        <f>IF(B2&lt;&gt;"",VLOOKUP(B2,Table_0[[PLAYER]:[%OWN]],3,FALSE),"")</f>
        <v/>
      </c>
      <c r="G2" s="4" t="s">
        <v>255</v>
      </c>
      <c r="H2" s="2">
        <f>SUM(C2:C16)</f>
        <v>0</v>
      </c>
      <c r="I2" s="4" t="s">
        <v>8</v>
      </c>
      <c r="J2" s="4">
        <f>COUNTA(C20:C43)</f>
        <v>0</v>
      </c>
    </row>
    <row r="3" spans="1:10" x14ac:dyDescent="0.75">
      <c r="A3" s="4" t="s">
        <v>6</v>
      </c>
      <c r="B3" s="4" t="str">
        <f t="array" ref="B3">IFERROR(INDEX($D$20:$F$77,SMALL(IF("X"=$F$20:$F$77,ROW($F$20:$F$77)-ROW($F$20)+1),COUNTIF($D$1:$D2,$A3)+1),1),"")</f>
        <v/>
      </c>
      <c r="C3" s="2" t="str">
        <f>IF(B3&lt;&gt;"",ROUNDUP(VLOOKUP(B3,Table_0[[PLAYER]:[%OWN]],6,FALSE),0),"")</f>
        <v/>
      </c>
      <c r="D3" s="3" t="str">
        <f>IF(B3&lt;&gt;"",VLOOKUP(B3,Table_0[[PLAYER]:[%OWN]],3,FALSE),"")</f>
        <v/>
      </c>
      <c r="G3" s="4" t="s">
        <v>256</v>
      </c>
      <c r="H3" s="18">
        <f>H1-H2</f>
        <v>200</v>
      </c>
      <c r="I3" s="4" t="s">
        <v>6</v>
      </c>
      <c r="J3" s="4">
        <f>COUNTA(F20:F77)</f>
        <v>0</v>
      </c>
    </row>
    <row r="4" spans="1:10" x14ac:dyDescent="0.75">
      <c r="A4" s="4" t="s">
        <v>6</v>
      </c>
      <c r="B4" s="4" t="str">
        <f t="array" ref="B4">IFERROR(INDEX($D$20:$F$77,SMALL(IF("X"=$F$20:$F$77,ROW($F$20:$F$77)-ROW($F$20)+1),COUNTIF($D$1:$D3,$A4)+1),1),"")</f>
        <v/>
      </c>
      <c r="C4" s="2" t="str">
        <f>IF(B4&lt;&gt;"",ROUNDUP(VLOOKUP(B4,Table_0[[PLAYER]:[%OWN]],6,FALSE),0),"")</f>
        <v/>
      </c>
      <c r="D4" s="3" t="str">
        <f>IF(B4&lt;&gt;"",VLOOKUP(B4,Table_0[[PLAYER]:[%OWN]],3,FALSE),"")</f>
        <v/>
      </c>
      <c r="G4" s="4" t="s">
        <v>257</v>
      </c>
      <c r="H4" s="18">
        <f>H3-COUNTBLANK(B2:B15)</f>
        <v>186</v>
      </c>
      <c r="I4" s="4" t="s">
        <v>7</v>
      </c>
      <c r="J4" s="4">
        <f>COUNTA(I20:I88)</f>
        <v>0</v>
      </c>
    </row>
    <row r="5" spans="1:10" x14ac:dyDescent="0.75">
      <c r="A5" s="4" t="s">
        <v>7</v>
      </c>
      <c r="B5" s="4" t="str">
        <f t="array" ref="B5">IFERROR(INDEX($G$20:$I$88,SMALL(IF("X"=$I$20:$I$88,ROW($I$20:$I$88)-ROW($I$20)+1),COUNTIF($D$1:$D4,$A5)+1),1),"")</f>
        <v/>
      </c>
      <c r="C5" s="2" t="str">
        <f>IF(B5&lt;&gt;"",ROUNDUP(VLOOKUP(B5,Table_0[[PLAYER]:[%OWN]],6,FALSE),0),"")</f>
        <v/>
      </c>
      <c r="D5" s="3" t="str">
        <f>IF(B5&lt;&gt;"",VLOOKUP(B5,Table_0[[PLAYER]:[%OWN]],3,FALSE),"")</f>
        <v/>
      </c>
      <c r="I5" s="4" t="s">
        <v>10</v>
      </c>
      <c r="J5" s="4">
        <f>COUNTA(L20:L41)</f>
        <v>0</v>
      </c>
    </row>
    <row r="6" spans="1:10" x14ac:dyDescent="0.75">
      <c r="A6" s="4" t="s">
        <v>7</v>
      </c>
      <c r="B6" s="4" t="str">
        <f t="array" ref="B6">IFERROR(INDEX($G$20:$I$88,SMALL(IF("X"=$I$20:$I$88,ROW($I$20:$I$88)-ROW($I$20)+1),COUNTIF($D$1:$D5,$A6)+1),1),"")</f>
        <v/>
      </c>
      <c r="C6" s="2" t="str">
        <f>IF(B6&lt;&gt;"",ROUNDUP(VLOOKUP(B6,Table_0[[PLAYER]:[%OWN]],6,FALSE),0),"")</f>
        <v/>
      </c>
      <c r="D6" s="3" t="str">
        <f>IF(B6&lt;&gt;"",VLOOKUP(B6,Table_0[[PLAYER]:[%OWN]],3,FALSE),"")</f>
        <v/>
      </c>
    </row>
    <row r="7" spans="1:10" x14ac:dyDescent="0.75">
      <c r="A7" s="4" t="s">
        <v>10</v>
      </c>
      <c r="B7" s="4" t="str">
        <f t="array" ref="B7">IFERROR(INDEX($J$20:$L$88,SMALL(IF("X"=$L$20:$L$88,ROW($L$20:$L$88)-ROW($L$20)+1),COUNTIF($D$1:$D6,$A7)+1),1),"")</f>
        <v/>
      </c>
      <c r="C7" s="2" t="str">
        <f>IF(B7&lt;&gt;"",ROUNDUP(VLOOKUP(B7,Table_0[[PLAYER]:[%OWN]],6,FALSE),0),"")</f>
        <v/>
      </c>
      <c r="D7" s="3" t="str">
        <f>IF(B7&lt;&gt;"",VLOOKUP(B7,Table_0[[PLAYER]:[%OWN]],3,FALSE),"")</f>
        <v/>
      </c>
    </row>
    <row r="8" spans="1:10" x14ac:dyDescent="0.75">
      <c r="A8" s="4" t="s">
        <v>249</v>
      </c>
      <c r="B8" s="4" t="str">
        <f t="array" ref="B8">IFERROR(
INDEX($D$20:$F$88,SMALL(IF("X"=$F$20:$F$88,ROW($F$20:$F$88)-ROW($F$20)+1),COUNTIF($D$1:$D7,$I$3)+1),1),
IFERROR(
INDEX($G$20:$I$88,SMALL(IF("X"=$I$20:$I$88,ROW($I$20:$I$88)-ROW($I$20)+1),COUNTIF($D$1:$D7,$I$4)+1),1),
IFERROR(
INDEX($A$20:$C$88,SMALL(IF("X"=$C$20:$C$88,ROW($C$20:$C$88)-ROW($C$20)+1),COUNTIF($D$1:$D7,$I$2)+1),1),
IFERROR(
INDEX($J$20:$L$88,SMALL(IF("X"=$L$20:$L$88,ROW($L$20:$L$88)-ROW($L$20)+1),COUNTIF($D$1:$D7,$I$5)+1),1),""
)
)
)
)</f>
        <v/>
      </c>
      <c r="C8" s="2" t="str">
        <f>IF(B8&lt;&gt;"",ROUNDUP(VLOOKUP(B8,Table_0[[PLAYER]:[%OWN]],6,FALSE),0),"")</f>
        <v/>
      </c>
      <c r="D8" s="3" t="str">
        <f>IF(B8&lt;&gt;"",VLOOKUP(B8,Table_0[[PLAYER]:[%OWN]],3,FALSE),"")</f>
        <v/>
      </c>
    </row>
    <row r="9" spans="1:10" x14ac:dyDescent="0.75">
      <c r="A9" s="4" t="s">
        <v>249</v>
      </c>
      <c r="B9" s="4" t="str">
        <f t="array" ref="B9">IFERROR(
INDEX($D$20:$F$88,SMALL(IF("X"=$F$20:$F$88,ROW($F$20:$F$88)-ROW($F$20)+1),COUNTIF($D$1:$D8,$I$3)+1),1),
IFERROR(
INDEX($G$20:$I$88,SMALL(IF("X"=$I$20:$I$88,ROW($I$20:$I$88)-ROW($I$20)+1),COUNTIF($D$1:$D8,$I$4)+1),1),
IFERROR(
INDEX($A$20:$C$88,SMALL(IF("X"=$C$20:$C$88,ROW($C$20:$C$88)-ROW($C$20)+1),COUNTIF($D$1:$D8,$I$2)+1),1),
IFERROR(
INDEX($J$20:$L$88,SMALL(IF("X"=$L$20:$L$88,ROW($L$20:$L$88)-ROW($L$20)+1),COUNTIF($D$1:$D8,$I$5)+1),1),""
)
)
)
)</f>
        <v/>
      </c>
      <c r="C9" s="2" t="str">
        <f>IF(B9&lt;&gt;"",ROUNDUP(VLOOKUP(B9,Table_0[[PLAYER]:[%OWN]],6,FALSE),0),"")</f>
        <v/>
      </c>
      <c r="D9" s="3" t="str">
        <f>IF(B9&lt;&gt;"",VLOOKUP(B9,Table_0[[PLAYER]:[%OWN]],3,FALSE),"")</f>
        <v/>
      </c>
    </row>
    <row r="10" spans="1:10" x14ac:dyDescent="0.75">
      <c r="A10" s="4" t="s">
        <v>250</v>
      </c>
      <c r="B10" s="4" t="str">
        <f t="array" ref="B10">IFERROR(
INDEX($D$20:$F$88,SMALL(IF("X"=$F$20:$F$88,ROW($F$20:$F$88)-ROW($F$20)+1),COUNTIF($D$1:$D9,$I$3)+1),1),
IFERROR(
INDEX($G$20:$I$88,SMALL(IF("X"=$I$20:$I$88,ROW($I$20:$I$88)-ROW($I$20)+1),COUNTIF($D$1:$D9,$I$4)+1),1),
IFERROR(
INDEX($A$20:$C$88,SMALL(IF("X"=$C$20:$C$88,ROW($C$20:$C$88)-ROW($C$20)+1),COUNTIF($D$1:$D9,$I$2)+1),1),
IFERROR(
INDEX($J$20:$L$88,SMALL(IF("X"=$L$20:$L$88,ROW($L$20:$L$88)-ROW($L$20)+1),COUNTIF($D$1:$D9,$I$5)+1),1),""
)
)
)
)</f>
        <v/>
      </c>
      <c r="C10" s="2" t="str">
        <f>IF(B10&lt;&gt;"",ROUNDUP(VLOOKUP(B10,Table_0[[PLAYER]:[%OWN]],6,FALSE),0),"")</f>
        <v/>
      </c>
      <c r="D10" s="3" t="str">
        <f>IF(B10&lt;&gt;"",VLOOKUP(B10,Table_0[[PLAYER]:[%OWN]],3,FALSE),"")</f>
        <v/>
      </c>
    </row>
    <row r="11" spans="1:10" x14ac:dyDescent="0.75">
      <c r="A11" s="4" t="s">
        <v>250</v>
      </c>
      <c r="B11" s="4" t="str">
        <f t="array" ref="B11">IFERROR(
INDEX($D$20:$F$88,SMALL(IF("X"=$F$20:$F$88,ROW($F$20:$F$88)-ROW($F$20)+1),COUNTIF($D$1:$D10,$I$3)+1),1),
IFERROR(
INDEX($G$20:$I$88,SMALL(IF("X"=$I$20:$I$88,ROW($I$20:$I$88)-ROW($I$20)+1),COUNTIF($D$1:$D10,$I$4)+1),1),
IFERROR(
INDEX($A$20:$C$88,SMALL(IF("X"=$C$20:$C$88,ROW($C$20:$C$88)-ROW($C$20)+1),COUNTIF($D$1:$D10,$I$2)+1),1),
IFERROR(
INDEX($J$20:$L$88,SMALL(IF("X"=$L$20:$L$88,ROW($L$20:$L$88)-ROW($L$20)+1),COUNTIF($D$1:$D10,$I$5)+1),1),""
)
)
)
)</f>
        <v/>
      </c>
      <c r="C11" s="2" t="str">
        <f>IF(B11&lt;&gt;"",ROUNDUP(VLOOKUP(B11,Table_0[[PLAYER]:[%OWN]],6,FALSE),0),"")</f>
        <v/>
      </c>
      <c r="D11" s="3" t="str">
        <f>IF(B11&lt;&gt;"",VLOOKUP(B11,Table_0[[PLAYER]:[%OWN]],3,FALSE),"")</f>
        <v/>
      </c>
    </row>
    <row r="12" spans="1:10" x14ac:dyDescent="0.75">
      <c r="A12" s="4" t="s">
        <v>250</v>
      </c>
      <c r="B12" s="4" t="str">
        <f t="array" ref="B12">IFERROR(
INDEX($D$20:$F$88,SMALL(IF("X"=$F$20:$F$88,ROW($F$20:$F$88)-ROW($F$20)+1),COUNTIF($D$1:$D11,$I$3)+1),1),
IFERROR(
INDEX($G$20:$I$88,SMALL(IF("X"=$I$20:$I$88,ROW($I$20:$I$88)-ROW($I$20)+1),COUNTIF($D$1:$D11,$I$4)+1),1),
IFERROR(
INDEX($A$20:$C$88,SMALL(IF("X"=$C$20:$C$88,ROW($C$20:$C$88)-ROW($C$20)+1),COUNTIF($D$1:$D11,$I$2)+1),1),
IFERROR(
INDEX($J$20:$L$88,SMALL(IF("X"=$L$20:$L$88,ROW($L$20:$L$88)-ROW($L$20)+1),COUNTIF($D$1:$D11,$I$5)+1),1),""
)
)
)
)</f>
        <v/>
      </c>
      <c r="C12" s="2" t="str">
        <f>IF(B12&lt;&gt;"",ROUNDUP(VLOOKUP(B12,Table_0[[PLAYER]:[%OWN]],6,FALSE),0),"")</f>
        <v/>
      </c>
      <c r="D12" s="3" t="str">
        <f>IF(B12&lt;&gt;"",VLOOKUP(B12,Table_0[[PLAYER]:[%OWN]],3,FALSE),"")</f>
        <v/>
      </c>
    </row>
    <row r="13" spans="1:10" x14ac:dyDescent="0.75">
      <c r="A13" s="4" t="s">
        <v>250</v>
      </c>
      <c r="B13" s="4" t="str">
        <f t="array" ref="B13">IFERROR(
INDEX($D$20:$F$88,SMALL(IF("X"=$F$20:$F$88,ROW($F$20:$F$88)-ROW($F$20)+1),COUNTIF($D$1:$D12,$I$3)+1),1),
IFERROR(
INDEX($G$20:$I$88,SMALL(IF("X"=$I$20:$I$88,ROW($I$20:$I$88)-ROW($I$20)+1),COUNTIF($D$1:$D12,$I$4)+1),1),
IFERROR(
INDEX($A$20:$C$88,SMALL(IF("X"=$C$20:$C$88,ROW($C$20:$C$88)-ROW($C$20)+1),COUNTIF($D$1:$D12,$I$2)+1),1),
IFERROR(
INDEX($J$20:$L$88,SMALL(IF("X"=$L$20:$L$88,ROW($L$20:$L$88)-ROW($L$20)+1),COUNTIF($D$1:$D12,$I$5)+1),1),""
)
)
)
)</f>
        <v/>
      </c>
      <c r="C13" s="2" t="str">
        <f>IF(B13&lt;&gt;"",ROUNDUP(VLOOKUP(B13,Table_0[[PLAYER]:[%OWN]],6,FALSE),0),"")</f>
        <v/>
      </c>
      <c r="D13" s="3" t="str">
        <f>IF(B13&lt;&gt;"",VLOOKUP(B13,Table_0[[PLAYER]:[%OWN]],3,FALSE),"")</f>
        <v/>
      </c>
    </row>
    <row r="14" spans="1:10" x14ac:dyDescent="0.75">
      <c r="A14" s="4" t="s">
        <v>250</v>
      </c>
      <c r="B14" s="4" t="str">
        <f t="array" ref="B14">IFERROR(
INDEX($D$20:$F$88,SMALL(IF("X"=$F$20:$F$88,ROW($F$20:$F$88)-ROW($F$20)+1),COUNTIF($D$1:$D13,$I$3)+1),1),
IFERROR(
INDEX($G$20:$I$88,SMALL(IF("X"=$I$20:$I$88,ROW($I$20:$I$88)-ROW($I$20)+1),COUNTIF($D$1:$D13,$I$4)+1),1),
IFERROR(
INDEX($A$20:$C$88,SMALL(IF("X"=$C$20:$C$88,ROW($C$20:$C$88)-ROW($C$20)+1),COUNTIF($D$1:$D13,$I$2)+1),1),
IFERROR(
INDEX($J$20:$L$88,SMALL(IF("X"=$L$20:$L$88,ROW($L$20:$L$88)-ROW($L$20)+1),COUNTIF($D$1:$D13,$I$5)+1),1),""
)
)
)
)</f>
        <v/>
      </c>
      <c r="C14" s="2" t="str">
        <f>IF(B14&lt;&gt;"",ROUNDUP(VLOOKUP(B14,Table_0[[PLAYER]:[%OWN]],6,FALSE),0),"")</f>
        <v/>
      </c>
      <c r="D14" s="3" t="str">
        <f>IF(B14&lt;&gt;"",VLOOKUP(B14,Table_0[[PLAYER]:[%OWN]],3,FALSE),"")</f>
        <v/>
      </c>
    </row>
    <row r="15" spans="1:10" x14ac:dyDescent="0.75">
      <c r="A15" s="4" t="s">
        <v>250</v>
      </c>
      <c r="B15" s="4" t="str">
        <f t="array" ref="B15">IFERROR(
INDEX($D$20:$F$88,SMALL(IF("X"=$F$20:$F$88,ROW($F$20:$F$88)-ROW($F$20)+1),COUNTIF($D$1:$D14,$I$3)+1),1),
IFERROR(
INDEX($G$20:$I$88,SMALL(IF("X"=$I$20:$I$88,ROW($I$20:$I$88)-ROW($I$20)+1),COUNTIF($D$1:$D14,$I$4)+1),1),
IFERROR(
INDEX($A$20:$C$88,SMALL(IF("X"=$C$20:$C$88,ROW($C$20:$C$88)-ROW($C$20)+1),COUNTIF($D$1:$D14,$I$2)+1),1),
IFERROR(
INDEX($J$20:$L$88,SMALL(IF("X"=$L$20:$L$88,ROW($L$20:$L$88)-ROW($L$20)+1),COUNTIF($D$1:$D14,$I$5)+1),1),""
)
)
)
)</f>
        <v/>
      </c>
      <c r="C15" s="2" t="str">
        <f>IF(B15&lt;&gt;"",ROUNDUP(VLOOKUP(B15,Table_0[[PLAYER]:[%OWN]],6,FALSE),0),"")</f>
        <v/>
      </c>
      <c r="D15" s="3" t="str">
        <f>IF(B15&lt;&gt;"",VLOOKUP(B15,Table_0[[PLAYER]:[%OWN]],3,FALSE),"")</f>
        <v/>
      </c>
    </row>
    <row r="16" spans="1:10" x14ac:dyDescent="0.75">
      <c r="C16" s="2"/>
      <c r="D16" s="3" t="str">
        <f>IF(B16&lt;&gt;"",VLOOKUP(B16,Table_0[[PLAYER]:[%OWN]],3,FALSE),"")</f>
        <v/>
      </c>
    </row>
    <row r="17" spans="1:12" ht="15.5" thickBot="1" x14ac:dyDescent="0.9">
      <c r="C17" s="2"/>
      <c r="D17" s="3"/>
    </row>
    <row r="18" spans="1:12" ht="16.25" thickTop="1" thickBot="1" x14ac:dyDescent="0.9">
      <c r="A18" s="6" t="s">
        <v>8</v>
      </c>
      <c r="B18" s="6"/>
      <c r="C18" s="7"/>
      <c r="D18" s="10" t="s">
        <v>6</v>
      </c>
      <c r="E18" s="10"/>
      <c r="F18" s="11"/>
      <c r="G18" s="14" t="s">
        <v>7</v>
      </c>
      <c r="H18" s="14"/>
      <c r="I18" s="14"/>
      <c r="J18" s="16" t="s">
        <v>10</v>
      </c>
      <c r="K18" s="16"/>
      <c r="L18" s="16"/>
    </row>
    <row r="19" spans="1:12" ht="16.25" thickTop="1" thickBot="1" x14ac:dyDescent="0.9">
      <c r="A19" s="8" t="s">
        <v>252</v>
      </c>
      <c r="B19" s="8" t="s">
        <v>253</v>
      </c>
      <c r="C19" s="9" t="s">
        <v>259</v>
      </c>
      <c r="D19" s="12" t="s">
        <v>252</v>
      </c>
      <c r="E19" s="12" t="s">
        <v>253</v>
      </c>
      <c r="F19" s="13" t="s">
        <v>259</v>
      </c>
      <c r="G19" s="15" t="s">
        <v>252</v>
      </c>
      <c r="H19" s="15" t="s">
        <v>253</v>
      </c>
      <c r="I19" s="15" t="s">
        <v>259</v>
      </c>
      <c r="J19" s="17" t="s">
        <v>252</v>
      </c>
      <c r="K19" s="17" t="s">
        <v>253</v>
      </c>
      <c r="L19" s="17" t="s">
        <v>259</v>
      </c>
    </row>
    <row r="20" spans="1:12" ht="16.25" thickTop="1" thickBot="1" x14ac:dyDescent="0.9">
      <c r="A20" s="8" t="s">
        <v>54</v>
      </c>
      <c r="B20" s="8">
        <f>ROUNDUP(VLOOKUP(A20,Table_0[[#All],[PLAYER]:[%OWN]],6,FALSE),0)</f>
        <v>28</v>
      </c>
      <c r="C20" s="9"/>
      <c r="D20" s="12" t="s">
        <v>32</v>
      </c>
      <c r="E20" s="12">
        <f>ROUNDUP(VLOOKUP(D20,Table_0[[#All],[PLAYER]:[%OWN]],6,FALSE),0)</f>
        <v>64</v>
      </c>
      <c r="F20" s="13"/>
      <c r="G20" s="15" t="s">
        <v>36</v>
      </c>
      <c r="H20" s="15">
        <f>ROUNDUP(VLOOKUP(G20,Table_0[[#All],[PLAYER]:[%OWN]],6,FALSE),0)</f>
        <v>56</v>
      </c>
      <c r="I20" s="15"/>
      <c r="J20" s="17" t="s">
        <v>57</v>
      </c>
      <c r="K20" s="17">
        <f>ROUNDUP(VLOOKUP(J20,Table_0[[#All],[PLAYER]:[%OWN]],6,FALSE),0)</f>
        <v>32</v>
      </c>
      <c r="L20" s="17"/>
    </row>
    <row r="21" spans="1:12" ht="16.25" thickTop="1" thickBot="1" x14ac:dyDescent="0.9">
      <c r="A21" s="8" t="s">
        <v>63</v>
      </c>
      <c r="B21" s="8">
        <f>ROUNDUP(VLOOKUP(A21,Table_0[[#All],[PLAYER]:[%OWN]],6,FALSE),0)</f>
        <v>25</v>
      </c>
      <c r="C21" s="9"/>
      <c r="D21" s="12" t="s">
        <v>35</v>
      </c>
      <c r="E21" s="12">
        <f>ROUNDUP(VLOOKUP(D21,Table_0[[#All],[PLAYER]:[%OWN]],6,FALSE),0)</f>
        <v>62</v>
      </c>
      <c r="F21" s="13"/>
      <c r="G21" s="15" t="s">
        <v>39</v>
      </c>
      <c r="H21" s="15">
        <f>ROUNDUP(VLOOKUP(G21,Table_0[[#All],[PLAYER]:[%OWN]],6,FALSE),0)</f>
        <v>50</v>
      </c>
      <c r="I21" s="15"/>
      <c r="J21" s="17" t="s">
        <v>64</v>
      </c>
      <c r="K21" s="17">
        <f>ROUNDUP(VLOOKUP(J21,Table_0[[#All],[PLAYER]:[%OWN]],6,FALSE),0)</f>
        <v>28</v>
      </c>
      <c r="L21" s="17"/>
    </row>
    <row r="22" spans="1:12" ht="16.25" thickTop="1" thickBot="1" x14ac:dyDescent="0.9">
      <c r="A22" s="8" t="s">
        <v>77</v>
      </c>
      <c r="B22" s="8">
        <f>ROUNDUP(VLOOKUP(A22,Table_0[[#All],[PLAYER]:[%OWN]],6,FALSE),0)</f>
        <v>15</v>
      </c>
      <c r="C22" s="9"/>
      <c r="D22" s="12" t="s">
        <v>31</v>
      </c>
      <c r="E22" s="12">
        <f>ROUNDUP(VLOOKUP(D22,Table_0[[#All],[PLAYER]:[%OWN]],6,FALSE),0)</f>
        <v>61</v>
      </c>
      <c r="F22" s="13"/>
      <c r="G22" s="15" t="s">
        <v>44</v>
      </c>
      <c r="H22" s="15">
        <f>ROUNDUP(VLOOKUP(G22,Table_0[[#All],[PLAYER]:[%OWN]],6,FALSE),0)</f>
        <v>47</v>
      </c>
      <c r="I22" s="15"/>
      <c r="J22" s="17" t="s">
        <v>72</v>
      </c>
      <c r="K22" s="17">
        <f>ROUNDUP(VLOOKUP(J22,Table_0[[#All],[PLAYER]:[%OWN]],6,FALSE),0)</f>
        <v>21</v>
      </c>
      <c r="L22" s="17"/>
    </row>
    <row r="23" spans="1:12" ht="16.25" thickTop="1" thickBot="1" x14ac:dyDescent="0.9">
      <c r="A23" s="8" t="s">
        <v>82</v>
      </c>
      <c r="B23" s="8">
        <f>ROUNDUP(VLOOKUP(A23,Table_0[[#All],[PLAYER]:[%OWN]],6,FALSE),0)</f>
        <v>13</v>
      </c>
      <c r="C23" s="9"/>
      <c r="D23" s="12" t="s">
        <v>34</v>
      </c>
      <c r="E23" s="12">
        <f>ROUNDUP(VLOOKUP(D23,Table_0[[#All],[PLAYER]:[%OWN]],6,FALSE),0)</f>
        <v>59</v>
      </c>
      <c r="F23" s="13"/>
      <c r="G23" s="15" t="s">
        <v>45</v>
      </c>
      <c r="H23" s="15">
        <f>ROUNDUP(VLOOKUP(G23,Table_0[[#All],[PLAYER]:[%OWN]],6,FALSE),0)</f>
        <v>45</v>
      </c>
      <c r="I23" s="15"/>
      <c r="J23" s="17" t="s">
        <v>100</v>
      </c>
      <c r="K23" s="17">
        <f>ROUNDUP(VLOOKUP(J23,Table_0[[#All],[PLAYER]:[%OWN]],6,FALSE),0)</f>
        <v>10</v>
      </c>
      <c r="L23" s="17"/>
    </row>
    <row r="24" spans="1:12" ht="16.25" thickTop="1" thickBot="1" x14ac:dyDescent="0.9">
      <c r="A24" s="8" t="s">
        <v>89</v>
      </c>
      <c r="B24" s="8">
        <f>ROUNDUP(VLOOKUP(A24,Table_0[[#All],[PLAYER]:[%OWN]],6,FALSE),0)</f>
        <v>10</v>
      </c>
      <c r="C24" s="9"/>
      <c r="D24" s="12" t="s">
        <v>40</v>
      </c>
      <c r="E24" s="12">
        <f>ROUNDUP(VLOOKUP(D24,Table_0[[#All],[PLAYER]:[%OWN]],6,FALSE),0)</f>
        <v>53</v>
      </c>
      <c r="F24" s="13"/>
      <c r="G24" s="15" t="s">
        <v>49</v>
      </c>
      <c r="H24" s="15">
        <f>ROUNDUP(VLOOKUP(G24,Table_0[[#All],[PLAYER]:[%OWN]],6,FALSE),0)</f>
        <v>41</v>
      </c>
      <c r="I24" s="15"/>
      <c r="J24" s="17" t="s">
        <v>90</v>
      </c>
      <c r="K24" s="17">
        <f>ROUNDUP(VLOOKUP(J24,Table_0[[#All],[PLAYER]:[%OWN]],6,FALSE),0)</f>
        <v>10</v>
      </c>
      <c r="L24" s="17"/>
    </row>
    <row r="25" spans="1:12" ht="16.25" thickTop="1" thickBot="1" x14ac:dyDescent="0.9">
      <c r="A25" s="8" t="s">
        <v>96</v>
      </c>
      <c r="B25" s="8">
        <f>ROUNDUP(VLOOKUP(A25,Table_0[[#All],[PLAYER]:[%OWN]],6,FALSE),0)</f>
        <v>7</v>
      </c>
      <c r="C25" s="9"/>
      <c r="D25" s="12" t="s">
        <v>37</v>
      </c>
      <c r="E25" s="12">
        <f>ROUNDUP(VLOOKUP(D25,Table_0[[#All],[PLAYER]:[%OWN]],6,FALSE),0)</f>
        <v>52</v>
      </c>
      <c r="F25" s="13"/>
      <c r="G25" s="15" t="s">
        <v>51</v>
      </c>
      <c r="H25" s="15">
        <f>ROUNDUP(VLOOKUP(G25,Table_0[[#All],[PLAYER]:[%OWN]],6,FALSE),0)</f>
        <v>40</v>
      </c>
      <c r="I25" s="15"/>
      <c r="J25" s="17" t="s">
        <v>102</v>
      </c>
      <c r="K25" s="17">
        <f>ROUNDUP(VLOOKUP(J25,Table_0[[#All],[PLAYER]:[%OWN]],6,FALSE),0)</f>
        <v>7</v>
      </c>
      <c r="L25" s="17"/>
    </row>
    <row r="26" spans="1:12" ht="16.25" thickTop="1" thickBot="1" x14ac:dyDescent="0.9">
      <c r="A26" s="8" t="s">
        <v>113</v>
      </c>
      <c r="B26" s="8">
        <f>ROUNDUP(VLOOKUP(A26,Table_0[[#All],[PLAYER]:[%OWN]],6,FALSE),0)</f>
        <v>6</v>
      </c>
      <c r="C26" s="9"/>
      <c r="D26" s="12" t="s">
        <v>42</v>
      </c>
      <c r="E26" s="12">
        <f>ROUNDUP(VLOOKUP(D26,Table_0[[#All],[PLAYER]:[%OWN]],6,FALSE),0)</f>
        <v>49</v>
      </c>
      <c r="F26" s="13"/>
      <c r="G26" s="15" t="s">
        <v>52</v>
      </c>
      <c r="H26" s="15">
        <f>ROUNDUP(VLOOKUP(G26,Table_0[[#All],[PLAYER]:[%OWN]],6,FALSE),0)</f>
        <v>38</v>
      </c>
      <c r="I26" s="15"/>
      <c r="J26" s="17" t="s">
        <v>98</v>
      </c>
      <c r="K26" s="17">
        <f>ROUNDUP(VLOOKUP(J26,Table_0[[#All],[PLAYER]:[%OWN]],6,FALSE),0)</f>
        <v>7</v>
      </c>
      <c r="L26" s="17"/>
    </row>
    <row r="27" spans="1:12" ht="16.25" thickTop="1" thickBot="1" x14ac:dyDescent="0.9">
      <c r="A27" s="8" t="s">
        <v>107</v>
      </c>
      <c r="B27" s="8">
        <f>ROUNDUP(VLOOKUP(A27,Table_0[[#All],[PLAYER]:[%OWN]],6,FALSE),0)</f>
        <v>5</v>
      </c>
      <c r="C27" s="9"/>
      <c r="D27" s="12" t="s">
        <v>46</v>
      </c>
      <c r="E27" s="12">
        <f>ROUNDUP(VLOOKUP(D27,Table_0[[#All],[PLAYER]:[%OWN]],6,FALSE),0)</f>
        <v>49</v>
      </c>
      <c r="F27" s="13"/>
      <c r="G27" s="15" t="s">
        <v>56</v>
      </c>
      <c r="H27" s="15">
        <f>ROUNDUP(VLOOKUP(G27,Table_0[[#All],[PLAYER]:[%OWN]],6,FALSE),0)</f>
        <v>36</v>
      </c>
      <c r="I27" s="15"/>
      <c r="J27" s="17" t="s">
        <v>124</v>
      </c>
      <c r="K27" s="17">
        <f>ROUNDUP(VLOOKUP(J27,Table_0[[#All],[PLAYER]:[%OWN]],6,FALSE),0)</f>
        <v>4</v>
      </c>
      <c r="L27" s="17"/>
    </row>
    <row r="28" spans="1:12" ht="16.25" thickTop="1" thickBot="1" x14ac:dyDescent="0.9">
      <c r="A28" s="8" t="s">
        <v>139</v>
      </c>
      <c r="B28" s="8">
        <f>ROUNDUP(VLOOKUP(A28,Table_0[[#All],[PLAYER]:[%OWN]],6,FALSE),0)</f>
        <v>4</v>
      </c>
      <c r="C28" s="9"/>
      <c r="D28" s="12" t="s">
        <v>47</v>
      </c>
      <c r="E28" s="12">
        <f>ROUNDUP(VLOOKUP(D28,Table_0[[#All],[PLAYER]:[%OWN]],6,FALSE),0)</f>
        <v>42</v>
      </c>
      <c r="F28" s="13"/>
      <c r="G28" s="15" t="s">
        <v>61</v>
      </c>
      <c r="H28" s="15">
        <f>ROUNDUP(VLOOKUP(G28,Table_0[[#All],[PLAYER]:[%OWN]],6,FALSE),0)</f>
        <v>33</v>
      </c>
      <c r="I28" s="15"/>
      <c r="J28" s="17" t="s">
        <v>121</v>
      </c>
      <c r="K28" s="17">
        <f>ROUNDUP(VLOOKUP(J28,Table_0[[#All],[PLAYER]:[%OWN]],6,FALSE),0)</f>
        <v>4</v>
      </c>
      <c r="L28" s="17"/>
    </row>
    <row r="29" spans="1:12" ht="16.25" thickTop="1" thickBot="1" x14ac:dyDescent="0.9">
      <c r="A29" s="8" t="s">
        <v>131</v>
      </c>
      <c r="B29" s="8">
        <f>ROUNDUP(VLOOKUP(A29,Table_0[[#All],[PLAYER]:[%OWN]],6,FALSE),0)</f>
        <v>3</v>
      </c>
      <c r="C29" s="9"/>
      <c r="D29" s="12" t="s">
        <v>50</v>
      </c>
      <c r="E29" s="12">
        <f>ROUNDUP(VLOOKUP(D29,Table_0[[#All],[PLAYER]:[%OWN]],6,FALSE),0)</f>
        <v>40</v>
      </c>
      <c r="F29" s="13"/>
      <c r="G29" s="15" t="s">
        <v>65</v>
      </c>
      <c r="H29" s="15">
        <f>ROUNDUP(VLOOKUP(G29,Table_0[[#All],[PLAYER]:[%OWN]],6,FALSE),0)</f>
        <v>28</v>
      </c>
      <c r="I29" s="15"/>
      <c r="J29" s="17" t="s">
        <v>123</v>
      </c>
      <c r="K29" s="17">
        <f>ROUNDUP(VLOOKUP(J29,Table_0[[#All],[PLAYER]:[%OWN]],6,FALSE),0)</f>
        <v>3</v>
      </c>
      <c r="L29" s="17"/>
    </row>
    <row r="30" spans="1:12" ht="16.25" thickTop="1" thickBot="1" x14ac:dyDescent="0.9">
      <c r="A30" s="8" t="s">
        <v>118</v>
      </c>
      <c r="B30" s="8">
        <f>ROUNDUP(VLOOKUP(A30,Table_0[[#All],[PLAYER]:[%OWN]],6,FALSE),0)</f>
        <v>3</v>
      </c>
      <c r="C30" s="9"/>
      <c r="D30" s="12" t="s">
        <v>53</v>
      </c>
      <c r="E30" s="12">
        <f>ROUNDUP(VLOOKUP(D30,Table_0[[#All],[PLAYER]:[%OWN]],6,FALSE),0)</f>
        <v>37</v>
      </c>
      <c r="F30" s="13"/>
      <c r="G30" s="15" t="s">
        <v>66</v>
      </c>
      <c r="H30" s="15">
        <f>ROUNDUP(VLOOKUP(G30,Table_0[[#All],[PLAYER]:[%OWN]],6,FALSE),0)</f>
        <v>26</v>
      </c>
      <c r="I30" s="15"/>
      <c r="J30" s="17" t="s">
        <v>156</v>
      </c>
      <c r="K30" s="17">
        <f>ROUNDUP(VLOOKUP(J30,Table_0[[#All],[PLAYER]:[%OWN]],6,FALSE),0)</f>
        <v>2</v>
      </c>
      <c r="L30" s="17"/>
    </row>
    <row r="31" spans="1:12" ht="16.25" thickTop="1" thickBot="1" x14ac:dyDescent="0.9">
      <c r="A31" s="8" t="s">
        <v>154</v>
      </c>
      <c r="B31" s="8">
        <f>ROUNDUP(VLOOKUP(A31,Table_0[[#All],[PLAYER]:[%OWN]],6,FALSE),0)</f>
        <v>3</v>
      </c>
      <c r="C31" s="9"/>
      <c r="D31" s="12" t="s">
        <v>60</v>
      </c>
      <c r="E31" s="12">
        <f>ROUNDUP(VLOOKUP(D31,Table_0[[#All],[PLAYER]:[%OWN]],6,FALSE),0)</f>
        <v>34</v>
      </c>
      <c r="F31" s="13"/>
      <c r="G31" s="15" t="s">
        <v>69</v>
      </c>
      <c r="H31" s="15">
        <f>ROUNDUP(VLOOKUP(G31,Table_0[[#All],[PLAYER]:[%OWN]],6,FALSE),0)</f>
        <v>24</v>
      </c>
      <c r="I31" s="15"/>
      <c r="J31" s="17" t="s">
        <v>169</v>
      </c>
      <c r="K31" s="17">
        <f>ROUNDUP(VLOOKUP(J31,Table_0[[#All],[PLAYER]:[%OWN]],6,FALSE),0)</f>
        <v>2</v>
      </c>
      <c r="L31" s="17"/>
    </row>
    <row r="32" spans="1:12" ht="16.25" thickTop="1" thickBot="1" x14ac:dyDescent="0.9">
      <c r="A32" s="8" t="s">
        <v>149</v>
      </c>
      <c r="B32" s="8">
        <f>ROUNDUP(VLOOKUP(A32,Table_0[[#All],[PLAYER]:[%OWN]],6,FALSE),0)</f>
        <v>3</v>
      </c>
      <c r="C32" s="9"/>
      <c r="D32" s="12" t="s">
        <v>59</v>
      </c>
      <c r="E32" s="12">
        <f>ROUNDUP(VLOOKUP(D32,Table_0[[#All],[PLAYER]:[%OWN]],6,FALSE),0)</f>
        <v>33</v>
      </c>
      <c r="F32" s="13"/>
      <c r="G32" s="15" t="s">
        <v>71</v>
      </c>
      <c r="H32" s="15">
        <f>ROUNDUP(VLOOKUP(G32,Table_0[[#All],[PLAYER]:[%OWN]],6,FALSE),0)</f>
        <v>23</v>
      </c>
      <c r="I32" s="15"/>
      <c r="J32" s="17" t="s">
        <v>187</v>
      </c>
      <c r="K32" s="17">
        <f>ROUNDUP(VLOOKUP(J32,Table_0[[#All],[PLAYER]:[%OWN]],6,FALSE),0)</f>
        <v>2</v>
      </c>
      <c r="L32" s="17"/>
    </row>
    <row r="33" spans="1:12" ht="16.25" thickTop="1" thickBot="1" x14ac:dyDescent="0.9">
      <c r="A33" s="8" t="s">
        <v>138</v>
      </c>
      <c r="B33" s="8">
        <f>ROUNDUP(VLOOKUP(A33,Table_0[[#All],[PLAYER]:[%OWN]],6,FALSE),0)</f>
        <v>2</v>
      </c>
      <c r="C33" s="9"/>
      <c r="D33" s="12" t="s">
        <v>67</v>
      </c>
      <c r="E33" s="12">
        <f>ROUNDUP(VLOOKUP(D33,Table_0[[#All],[PLAYER]:[%OWN]],6,FALSE),0)</f>
        <v>24</v>
      </c>
      <c r="F33" s="13"/>
      <c r="G33" s="15" t="s">
        <v>73</v>
      </c>
      <c r="H33" s="15">
        <f>ROUNDUP(VLOOKUP(G33,Table_0[[#All],[PLAYER]:[%OWN]],6,FALSE),0)</f>
        <v>21</v>
      </c>
      <c r="I33" s="15"/>
      <c r="J33" s="17" t="s">
        <v>174</v>
      </c>
      <c r="K33" s="17">
        <f>ROUNDUP(VLOOKUP(J33,Table_0[[#All],[PLAYER]:[%OWN]],6,FALSE),0)</f>
        <v>0</v>
      </c>
      <c r="L33" s="17"/>
    </row>
    <row r="34" spans="1:12" ht="16.25" thickTop="1" thickBot="1" x14ac:dyDescent="0.9">
      <c r="A34" s="8" t="s">
        <v>155</v>
      </c>
      <c r="B34" s="8">
        <f>ROUNDUP(VLOOKUP(A34,Table_0[[#All],[PLAYER]:[%OWN]],6,FALSE),0)</f>
        <v>2</v>
      </c>
      <c r="C34" s="9"/>
      <c r="D34" s="12" t="s">
        <v>70</v>
      </c>
      <c r="E34" s="12">
        <f>ROUNDUP(VLOOKUP(D34,Table_0[[#All],[PLAYER]:[%OWN]],6,FALSE),0)</f>
        <v>24</v>
      </c>
      <c r="F34" s="13"/>
      <c r="G34" s="15" t="s">
        <v>75</v>
      </c>
      <c r="H34" s="15">
        <f>ROUNDUP(VLOOKUP(G34,Table_0[[#All],[PLAYER]:[%OWN]],6,FALSE),0)</f>
        <v>19</v>
      </c>
      <c r="I34" s="15"/>
      <c r="J34" s="17" t="s">
        <v>192</v>
      </c>
      <c r="K34" s="17">
        <f>ROUNDUP(VLOOKUP(J34,Table_0[[#All],[PLAYER]:[%OWN]],6,FALSE),0)</f>
        <v>0</v>
      </c>
      <c r="L34" s="17"/>
    </row>
    <row r="35" spans="1:12" ht="16.25" thickTop="1" thickBot="1" x14ac:dyDescent="0.9">
      <c r="A35" s="8" t="s">
        <v>161</v>
      </c>
      <c r="B35" s="8">
        <f>ROUNDUP(VLOOKUP(A35,Table_0[[#All],[PLAYER]:[%OWN]],6,FALSE),0)</f>
        <v>2</v>
      </c>
      <c r="C35" s="9"/>
      <c r="D35" s="12" t="s">
        <v>79</v>
      </c>
      <c r="E35" s="12">
        <f>ROUNDUP(VLOOKUP(D35,Table_0[[#All],[PLAYER]:[%OWN]],6,FALSE),0)</f>
        <v>22</v>
      </c>
      <c r="F35" s="13"/>
      <c r="G35" s="15" t="s">
        <v>78</v>
      </c>
      <c r="H35" s="15">
        <f>ROUNDUP(VLOOKUP(G35,Table_0[[#All],[PLAYER]:[%OWN]],6,FALSE),0)</f>
        <v>18</v>
      </c>
      <c r="I35" s="15"/>
      <c r="J35" s="17" t="s">
        <v>195</v>
      </c>
      <c r="K35" s="17">
        <f>ROUNDUP(VLOOKUP(J35,Table_0[[#All],[PLAYER]:[%OWN]],6,FALSE),0)</f>
        <v>0</v>
      </c>
      <c r="L35" s="17"/>
    </row>
    <row r="36" spans="1:12" ht="16.25" thickTop="1" thickBot="1" x14ac:dyDescent="0.9">
      <c r="A36" s="8" t="s">
        <v>168</v>
      </c>
      <c r="B36" s="8">
        <f>ROUNDUP(VLOOKUP(A36,Table_0[[#All],[PLAYER]:[%OWN]],6,FALSE),0)</f>
        <v>2</v>
      </c>
      <c r="C36" s="9"/>
      <c r="D36" s="12" t="s">
        <v>74</v>
      </c>
      <c r="E36" s="12">
        <f>ROUNDUP(VLOOKUP(D36,Table_0[[#All],[PLAYER]:[%OWN]],6,FALSE),0)</f>
        <v>21</v>
      </c>
      <c r="F36" s="13"/>
      <c r="G36" s="15" t="s">
        <v>76</v>
      </c>
      <c r="H36" s="15">
        <f>ROUNDUP(VLOOKUP(G36,Table_0[[#All],[PLAYER]:[%OWN]],6,FALSE),0)</f>
        <v>17</v>
      </c>
      <c r="I36" s="15"/>
      <c r="J36" s="17" t="s">
        <v>202</v>
      </c>
      <c r="K36" s="17">
        <f>ROUNDUP(VLOOKUP(J36,Table_0[[#All],[PLAYER]:[%OWN]],6,FALSE),0)</f>
        <v>0</v>
      </c>
      <c r="L36" s="17"/>
    </row>
    <row r="37" spans="1:12" ht="16.25" thickTop="1" thickBot="1" x14ac:dyDescent="0.9">
      <c r="A37" s="8" t="s">
        <v>157</v>
      </c>
      <c r="B37" s="8">
        <f>ROUNDUP(VLOOKUP(A37,Table_0[[#All],[PLAYER]:[%OWN]],6,FALSE),0)</f>
        <v>0</v>
      </c>
      <c r="C37" s="9"/>
      <c r="D37" s="12" t="s">
        <v>84</v>
      </c>
      <c r="E37" s="12">
        <f>ROUNDUP(VLOOKUP(D37,Table_0[[#All],[PLAYER]:[%OWN]],6,FALSE),0)</f>
        <v>17</v>
      </c>
      <c r="F37" s="13"/>
      <c r="G37" s="15" t="s">
        <v>83</v>
      </c>
      <c r="H37" s="15">
        <f>ROUNDUP(VLOOKUP(G37,Table_0[[#All],[PLAYER]:[%OWN]],6,FALSE),0)</f>
        <v>16</v>
      </c>
      <c r="I37" s="15"/>
      <c r="J37" s="17" t="s">
        <v>205</v>
      </c>
      <c r="K37" s="17">
        <f>ROUNDUP(VLOOKUP(J37,Table_0[[#All],[PLAYER]:[%OWN]],6,FALSE),0)</f>
        <v>0</v>
      </c>
      <c r="L37" s="17"/>
    </row>
    <row r="38" spans="1:12" ht="16.25" thickTop="1" thickBot="1" x14ac:dyDescent="0.9">
      <c r="A38" s="8" t="s">
        <v>163</v>
      </c>
      <c r="B38" s="8">
        <f>ROUNDUP(VLOOKUP(A38,Table_0[[#All],[PLAYER]:[%OWN]],6,FALSE),0)</f>
        <v>0</v>
      </c>
      <c r="C38" s="9"/>
      <c r="D38" s="12" t="s">
        <v>80</v>
      </c>
      <c r="E38" s="12">
        <f>ROUNDUP(VLOOKUP(D38,Table_0[[#All],[PLAYER]:[%OWN]],6,FALSE),0)</f>
        <v>17</v>
      </c>
      <c r="F38" s="13"/>
      <c r="G38" s="15" t="s">
        <v>88</v>
      </c>
      <c r="H38" s="15">
        <f>ROUNDUP(VLOOKUP(G38,Table_0[[#All],[PLAYER]:[%OWN]],6,FALSE),0)</f>
        <v>15</v>
      </c>
      <c r="I38" s="15"/>
      <c r="J38" s="17" t="s">
        <v>206</v>
      </c>
      <c r="K38" s="17">
        <f>ROUNDUP(VLOOKUP(J38,Table_0[[#All],[PLAYER]:[%OWN]],6,FALSE),0)</f>
        <v>0</v>
      </c>
      <c r="L38" s="17"/>
    </row>
    <row r="39" spans="1:12" ht="16.25" thickTop="1" thickBot="1" x14ac:dyDescent="0.9">
      <c r="A39" s="8" t="s">
        <v>170</v>
      </c>
      <c r="B39" s="8">
        <f>ROUNDUP(VLOOKUP(A39,Table_0[[#All],[PLAYER]:[%OWN]],6,FALSE),0)</f>
        <v>0</v>
      </c>
      <c r="C39" s="9"/>
      <c r="D39" s="12" t="s">
        <v>86</v>
      </c>
      <c r="E39" s="12">
        <f>ROUNDUP(VLOOKUP(D39,Table_0[[#All],[PLAYER]:[%OWN]],6,FALSE),0)</f>
        <v>16</v>
      </c>
      <c r="F39" s="13"/>
      <c r="G39" s="15" t="s">
        <v>87</v>
      </c>
      <c r="H39" s="15">
        <f>ROUNDUP(VLOOKUP(G39,Table_0[[#All],[PLAYER]:[%OWN]],6,FALSE),0)</f>
        <v>15</v>
      </c>
      <c r="I39" s="15"/>
      <c r="J39" s="17" t="s">
        <v>207</v>
      </c>
      <c r="K39" s="17">
        <f>ROUNDUP(VLOOKUP(J39,Table_0[[#All],[PLAYER]:[%OWN]],6,FALSE),0)</f>
        <v>0</v>
      </c>
      <c r="L39" s="17"/>
    </row>
    <row r="40" spans="1:12" ht="16.25" thickTop="1" thickBot="1" x14ac:dyDescent="0.9">
      <c r="A40" s="8" t="s">
        <v>177</v>
      </c>
      <c r="B40" s="8">
        <f>ROUNDUP(VLOOKUP(A40,Table_0[[#All],[PLAYER]:[%OWN]],6,FALSE),0)</f>
        <v>0</v>
      </c>
      <c r="C40" s="9"/>
      <c r="D40" s="12" t="s">
        <v>81</v>
      </c>
      <c r="E40" s="12">
        <f>ROUNDUP(VLOOKUP(D40,Table_0[[#All],[PLAYER]:[%OWN]],6,FALSE),0)</f>
        <v>16</v>
      </c>
      <c r="F40" s="13"/>
      <c r="G40" s="15" t="s">
        <v>91</v>
      </c>
      <c r="H40" s="15">
        <f>ROUNDUP(VLOOKUP(G40,Table_0[[#All],[PLAYER]:[%OWN]],6,FALSE),0)</f>
        <v>13</v>
      </c>
      <c r="I40" s="15"/>
      <c r="J40" s="17" t="s">
        <v>209</v>
      </c>
      <c r="K40" s="17">
        <f>ROUNDUP(VLOOKUP(J40,Table_0[[#All],[PLAYER]:[%OWN]],6,FALSE),0)</f>
        <v>0</v>
      </c>
      <c r="L40" s="17"/>
    </row>
    <row r="41" spans="1:12" ht="16.25" thickTop="1" thickBot="1" x14ac:dyDescent="0.9">
      <c r="A41" s="8" t="s">
        <v>183</v>
      </c>
      <c r="B41" s="8">
        <f>ROUNDUP(VLOOKUP(A41,Table_0[[#All],[PLAYER]:[%OWN]],6,FALSE),0)</f>
        <v>0</v>
      </c>
      <c r="C41" s="9"/>
      <c r="D41" s="12" t="s">
        <v>85</v>
      </c>
      <c r="E41" s="12">
        <f>ROUNDUP(VLOOKUP(D41,Table_0[[#All],[PLAYER]:[%OWN]],6,FALSE),0)</f>
        <v>16</v>
      </c>
      <c r="F41" s="13"/>
      <c r="G41" s="15" t="s">
        <v>92</v>
      </c>
      <c r="H41" s="15">
        <f>ROUNDUP(VLOOKUP(G41,Table_0[[#All],[PLAYER]:[%OWN]],6,FALSE),0)</f>
        <v>13</v>
      </c>
      <c r="I41" s="15"/>
      <c r="J41" s="17" t="s">
        <v>213</v>
      </c>
      <c r="K41" s="17">
        <f>ROUNDUP(VLOOKUP(J41,Table_0[[#All],[PLAYER]:[%OWN]],6,FALSE),0)</f>
        <v>0</v>
      </c>
      <c r="L41" s="17"/>
    </row>
    <row r="42" spans="1:12" ht="16.25" thickTop="1" thickBot="1" x14ac:dyDescent="0.9">
      <c r="A42" s="8" t="s">
        <v>189</v>
      </c>
      <c r="B42" s="8">
        <f>ROUNDUP(VLOOKUP(A42,Table_0[[#All],[PLAYER]:[%OWN]],6,FALSE),0)</f>
        <v>0</v>
      </c>
      <c r="C42" s="9"/>
      <c r="D42" s="12" t="s">
        <v>93</v>
      </c>
      <c r="E42" s="12">
        <f>ROUNDUP(VLOOKUP(D42,Table_0[[#All],[PLAYER]:[%OWN]],6,FALSE),0)</f>
        <v>12</v>
      </c>
      <c r="F42" s="13"/>
      <c r="G42" s="15" t="s">
        <v>94</v>
      </c>
      <c r="H42" s="15">
        <f>ROUNDUP(VLOOKUP(G42,Table_0[[#All],[PLAYER]:[%OWN]],6,FALSE),0)</f>
        <v>11</v>
      </c>
      <c r="I42" s="15"/>
    </row>
    <row r="43" spans="1:12" ht="16.25" thickTop="1" thickBot="1" x14ac:dyDescent="0.9">
      <c r="A43" s="8" t="s">
        <v>190</v>
      </c>
      <c r="B43" s="8">
        <f>ROUNDUP(VLOOKUP(A43,Table_0[[#All],[PLAYER]:[%OWN]],6,FALSE),0)</f>
        <v>0</v>
      </c>
      <c r="C43" s="9"/>
      <c r="D43" s="12" t="s">
        <v>99</v>
      </c>
      <c r="E43" s="12">
        <f>ROUNDUP(VLOOKUP(D43,Table_0[[#All],[PLAYER]:[%OWN]],6,FALSE),0)</f>
        <v>11</v>
      </c>
      <c r="F43" s="13"/>
      <c r="G43" s="15" t="s">
        <v>105</v>
      </c>
      <c r="H43" s="15">
        <f>ROUNDUP(VLOOKUP(G43,Table_0[[#All],[PLAYER]:[%OWN]],6,FALSE),0)</f>
        <v>9</v>
      </c>
      <c r="I43" s="15"/>
    </row>
    <row r="44" spans="1:12" ht="16.25" thickTop="1" thickBot="1" x14ac:dyDescent="0.9">
      <c r="D44" s="12" t="s">
        <v>97</v>
      </c>
      <c r="E44" s="12">
        <f>ROUNDUP(VLOOKUP(D44,Table_0[[#All],[PLAYER]:[%OWN]],6,FALSE),0)</f>
        <v>11</v>
      </c>
      <c r="F44" s="13"/>
      <c r="G44" s="15" t="s">
        <v>104</v>
      </c>
      <c r="H44" s="15">
        <f>ROUNDUP(VLOOKUP(G44,Table_0[[#All],[PLAYER]:[%OWN]],6,FALSE),0)</f>
        <v>9</v>
      </c>
      <c r="I44" s="15"/>
    </row>
    <row r="45" spans="1:12" ht="16.25" thickTop="1" thickBot="1" x14ac:dyDescent="0.9">
      <c r="D45" s="12" t="s">
        <v>95</v>
      </c>
      <c r="E45" s="12">
        <f>ROUNDUP(VLOOKUP(D45,Table_0[[#All],[PLAYER]:[%OWN]],6,FALSE),0)</f>
        <v>11</v>
      </c>
      <c r="F45" s="13"/>
      <c r="G45" s="15" t="s">
        <v>103</v>
      </c>
      <c r="H45" s="15">
        <f>ROUNDUP(VLOOKUP(G45,Table_0[[#All],[PLAYER]:[%OWN]],6,FALSE),0)</f>
        <v>8</v>
      </c>
      <c r="I45" s="15"/>
    </row>
    <row r="46" spans="1:12" ht="16.25" thickTop="1" thickBot="1" x14ac:dyDescent="0.9">
      <c r="D46" s="12" t="s">
        <v>101</v>
      </c>
      <c r="E46" s="12">
        <f>ROUNDUP(VLOOKUP(D46,Table_0[[#All],[PLAYER]:[%OWN]],6,FALSE),0)</f>
        <v>10</v>
      </c>
      <c r="F46" s="13"/>
      <c r="G46" s="15" t="s">
        <v>106</v>
      </c>
      <c r="H46" s="15">
        <f>ROUNDUP(VLOOKUP(G46,Table_0[[#All],[PLAYER]:[%OWN]],6,FALSE),0)</f>
        <v>7</v>
      </c>
      <c r="I46" s="15"/>
    </row>
    <row r="47" spans="1:12" ht="16.25" thickTop="1" thickBot="1" x14ac:dyDescent="0.9">
      <c r="D47" s="12" t="s">
        <v>114</v>
      </c>
      <c r="E47" s="12">
        <f>ROUNDUP(VLOOKUP(D47,Table_0[[#All],[PLAYER]:[%OWN]],6,FALSE),0)</f>
        <v>6</v>
      </c>
      <c r="F47" s="13"/>
      <c r="G47" s="15" t="s">
        <v>108</v>
      </c>
      <c r="H47" s="15">
        <f>ROUNDUP(VLOOKUP(G47,Table_0[[#All],[PLAYER]:[%OWN]],6,FALSE),0)</f>
        <v>7</v>
      </c>
      <c r="I47" s="15"/>
    </row>
    <row r="48" spans="1:12" ht="16.25" thickTop="1" thickBot="1" x14ac:dyDescent="0.9">
      <c r="D48" s="12" t="s">
        <v>115</v>
      </c>
      <c r="E48" s="12">
        <f>ROUNDUP(VLOOKUP(D48,Table_0[[#All],[PLAYER]:[%OWN]],6,FALSE),0)</f>
        <v>5</v>
      </c>
      <c r="F48" s="13"/>
      <c r="G48" s="15" t="s">
        <v>109</v>
      </c>
      <c r="H48" s="15">
        <f>ROUNDUP(VLOOKUP(G48,Table_0[[#All],[PLAYER]:[%OWN]],6,FALSE),0)</f>
        <v>6</v>
      </c>
      <c r="I48" s="15"/>
    </row>
    <row r="49" spans="4:9" ht="16.25" thickTop="1" thickBot="1" x14ac:dyDescent="0.9">
      <c r="D49" s="12" t="s">
        <v>122</v>
      </c>
      <c r="E49" s="12">
        <f>ROUNDUP(VLOOKUP(D49,Table_0[[#All],[PLAYER]:[%OWN]],6,FALSE),0)</f>
        <v>4</v>
      </c>
      <c r="F49" s="13"/>
      <c r="G49" s="15" t="s">
        <v>110</v>
      </c>
      <c r="H49" s="15">
        <f>ROUNDUP(VLOOKUP(G49,Table_0[[#All],[PLAYER]:[%OWN]],6,FALSE),0)</f>
        <v>6</v>
      </c>
      <c r="I49" s="15"/>
    </row>
    <row r="50" spans="4:9" ht="16.25" thickTop="1" thickBot="1" x14ac:dyDescent="0.9">
      <c r="D50" s="12" t="s">
        <v>127</v>
      </c>
      <c r="E50" s="12">
        <f>ROUNDUP(VLOOKUP(D50,Table_0[[#All],[PLAYER]:[%OWN]],6,FALSE),0)</f>
        <v>4</v>
      </c>
      <c r="F50" s="13"/>
      <c r="G50" s="15" t="s">
        <v>112</v>
      </c>
      <c r="H50" s="15">
        <f>ROUNDUP(VLOOKUP(G50,Table_0[[#All],[PLAYER]:[%OWN]],6,FALSE),0)</f>
        <v>6</v>
      </c>
      <c r="I50" s="15"/>
    </row>
    <row r="51" spans="4:9" ht="16.25" thickTop="1" thickBot="1" x14ac:dyDescent="0.9">
      <c r="D51" s="12" t="s">
        <v>133</v>
      </c>
      <c r="E51" s="12">
        <f>ROUNDUP(VLOOKUP(D51,Table_0[[#All],[PLAYER]:[%OWN]],6,FALSE),0)</f>
        <v>3</v>
      </c>
      <c r="F51" s="13"/>
      <c r="G51" s="15" t="s">
        <v>111</v>
      </c>
      <c r="H51" s="15">
        <f>ROUNDUP(VLOOKUP(G51,Table_0[[#All],[PLAYER]:[%OWN]],6,FALSE),0)</f>
        <v>5</v>
      </c>
      <c r="I51" s="15"/>
    </row>
    <row r="52" spans="4:9" ht="16.25" thickTop="1" thickBot="1" x14ac:dyDescent="0.9">
      <c r="D52" s="12" t="s">
        <v>148</v>
      </c>
      <c r="E52" s="12">
        <f>ROUNDUP(VLOOKUP(D52,Table_0[[#All],[PLAYER]:[%OWN]],6,FALSE),0)</f>
        <v>3</v>
      </c>
      <c r="F52" s="13"/>
      <c r="G52" s="15" t="s">
        <v>125</v>
      </c>
      <c r="H52" s="15">
        <f>ROUNDUP(VLOOKUP(G52,Table_0[[#All],[PLAYER]:[%OWN]],6,FALSE),0)</f>
        <v>5</v>
      </c>
      <c r="I52" s="15"/>
    </row>
    <row r="53" spans="4:9" ht="16.25" thickTop="1" thickBot="1" x14ac:dyDescent="0.9">
      <c r="D53" s="12" t="s">
        <v>143</v>
      </c>
      <c r="E53" s="12">
        <f>ROUNDUP(VLOOKUP(D53,Table_0[[#All],[PLAYER]:[%OWN]],6,FALSE),0)</f>
        <v>3</v>
      </c>
      <c r="F53" s="13"/>
      <c r="G53" s="15" t="s">
        <v>116</v>
      </c>
      <c r="H53" s="15">
        <f>ROUNDUP(VLOOKUP(G53,Table_0[[#All],[PLAYER]:[%OWN]],6,FALSE),0)</f>
        <v>4</v>
      </c>
      <c r="I53" s="15"/>
    </row>
    <row r="54" spans="4:9" ht="16.25" thickTop="1" thickBot="1" x14ac:dyDescent="0.9">
      <c r="D54" s="12" t="s">
        <v>146</v>
      </c>
      <c r="E54" s="12">
        <f>ROUNDUP(VLOOKUP(D54,Table_0[[#All],[PLAYER]:[%OWN]],6,FALSE),0)</f>
        <v>3</v>
      </c>
      <c r="F54" s="13"/>
      <c r="G54" s="15" t="s">
        <v>119</v>
      </c>
      <c r="H54" s="15">
        <f>ROUNDUP(VLOOKUP(G54,Table_0[[#All],[PLAYER]:[%OWN]],6,FALSE),0)</f>
        <v>4</v>
      </c>
      <c r="I54" s="15"/>
    </row>
    <row r="55" spans="4:9" ht="16.25" thickTop="1" thickBot="1" x14ac:dyDescent="0.9">
      <c r="D55" s="12" t="s">
        <v>134</v>
      </c>
      <c r="E55" s="12">
        <f>ROUNDUP(VLOOKUP(D55,Table_0[[#All],[PLAYER]:[%OWN]],6,FALSE),0)</f>
        <v>3</v>
      </c>
      <c r="F55" s="13"/>
      <c r="G55" s="15" t="s">
        <v>120</v>
      </c>
      <c r="H55" s="15">
        <f>ROUNDUP(VLOOKUP(G55,Table_0[[#All],[PLAYER]:[%OWN]],6,FALSE),0)</f>
        <v>4</v>
      </c>
      <c r="I55" s="15"/>
    </row>
    <row r="56" spans="4:9" ht="16.25" thickTop="1" thickBot="1" x14ac:dyDescent="0.9">
      <c r="D56" s="12" t="s">
        <v>141</v>
      </c>
      <c r="E56" s="12">
        <f>ROUNDUP(VLOOKUP(D56,Table_0[[#All],[PLAYER]:[%OWN]],6,FALSE),0)</f>
        <v>2</v>
      </c>
      <c r="F56" s="13"/>
      <c r="G56" s="15" t="s">
        <v>117</v>
      </c>
      <c r="H56" s="15">
        <f>ROUNDUP(VLOOKUP(G56,Table_0[[#All],[PLAYER]:[%OWN]],6,FALSE),0)</f>
        <v>4</v>
      </c>
      <c r="I56" s="15"/>
    </row>
    <row r="57" spans="4:9" ht="16.25" thickTop="1" thickBot="1" x14ac:dyDescent="0.9">
      <c r="D57" s="12" t="s">
        <v>158</v>
      </c>
      <c r="E57" s="12">
        <f>ROUNDUP(VLOOKUP(D57,Table_0[[#All],[PLAYER]:[%OWN]],6,FALSE),0)</f>
        <v>2</v>
      </c>
      <c r="F57" s="13"/>
      <c r="G57" s="15" t="s">
        <v>130</v>
      </c>
      <c r="H57" s="15">
        <f>ROUNDUP(VLOOKUP(G57,Table_0[[#All],[PLAYER]:[%OWN]],6,FALSE),0)</f>
        <v>3</v>
      </c>
      <c r="I57" s="15"/>
    </row>
    <row r="58" spans="4:9" ht="16.25" thickTop="1" thickBot="1" x14ac:dyDescent="0.9">
      <c r="D58" s="12" t="s">
        <v>166</v>
      </c>
      <c r="E58" s="12">
        <f>ROUNDUP(VLOOKUP(D58,Table_0[[#All],[PLAYER]:[%OWN]],6,FALSE),0)</f>
        <v>2</v>
      </c>
      <c r="F58" s="13"/>
      <c r="G58" s="15" t="s">
        <v>128</v>
      </c>
      <c r="H58" s="15">
        <f>ROUNDUP(VLOOKUP(G58,Table_0[[#All],[PLAYER]:[%OWN]],6,FALSE),0)</f>
        <v>3</v>
      </c>
      <c r="I58" s="15"/>
    </row>
    <row r="59" spans="4:9" ht="16.25" thickTop="1" thickBot="1" x14ac:dyDescent="0.9">
      <c r="D59" s="12" t="s">
        <v>137</v>
      </c>
      <c r="E59" s="12">
        <f>ROUNDUP(VLOOKUP(D59,Table_0[[#All],[PLAYER]:[%OWN]],6,FALSE),0)</f>
        <v>2</v>
      </c>
      <c r="F59" s="13"/>
      <c r="G59" s="15" t="s">
        <v>129</v>
      </c>
      <c r="H59" s="15">
        <f>ROUNDUP(VLOOKUP(G59,Table_0[[#All],[PLAYER]:[%OWN]],6,FALSE),0)</f>
        <v>3</v>
      </c>
      <c r="I59" s="15"/>
    </row>
    <row r="60" spans="4:9" ht="16.25" thickTop="1" thickBot="1" x14ac:dyDescent="0.9">
      <c r="D60" s="12" t="s">
        <v>153</v>
      </c>
      <c r="E60" s="12">
        <f>ROUNDUP(VLOOKUP(D60,Table_0[[#All],[PLAYER]:[%OWN]],6,FALSE),0)</f>
        <v>2</v>
      </c>
      <c r="F60" s="13"/>
      <c r="G60" s="15" t="s">
        <v>132</v>
      </c>
      <c r="H60" s="15">
        <f>ROUNDUP(VLOOKUP(G60,Table_0[[#All],[PLAYER]:[%OWN]],6,FALSE),0)</f>
        <v>3</v>
      </c>
      <c r="I60" s="15"/>
    </row>
    <row r="61" spans="4:9" ht="16.25" thickTop="1" thickBot="1" x14ac:dyDescent="0.9">
      <c r="D61" s="12" t="s">
        <v>164</v>
      </c>
      <c r="E61" s="12">
        <f>ROUNDUP(VLOOKUP(D61,Table_0[[#All],[PLAYER]:[%OWN]],6,FALSE),0)</f>
        <v>2</v>
      </c>
      <c r="F61" s="13"/>
      <c r="G61" s="15" t="s">
        <v>147</v>
      </c>
      <c r="H61" s="15">
        <f>ROUNDUP(VLOOKUP(G61,Table_0[[#All],[PLAYER]:[%OWN]],6,FALSE),0)</f>
        <v>2</v>
      </c>
      <c r="I61" s="15"/>
    </row>
    <row r="62" spans="4:9" ht="16.25" thickTop="1" thickBot="1" x14ac:dyDescent="0.9">
      <c r="D62" s="12" t="s">
        <v>160</v>
      </c>
      <c r="E62" s="12">
        <f>ROUNDUP(VLOOKUP(D62,Table_0[[#All],[PLAYER]:[%OWN]],6,FALSE),0)</f>
        <v>2</v>
      </c>
      <c r="F62" s="13"/>
      <c r="G62" s="15" t="s">
        <v>167</v>
      </c>
      <c r="H62" s="15">
        <f>ROUNDUP(VLOOKUP(G62,Table_0[[#All],[PLAYER]:[%OWN]],6,FALSE),0)</f>
        <v>2</v>
      </c>
      <c r="I62" s="15"/>
    </row>
    <row r="63" spans="4:9" ht="16.25" thickTop="1" thickBot="1" x14ac:dyDescent="0.9">
      <c r="D63" s="12" t="s">
        <v>186</v>
      </c>
      <c r="E63" s="12">
        <f>ROUNDUP(VLOOKUP(D63,Table_0[[#All],[PLAYER]:[%OWN]],6,FALSE),0)</f>
        <v>2</v>
      </c>
      <c r="F63" s="13"/>
      <c r="G63" s="15" t="s">
        <v>140</v>
      </c>
      <c r="H63" s="15">
        <f>ROUNDUP(VLOOKUP(G63,Table_0[[#All],[PLAYER]:[%OWN]],6,FALSE),0)</f>
        <v>2</v>
      </c>
      <c r="I63" s="15"/>
    </row>
    <row r="64" spans="4:9" ht="16.25" thickTop="1" thickBot="1" x14ac:dyDescent="0.9">
      <c r="D64" s="12" t="s">
        <v>181</v>
      </c>
      <c r="E64" s="12">
        <f>ROUNDUP(VLOOKUP(D64,Table_0[[#All],[PLAYER]:[%OWN]],6,FALSE),0)</f>
        <v>2</v>
      </c>
      <c r="F64" s="13"/>
      <c r="G64" s="15" t="s">
        <v>136</v>
      </c>
      <c r="H64" s="15">
        <f>ROUNDUP(VLOOKUP(G64,Table_0[[#All],[PLAYER]:[%OWN]],6,FALSE),0)</f>
        <v>2</v>
      </c>
      <c r="I64" s="15"/>
    </row>
    <row r="65" spans="4:9" ht="16.25" thickTop="1" thickBot="1" x14ac:dyDescent="0.9">
      <c r="D65" s="12" t="s">
        <v>185</v>
      </c>
      <c r="E65" s="12">
        <f>ROUNDUP(VLOOKUP(D65,Table_0[[#All],[PLAYER]:[%OWN]],6,FALSE),0)</f>
        <v>2</v>
      </c>
      <c r="F65" s="13"/>
      <c r="G65" s="15" t="s">
        <v>142</v>
      </c>
      <c r="H65" s="15">
        <f>ROUNDUP(VLOOKUP(G65,Table_0[[#All],[PLAYER]:[%OWN]],6,FALSE),0)</f>
        <v>2</v>
      </c>
      <c r="I65" s="15"/>
    </row>
    <row r="66" spans="4:9" ht="16.25" thickTop="1" thickBot="1" x14ac:dyDescent="0.9">
      <c r="D66" s="12" t="s">
        <v>173</v>
      </c>
      <c r="E66" s="12">
        <f>ROUNDUP(VLOOKUP(D66,Table_0[[#All],[PLAYER]:[%OWN]],6,FALSE),0)</f>
        <v>1</v>
      </c>
      <c r="F66" s="13"/>
      <c r="G66" s="15" t="s">
        <v>150</v>
      </c>
      <c r="H66" s="15">
        <f>ROUNDUP(VLOOKUP(G66,Table_0[[#All],[PLAYER]:[%OWN]],6,FALSE),0)</f>
        <v>2</v>
      </c>
      <c r="I66" s="15"/>
    </row>
    <row r="67" spans="4:9" ht="16.25" thickTop="1" thickBot="1" x14ac:dyDescent="0.9">
      <c r="D67" s="12" t="s">
        <v>180</v>
      </c>
      <c r="E67" s="12">
        <f>ROUNDUP(VLOOKUP(D67,Table_0[[#All],[PLAYER]:[%OWN]],6,FALSE),0)</f>
        <v>0</v>
      </c>
      <c r="F67" s="13"/>
      <c r="G67" s="15" t="s">
        <v>179</v>
      </c>
      <c r="H67" s="15">
        <f>ROUNDUP(VLOOKUP(G67,Table_0[[#All],[PLAYER]:[%OWN]],6,FALSE),0)</f>
        <v>2</v>
      </c>
      <c r="I67" s="15"/>
    </row>
    <row r="68" spans="4:9" ht="16.25" thickTop="1" thickBot="1" x14ac:dyDescent="0.9">
      <c r="D68" s="12" t="s">
        <v>184</v>
      </c>
      <c r="E68" s="12">
        <f>ROUNDUP(VLOOKUP(D68,Table_0[[#All],[PLAYER]:[%OWN]],6,FALSE),0)</f>
        <v>0</v>
      </c>
      <c r="F68" s="13"/>
      <c r="G68" s="15" t="s">
        <v>151</v>
      </c>
      <c r="H68" s="15">
        <f>ROUNDUP(VLOOKUP(G68,Table_0[[#All],[PLAYER]:[%OWN]],6,FALSE),0)</f>
        <v>2</v>
      </c>
      <c r="I68" s="15"/>
    </row>
    <row r="69" spans="4:9" ht="16.25" thickTop="1" thickBot="1" x14ac:dyDescent="0.9">
      <c r="D69" s="12" t="s">
        <v>188</v>
      </c>
      <c r="E69" s="12">
        <f>ROUNDUP(VLOOKUP(D69,Table_0[[#All],[PLAYER]:[%OWN]],6,FALSE),0)</f>
        <v>0</v>
      </c>
      <c r="F69" s="13"/>
      <c r="G69" s="15" t="s">
        <v>152</v>
      </c>
      <c r="H69" s="15">
        <f>ROUNDUP(VLOOKUP(G69,Table_0[[#All],[PLAYER]:[%OWN]],6,FALSE),0)</f>
        <v>2</v>
      </c>
      <c r="I69" s="15"/>
    </row>
    <row r="70" spans="4:9" ht="16.25" thickTop="1" thickBot="1" x14ac:dyDescent="0.9">
      <c r="D70" s="12" t="s">
        <v>191</v>
      </c>
      <c r="E70" s="12">
        <f>ROUNDUP(VLOOKUP(D70,Table_0[[#All],[PLAYER]:[%OWN]],6,FALSE),0)</f>
        <v>0</v>
      </c>
      <c r="F70" s="13"/>
      <c r="G70" s="15" t="s">
        <v>165</v>
      </c>
      <c r="H70" s="15">
        <f>ROUNDUP(VLOOKUP(G70,Table_0[[#All],[PLAYER]:[%OWN]],6,FALSE),0)</f>
        <v>2</v>
      </c>
      <c r="I70" s="15"/>
    </row>
    <row r="71" spans="4:9" ht="16.25" thickTop="1" thickBot="1" x14ac:dyDescent="0.9">
      <c r="D71" s="12" t="s">
        <v>198</v>
      </c>
      <c r="E71" s="12">
        <f>ROUNDUP(VLOOKUP(D71,Table_0[[#All],[PLAYER]:[%OWN]],6,FALSE),0)</f>
        <v>0</v>
      </c>
      <c r="F71" s="13"/>
      <c r="G71" s="15" t="s">
        <v>175</v>
      </c>
      <c r="H71" s="15">
        <f>ROUNDUP(VLOOKUP(G71,Table_0[[#All],[PLAYER]:[%OWN]],6,FALSE),0)</f>
        <v>2</v>
      </c>
      <c r="I71" s="15"/>
    </row>
    <row r="72" spans="4:9" ht="16.25" thickTop="1" thickBot="1" x14ac:dyDescent="0.9">
      <c r="D72" s="12" t="s">
        <v>199</v>
      </c>
      <c r="E72" s="12">
        <f>ROUNDUP(VLOOKUP(D72,Table_0[[#All],[PLAYER]:[%OWN]],6,FALSE),0)</f>
        <v>0</v>
      </c>
      <c r="F72" s="13"/>
      <c r="G72" s="15" t="s">
        <v>159</v>
      </c>
      <c r="H72" s="15">
        <f>ROUNDUP(VLOOKUP(G72,Table_0[[#All],[PLAYER]:[%OWN]],6,FALSE),0)</f>
        <v>2</v>
      </c>
      <c r="I72" s="15"/>
    </row>
    <row r="73" spans="4:9" ht="16.25" thickTop="1" thickBot="1" x14ac:dyDescent="0.9">
      <c r="D73" s="12" t="s">
        <v>204</v>
      </c>
      <c r="E73" s="12">
        <f>ROUNDUP(VLOOKUP(D73,Table_0[[#All],[PLAYER]:[%OWN]],6,FALSE),0)</f>
        <v>0</v>
      </c>
      <c r="F73" s="13"/>
      <c r="G73" s="15" t="s">
        <v>171</v>
      </c>
      <c r="H73" s="15">
        <f>ROUNDUP(VLOOKUP(G73,Table_0[[#All],[PLAYER]:[%OWN]],6,FALSE),0)</f>
        <v>2</v>
      </c>
      <c r="I73" s="15"/>
    </row>
    <row r="74" spans="4:9" ht="16.25" thickTop="1" thickBot="1" x14ac:dyDescent="0.9">
      <c r="D74" s="12" t="s">
        <v>211</v>
      </c>
      <c r="E74" s="12">
        <f>ROUNDUP(VLOOKUP(D74,Table_0[[#All],[PLAYER]:[%OWN]],6,FALSE),0)</f>
        <v>0</v>
      </c>
      <c r="F74" s="13"/>
      <c r="G74" s="15" t="s">
        <v>172</v>
      </c>
      <c r="H74" s="15">
        <f>ROUNDUP(VLOOKUP(G74,Table_0[[#All],[PLAYER]:[%OWN]],6,FALSE),0)</f>
        <v>2</v>
      </c>
      <c r="I74" s="15"/>
    </row>
    <row r="75" spans="4:9" ht="16.25" thickTop="1" thickBot="1" x14ac:dyDescent="0.9">
      <c r="D75" s="12" t="s">
        <v>214</v>
      </c>
      <c r="E75" s="12">
        <f>ROUNDUP(VLOOKUP(D75,Table_0[[#All],[PLAYER]:[%OWN]],6,FALSE),0)</f>
        <v>0</v>
      </c>
      <c r="F75" s="13"/>
      <c r="G75" s="15" t="s">
        <v>176</v>
      </c>
      <c r="H75" s="15">
        <f>ROUNDUP(VLOOKUP(G75,Table_0[[#All],[PLAYER]:[%OWN]],6,FALSE),0)</f>
        <v>2</v>
      </c>
      <c r="I75" s="15"/>
    </row>
    <row r="76" spans="4:9" ht="16.25" thickTop="1" thickBot="1" x14ac:dyDescent="0.9">
      <c r="D76" s="12" t="s">
        <v>219</v>
      </c>
      <c r="E76" s="12">
        <f>ROUNDUP(VLOOKUP(D76,Table_0[[#All],[PLAYER]:[%OWN]],6,FALSE),0)</f>
        <v>0</v>
      </c>
      <c r="F76" s="13"/>
      <c r="G76" s="15" t="s">
        <v>178</v>
      </c>
      <c r="H76" s="15">
        <f>ROUNDUP(VLOOKUP(G76,Table_0[[#All],[PLAYER]:[%OWN]],6,FALSE),0)</f>
        <v>2</v>
      </c>
      <c r="I76" s="15"/>
    </row>
    <row r="77" spans="4:9" ht="16.25" thickTop="1" thickBot="1" x14ac:dyDescent="0.9">
      <c r="D77" s="12" t="s">
        <v>224</v>
      </c>
      <c r="E77" s="12">
        <f>ROUNDUP(VLOOKUP(D77,Table_0[[#All],[PLAYER]:[%OWN]],6,FALSE),0)</f>
        <v>0</v>
      </c>
      <c r="F77" s="13"/>
      <c r="G77" s="15" t="s">
        <v>182</v>
      </c>
      <c r="H77" s="15">
        <f>ROUNDUP(VLOOKUP(G77,Table_0[[#All],[PLAYER]:[%OWN]],6,FALSE),0)</f>
        <v>2</v>
      </c>
      <c r="I77" s="15"/>
    </row>
    <row r="78" spans="4:9" ht="16.25" thickTop="1" thickBot="1" x14ac:dyDescent="0.9">
      <c r="G78" s="15" t="s">
        <v>193</v>
      </c>
      <c r="H78" s="15">
        <f>ROUNDUP(VLOOKUP(G78,Table_0[[#All],[PLAYER]:[%OWN]],6,FALSE),0)</f>
        <v>2</v>
      </c>
      <c r="I78" s="15"/>
    </row>
    <row r="79" spans="4:9" ht="16.25" thickTop="1" thickBot="1" x14ac:dyDescent="0.9">
      <c r="G79" s="15" t="s">
        <v>201</v>
      </c>
      <c r="H79" s="15">
        <f>ROUNDUP(VLOOKUP(G79,Table_0[[#All],[PLAYER]:[%OWN]],6,FALSE),0)</f>
        <v>1</v>
      </c>
      <c r="I79" s="15"/>
    </row>
    <row r="80" spans="4:9" ht="16.25" thickTop="1" thickBot="1" x14ac:dyDescent="0.9">
      <c r="G80" s="15" t="s">
        <v>197</v>
      </c>
      <c r="H80" s="15">
        <f>ROUNDUP(VLOOKUP(G80,Table_0[[#All],[PLAYER]:[%OWN]],6,FALSE),0)</f>
        <v>0</v>
      </c>
      <c r="I80" s="15"/>
    </row>
    <row r="81" spans="7:9" ht="16.25" thickTop="1" thickBot="1" x14ac:dyDescent="0.9">
      <c r="G81" s="15" t="s">
        <v>200</v>
      </c>
      <c r="H81" s="15">
        <f>ROUNDUP(VLOOKUP(G81,Table_0[[#All],[PLAYER]:[%OWN]],6,FALSE),0)</f>
        <v>0</v>
      </c>
      <c r="I81" s="15"/>
    </row>
    <row r="82" spans="7:9" ht="16.25" thickTop="1" thickBot="1" x14ac:dyDescent="0.9">
      <c r="G82" s="15" t="s">
        <v>203</v>
      </c>
      <c r="H82" s="15">
        <f>ROUNDUP(VLOOKUP(G82,Table_0[[#All],[PLAYER]:[%OWN]],6,FALSE),0)</f>
        <v>0</v>
      </c>
      <c r="I82" s="15"/>
    </row>
    <row r="83" spans="7:9" ht="16.25" thickTop="1" thickBot="1" x14ac:dyDescent="0.9">
      <c r="G83" s="15" t="s">
        <v>208</v>
      </c>
      <c r="H83" s="15">
        <f>ROUNDUP(VLOOKUP(G83,Table_0[[#All],[PLAYER]:[%OWN]],6,FALSE),0)</f>
        <v>0</v>
      </c>
      <c r="I83" s="15"/>
    </row>
    <row r="84" spans="7:9" ht="16.25" thickTop="1" thickBot="1" x14ac:dyDescent="0.9">
      <c r="G84" s="15" t="s">
        <v>210</v>
      </c>
      <c r="H84" s="15">
        <f>ROUNDUP(VLOOKUP(G84,Table_0[[#All],[PLAYER]:[%OWN]],6,FALSE),0)</f>
        <v>0</v>
      </c>
      <c r="I84" s="15"/>
    </row>
    <row r="85" spans="7:9" ht="16.25" thickTop="1" thickBot="1" x14ac:dyDescent="0.9">
      <c r="G85" s="15" t="s">
        <v>212</v>
      </c>
      <c r="H85" s="15">
        <f>ROUNDUP(VLOOKUP(G85,Table_0[[#All],[PLAYER]:[%OWN]],6,FALSE),0)</f>
        <v>0</v>
      </c>
      <c r="I85" s="15"/>
    </row>
    <row r="86" spans="7:9" ht="16.25" thickTop="1" thickBot="1" x14ac:dyDescent="0.9">
      <c r="G86" s="15" t="s">
        <v>216</v>
      </c>
      <c r="H86" s="15">
        <f>ROUNDUP(VLOOKUP(G86,Table_0[[#All],[PLAYER]:[%OWN]],6,FALSE),0)</f>
        <v>0</v>
      </c>
      <c r="I86" s="15"/>
    </row>
    <row r="87" spans="7:9" ht="16.25" thickTop="1" thickBot="1" x14ac:dyDescent="0.9">
      <c r="G87" s="15" t="s">
        <v>218</v>
      </c>
      <c r="H87" s="15">
        <f>ROUNDUP(VLOOKUP(G87,Table_0[[#All],[PLAYER]:[%OWN]],6,FALSE),0)</f>
        <v>0</v>
      </c>
      <c r="I87" s="15"/>
    </row>
    <row r="88" spans="7:9" ht="16.25" thickTop="1" thickBot="1" x14ac:dyDescent="0.9">
      <c r="G88" s="15" t="s">
        <v>221</v>
      </c>
      <c r="H88" s="15">
        <f>ROUNDUP(VLOOKUP(G88,Table_0[[#All],[PLAYER]:[%OWN]],6,FALSE),0)</f>
        <v>0</v>
      </c>
      <c r="I88" s="15"/>
    </row>
    <row r="89" spans="7:9" ht="15.5" thickTop="1" x14ac:dyDescent="0.75"/>
  </sheetData>
  <sortState ref="A18:B190">
    <sortCondition ref="B18:B190"/>
  </sortState>
  <mergeCells count="5">
    <mergeCell ref="I1:J1"/>
    <mergeCell ref="A18:C18"/>
    <mergeCell ref="D18:F18"/>
    <mergeCell ref="G18:I18"/>
    <mergeCell ref="J18:L18"/>
  </mergeCells>
  <dataValidations count="1">
    <dataValidation type="list" allowBlank="1" showInputMessage="1" showErrorMessage="1" sqref="B16:B17" xr:uid="{F3E2DB24-AA28-4217-9667-898D53F9F4EF}">
      <formula1>Bench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7C0B-A301-4893-B555-EDF983ED4B85}">
  <sheetPr codeName="Sheet2"/>
  <dimension ref="A1:I201"/>
  <sheetViews>
    <sheetView zoomScale="77" workbookViewId="0">
      <selection activeCell="G2" sqref="G2:G7"/>
    </sheetView>
  </sheetViews>
  <sheetFormatPr defaultRowHeight="14.75" x14ac:dyDescent="0.75"/>
  <cols>
    <col min="1" max="1" width="7.7265625" bestFit="1" customWidth="1"/>
    <col min="2" max="2" width="22.90625" bestFit="1" customWidth="1"/>
    <col min="3" max="3" width="22.90625" customWidth="1"/>
    <col min="4" max="4" width="6.31640625" bestFit="1" customWidth="1"/>
    <col min="5" max="5" width="10.81640625" bestFit="1" customWidth="1"/>
    <col min="6" max="6" width="10.86328125" bestFit="1" customWidth="1"/>
    <col min="7" max="7" width="12.6328125" bestFit="1" customWidth="1"/>
    <col min="8" max="8" width="12.86328125" bestFit="1" customWidth="1"/>
    <col min="9" max="9" width="8.90625" bestFit="1" customWidth="1"/>
    <col min="10" max="10" width="21.6796875" bestFit="1" customWidth="1"/>
    <col min="11" max="11" width="22.90625" bestFit="1" customWidth="1"/>
    <col min="12" max="14" width="21.6796875" bestFit="1" customWidth="1"/>
    <col min="15" max="16" width="23.31640625" bestFit="1" customWidth="1"/>
    <col min="17" max="17" width="21.6796875" bestFit="1" customWidth="1"/>
  </cols>
  <sheetData>
    <row r="1" spans="1:9" x14ac:dyDescent="0.75">
      <c r="A1" t="s">
        <v>0</v>
      </c>
      <c r="B1" t="s">
        <v>248</v>
      </c>
      <c r="C1" t="s">
        <v>247</v>
      </c>
      <c r="D1" t="s">
        <v>1</v>
      </c>
      <c r="E1" t="s">
        <v>2</v>
      </c>
      <c r="F1" t="s">
        <v>3</v>
      </c>
      <c r="G1" t="s">
        <v>4</v>
      </c>
      <c r="H1" t="s">
        <v>30</v>
      </c>
      <c r="I1" t="s">
        <v>5</v>
      </c>
    </row>
    <row r="2" spans="1:9" x14ac:dyDescent="0.75">
      <c r="A2">
        <v>2</v>
      </c>
      <c r="B2" s="1" t="s">
        <v>32</v>
      </c>
      <c r="C2" s="1" t="s">
        <v>33</v>
      </c>
      <c r="D2" s="1" t="s">
        <v>6</v>
      </c>
      <c r="E2">
        <v>2</v>
      </c>
      <c r="F2">
        <v>0</v>
      </c>
      <c r="G2">
        <v>63.1</v>
      </c>
      <c r="H2">
        <v>0.1</v>
      </c>
      <c r="I2">
        <v>99.9</v>
      </c>
    </row>
    <row r="3" spans="1:9" x14ac:dyDescent="0.75">
      <c r="A3">
        <v>4</v>
      </c>
      <c r="B3" s="1" t="s">
        <v>35</v>
      </c>
      <c r="C3" s="1" t="s">
        <v>227</v>
      </c>
      <c r="D3" s="1" t="s">
        <v>6</v>
      </c>
      <c r="E3">
        <v>4.3</v>
      </c>
      <c r="F3">
        <v>0.1</v>
      </c>
      <c r="G3">
        <v>61.2</v>
      </c>
      <c r="H3">
        <v>-0.2</v>
      </c>
      <c r="I3">
        <v>99.8</v>
      </c>
    </row>
    <row r="4" spans="1:9" x14ac:dyDescent="0.75">
      <c r="A4">
        <v>1</v>
      </c>
      <c r="B4" s="1" t="s">
        <v>31</v>
      </c>
      <c r="C4" s="1" t="s">
        <v>225</v>
      </c>
      <c r="D4" s="1" t="s">
        <v>6</v>
      </c>
      <c r="E4">
        <v>1.6</v>
      </c>
      <c r="F4">
        <v>0</v>
      </c>
      <c r="G4">
        <v>60.7</v>
      </c>
      <c r="H4">
        <v>-0.2</v>
      </c>
      <c r="I4">
        <v>99.9</v>
      </c>
    </row>
    <row r="5" spans="1:9" x14ac:dyDescent="0.75">
      <c r="A5">
        <v>3</v>
      </c>
      <c r="B5" s="1" t="s">
        <v>34</v>
      </c>
      <c r="C5" s="1" t="s">
        <v>226</v>
      </c>
      <c r="D5" s="1" t="s">
        <v>6</v>
      </c>
      <c r="E5">
        <v>4</v>
      </c>
      <c r="F5">
        <v>0</v>
      </c>
      <c r="G5">
        <v>58.1</v>
      </c>
      <c r="H5">
        <v>-0.2</v>
      </c>
      <c r="I5">
        <v>99.8</v>
      </c>
    </row>
    <row r="6" spans="1:9" x14ac:dyDescent="0.75">
      <c r="A6">
        <v>5</v>
      </c>
      <c r="B6" s="1" t="s">
        <v>36</v>
      </c>
      <c r="C6" s="1" t="s">
        <v>225</v>
      </c>
      <c r="D6" s="1" t="s">
        <v>7</v>
      </c>
      <c r="E6">
        <v>4.9000000000000004</v>
      </c>
      <c r="F6">
        <v>0</v>
      </c>
      <c r="G6">
        <v>55.3</v>
      </c>
      <c r="H6">
        <v>-0.1</v>
      </c>
      <c r="I6">
        <v>99.8</v>
      </c>
    </row>
    <row r="7" spans="1:9" x14ac:dyDescent="0.75">
      <c r="A7">
        <v>8</v>
      </c>
      <c r="B7" s="1" t="s">
        <v>40</v>
      </c>
      <c r="C7" s="1" t="s">
        <v>41</v>
      </c>
      <c r="D7" s="1" t="s">
        <v>6</v>
      </c>
      <c r="E7">
        <v>8.1999999999999993</v>
      </c>
      <c r="F7">
        <v>0.1</v>
      </c>
      <c r="G7">
        <v>52.5</v>
      </c>
      <c r="H7">
        <v>0.2</v>
      </c>
      <c r="I7">
        <v>99.3</v>
      </c>
    </row>
    <row r="8" spans="1:9" x14ac:dyDescent="0.75">
      <c r="A8">
        <v>6</v>
      </c>
      <c r="B8" s="1" t="s">
        <v>37</v>
      </c>
      <c r="C8" s="1" t="s">
        <v>38</v>
      </c>
      <c r="D8" s="1" t="s">
        <v>6</v>
      </c>
      <c r="E8">
        <v>7.6</v>
      </c>
      <c r="F8">
        <v>0.1</v>
      </c>
      <c r="G8">
        <v>51.9</v>
      </c>
      <c r="H8">
        <v>0.1</v>
      </c>
      <c r="I8">
        <v>99.9</v>
      </c>
    </row>
    <row r="9" spans="1:9" x14ac:dyDescent="0.75">
      <c r="A9">
        <v>7</v>
      </c>
      <c r="B9" s="1" t="s">
        <v>39</v>
      </c>
      <c r="C9" s="1" t="s">
        <v>228</v>
      </c>
      <c r="D9" s="1" t="s">
        <v>7</v>
      </c>
      <c r="E9">
        <v>8.1</v>
      </c>
      <c r="F9">
        <v>0</v>
      </c>
      <c r="G9">
        <v>49.7</v>
      </c>
      <c r="H9">
        <v>-0.1</v>
      </c>
      <c r="I9">
        <v>99.8</v>
      </c>
    </row>
    <row r="10" spans="1:9" x14ac:dyDescent="0.75">
      <c r="A10">
        <v>9</v>
      </c>
      <c r="B10" s="1" t="s">
        <v>42</v>
      </c>
      <c r="C10" s="1" t="s">
        <v>43</v>
      </c>
      <c r="D10" s="1" t="s">
        <v>6</v>
      </c>
      <c r="E10">
        <v>10.8</v>
      </c>
      <c r="F10">
        <v>-0.5</v>
      </c>
      <c r="G10">
        <v>48.2</v>
      </c>
      <c r="H10">
        <v>-0.6</v>
      </c>
      <c r="I10">
        <v>99.9</v>
      </c>
    </row>
    <row r="11" spans="1:9" x14ac:dyDescent="0.75">
      <c r="A11">
        <v>12</v>
      </c>
      <c r="B11" s="1" t="s">
        <v>46</v>
      </c>
      <c r="C11" s="1" t="s">
        <v>230</v>
      </c>
      <c r="D11" s="1" t="s">
        <v>6</v>
      </c>
      <c r="E11">
        <v>11.8</v>
      </c>
      <c r="F11">
        <v>-0.1</v>
      </c>
      <c r="G11">
        <v>48.1</v>
      </c>
      <c r="H11">
        <v>-0.2</v>
      </c>
      <c r="I11">
        <v>99.9</v>
      </c>
    </row>
    <row r="12" spans="1:9" x14ac:dyDescent="0.75">
      <c r="A12">
        <v>10</v>
      </c>
      <c r="B12" s="1" t="s">
        <v>44</v>
      </c>
      <c r="C12" s="1" t="s">
        <v>41</v>
      </c>
      <c r="D12" s="1" t="s">
        <v>7</v>
      </c>
      <c r="E12">
        <v>10.9</v>
      </c>
      <c r="F12">
        <v>-0.5</v>
      </c>
      <c r="G12">
        <v>46.5</v>
      </c>
      <c r="H12">
        <v>-0.4</v>
      </c>
      <c r="I12">
        <v>99.8</v>
      </c>
    </row>
    <row r="13" spans="1:9" x14ac:dyDescent="0.75">
      <c r="A13">
        <v>11</v>
      </c>
      <c r="B13" s="1" t="s">
        <v>45</v>
      </c>
      <c r="C13" s="1" t="s">
        <v>229</v>
      </c>
      <c r="D13" s="1" t="s">
        <v>7</v>
      </c>
      <c r="E13">
        <v>11.5</v>
      </c>
      <c r="F13">
        <v>0.4</v>
      </c>
      <c r="G13">
        <v>44.9</v>
      </c>
      <c r="H13">
        <v>0.1</v>
      </c>
      <c r="I13">
        <v>99.8</v>
      </c>
    </row>
    <row r="14" spans="1:9" x14ac:dyDescent="0.75">
      <c r="A14">
        <v>13</v>
      </c>
      <c r="B14" s="1" t="s">
        <v>47</v>
      </c>
      <c r="C14" s="1" t="s">
        <v>48</v>
      </c>
      <c r="D14" s="1" t="s">
        <v>6</v>
      </c>
      <c r="E14">
        <v>15</v>
      </c>
      <c r="F14">
        <v>0.4</v>
      </c>
      <c r="G14">
        <v>41.6</v>
      </c>
      <c r="H14">
        <v>0.2</v>
      </c>
      <c r="I14">
        <v>99.8</v>
      </c>
    </row>
    <row r="15" spans="1:9" x14ac:dyDescent="0.75">
      <c r="A15">
        <v>14</v>
      </c>
      <c r="B15" s="1" t="s">
        <v>49</v>
      </c>
      <c r="C15" s="1" t="s">
        <v>38</v>
      </c>
      <c r="D15" s="1" t="s">
        <v>7</v>
      </c>
      <c r="E15">
        <v>15.8</v>
      </c>
      <c r="F15">
        <v>-0.4</v>
      </c>
      <c r="G15">
        <v>40.1</v>
      </c>
      <c r="H15">
        <v>-0.2</v>
      </c>
      <c r="I15">
        <v>99.8</v>
      </c>
    </row>
    <row r="16" spans="1:9" x14ac:dyDescent="0.75">
      <c r="A16">
        <v>15</v>
      </c>
      <c r="B16" s="1" t="s">
        <v>50</v>
      </c>
      <c r="C16" s="1" t="s">
        <v>231</v>
      </c>
      <c r="D16" s="1" t="s">
        <v>6</v>
      </c>
      <c r="E16">
        <v>15.9</v>
      </c>
      <c r="F16">
        <v>0.6</v>
      </c>
      <c r="G16">
        <v>40</v>
      </c>
      <c r="H16">
        <v>0.5</v>
      </c>
      <c r="I16">
        <v>99.7</v>
      </c>
    </row>
    <row r="17" spans="1:9" x14ac:dyDescent="0.75">
      <c r="A17">
        <v>16</v>
      </c>
      <c r="B17" s="1" t="s">
        <v>51</v>
      </c>
      <c r="C17" s="1" t="s">
        <v>48</v>
      </c>
      <c r="D17" s="1" t="s">
        <v>7</v>
      </c>
      <c r="E17">
        <v>16.5</v>
      </c>
      <c r="F17">
        <v>0.5</v>
      </c>
      <c r="G17">
        <v>39.6</v>
      </c>
      <c r="H17">
        <v>0.2</v>
      </c>
      <c r="I17">
        <v>99.8</v>
      </c>
    </row>
    <row r="18" spans="1:9" x14ac:dyDescent="0.75">
      <c r="A18">
        <v>17</v>
      </c>
      <c r="B18" s="1" t="s">
        <v>52</v>
      </c>
      <c r="C18" s="1" t="s">
        <v>232</v>
      </c>
      <c r="D18" s="1" t="s">
        <v>7</v>
      </c>
      <c r="E18">
        <v>19.2</v>
      </c>
      <c r="F18">
        <v>-0.2</v>
      </c>
      <c r="G18">
        <v>37.1</v>
      </c>
      <c r="H18">
        <v>-0.4</v>
      </c>
      <c r="I18">
        <v>99.8</v>
      </c>
    </row>
    <row r="19" spans="1:9" x14ac:dyDescent="0.75">
      <c r="A19">
        <v>18</v>
      </c>
      <c r="B19" s="1" t="s">
        <v>53</v>
      </c>
      <c r="C19" s="1" t="s">
        <v>233</v>
      </c>
      <c r="D19" s="1" t="s">
        <v>6</v>
      </c>
      <c r="E19">
        <v>20</v>
      </c>
      <c r="F19">
        <v>0.4</v>
      </c>
      <c r="G19">
        <v>36.200000000000003</v>
      </c>
      <c r="H19">
        <v>0</v>
      </c>
      <c r="I19">
        <v>99.7</v>
      </c>
    </row>
    <row r="20" spans="1:9" x14ac:dyDescent="0.75">
      <c r="A20">
        <v>20</v>
      </c>
      <c r="B20" s="1" t="s">
        <v>56</v>
      </c>
      <c r="C20" s="1" t="s">
        <v>55</v>
      </c>
      <c r="D20" s="1" t="s">
        <v>7</v>
      </c>
      <c r="E20">
        <v>20.7</v>
      </c>
      <c r="F20">
        <v>-0.3</v>
      </c>
      <c r="G20">
        <v>35.5</v>
      </c>
      <c r="H20">
        <v>-0.7</v>
      </c>
      <c r="I20">
        <v>99.7</v>
      </c>
    </row>
    <row r="21" spans="1:9" x14ac:dyDescent="0.75">
      <c r="A21">
        <v>23</v>
      </c>
      <c r="B21" s="1" t="s">
        <v>60</v>
      </c>
      <c r="C21" s="1" t="s">
        <v>229</v>
      </c>
      <c r="D21" s="1" t="s">
        <v>6</v>
      </c>
      <c r="E21">
        <v>23.3</v>
      </c>
      <c r="F21">
        <v>0.4</v>
      </c>
      <c r="G21">
        <v>33.6</v>
      </c>
      <c r="H21">
        <v>0</v>
      </c>
      <c r="I21">
        <v>99.6</v>
      </c>
    </row>
    <row r="22" spans="1:9" x14ac:dyDescent="0.75">
      <c r="A22">
        <v>24</v>
      </c>
      <c r="B22" s="1" t="s">
        <v>61</v>
      </c>
      <c r="C22" s="1" t="s">
        <v>62</v>
      </c>
      <c r="D22" s="1" t="s">
        <v>7</v>
      </c>
      <c r="E22">
        <v>23.9</v>
      </c>
      <c r="F22">
        <v>-0.8</v>
      </c>
      <c r="G22">
        <v>33</v>
      </c>
      <c r="H22">
        <v>-0.8</v>
      </c>
      <c r="I22">
        <v>99.7</v>
      </c>
    </row>
    <row r="23" spans="1:9" x14ac:dyDescent="0.75">
      <c r="A23">
        <v>22</v>
      </c>
      <c r="B23" s="1" t="s">
        <v>59</v>
      </c>
      <c r="C23" s="1" t="s">
        <v>234</v>
      </c>
      <c r="D23" s="1" t="s">
        <v>6</v>
      </c>
      <c r="E23">
        <v>22.6</v>
      </c>
      <c r="F23">
        <v>0.8</v>
      </c>
      <c r="G23">
        <v>32.6</v>
      </c>
      <c r="H23">
        <v>0.3</v>
      </c>
      <c r="I23">
        <v>99.7</v>
      </c>
    </row>
    <row r="24" spans="1:9" x14ac:dyDescent="0.75">
      <c r="A24">
        <v>21</v>
      </c>
      <c r="B24" s="1" t="s">
        <v>57</v>
      </c>
      <c r="C24" s="1" t="s">
        <v>58</v>
      </c>
      <c r="D24" s="1" t="s">
        <v>10</v>
      </c>
      <c r="E24">
        <v>21.3</v>
      </c>
      <c r="F24">
        <v>0.1</v>
      </c>
      <c r="G24">
        <v>31.9</v>
      </c>
      <c r="H24">
        <v>0</v>
      </c>
      <c r="I24">
        <v>99.9</v>
      </c>
    </row>
    <row r="25" spans="1:9" x14ac:dyDescent="0.75">
      <c r="A25">
        <v>19</v>
      </c>
      <c r="B25" s="1" t="s">
        <v>54</v>
      </c>
      <c r="C25" s="1" t="s">
        <v>55</v>
      </c>
      <c r="D25" s="1" t="s">
        <v>8</v>
      </c>
      <c r="E25">
        <v>20.2</v>
      </c>
      <c r="F25">
        <v>-1.7</v>
      </c>
      <c r="G25">
        <v>27.6</v>
      </c>
      <c r="H25">
        <v>-1.3</v>
      </c>
      <c r="I25">
        <v>99.8</v>
      </c>
    </row>
    <row r="26" spans="1:9" x14ac:dyDescent="0.75">
      <c r="A26">
        <v>26</v>
      </c>
      <c r="B26" s="1" t="s">
        <v>64</v>
      </c>
      <c r="C26" s="1" t="s">
        <v>43</v>
      </c>
      <c r="D26" s="1" t="s">
        <v>10</v>
      </c>
      <c r="E26">
        <v>27.6</v>
      </c>
      <c r="F26">
        <v>-0.6</v>
      </c>
      <c r="G26">
        <v>27.2</v>
      </c>
      <c r="H26">
        <v>-0.4</v>
      </c>
      <c r="I26">
        <v>99.8</v>
      </c>
    </row>
    <row r="27" spans="1:9" x14ac:dyDescent="0.75">
      <c r="A27">
        <v>27</v>
      </c>
      <c r="B27" s="1" t="s">
        <v>65</v>
      </c>
      <c r="C27" s="1" t="s">
        <v>231</v>
      </c>
      <c r="D27" s="1" t="s">
        <v>7</v>
      </c>
      <c r="E27">
        <v>27.8</v>
      </c>
      <c r="F27">
        <v>0.3</v>
      </c>
      <c r="G27">
        <v>27.2</v>
      </c>
      <c r="H27">
        <v>0.1</v>
      </c>
      <c r="I27">
        <v>99.8</v>
      </c>
    </row>
    <row r="28" spans="1:9" x14ac:dyDescent="0.75">
      <c r="A28">
        <v>28</v>
      </c>
      <c r="B28" s="1" t="s">
        <v>66</v>
      </c>
      <c r="C28" s="1" t="s">
        <v>43</v>
      </c>
      <c r="D28" s="1" t="s">
        <v>7</v>
      </c>
      <c r="E28">
        <v>30</v>
      </c>
      <c r="F28">
        <v>0.4</v>
      </c>
      <c r="G28">
        <v>25.9</v>
      </c>
      <c r="H28">
        <v>0</v>
      </c>
      <c r="I28">
        <v>99.7</v>
      </c>
    </row>
    <row r="29" spans="1:9" x14ac:dyDescent="0.75">
      <c r="A29">
        <v>25</v>
      </c>
      <c r="B29" s="1" t="s">
        <v>63</v>
      </c>
      <c r="C29" s="1" t="s">
        <v>58</v>
      </c>
      <c r="D29" s="1" t="s">
        <v>8</v>
      </c>
      <c r="E29">
        <v>26.6</v>
      </c>
      <c r="F29">
        <v>-2.9</v>
      </c>
      <c r="G29">
        <v>24.2</v>
      </c>
      <c r="H29">
        <v>-1.9</v>
      </c>
      <c r="I29">
        <v>99.8</v>
      </c>
    </row>
    <row r="30" spans="1:9" x14ac:dyDescent="0.75">
      <c r="A30">
        <v>29</v>
      </c>
      <c r="B30" s="1" t="s">
        <v>67</v>
      </c>
      <c r="C30" s="1" t="s">
        <v>68</v>
      </c>
      <c r="D30" s="1" t="s">
        <v>6</v>
      </c>
      <c r="E30">
        <v>31.8</v>
      </c>
      <c r="F30">
        <v>0.3</v>
      </c>
      <c r="G30">
        <v>23.6</v>
      </c>
      <c r="H30">
        <v>-0.3</v>
      </c>
      <c r="I30">
        <v>99.2</v>
      </c>
    </row>
    <row r="31" spans="1:9" x14ac:dyDescent="0.75">
      <c r="A31">
        <v>30</v>
      </c>
      <c r="B31" s="1" t="s">
        <v>69</v>
      </c>
      <c r="C31" s="1" t="s">
        <v>235</v>
      </c>
      <c r="D31" s="1" t="s">
        <v>7</v>
      </c>
      <c r="E31">
        <v>33.200000000000003</v>
      </c>
      <c r="F31">
        <v>-0.5</v>
      </c>
      <c r="G31">
        <v>23.6</v>
      </c>
      <c r="H31">
        <v>-0.3</v>
      </c>
      <c r="I31">
        <v>99.5</v>
      </c>
    </row>
    <row r="32" spans="1:9" x14ac:dyDescent="0.75">
      <c r="A32">
        <v>31</v>
      </c>
      <c r="B32" s="1" t="s">
        <v>70</v>
      </c>
      <c r="C32" s="1" t="s">
        <v>236</v>
      </c>
      <c r="D32" s="1" t="s">
        <v>6</v>
      </c>
      <c r="E32">
        <v>33.4</v>
      </c>
      <c r="F32">
        <v>0.6</v>
      </c>
      <c r="G32">
        <v>23.4</v>
      </c>
      <c r="H32">
        <v>0</v>
      </c>
      <c r="I32">
        <v>99.3</v>
      </c>
    </row>
    <row r="33" spans="1:9" x14ac:dyDescent="0.75">
      <c r="A33">
        <v>32</v>
      </c>
      <c r="B33" s="1" t="s">
        <v>71</v>
      </c>
      <c r="C33" s="1" t="s">
        <v>237</v>
      </c>
      <c r="D33" s="1" t="s">
        <v>7</v>
      </c>
      <c r="E33">
        <v>34.5</v>
      </c>
      <c r="F33">
        <v>0.9</v>
      </c>
      <c r="G33">
        <v>22.2</v>
      </c>
      <c r="H33">
        <v>0.3</v>
      </c>
      <c r="I33">
        <v>99.6</v>
      </c>
    </row>
    <row r="34" spans="1:9" x14ac:dyDescent="0.75">
      <c r="A34">
        <v>40</v>
      </c>
      <c r="B34" s="1" t="s">
        <v>79</v>
      </c>
      <c r="C34" s="1" t="s">
        <v>38</v>
      </c>
      <c r="D34" s="1" t="s">
        <v>6</v>
      </c>
      <c r="E34">
        <v>43.3</v>
      </c>
      <c r="F34">
        <v>-5.5</v>
      </c>
      <c r="G34">
        <v>21.2</v>
      </c>
      <c r="H34">
        <v>-2.1</v>
      </c>
      <c r="I34">
        <v>98.4</v>
      </c>
    </row>
    <row r="35" spans="1:9" x14ac:dyDescent="0.75">
      <c r="A35">
        <v>34</v>
      </c>
      <c r="B35" s="1" t="s">
        <v>73</v>
      </c>
      <c r="C35" s="1" t="s">
        <v>226</v>
      </c>
      <c r="D35" s="1" t="s">
        <v>7</v>
      </c>
      <c r="E35">
        <v>36.9</v>
      </c>
      <c r="F35">
        <v>1.7</v>
      </c>
      <c r="G35">
        <v>21</v>
      </c>
      <c r="H35">
        <v>0.7</v>
      </c>
      <c r="I35">
        <v>99.5</v>
      </c>
    </row>
    <row r="36" spans="1:9" x14ac:dyDescent="0.75">
      <c r="A36">
        <v>35</v>
      </c>
      <c r="B36" s="1" t="s">
        <v>74</v>
      </c>
      <c r="C36" s="1" t="s">
        <v>232</v>
      </c>
      <c r="D36" s="1" t="s">
        <v>6</v>
      </c>
      <c r="E36">
        <v>37.5</v>
      </c>
      <c r="F36">
        <v>0</v>
      </c>
      <c r="G36">
        <v>21</v>
      </c>
      <c r="H36">
        <v>-0.3</v>
      </c>
      <c r="I36">
        <v>98.8</v>
      </c>
    </row>
    <row r="37" spans="1:9" x14ac:dyDescent="0.75">
      <c r="A37">
        <v>33</v>
      </c>
      <c r="B37" s="1" t="s">
        <v>72</v>
      </c>
      <c r="C37" s="1" t="s">
        <v>238</v>
      </c>
      <c r="D37" s="1" t="s">
        <v>10</v>
      </c>
      <c r="E37">
        <v>34.9</v>
      </c>
      <c r="F37">
        <v>0.5</v>
      </c>
      <c r="G37">
        <v>20.6</v>
      </c>
      <c r="H37">
        <v>0.2</v>
      </c>
      <c r="I37">
        <v>99.8</v>
      </c>
    </row>
    <row r="38" spans="1:9" x14ac:dyDescent="0.75">
      <c r="A38">
        <v>36</v>
      </c>
      <c r="B38" s="1" t="s">
        <v>75</v>
      </c>
      <c r="C38" s="1" t="s">
        <v>231</v>
      </c>
      <c r="D38" s="1" t="s">
        <v>7</v>
      </c>
      <c r="E38">
        <v>39</v>
      </c>
      <c r="F38">
        <v>0.8</v>
      </c>
      <c r="G38">
        <v>18.5</v>
      </c>
      <c r="H38">
        <v>0.5</v>
      </c>
      <c r="I38">
        <v>99.6</v>
      </c>
    </row>
    <row r="39" spans="1:9" x14ac:dyDescent="0.75">
      <c r="A39">
        <v>39</v>
      </c>
      <c r="B39" s="1" t="s">
        <v>78</v>
      </c>
      <c r="C39" s="1" t="s">
        <v>240</v>
      </c>
      <c r="D39" s="1" t="s">
        <v>7</v>
      </c>
      <c r="E39">
        <v>43</v>
      </c>
      <c r="F39">
        <v>0.2</v>
      </c>
      <c r="G39">
        <v>17.3</v>
      </c>
      <c r="H39">
        <v>0.3</v>
      </c>
      <c r="I39">
        <v>98.9</v>
      </c>
    </row>
    <row r="40" spans="1:9" x14ac:dyDescent="0.75">
      <c r="A40">
        <v>45</v>
      </c>
      <c r="B40" s="1" t="s">
        <v>84</v>
      </c>
      <c r="C40" s="1" t="s">
        <v>242</v>
      </c>
      <c r="D40" s="1" t="s">
        <v>6</v>
      </c>
      <c r="E40">
        <v>46.9</v>
      </c>
      <c r="F40">
        <v>-1.6</v>
      </c>
      <c r="G40">
        <v>16.7</v>
      </c>
      <c r="H40">
        <v>-0.3</v>
      </c>
      <c r="I40">
        <v>98.5</v>
      </c>
    </row>
    <row r="41" spans="1:9" x14ac:dyDescent="0.75">
      <c r="A41">
        <v>37</v>
      </c>
      <c r="B41" s="1" t="s">
        <v>76</v>
      </c>
      <c r="C41" s="1" t="s">
        <v>239</v>
      </c>
      <c r="D41" s="1" t="s">
        <v>7</v>
      </c>
      <c r="E41">
        <v>40.299999999999997</v>
      </c>
      <c r="F41">
        <v>1.1000000000000001</v>
      </c>
      <c r="G41">
        <v>16.399999999999999</v>
      </c>
      <c r="H41">
        <v>0.5</v>
      </c>
      <c r="I41">
        <v>99</v>
      </c>
    </row>
    <row r="42" spans="1:9" x14ac:dyDescent="0.75">
      <c r="A42">
        <v>41</v>
      </c>
      <c r="B42" s="1" t="s">
        <v>80</v>
      </c>
      <c r="C42" s="1" t="s">
        <v>238</v>
      </c>
      <c r="D42" s="1" t="s">
        <v>6</v>
      </c>
      <c r="E42">
        <v>45.1</v>
      </c>
      <c r="F42">
        <v>0.4</v>
      </c>
      <c r="G42">
        <v>16.3</v>
      </c>
      <c r="H42">
        <v>-0.1</v>
      </c>
      <c r="I42">
        <v>99</v>
      </c>
    </row>
    <row r="43" spans="1:9" x14ac:dyDescent="0.75">
      <c r="A43">
        <v>47</v>
      </c>
      <c r="B43" s="1" t="s">
        <v>86</v>
      </c>
      <c r="C43" s="1" t="s">
        <v>243</v>
      </c>
      <c r="D43" s="1" t="s">
        <v>6</v>
      </c>
      <c r="E43">
        <v>47.6</v>
      </c>
      <c r="F43">
        <v>0.4</v>
      </c>
      <c r="G43">
        <v>15.6</v>
      </c>
      <c r="H43">
        <v>0.3</v>
      </c>
      <c r="I43">
        <v>97</v>
      </c>
    </row>
    <row r="44" spans="1:9" x14ac:dyDescent="0.75">
      <c r="A44">
        <v>44</v>
      </c>
      <c r="B44" s="1" t="s">
        <v>83</v>
      </c>
      <c r="C44" s="1" t="s">
        <v>238</v>
      </c>
      <c r="D44" s="1" t="s">
        <v>7</v>
      </c>
      <c r="E44">
        <v>46.7</v>
      </c>
      <c r="F44">
        <v>-0.5</v>
      </c>
      <c r="G44">
        <v>15.5</v>
      </c>
      <c r="H44">
        <v>0</v>
      </c>
      <c r="I44">
        <v>98.9</v>
      </c>
    </row>
    <row r="45" spans="1:9" x14ac:dyDescent="0.75">
      <c r="A45">
        <v>42</v>
      </c>
      <c r="B45" s="1" t="s">
        <v>81</v>
      </c>
      <c r="C45" s="1" t="s">
        <v>241</v>
      </c>
      <c r="D45" s="1" t="s">
        <v>6</v>
      </c>
      <c r="E45">
        <v>45.9</v>
      </c>
      <c r="F45">
        <v>0</v>
      </c>
      <c r="G45">
        <v>15.3</v>
      </c>
      <c r="H45">
        <v>-0.2</v>
      </c>
      <c r="I45">
        <v>98.4</v>
      </c>
    </row>
    <row r="46" spans="1:9" x14ac:dyDescent="0.75">
      <c r="A46">
        <v>46</v>
      </c>
      <c r="B46" s="1" t="s">
        <v>85</v>
      </c>
      <c r="C46" s="1" t="s">
        <v>235</v>
      </c>
      <c r="D46" s="1" t="s">
        <v>6</v>
      </c>
      <c r="E46">
        <v>47.3</v>
      </c>
      <c r="F46">
        <v>1</v>
      </c>
      <c r="G46">
        <v>15.1</v>
      </c>
      <c r="H46">
        <v>0.3</v>
      </c>
      <c r="I46">
        <v>96.8</v>
      </c>
    </row>
    <row r="47" spans="1:9" x14ac:dyDescent="0.75">
      <c r="A47">
        <v>49</v>
      </c>
      <c r="B47" s="1" t="s">
        <v>88</v>
      </c>
      <c r="C47" s="1" t="s">
        <v>236</v>
      </c>
      <c r="D47" s="1" t="s">
        <v>7</v>
      </c>
      <c r="E47">
        <v>49.7</v>
      </c>
      <c r="F47">
        <v>2.1</v>
      </c>
      <c r="G47">
        <v>14.6</v>
      </c>
      <c r="H47">
        <v>0.9</v>
      </c>
      <c r="I47">
        <v>98.2</v>
      </c>
    </row>
    <row r="48" spans="1:9" x14ac:dyDescent="0.75">
      <c r="A48">
        <v>38</v>
      </c>
      <c r="B48" s="1" t="s">
        <v>77</v>
      </c>
      <c r="C48" s="1" t="s">
        <v>235</v>
      </c>
      <c r="D48" s="1" t="s">
        <v>8</v>
      </c>
      <c r="E48">
        <v>41.4</v>
      </c>
      <c r="F48">
        <v>-4.5999999999999996</v>
      </c>
      <c r="G48">
        <v>14.5</v>
      </c>
      <c r="H48">
        <v>-1.1000000000000001</v>
      </c>
      <c r="I48">
        <v>99.6</v>
      </c>
    </row>
    <row r="49" spans="1:9" x14ac:dyDescent="0.75">
      <c r="A49">
        <v>48</v>
      </c>
      <c r="B49" s="1" t="s">
        <v>87</v>
      </c>
      <c r="C49" s="1" t="s">
        <v>225</v>
      </c>
      <c r="D49" s="1" t="s">
        <v>7</v>
      </c>
      <c r="E49">
        <v>49.1</v>
      </c>
      <c r="F49">
        <v>0.9</v>
      </c>
      <c r="G49">
        <v>14.3</v>
      </c>
      <c r="H49">
        <v>0.6</v>
      </c>
      <c r="I49">
        <v>99.2</v>
      </c>
    </row>
    <row r="50" spans="1:9" x14ac:dyDescent="0.75">
      <c r="A50">
        <v>43</v>
      </c>
      <c r="B50" s="1" t="s">
        <v>82</v>
      </c>
      <c r="C50" s="1" t="s">
        <v>228</v>
      </c>
      <c r="D50" s="1" t="s">
        <v>8</v>
      </c>
      <c r="E50">
        <v>46.6</v>
      </c>
      <c r="F50">
        <v>1</v>
      </c>
      <c r="G50">
        <v>12.8</v>
      </c>
      <c r="H50">
        <v>0.5</v>
      </c>
      <c r="I50">
        <v>98.8</v>
      </c>
    </row>
    <row r="51" spans="1:9" x14ac:dyDescent="0.75">
      <c r="A51">
        <v>52</v>
      </c>
      <c r="B51" s="1" t="s">
        <v>91</v>
      </c>
      <c r="C51" s="1" t="s">
        <v>244</v>
      </c>
      <c r="D51" s="1" t="s">
        <v>7</v>
      </c>
      <c r="E51">
        <v>52.5</v>
      </c>
      <c r="F51">
        <v>1.3</v>
      </c>
      <c r="G51">
        <v>12.8</v>
      </c>
      <c r="H51">
        <v>0.7</v>
      </c>
      <c r="I51">
        <v>98.5</v>
      </c>
    </row>
    <row r="52" spans="1:9" x14ac:dyDescent="0.75">
      <c r="A52">
        <v>53</v>
      </c>
      <c r="B52" s="1" t="s">
        <v>92</v>
      </c>
      <c r="C52" s="1" t="s">
        <v>245</v>
      </c>
      <c r="D52" s="1" t="s">
        <v>7</v>
      </c>
      <c r="E52">
        <v>54</v>
      </c>
      <c r="F52">
        <v>1.9</v>
      </c>
      <c r="G52">
        <v>12.2</v>
      </c>
      <c r="H52">
        <v>0.7</v>
      </c>
      <c r="I52">
        <v>98.5</v>
      </c>
    </row>
    <row r="53" spans="1:9" x14ac:dyDescent="0.75">
      <c r="A53">
        <v>54</v>
      </c>
      <c r="B53" s="1" t="s">
        <v>93</v>
      </c>
      <c r="C53" s="1" t="s">
        <v>246</v>
      </c>
      <c r="D53" s="1" t="s">
        <v>6</v>
      </c>
      <c r="E53">
        <v>55.1</v>
      </c>
      <c r="F53">
        <v>0.3</v>
      </c>
      <c r="G53">
        <v>11.9</v>
      </c>
      <c r="H53">
        <v>0.1</v>
      </c>
      <c r="I53">
        <v>97.7</v>
      </c>
    </row>
    <row r="54" spans="1:9" x14ac:dyDescent="0.75">
      <c r="A54">
        <v>55</v>
      </c>
      <c r="B54" s="1" t="s">
        <v>94</v>
      </c>
      <c r="C54" s="1" t="s">
        <v>239</v>
      </c>
      <c r="D54" s="1" t="s">
        <v>7</v>
      </c>
      <c r="E54">
        <v>56</v>
      </c>
      <c r="F54">
        <v>0.5</v>
      </c>
      <c r="G54">
        <v>10.9</v>
      </c>
      <c r="H54">
        <v>0.3</v>
      </c>
      <c r="I54">
        <v>98.8</v>
      </c>
    </row>
    <row r="55" spans="1:9" x14ac:dyDescent="0.75">
      <c r="A55">
        <v>60</v>
      </c>
      <c r="B55" s="1" t="s">
        <v>99</v>
      </c>
      <c r="C55" s="1" t="s">
        <v>58</v>
      </c>
      <c r="D55" s="1" t="s">
        <v>6</v>
      </c>
      <c r="E55">
        <v>63.2</v>
      </c>
      <c r="F55">
        <v>3.7</v>
      </c>
      <c r="G55">
        <v>10.8</v>
      </c>
      <c r="H55">
        <v>0.6</v>
      </c>
      <c r="I55">
        <v>95.2</v>
      </c>
    </row>
    <row r="56" spans="1:9" x14ac:dyDescent="0.75">
      <c r="A56">
        <v>58</v>
      </c>
      <c r="B56" s="1" t="s">
        <v>97</v>
      </c>
      <c r="C56" s="1" t="s">
        <v>240</v>
      </c>
      <c r="D56" s="1" t="s">
        <v>6</v>
      </c>
      <c r="E56">
        <v>58.9</v>
      </c>
      <c r="F56">
        <v>0.2</v>
      </c>
      <c r="G56">
        <v>10.6</v>
      </c>
      <c r="H56">
        <v>0.2</v>
      </c>
      <c r="I56">
        <v>94.7</v>
      </c>
    </row>
    <row r="57" spans="1:9" x14ac:dyDescent="0.75">
      <c r="A57">
        <v>56</v>
      </c>
      <c r="B57" s="1" t="s">
        <v>95</v>
      </c>
      <c r="C57" s="1" t="s">
        <v>245</v>
      </c>
      <c r="D57" s="1" t="s">
        <v>6</v>
      </c>
      <c r="E57">
        <v>57.9</v>
      </c>
      <c r="F57">
        <v>0.5</v>
      </c>
      <c r="G57">
        <v>10.1</v>
      </c>
      <c r="H57">
        <v>0</v>
      </c>
      <c r="I57">
        <v>97.3</v>
      </c>
    </row>
    <row r="58" spans="1:9" x14ac:dyDescent="0.75">
      <c r="A58">
        <v>61</v>
      </c>
      <c r="B58" s="1" t="s">
        <v>100</v>
      </c>
      <c r="C58" s="1" t="s">
        <v>55</v>
      </c>
      <c r="D58" s="1" t="s">
        <v>10</v>
      </c>
      <c r="E58">
        <v>63.4</v>
      </c>
      <c r="F58">
        <v>0.7</v>
      </c>
      <c r="G58">
        <v>9.9</v>
      </c>
      <c r="H58">
        <v>0.2</v>
      </c>
      <c r="I58">
        <v>97.9</v>
      </c>
    </row>
    <row r="59" spans="1:9" x14ac:dyDescent="0.75">
      <c r="A59">
        <v>67</v>
      </c>
      <c r="B59" s="1" t="s">
        <v>11</v>
      </c>
      <c r="C59" s="1" t="s">
        <v>9</v>
      </c>
      <c r="D59" s="1" t="s">
        <v>12</v>
      </c>
      <c r="E59">
        <v>68.3</v>
      </c>
      <c r="F59">
        <v>-0.3</v>
      </c>
      <c r="G59">
        <v>9.5</v>
      </c>
      <c r="H59">
        <v>0.1</v>
      </c>
      <c r="I59">
        <v>99.7</v>
      </c>
    </row>
    <row r="60" spans="1:9" x14ac:dyDescent="0.75">
      <c r="A60">
        <v>51</v>
      </c>
      <c r="B60" s="1" t="s">
        <v>90</v>
      </c>
      <c r="C60" s="1" t="s">
        <v>234</v>
      </c>
      <c r="D60" s="1" t="s">
        <v>10</v>
      </c>
      <c r="E60">
        <v>51.6</v>
      </c>
      <c r="F60">
        <v>-0.9</v>
      </c>
      <c r="G60">
        <v>9.4</v>
      </c>
      <c r="H60">
        <v>-0.2</v>
      </c>
      <c r="I60">
        <v>99.5</v>
      </c>
    </row>
    <row r="61" spans="1:9" x14ac:dyDescent="0.75">
      <c r="A61">
        <v>62</v>
      </c>
      <c r="B61" s="1" t="s">
        <v>101</v>
      </c>
      <c r="C61" s="1" t="s">
        <v>62</v>
      </c>
      <c r="D61" s="1" t="s">
        <v>6</v>
      </c>
      <c r="E61">
        <v>65</v>
      </c>
      <c r="F61">
        <v>1.7</v>
      </c>
      <c r="G61">
        <v>9.3000000000000007</v>
      </c>
      <c r="H61">
        <v>0.6</v>
      </c>
      <c r="I61">
        <v>94</v>
      </c>
    </row>
    <row r="62" spans="1:9" x14ac:dyDescent="0.75">
      <c r="A62">
        <v>50</v>
      </c>
      <c r="B62" s="1" t="s">
        <v>89</v>
      </c>
      <c r="C62" s="1" t="s">
        <v>238</v>
      </c>
      <c r="D62" s="1" t="s">
        <v>8</v>
      </c>
      <c r="E62">
        <v>50.9</v>
      </c>
      <c r="F62">
        <v>-1.2</v>
      </c>
      <c r="G62">
        <v>9.1</v>
      </c>
      <c r="H62">
        <v>-0.2</v>
      </c>
      <c r="I62">
        <v>99.6</v>
      </c>
    </row>
    <row r="63" spans="1:9" x14ac:dyDescent="0.75">
      <c r="A63">
        <v>66</v>
      </c>
      <c r="B63" s="1" t="s">
        <v>105</v>
      </c>
      <c r="C63" s="1" t="s">
        <v>58</v>
      </c>
      <c r="D63" s="1" t="s">
        <v>7</v>
      </c>
      <c r="E63">
        <v>67.8</v>
      </c>
      <c r="F63">
        <v>-7.3</v>
      </c>
      <c r="G63">
        <v>9</v>
      </c>
      <c r="H63">
        <v>-1</v>
      </c>
      <c r="I63">
        <v>96.9</v>
      </c>
    </row>
    <row r="64" spans="1:9" x14ac:dyDescent="0.75">
      <c r="A64">
        <v>65</v>
      </c>
      <c r="B64" s="1" t="s">
        <v>104</v>
      </c>
      <c r="C64" s="1" t="s">
        <v>33</v>
      </c>
      <c r="D64" s="1" t="s">
        <v>7</v>
      </c>
      <c r="E64">
        <v>67.7</v>
      </c>
      <c r="F64">
        <v>0</v>
      </c>
      <c r="G64">
        <v>8.3000000000000007</v>
      </c>
      <c r="H64">
        <v>0.3</v>
      </c>
      <c r="I64">
        <v>97.5</v>
      </c>
    </row>
    <row r="65" spans="1:9" x14ac:dyDescent="0.75">
      <c r="A65">
        <v>64</v>
      </c>
      <c r="B65" s="1" t="s">
        <v>103</v>
      </c>
      <c r="C65" s="1" t="s">
        <v>244</v>
      </c>
      <c r="D65" s="1" t="s">
        <v>7</v>
      </c>
      <c r="E65">
        <v>66.7</v>
      </c>
      <c r="F65">
        <v>2</v>
      </c>
      <c r="G65">
        <v>7.3</v>
      </c>
      <c r="H65">
        <v>0.3</v>
      </c>
      <c r="I65">
        <v>97.1</v>
      </c>
    </row>
    <row r="66" spans="1:9" x14ac:dyDescent="0.75">
      <c r="A66">
        <v>68</v>
      </c>
      <c r="B66" s="1" t="s">
        <v>106</v>
      </c>
      <c r="C66" s="1" t="s">
        <v>33</v>
      </c>
      <c r="D66" s="1" t="s">
        <v>7</v>
      </c>
      <c r="E66">
        <v>68.3</v>
      </c>
      <c r="F66">
        <v>0.7</v>
      </c>
      <c r="G66">
        <v>7</v>
      </c>
      <c r="H66">
        <v>0.2</v>
      </c>
      <c r="I66">
        <v>95.5</v>
      </c>
    </row>
    <row r="67" spans="1:9" x14ac:dyDescent="0.75">
      <c r="A67">
        <v>70</v>
      </c>
      <c r="B67" s="1" t="s">
        <v>108</v>
      </c>
      <c r="C67" s="1" t="s">
        <v>240</v>
      </c>
      <c r="D67" s="1" t="s">
        <v>7</v>
      </c>
      <c r="E67">
        <v>70.8</v>
      </c>
      <c r="F67">
        <v>0.3</v>
      </c>
      <c r="G67">
        <v>6.8</v>
      </c>
      <c r="H67">
        <v>0.1</v>
      </c>
      <c r="I67">
        <v>95.6</v>
      </c>
    </row>
    <row r="68" spans="1:9" x14ac:dyDescent="0.75">
      <c r="A68">
        <v>57</v>
      </c>
      <c r="B68" s="1" t="s">
        <v>96</v>
      </c>
      <c r="C68" s="1" t="s">
        <v>234</v>
      </c>
      <c r="D68" s="1" t="s">
        <v>8</v>
      </c>
      <c r="E68">
        <v>58.7</v>
      </c>
      <c r="F68">
        <v>-1.5</v>
      </c>
      <c r="G68">
        <v>6.7</v>
      </c>
      <c r="H68">
        <v>0</v>
      </c>
      <c r="I68">
        <v>98.6</v>
      </c>
    </row>
    <row r="69" spans="1:9" x14ac:dyDescent="0.75">
      <c r="A69">
        <v>63</v>
      </c>
      <c r="B69" s="1" t="s">
        <v>102</v>
      </c>
      <c r="C69" s="1" t="s">
        <v>41</v>
      </c>
      <c r="D69" s="1" t="s">
        <v>10</v>
      </c>
      <c r="E69">
        <v>65.3</v>
      </c>
      <c r="F69">
        <v>0.3</v>
      </c>
      <c r="G69">
        <v>6.5</v>
      </c>
      <c r="H69">
        <v>0</v>
      </c>
      <c r="I69">
        <v>98.3</v>
      </c>
    </row>
    <row r="70" spans="1:9" x14ac:dyDescent="0.75">
      <c r="A70">
        <v>59</v>
      </c>
      <c r="B70" s="1" t="s">
        <v>98</v>
      </c>
      <c r="C70" s="1" t="s">
        <v>242</v>
      </c>
      <c r="D70" s="1" t="s">
        <v>10</v>
      </c>
      <c r="E70">
        <v>61.4</v>
      </c>
      <c r="F70">
        <v>-0.3</v>
      </c>
      <c r="G70">
        <v>6.3</v>
      </c>
      <c r="H70">
        <v>0</v>
      </c>
      <c r="I70">
        <v>98.5</v>
      </c>
    </row>
    <row r="71" spans="1:9" x14ac:dyDescent="0.75">
      <c r="A71">
        <v>71</v>
      </c>
      <c r="B71" s="1" t="s">
        <v>109</v>
      </c>
      <c r="C71" s="1" t="s">
        <v>68</v>
      </c>
      <c r="D71" s="1" t="s">
        <v>7</v>
      </c>
      <c r="E71">
        <v>74.099999999999994</v>
      </c>
      <c r="F71">
        <v>1</v>
      </c>
      <c r="G71">
        <v>5.8</v>
      </c>
      <c r="H71">
        <v>0.2</v>
      </c>
      <c r="I71">
        <v>92.2</v>
      </c>
    </row>
    <row r="72" spans="1:9" x14ac:dyDescent="0.75">
      <c r="A72">
        <v>72</v>
      </c>
      <c r="B72" s="1" t="s">
        <v>110</v>
      </c>
      <c r="C72" s="1" t="s">
        <v>43</v>
      </c>
      <c r="D72" s="1" t="s">
        <v>7</v>
      </c>
      <c r="E72">
        <v>76.3</v>
      </c>
      <c r="F72">
        <v>-0.1</v>
      </c>
      <c r="G72">
        <v>5.7</v>
      </c>
      <c r="H72">
        <v>0</v>
      </c>
      <c r="I72">
        <v>96.2</v>
      </c>
    </row>
    <row r="73" spans="1:9" x14ac:dyDescent="0.75">
      <c r="A73">
        <v>83</v>
      </c>
      <c r="B73" s="1" t="s">
        <v>13</v>
      </c>
      <c r="C73" s="1" t="s">
        <v>9</v>
      </c>
      <c r="D73" s="1" t="s">
        <v>12</v>
      </c>
      <c r="E73">
        <v>87.3</v>
      </c>
      <c r="F73">
        <v>0.2</v>
      </c>
      <c r="G73">
        <v>5.6</v>
      </c>
      <c r="H73">
        <v>0.1</v>
      </c>
      <c r="I73">
        <v>99.6</v>
      </c>
    </row>
    <row r="74" spans="1:9" x14ac:dyDescent="0.75">
      <c r="A74">
        <v>74</v>
      </c>
      <c r="B74" s="1" t="s">
        <v>112</v>
      </c>
      <c r="C74" s="1" t="s">
        <v>246</v>
      </c>
      <c r="D74" s="1" t="s">
        <v>7</v>
      </c>
      <c r="E74">
        <v>76.7</v>
      </c>
      <c r="F74">
        <v>-0.1</v>
      </c>
      <c r="G74">
        <v>5.3</v>
      </c>
      <c r="H74">
        <v>0.1</v>
      </c>
      <c r="I74">
        <v>95.6</v>
      </c>
    </row>
    <row r="75" spans="1:9" x14ac:dyDescent="0.75">
      <c r="A75">
        <v>75</v>
      </c>
      <c r="B75" s="1" t="s">
        <v>113</v>
      </c>
      <c r="C75" s="1" t="s">
        <v>38</v>
      </c>
      <c r="D75" s="1" t="s">
        <v>8</v>
      </c>
      <c r="E75">
        <v>79.099999999999994</v>
      </c>
      <c r="F75">
        <v>-0.9</v>
      </c>
      <c r="G75">
        <v>5.3</v>
      </c>
      <c r="H75">
        <v>0.1</v>
      </c>
      <c r="I75">
        <v>97.6</v>
      </c>
    </row>
    <row r="76" spans="1:9" x14ac:dyDescent="0.75">
      <c r="A76">
        <v>76</v>
      </c>
      <c r="B76" s="1" t="s">
        <v>114</v>
      </c>
      <c r="C76" s="1" t="s">
        <v>228</v>
      </c>
      <c r="D76" s="1" t="s">
        <v>6</v>
      </c>
      <c r="E76">
        <v>79.599999999999994</v>
      </c>
      <c r="F76">
        <v>1.8</v>
      </c>
      <c r="G76">
        <v>5.0999999999999996</v>
      </c>
      <c r="H76">
        <v>0.3</v>
      </c>
      <c r="I76">
        <v>96</v>
      </c>
    </row>
    <row r="77" spans="1:9" x14ac:dyDescent="0.75">
      <c r="A77">
        <v>69</v>
      </c>
      <c r="B77" s="1" t="s">
        <v>107</v>
      </c>
      <c r="C77" s="1" t="s">
        <v>231</v>
      </c>
      <c r="D77" s="1" t="s">
        <v>8</v>
      </c>
      <c r="E77">
        <v>70.599999999999994</v>
      </c>
      <c r="F77">
        <v>-4.2</v>
      </c>
      <c r="G77">
        <v>5</v>
      </c>
      <c r="H77">
        <v>0</v>
      </c>
      <c r="I77">
        <v>97.1</v>
      </c>
    </row>
    <row r="78" spans="1:9" x14ac:dyDescent="0.75">
      <c r="A78">
        <v>73</v>
      </c>
      <c r="B78" s="1" t="s">
        <v>111</v>
      </c>
      <c r="C78" s="1" t="s">
        <v>58</v>
      </c>
      <c r="D78" s="1" t="s">
        <v>7</v>
      </c>
      <c r="E78">
        <v>76.7</v>
      </c>
      <c r="F78">
        <v>3.2</v>
      </c>
      <c r="G78">
        <v>4.5</v>
      </c>
      <c r="H78">
        <v>0.4</v>
      </c>
      <c r="I78">
        <v>96.1</v>
      </c>
    </row>
    <row r="79" spans="1:9" x14ac:dyDescent="0.75">
      <c r="A79">
        <v>77</v>
      </c>
      <c r="B79" s="1" t="s">
        <v>115</v>
      </c>
      <c r="C79" s="1" t="s">
        <v>242</v>
      </c>
      <c r="D79" s="1" t="s">
        <v>6</v>
      </c>
      <c r="E79">
        <v>80.2</v>
      </c>
      <c r="F79">
        <v>3.1</v>
      </c>
      <c r="G79">
        <v>4.5</v>
      </c>
      <c r="H79">
        <v>0.4</v>
      </c>
      <c r="I79">
        <v>96</v>
      </c>
    </row>
    <row r="80" spans="1:9" x14ac:dyDescent="0.75">
      <c r="A80">
        <v>89</v>
      </c>
      <c r="B80" s="1" t="s">
        <v>125</v>
      </c>
      <c r="C80" s="1" t="s">
        <v>126</v>
      </c>
      <c r="D80" s="1" t="s">
        <v>7</v>
      </c>
      <c r="E80">
        <v>91.1</v>
      </c>
      <c r="F80">
        <v>-5.0999999999999996</v>
      </c>
      <c r="G80">
        <v>4.2</v>
      </c>
      <c r="H80">
        <v>-0.5</v>
      </c>
      <c r="I80">
        <v>90.9</v>
      </c>
    </row>
    <row r="81" spans="1:9" x14ac:dyDescent="0.75">
      <c r="A81">
        <v>78</v>
      </c>
      <c r="B81" s="1" t="s">
        <v>116</v>
      </c>
      <c r="C81" s="1" t="s">
        <v>242</v>
      </c>
      <c r="D81" s="1" t="s">
        <v>7</v>
      </c>
      <c r="E81">
        <v>81.8</v>
      </c>
      <c r="F81">
        <v>0.3</v>
      </c>
      <c r="G81">
        <v>4</v>
      </c>
      <c r="H81">
        <v>0.3</v>
      </c>
      <c r="I81">
        <v>92.5</v>
      </c>
    </row>
    <row r="82" spans="1:9" x14ac:dyDescent="0.75">
      <c r="A82">
        <v>87</v>
      </c>
      <c r="B82" s="1" t="s">
        <v>14</v>
      </c>
      <c r="C82" s="1" t="s">
        <v>9</v>
      </c>
      <c r="D82" s="1" t="s">
        <v>12</v>
      </c>
      <c r="E82">
        <v>90.6</v>
      </c>
      <c r="F82">
        <v>0.1</v>
      </c>
      <c r="G82">
        <v>4</v>
      </c>
      <c r="H82">
        <v>0.1</v>
      </c>
      <c r="I82">
        <v>99.6</v>
      </c>
    </row>
    <row r="83" spans="1:9" x14ac:dyDescent="0.75">
      <c r="A83">
        <v>101</v>
      </c>
      <c r="B83" s="1" t="s">
        <v>139</v>
      </c>
      <c r="C83" s="1" t="s">
        <v>68</v>
      </c>
      <c r="D83" s="1" t="s">
        <v>8</v>
      </c>
      <c r="E83">
        <v>103.5</v>
      </c>
      <c r="F83">
        <v>-0.1</v>
      </c>
      <c r="G83">
        <v>4</v>
      </c>
      <c r="H83">
        <v>-0.2</v>
      </c>
      <c r="I83">
        <v>87.4</v>
      </c>
    </row>
    <row r="84" spans="1:9" x14ac:dyDescent="0.75">
      <c r="A84">
        <v>106</v>
      </c>
      <c r="B84" s="1" t="s">
        <v>144</v>
      </c>
      <c r="C84" s="1" t="s">
        <v>33</v>
      </c>
      <c r="D84" s="1" t="s">
        <v>15</v>
      </c>
      <c r="E84">
        <v>106.5</v>
      </c>
      <c r="F84">
        <v>-0.2</v>
      </c>
      <c r="G84">
        <v>4</v>
      </c>
      <c r="H84">
        <v>-0.1</v>
      </c>
      <c r="I84">
        <v>99.4</v>
      </c>
    </row>
    <row r="85" spans="1:9" x14ac:dyDescent="0.75">
      <c r="A85">
        <v>107</v>
      </c>
      <c r="B85" s="1" t="s">
        <v>145</v>
      </c>
      <c r="C85" s="1" t="s">
        <v>58</v>
      </c>
      <c r="D85" s="1" t="s">
        <v>15</v>
      </c>
      <c r="E85">
        <v>106.6</v>
      </c>
      <c r="F85">
        <v>-0.7</v>
      </c>
      <c r="G85">
        <v>4</v>
      </c>
      <c r="H85">
        <v>0.1</v>
      </c>
      <c r="I85">
        <v>99.7</v>
      </c>
    </row>
    <row r="86" spans="1:9" x14ac:dyDescent="0.75">
      <c r="A86">
        <v>88</v>
      </c>
      <c r="B86" s="1" t="s">
        <v>124</v>
      </c>
      <c r="C86" s="1" t="s">
        <v>231</v>
      </c>
      <c r="D86" s="1" t="s">
        <v>10</v>
      </c>
      <c r="E86">
        <v>90.8</v>
      </c>
      <c r="F86">
        <v>2.5</v>
      </c>
      <c r="G86">
        <v>3.8</v>
      </c>
      <c r="H86">
        <v>0.1</v>
      </c>
      <c r="I86">
        <v>96.2</v>
      </c>
    </row>
    <row r="87" spans="1:9" x14ac:dyDescent="0.75">
      <c r="A87">
        <v>85</v>
      </c>
      <c r="B87" s="1" t="s">
        <v>122</v>
      </c>
      <c r="C87" s="1" t="s">
        <v>229</v>
      </c>
      <c r="D87" s="1" t="s">
        <v>6</v>
      </c>
      <c r="E87">
        <v>89.9</v>
      </c>
      <c r="F87">
        <v>3.2</v>
      </c>
      <c r="G87">
        <v>3.7</v>
      </c>
      <c r="H87">
        <v>0.2</v>
      </c>
      <c r="I87">
        <v>92.6</v>
      </c>
    </row>
    <row r="88" spans="1:9" x14ac:dyDescent="0.75">
      <c r="A88">
        <v>81</v>
      </c>
      <c r="B88" s="1" t="s">
        <v>119</v>
      </c>
      <c r="C88" s="1" t="s">
        <v>33</v>
      </c>
      <c r="D88" s="1" t="s">
        <v>7</v>
      </c>
      <c r="E88">
        <v>85.7</v>
      </c>
      <c r="F88">
        <v>0</v>
      </c>
      <c r="G88">
        <v>3.6</v>
      </c>
      <c r="H88">
        <v>0.1</v>
      </c>
      <c r="I88">
        <v>92.9</v>
      </c>
    </row>
    <row r="89" spans="1:9" x14ac:dyDescent="0.75">
      <c r="A89">
        <v>82</v>
      </c>
      <c r="B89" s="1" t="s">
        <v>120</v>
      </c>
      <c r="C89" s="1" t="s">
        <v>234</v>
      </c>
      <c r="D89" s="1" t="s">
        <v>7</v>
      </c>
      <c r="E89">
        <v>86.6</v>
      </c>
      <c r="F89">
        <v>1.4</v>
      </c>
      <c r="G89">
        <v>3.6</v>
      </c>
      <c r="H89">
        <v>0.2</v>
      </c>
      <c r="I89">
        <v>94.3</v>
      </c>
    </row>
    <row r="90" spans="1:9" x14ac:dyDescent="0.75">
      <c r="A90">
        <v>84</v>
      </c>
      <c r="B90" s="1" t="s">
        <v>121</v>
      </c>
      <c r="C90" s="1" t="s">
        <v>243</v>
      </c>
      <c r="D90" s="1" t="s">
        <v>10</v>
      </c>
      <c r="E90">
        <v>89</v>
      </c>
      <c r="F90">
        <v>2</v>
      </c>
      <c r="G90">
        <v>3.6</v>
      </c>
      <c r="H90">
        <v>0.1</v>
      </c>
      <c r="I90">
        <v>95.9</v>
      </c>
    </row>
    <row r="91" spans="1:9" x14ac:dyDescent="0.75">
      <c r="A91">
        <v>79</v>
      </c>
      <c r="B91" s="1" t="s">
        <v>117</v>
      </c>
      <c r="C91" s="1" t="s">
        <v>228</v>
      </c>
      <c r="D91" s="1" t="s">
        <v>7</v>
      </c>
      <c r="E91">
        <v>84.1</v>
      </c>
      <c r="F91">
        <v>1.2</v>
      </c>
      <c r="G91">
        <v>3.5</v>
      </c>
      <c r="H91">
        <v>0.1</v>
      </c>
      <c r="I91">
        <v>94.8</v>
      </c>
    </row>
    <row r="92" spans="1:9" x14ac:dyDescent="0.75">
      <c r="A92">
        <v>90</v>
      </c>
      <c r="B92" s="1" t="s">
        <v>127</v>
      </c>
      <c r="C92" s="1" t="s">
        <v>239</v>
      </c>
      <c r="D92" s="1" t="s">
        <v>6</v>
      </c>
      <c r="E92">
        <v>91.4</v>
      </c>
      <c r="F92">
        <v>3.9</v>
      </c>
      <c r="G92">
        <v>3.3</v>
      </c>
      <c r="H92">
        <v>0.5</v>
      </c>
      <c r="I92">
        <v>90</v>
      </c>
    </row>
    <row r="93" spans="1:9" x14ac:dyDescent="0.75">
      <c r="A93">
        <v>93</v>
      </c>
      <c r="B93" s="1" t="s">
        <v>130</v>
      </c>
      <c r="C93" s="1" t="s">
        <v>245</v>
      </c>
      <c r="D93" s="1" t="s">
        <v>7</v>
      </c>
      <c r="E93">
        <v>96.9</v>
      </c>
      <c r="F93">
        <v>-0.8</v>
      </c>
      <c r="G93">
        <v>3</v>
      </c>
      <c r="H93">
        <v>0</v>
      </c>
      <c r="I93">
        <v>93.2</v>
      </c>
    </row>
    <row r="94" spans="1:9" x14ac:dyDescent="0.75">
      <c r="A94">
        <v>96</v>
      </c>
      <c r="B94" s="1" t="s">
        <v>133</v>
      </c>
      <c r="C94" s="1" t="s">
        <v>237</v>
      </c>
      <c r="D94" s="1" t="s">
        <v>6</v>
      </c>
      <c r="E94">
        <v>99.7</v>
      </c>
      <c r="F94">
        <v>-2.8</v>
      </c>
      <c r="G94">
        <v>2.9</v>
      </c>
      <c r="H94">
        <v>0</v>
      </c>
      <c r="I94">
        <v>84.2</v>
      </c>
    </row>
    <row r="95" spans="1:9" x14ac:dyDescent="0.75">
      <c r="A95">
        <v>86</v>
      </c>
      <c r="B95" s="1" t="s">
        <v>123</v>
      </c>
      <c r="C95" s="1" t="s">
        <v>237</v>
      </c>
      <c r="D95" s="1" t="s">
        <v>10</v>
      </c>
      <c r="E95">
        <v>90.1</v>
      </c>
      <c r="F95">
        <v>-5.6</v>
      </c>
      <c r="G95">
        <v>2.8</v>
      </c>
      <c r="H95">
        <v>-0.3</v>
      </c>
      <c r="I95">
        <v>94.9</v>
      </c>
    </row>
    <row r="96" spans="1:9" x14ac:dyDescent="0.75">
      <c r="A96">
        <v>91</v>
      </c>
      <c r="B96" s="1" t="s">
        <v>128</v>
      </c>
      <c r="C96" s="1" t="s">
        <v>241</v>
      </c>
      <c r="D96" s="1" t="s">
        <v>7</v>
      </c>
      <c r="E96">
        <v>91.6</v>
      </c>
      <c r="F96">
        <v>-0.5</v>
      </c>
      <c r="G96">
        <v>2.8</v>
      </c>
      <c r="H96">
        <v>0.1</v>
      </c>
      <c r="I96">
        <v>88.5</v>
      </c>
    </row>
    <row r="97" spans="1:9" x14ac:dyDescent="0.75">
      <c r="A97">
        <v>109</v>
      </c>
      <c r="B97" s="1" t="s">
        <v>16</v>
      </c>
      <c r="C97" s="1" t="s">
        <v>9</v>
      </c>
      <c r="D97" s="1" t="s">
        <v>12</v>
      </c>
      <c r="E97">
        <v>107</v>
      </c>
      <c r="F97">
        <v>0.5</v>
      </c>
      <c r="G97">
        <v>2.8</v>
      </c>
      <c r="H97">
        <v>0.1</v>
      </c>
      <c r="I97">
        <v>99.1</v>
      </c>
    </row>
    <row r="98" spans="1:9" x14ac:dyDescent="0.75">
      <c r="A98">
        <v>92</v>
      </c>
      <c r="B98" s="1" t="s">
        <v>129</v>
      </c>
      <c r="C98" s="1" t="s">
        <v>55</v>
      </c>
      <c r="D98" s="1" t="s">
        <v>7</v>
      </c>
      <c r="E98">
        <v>92</v>
      </c>
      <c r="F98">
        <v>0.7</v>
      </c>
      <c r="G98">
        <v>2.6</v>
      </c>
      <c r="H98">
        <v>0.1</v>
      </c>
      <c r="I98">
        <v>91.9</v>
      </c>
    </row>
    <row r="99" spans="1:9" x14ac:dyDescent="0.75">
      <c r="A99">
        <v>94</v>
      </c>
      <c r="B99" s="1" t="s">
        <v>131</v>
      </c>
      <c r="C99" s="1" t="s">
        <v>237</v>
      </c>
      <c r="D99" s="1" t="s">
        <v>8</v>
      </c>
      <c r="E99">
        <v>97.1</v>
      </c>
      <c r="F99">
        <v>-2.1</v>
      </c>
      <c r="G99">
        <v>2.6</v>
      </c>
      <c r="H99">
        <v>-0.1</v>
      </c>
      <c r="I99">
        <v>93.3</v>
      </c>
    </row>
    <row r="100" spans="1:9" x14ac:dyDescent="0.75">
      <c r="A100">
        <v>111</v>
      </c>
      <c r="B100" s="1" t="s">
        <v>148</v>
      </c>
      <c r="C100" s="1" t="s">
        <v>239</v>
      </c>
      <c r="D100" s="1" t="s">
        <v>6</v>
      </c>
      <c r="E100">
        <v>108</v>
      </c>
      <c r="F100">
        <v>-0.7</v>
      </c>
      <c r="G100">
        <v>2.6</v>
      </c>
      <c r="H100">
        <v>-0.1</v>
      </c>
      <c r="I100">
        <v>82</v>
      </c>
    </row>
    <row r="101" spans="1:9" x14ac:dyDescent="0.75">
      <c r="A101">
        <v>105</v>
      </c>
      <c r="B101" s="1" t="s">
        <v>143</v>
      </c>
      <c r="C101" s="1" t="s">
        <v>244</v>
      </c>
      <c r="D101" s="1" t="s">
        <v>6</v>
      </c>
      <c r="E101">
        <v>106.2</v>
      </c>
      <c r="F101">
        <v>5.2</v>
      </c>
      <c r="G101">
        <v>2.4</v>
      </c>
      <c r="H101">
        <v>0.2</v>
      </c>
      <c r="I101">
        <v>79.5</v>
      </c>
    </row>
    <row r="102" spans="1:9" x14ac:dyDescent="0.75">
      <c r="A102">
        <v>127</v>
      </c>
      <c r="B102" s="1" t="s">
        <v>162</v>
      </c>
      <c r="C102" s="1" t="s">
        <v>246</v>
      </c>
      <c r="D102" s="1" t="s">
        <v>15</v>
      </c>
      <c r="E102">
        <v>124.4</v>
      </c>
      <c r="F102">
        <v>-0.4</v>
      </c>
      <c r="G102">
        <v>2.4</v>
      </c>
      <c r="H102">
        <v>0.1</v>
      </c>
      <c r="I102">
        <v>99.1</v>
      </c>
    </row>
    <row r="103" spans="1:9" x14ac:dyDescent="0.75">
      <c r="A103">
        <v>80</v>
      </c>
      <c r="B103" s="1" t="s">
        <v>118</v>
      </c>
      <c r="C103" s="1" t="s">
        <v>225</v>
      </c>
      <c r="D103" s="1" t="s">
        <v>8</v>
      </c>
      <c r="E103">
        <v>84.8</v>
      </c>
      <c r="F103">
        <v>-2.8</v>
      </c>
      <c r="G103">
        <v>2.2999999999999998</v>
      </c>
      <c r="H103">
        <v>0</v>
      </c>
      <c r="I103">
        <v>95.9</v>
      </c>
    </row>
    <row r="104" spans="1:9" x14ac:dyDescent="0.75">
      <c r="A104">
        <v>118</v>
      </c>
      <c r="B104" s="1" t="s">
        <v>154</v>
      </c>
      <c r="C104" s="1" t="s">
        <v>229</v>
      </c>
      <c r="D104" s="1" t="s">
        <v>8</v>
      </c>
      <c r="E104">
        <v>120.7</v>
      </c>
      <c r="F104">
        <v>-1.1000000000000001</v>
      </c>
      <c r="G104">
        <v>2.2999999999999998</v>
      </c>
      <c r="H104">
        <v>-0.1</v>
      </c>
      <c r="I104">
        <v>71.8</v>
      </c>
    </row>
    <row r="105" spans="1:9" x14ac:dyDescent="0.75">
      <c r="A105">
        <v>108</v>
      </c>
      <c r="B105" s="1" t="s">
        <v>146</v>
      </c>
      <c r="C105" s="1" t="s">
        <v>55</v>
      </c>
      <c r="D105" s="1" t="s">
        <v>6</v>
      </c>
      <c r="E105">
        <v>106.9</v>
      </c>
      <c r="F105">
        <v>-0.4</v>
      </c>
      <c r="G105">
        <v>2.2000000000000002</v>
      </c>
      <c r="H105">
        <v>-0.1</v>
      </c>
      <c r="I105">
        <v>84.5</v>
      </c>
    </row>
    <row r="106" spans="1:9" x14ac:dyDescent="0.75">
      <c r="A106">
        <v>95</v>
      </c>
      <c r="B106" s="1" t="s">
        <v>132</v>
      </c>
      <c r="C106" s="1" t="s">
        <v>233</v>
      </c>
      <c r="D106" s="1" t="s">
        <v>7</v>
      </c>
      <c r="E106">
        <v>99.6</v>
      </c>
      <c r="F106">
        <v>1.7</v>
      </c>
      <c r="G106">
        <v>2.1</v>
      </c>
      <c r="H106">
        <v>0.2</v>
      </c>
      <c r="I106">
        <v>88.3</v>
      </c>
    </row>
    <row r="107" spans="1:9" x14ac:dyDescent="0.75">
      <c r="A107">
        <v>97</v>
      </c>
      <c r="B107" s="1" t="s">
        <v>134</v>
      </c>
      <c r="C107" s="1" t="s">
        <v>135</v>
      </c>
      <c r="D107" s="1" t="s">
        <v>6</v>
      </c>
      <c r="E107">
        <v>100</v>
      </c>
      <c r="F107">
        <v>-0.9</v>
      </c>
      <c r="G107">
        <v>2.1</v>
      </c>
      <c r="H107">
        <v>-0.1</v>
      </c>
      <c r="I107">
        <v>83.8</v>
      </c>
    </row>
    <row r="108" spans="1:9" x14ac:dyDescent="0.75">
      <c r="A108">
        <v>112</v>
      </c>
      <c r="B108" s="1" t="s">
        <v>149</v>
      </c>
      <c r="C108" s="1" t="s">
        <v>43</v>
      </c>
      <c r="D108" s="1" t="s">
        <v>8</v>
      </c>
      <c r="E108">
        <v>113.3</v>
      </c>
      <c r="F108">
        <v>-0.3</v>
      </c>
      <c r="G108">
        <v>2.1</v>
      </c>
      <c r="H108">
        <v>0.1</v>
      </c>
      <c r="I108">
        <v>79.400000000000006</v>
      </c>
    </row>
    <row r="109" spans="1:9" x14ac:dyDescent="0.75">
      <c r="A109">
        <v>100</v>
      </c>
      <c r="B109" s="1" t="s">
        <v>138</v>
      </c>
      <c r="C109" s="1" t="s">
        <v>244</v>
      </c>
      <c r="D109" s="1" t="s">
        <v>8</v>
      </c>
      <c r="E109">
        <v>103</v>
      </c>
      <c r="F109">
        <v>-0.6</v>
      </c>
      <c r="G109">
        <v>2</v>
      </c>
      <c r="H109">
        <v>-0.1</v>
      </c>
      <c r="I109">
        <v>91.3</v>
      </c>
    </row>
    <row r="110" spans="1:9" x14ac:dyDescent="0.75">
      <c r="A110">
        <v>103</v>
      </c>
      <c r="B110" s="1" t="s">
        <v>141</v>
      </c>
      <c r="C110" s="1" t="s">
        <v>243</v>
      </c>
      <c r="D110" s="1" t="s">
        <v>6</v>
      </c>
      <c r="E110">
        <v>106.2</v>
      </c>
      <c r="F110">
        <v>1.2</v>
      </c>
      <c r="G110">
        <v>1.9</v>
      </c>
      <c r="H110">
        <v>0</v>
      </c>
      <c r="I110">
        <v>81.599999999999994</v>
      </c>
    </row>
    <row r="111" spans="1:9" x14ac:dyDescent="0.75">
      <c r="A111">
        <v>110</v>
      </c>
      <c r="B111" s="1" t="s">
        <v>147</v>
      </c>
      <c r="C111" s="1" t="s">
        <v>68</v>
      </c>
      <c r="D111" s="1" t="s">
        <v>7</v>
      </c>
      <c r="E111">
        <v>107.1</v>
      </c>
      <c r="F111">
        <v>0.3</v>
      </c>
      <c r="G111">
        <v>1.9</v>
      </c>
      <c r="H111">
        <v>0</v>
      </c>
      <c r="I111">
        <v>83.9</v>
      </c>
    </row>
    <row r="112" spans="1:9" x14ac:dyDescent="0.75">
      <c r="A112">
        <v>123</v>
      </c>
      <c r="B112" s="1" t="s">
        <v>158</v>
      </c>
      <c r="C112" s="1" t="s">
        <v>239</v>
      </c>
      <c r="D112" s="1" t="s">
        <v>6</v>
      </c>
      <c r="E112">
        <v>123.6</v>
      </c>
      <c r="F112">
        <v>2.9</v>
      </c>
      <c r="G112">
        <v>1.9</v>
      </c>
      <c r="H112">
        <v>0</v>
      </c>
      <c r="I112">
        <v>68.900000000000006</v>
      </c>
    </row>
    <row r="113" spans="1:9" x14ac:dyDescent="0.75">
      <c r="A113">
        <v>132</v>
      </c>
      <c r="B113" s="1" t="s">
        <v>167</v>
      </c>
      <c r="C113" s="1" t="s">
        <v>229</v>
      </c>
      <c r="D113" s="1" t="s">
        <v>7</v>
      </c>
      <c r="E113">
        <v>126</v>
      </c>
      <c r="F113">
        <v>-2.2999999999999998</v>
      </c>
      <c r="G113">
        <v>1.9</v>
      </c>
      <c r="H113">
        <v>-0.1</v>
      </c>
      <c r="I113">
        <v>65.3</v>
      </c>
    </row>
    <row r="114" spans="1:9" x14ac:dyDescent="0.75">
      <c r="A114">
        <v>102</v>
      </c>
      <c r="B114" s="1" t="s">
        <v>140</v>
      </c>
      <c r="C114" s="1" t="s">
        <v>135</v>
      </c>
      <c r="D114" s="1" t="s">
        <v>7</v>
      </c>
      <c r="E114">
        <v>105.7</v>
      </c>
      <c r="F114">
        <v>-0.7</v>
      </c>
      <c r="G114">
        <v>1.8</v>
      </c>
      <c r="H114">
        <v>0</v>
      </c>
      <c r="I114">
        <v>81.599999999999994</v>
      </c>
    </row>
    <row r="115" spans="1:9" x14ac:dyDescent="0.75">
      <c r="A115">
        <v>113</v>
      </c>
      <c r="B115" s="1" t="s">
        <v>17</v>
      </c>
      <c r="C115" s="1" t="s">
        <v>9</v>
      </c>
      <c r="D115" s="1" t="s">
        <v>12</v>
      </c>
      <c r="E115">
        <v>115.7</v>
      </c>
      <c r="F115">
        <v>-1.3</v>
      </c>
      <c r="G115">
        <v>1.8</v>
      </c>
      <c r="H115">
        <v>0</v>
      </c>
      <c r="I115">
        <v>96.5</v>
      </c>
    </row>
    <row r="116" spans="1:9" x14ac:dyDescent="0.75">
      <c r="A116">
        <v>120</v>
      </c>
      <c r="B116" s="1" t="s">
        <v>156</v>
      </c>
      <c r="C116" s="1" t="s">
        <v>236</v>
      </c>
      <c r="D116" s="1" t="s">
        <v>10</v>
      </c>
      <c r="E116">
        <v>122</v>
      </c>
      <c r="F116">
        <v>4.7</v>
      </c>
      <c r="G116">
        <v>1.8</v>
      </c>
      <c r="H116">
        <v>0.1</v>
      </c>
      <c r="I116">
        <v>76.2</v>
      </c>
    </row>
    <row r="117" spans="1:9" x14ac:dyDescent="0.75">
      <c r="A117">
        <v>131</v>
      </c>
      <c r="B117" s="1" t="s">
        <v>166</v>
      </c>
      <c r="C117" s="1" t="s">
        <v>234</v>
      </c>
      <c r="D117" s="1" t="s">
        <v>6</v>
      </c>
      <c r="E117">
        <v>125.9</v>
      </c>
      <c r="F117">
        <v>-2</v>
      </c>
      <c r="G117">
        <v>1.8</v>
      </c>
      <c r="H117">
        <v>0</v>
      </c>
      <c r="I117">
        <v>69.099999999999994</v>
      </c>
    </row>
    <row r="118" spans="1:9" x14ac:dyDescent="0.75">
      <c r="A118">
        <v>98</v>
      </c>
      <c r="B118" s="1" t="s">
        <v>136</v>
      </c>
      <c r="C118" s="1" t="s">
        <v>62</v>
      </c>
      <c r="D118" s="1" t="s">
        <v>7</v>
      </c>
      <c r="E118">
        <v>102.3</v>
      </c>
      <c r="F118">
        <v>-2.2000000000000002</v>
      </c>
      <c r="G118">
        <v>1.7</v>
      </c>
      <c r="H118">
        <v>-0.1</v>
      </c>
      <c r="I118">
        <v>77.599999999999994</v>
      </c>
    </row>
    <row r="119" spans="1:9" x14ac:dyDescent="0.75">
      <c r="A119">
        <v>99</v>
      </c>
      <c r="B119" s="1" t="s">
        <v>137</v>
      </c>
      <c r="C119" s="1" t="s">
        <v>236</v>
      </c>
      <c r="D119" s="1" t="s">
        <v>6</v>
      </c>
      <c r="E119">
        <v>102.4</v>
      </c>
      <c r="F119">
        <v>3.6</v>
      </c>
      <c r="G119">
        <v>1.7</v>
      </c>
      <c r="H119">
        <v>0.1</v>
      </c>
      <c r="I119">
        <v>81.599999999999994</v>
      </c>
    </row>
    <row r="120" spans="1:9" x14ac:dyDescent="0.75">
      <c r="A120">
        <v>122</v>
      </c>
      <c r="B120" s="1" t="s">
        <v>18</v>
      </c>
      <c r="C120" s="1" t="s">
        <v>9</v>
      </c>
      <c r="D120" s="1" t="s">
        <v>12</v>
      </c>
      <c r="E120">
        <v>123.3</v>
      </c>
      <c r="F120">
        <v>-0.3</v>
      </c>
      <c r="G120">
        <v>1.7</v>
      </c>
      <c r="H120">
        <v>0</v>
      </c>
      <c r="I120">
        <v>96.9</v>
      </c>
    </row>
    <row r="121" spans="1:9" x14ac:dyDescent="0.75">
      <c r="A121">
        <v>104</v>
      </c>
      <c r="B121" s="1" t="s">
        <v>142</v>
      </c>
      <c r="C121" s="1" t="s">
        <v>243</v>
      </c>
      <c r="D121" s="1" t="s">
        <v>7</v>
      </c>
      <c r="E121">
        <v>106.2</v>
      </c>
      <c r="F121">
        <v>2.9</v>
      </c>
      <c r="G121">
        <v>1.6</v>
      </c>
      <c r="H121">
        <v>0.1</v>
      </c>
      <c r="I121">
        <v>80.2</v>
      </c>
    </row>
    <row r="122" spans="1:9" x14ac:dyDescent="0.75">
      <c r="A122">
        <v>114</v>
      </c>
      <c r="B122" s="1" t="s">
        <v>150</v>
      </c>
      <c r="C122" s="1" t="s">
        <v>238</v>
      </c>
      <c r="D122" s="1" t="s">
        <v>7</v>
      </c>
      <c r="E122">
        <v>115.8</v>
      </c>
      <c r="F122">
        <v>-0.5</v>
      </c>
      <c r="G122">
        <v>1.6</v>
      </c>
      <c r="H122">
        <v>-0.1</v>
      </c>
      <c r="I122">
        <v>75.900000000000006</v>
      </c>
    </row>
    <row r="123" spans="1:9" x14ac:dyDescent="0.75">
      <c r="A123">
        <v>142</v>
      </c>
      <c r="B123" s="1" t="s">
        <v>20</v>
      </c>
      <c r="C123" s="1" t="s">
        <v>9</v>
      </c>
      <c r="D123" s="1" t="s">
        <v>12</v>
      </c>
      <c r="E123">
        <v>132.1</v>
      </c>
      <c r="F123">
        <v>-0.7</v>
      </c>
      <c r="G123">
        <v>1.6</v>
      </c>
      <c r="H123">
        <v>0.1</v>
      </c>
      <c r="I123">
        <v>88.9</v>
      </c>
    </row>
    <row r="124" spans="1:9" x14ac:dyDescent="0.75">
      <c r="A124">
        <v>119</v>
      </c>
      <c r="B124" s="1" t="s">
        <v>155</v>
      </c>
      <c r="C124" s="1" t="s">
        <v>48</v>
      </c>
      <c r="D124" s="1" t="s">
        <v>8</v>
      </c>
      <c r="E124">
        <v>120.8</v>
      </c>
      <c r="F124">
        <v>-1.2</v>
      </c>
      <c r="G124">
        <v>1.5</v>
      </c>
      <c r="H124">
        <v>0.1</v>
      </c>
      <c r="I124">
        <v>79.7</v>
      </c>
    </row>
    <row r="125" spans="1:9" x14ac:dyDescent="0.75">
      <c r="A125">
        <v>126</v>
      </c>
      <c r="B125" s="1" t="s">
        <v>161</v>
      </c>
      <c r="C125" s="1" t="s">
        <v>243</v>
      </c>
      <c r="D125" s="1" t="s">
        <v>8</v>
      </c>
      <c r="E125">
        <v>124.2</v>
      </c>
      <c r="F125">
        <v>0</v>
      </c>
      <c r="G125">
        <v>1.5</v>
      </c>
      <c r="H125">
        <v>0</v>
      </c>
      <c r="I125">
        <v>63.2</v>
      </c>
    </row>
    <row r="126" spans="1:9" x14ac:dyDescent="0.75">
      <c r="A126">
        <v>136</v>
      </c>
      <c r="B126" s="1" t="s">
        <v>19</v>
      </c>
      <c r="C126" s="1" t="s">
        <v>9</v>
      </c>
      <c r="D126" s="1" t="s">
        <v>12</v>
      </c>
      <c r="E126">
        <v>128.4</v>
      </c>
      <c r="F126">
        <v>0.5</v>
      </c>
      <c r="G126">
        <v>1.5</v>
      </c>
      <c r="H126">
        <v>0.1</v>
      </c>
      <c r="I126">
        <v>93.8</v>
      </c>
    </row>
    <row r="127" spans="1:9" x14ac:dyDescent="0.75">
      <c r="A127">
        <v>146</v>
      </c>
      <c r="B127" s="1" t="s">
        <v>179</v>
      </c>
      <c r="C127" s="1" t="s">
        <v>234</v>
      </c>
      <c r="D127" s="1" t="s">
        <v>7</v>
      </c>
      <c r="E127">
        <v>133.6</v>
      </c>
      <c r="F127">
        <v>-1.1000000000000001</v>
      </c>
      <c r="G127">
        <v>1.5</v>
      </c>
      <c r="H127">
        <v>-0.1</v>
      </c>
      <c r="I127">
        <v>43.7</v>
      </c>
    </row>
    <row r="128" spans="1:9" x14ac:dyDescent="0.75">
      <c r="A128">
        <v>115</v>
      </c>
      <c r="B128" s="1" t="s">
        <v>151</v>
      </c>
      <c r="C128" s="1" t="s">
        <v>230</v>
      </c>
      <c r="D128" s="1" t="s">
        <v>7</v>
      </c>
      <c r="E128">
        <v>116</v>
      </c>
      <c r="F128">
        <v>-1.2</v>
      </c>
      <c r="G128">
        <v>1.4</v>
      </c>
      <c r="H128">
        <v>0</v>
      </c>
      <c r="I128">
        <v>72.7</v>
      </c>
    </row>
    <row r="129" spans="1:9" x14ac:dyDescent="0.75">
      <c r="A129">
        <v>116</v>
      </c>
      <c r="B129" s="1" t="s">
        <v>152</v>
      </c>
      <c r="C129" s="1" t="s">
        <v>41</v>
      </c>
      <c r="D129" s="1" t="s">
        <v>7</v>
      </c>
      <c r="E129">
        <v>117.3</v>
      </c>
      <c r="F129">
        <v>-1.5</v>
      </c>
      <c r="G129">
        <v>1.4</v>
      </c>
      <c r="H129">
        <v>0</v>
      </c>
      <c r="I129">
        <v>70.599999999999994</v>
      </c>
    </row>
    <row r="130" spans="1:9" x14ac:dyDescent="0.75">
      <c r="A130">
        <v>117</v>
      </c>
      <c r="B130" s="1" t="s">
        <v>153</v>
      </c>
      <c r="C130" s="1" t="s">
        <v>58</v>
      </c>
      <c r="D130" s="1" t="s">
        <v>6</v>
      </c>
      <c r="E130">
        <v>120</v>
      </c>
      <c r="F130">
        <v>1.8</v>
      </c>
      <c r="G130">
        <v>1.4</v>
      </c>
      <c r="H130">
        <v>0</v>
      </c>
      <c r="I130">
        <v>67</v>
      </c>
    </row>
    <row r="131" spans="1:9" x14ac:dyDescent="0.75">
      <c r="A131">
        <v>129</v>
      </c>
      <c r="B131" s="1" t="s">
        <v>164</v>
      </c>
      <c r="C131" s="1" t="s">
        <v>55</v>
      </c>
      <c r="D131" s="1" t="s">
        <v>6</v>
      </c>
      <c r="E131">
        <v>125</v>
      </c>
      <c r="F131">
        <v>4.0999999999999996</v>
      </c>
      <c r="G131">
        <v>1.4</v>
      </c>
      <c r="H131">
        <v>0.1</v>
      </c>
      <c r="I131">
        <v>58.9</v>
      </c>
    </row>
    <row r="132" spans="1:9" x14ac:dyDescent="0.75">
      <c r="A132">
        <v>130</v>
      </c>
      <c r="B132" s="1" t="s">
        <v>165</v>
      </c>
      <c r="C132" s="1" t="s">
        <v>227</v>
      </c>
      <c r="D132" s="1" t="s">
        <v>7</v>
      </c>
      <c r="E132">
        <v>125.2</v>
      </c>
      <c r="F132">
        <v>0.6</v>
      </c>
      <c r="G132">
        <v>1.4</v>
      </c>
      <c r="H132">
        <v>0</v>
      </c>
      <c r="I132">
        <v>67.7</v>
      </c>
    </row>
    <row r="133" spans="1:9" x14ac:dyDescent="0.75">
      <c r="A133">
        <v>164</v>
      </c>
      <c r="B133" s="1" t="s">
        <v>196</v>
      </c>
      <c r="C133" s="1" t="s">
        <v>225</v>
      </c>
      <c r="D133" s="1" t="s">
        <v>15</v>
      </c>
      <c r="E133">
        <v>140</v>
      </c>
      <c r="F133">
        <v>-0.5</v>
      </c>
      <c r="G133">
        <v>1.4</v>
      </c>
      <c r="H133">
        <v>0</v>
      </c>
      <c r="I133">
        <v>94.1</v>
      </c>
    </row>
    <row r="134" spans="1:9" x14ac:dyDescent="0.75">
      <c r="A134">
        <v>133</v>
      </c>
      <c r="B134" s="1" t="s">
        <v>168</v>
      </c>
      <c r="C134" s="1" t="s">
        <v>62</v>
      </c>
      <c r="D134" s="1" t="s">
        <v>8</v>
      </c>
      <c r="E134">
        <v>126.3</v>
      </c>
      <c r="F134">
        <v>0.1</v>
      </c>
      <c r="G134">
        <v>1.3</v>
      </c>
      <c r="H134">
        <v>0</v>
      </c>
      <c r="I134">
        <v>20.5</v>
      </c>
    </row>
    <row r="135" spans="1:9" x14ac:dyDescent="0.75">
      <c r="A135">
        <v>134</v>
      </c>
      <c r="B135" s="1" t="s">
        <v>169</v>
      </c>
      <c r="C135" s="1" t="s">
        <v>232</v>
      </c>
      <c r="D135" s="1" t="s">
        <v>10</v>
      </c>
      <c r="E135">
        <v>127.4</v>
      </c>
      <c r="F135">
        <v>-0.6</v>
      </c>
      <c r="G135">
        <v>1.3</v>
      </c>
      <c r="H135">
        <v>0</v>
      </c>
      <c r="I135">
        <v>67.900000000000006</v>
      </c>
    </row>
    <row r="136" spans="1:9" x14ac:dyDescent="0.75">
      <c r="A136">
        <v>155</v>
      </c>
      <c r="B136" s="1" t="s">
        <v>187</v>
      </c>
      <c r="C136" s="1" t="s">
        <v>233</v>
      </c>
      <c r="D136" s="1" t="s">
        <v>10</v>
      </c>
      <c r="E136">
        <v>136.80000000000001</v>
      </c>
      <c r="F136">
        <v>1.3</v>
      </c>
      <c r="G136">
        <v>1.3</v>
      </c>
      <c r="H136">
        <v>0</v>
      </c>
      <c r="I136">
        <v>56.7</v>
      </c>
    </row>
    <row r="137" spans="1:9" x14ac:dyDescent="0.75">
      <c r="A137">
        <v>162</v>
      </c>
      <c r="B137" s="1" t="s">
        <v>194</v>
      </c>
      <c r="C137" s="1" t="s">
        <v>229</v>
      </c>
      <c r="D137" s="1" t="s">
        <v>15</v>
      </c>
      <c r="E137">
        <v>139.30000000000001</v>
      </c>
      <c r="F137">
        <v>-1</v>
      </c>
      <c r="G137">
        <v>1.3</v>
      </c>
      <c r="H137">
        <v>0</v>
      </c>
      <c r="I137">
        <v>96.9</v>
      </c>
    </row>
    <row r="138" spans="1:9" x14ac:dyDescent="0.75">
      <c r="A138">
        <v>188</v>
      </c>
      <c r="B138" s="1" t="s">
        <v>217</v>
      </c>
      <c r="C138" s="1" t="s">
        <v>38</v>
      </c>
      <c r="D138" s="1" t="s">
        <v>15</v>
      </c>
      <c r="E138">
        <v>146.4</v>
      </c>
      <c r="F138">
        <v>-0.7</v>
      </c>
      <c r="G138">
        <v>1.3</v>
      </c>
      <c r="H138">
        <v>0</v>
      </c>
      <c r="I138">
        <v>93.6</v>
      </c>
    </row>
    <row r="139" spans="1:9" x14ac:dyDescent="0.75">
      <c r="A139">
        <v>125</v>
      </c>
      <c r="B139" s="1" t="s">
        <v>160</v>
      </c>
      <c r="C139" s="1" t="s">
        <v>228</v>
      </c>
      <c r="D139" s="1" t="s">
        <v>6</v>
      </c>
      <c r="E139">
        <v>124.1</v>
      </c>
      <c r="F139">
        <v>4.3</v>
      </c>
      <c r="G139">
        <v>1.2</v>
      </c>
      <c r="H139">
        <v>0</v>
      </c>
      <c r="I139">
        <v>61.6</v>
      </c>
    </row>
    <row r="140" spans="1:9" x14ac:dyDescent="0.75">
      <c r="A140">
        <v>141</v>
      </c>
      <c r="B140" s="1" t="s">
        <v>175</v>
      </c>
      <c r="C140" s="1" t="s">
        <v>244</v>
      </c>
      <c r="D140" s="1" t="s">
        <v>7</v>
      </c>
      <c r="E140">
        <v>132</v>
      </c>
      <c r="F140">
        <v>-0.5</v>
      </c>
      <c r="G140">
        <v>1.2</v>
      </c>
      <c r="H140">
        <v>0</v>
      </c>
      <c r="I140">
        <v>51.4</v>
      </c>
    </row>
    <row r="141" spans="1:9" x14ac:dyDescent="0.75">
      <c r="A141">
        <v>154</v>
      </c>
      <c r="B141" s="1" t="s">
        <v>186</v>
      </c>
      <c r="C141" s="1" t="s">
        <v>135</v>
      </c>
      <c r="D141" s="1" t="s">
        <v>6</v>
      </c>
      <c r="E141">
        <v>136.19999999999999</v>
      </c>
      <c r="F141">
        <v>-0.1</v>
      </c>
      <c r="G141">
        <v>1.2</v>
      </c>
      <c r="H141">
        <v>0</v>
      </c>
      <c r="I141">
        <v>29.3</v>
      </c>
    </row>
    <row r="142" spans="1:9" x14ac:dyDescent="0.75">
      <c r="A142">
        <v>196</v>
      </c>
      <c r="B142" s="1" t="s">
        <v>222</v>
      </c>
      <c r="C142" s="1" t="s">
        <v>68</v>
      </c>
      <c r="D142" s="1" t="s">
        <v>15</v>
      </c>
      <c r="E142">
        <v>148.6</v>
      </c>
      <c r="F142">
        <v>-0.7</v>
      </c>
      <c r="G142">
        <v>1.2</v>
      </c>
      <c r="H142">
        <v>0</v>
      </c>
      <c r="I142">
        <v>89</v>
      </c>
    </row>
    <row r="143" spans="1:9" x14ac:dyDescent="0.75">
      <c r="A143">
        <v>124</v>
      </c>
      <c r="B143" s="1" t="s">
        <v>159</v>
      </c>
      <c r="C143" s="1" t="s">
        <v>241</v>
      </c>
      <c r="D143" s="1" t="s">
        <v>7</v>
      </c>
      <c r="E143">
        <v>124.1</v>
      </c>
      <c r="F143">
        <v>0</v>
      </c>
      <c r="G143">
        <v>1.1000000000000001</v>
      </c>
      <c r="H143">
        <v>0</v>
      </c>
      <c r="I143">
        <v>62.8</v>
      </c>
    </row>
    <row r="144" spans="1:9" x14ac:dyDescent="0.75">
      <c r="A144">
        <v>137</v>
      </c>
      <c r="B144" s="1" t="s">
        <v>171</v>
      </c>
      <c r="C144" s="1" t="s">
        <v>242</v>
      </c>
      <c r="D144" s="1" t="s">
        <v>7</v>
      </c>
      <c r="E144">
        <v>128.6</v>
      </c>
      <c r="F144">
        <v>-0.6</v>
      </c>
      <c r="G144">
        <v>1.1000000000000001</v>
      </c>
      <c r="H144">
        <v>0</v>
      </c>
      <c r="I144">
        <v>55.2</v>
      </c>
    </row>
    <row r="145" spans="1:9" x14ac:dyDescent="0.75">
      <c r="A145">
        <v>138</v>
      </c>
      <c r="B145" s="1" t="s">
        <v>172</v>
      </c>
      <c r="C145" s="1" t="s">
        <v>243</v>
      </c>
      <c r="D145" s="1" t="s">
        <v>7</v>
      </c>
      <c r="E145">
        <v>128.69999999999999</v>
      </c>
      <c r="F145">
        <v>-0.7</v>
      </c>
      <c r="G145">
        <v>1.1000000000000001</v>
      </c>
      <c r="H145">
        <v>0</v>
      </c>
      <c r="I145">
        <v>55.8</v>
      </c>
    </row>
    <row r="146" spans="1:9" x14ac:dyDescent="0.75">
      <c r="A146">
        <v>143</v>
      </c>
      <c r="B146" s="1" t="s">
        <v>176</v>
      </c>
      <c r="C146" s="1" t="s">
        <v>245</v>
      </c>
      <c r="D146" s="1" t="s">
        <v>7</v>
      </c>
      <c r="E146">
        <v>132.69999999999999</v>
      </c>
      <c r="F146">
        <v>-1.3</v>
      </c>
      <c r="G146">
        <v>1.1000000000000001</v>
      </c>
      <c r="H146">
        <v>0</v>
      </c>
      <c r="I146">
        <v>45.5</v>
      </c>
    </row>
    <row r="147" spans="1:9" x14ac:dyDescent="0.75">
      <c r="A147">
        <v>145</v>
      </c>
      <c r="B147" s="1" t="s">
        <v>178</v>
      </c>
      <c r="C147" s="1" t="s">
        <v>229</v>
      </c>
      <c r="D147" s="1" t="s">
        <v>7</v>
      </c>
      <c r="E147">
        <v>133.19999999999999</v>
      </c>
      <c r="F147">
        <v>-0.4</v>
      </c>
      <c r="G147">
        <v>1.1000000000000001</v>
      </c>
      <c r="H147">
        <v>0</v>
      </c>
      <c r="I147">
        <v>49.5</v>
      </c>
    </row>
    <row r="148" spans="1:9" x14ac:dyDescent="0.75">
      <c r="A148">
        <v>147</v>
      </c>
      <c r="B148" s="1" t="s">
        <v>21</v>
      </c>
      <c r="C148" s="1" t="s">
        <v>9</v>
      </c>
      <c r="D148" s="1" t="s">
        <v>12</v>
      </c>
      <c r="E148">
        <v>134.19999999999999</v>
      </c>
      <c r="F148">
        <v>-0.2</v>
      </c>
      <c r="G148">
        <v>1.1000000000000001</v>
      </c>
      <c r="H148">
        <v>0</v>
      </c>
      <c r="I148">
        <v>91</v>
      </c>
    </row>
    <row r="149" spans="1:9" x14ac:dyDescent="0.75">
      <c r="A149">
        <v>149</v>
      </c>
      <c r="B149" s="1" t="s">
        <v>181</v>
      </c>
      <c r="C149" s="1" t="s">
        <v>244</v>
      </c>
      <c r="D149" s="1" t="s">
        <v>6</v>
      </c>
      <c r="E149">
        <v>135.30000000000001</v>
      </c>
      <c r="F149">
        <v>-0.8</v>
      </c>
      <c r="G149">
        <v>1.1000000000000001</v>
      </c>
      <c r="H149">
        <v>0</v>
      </c>
      <c r="I149">
        <v>40.4</v>
      </c>
    </row>
    <row r="150" spans="1:9" x14ac:dyDescent="0.75">
      <c r="A150">
        <v>150</v>
      </c>
      <c r="B150" s="1" t="s">
        <v>182</v>
      </c>
      <c r="C150" s="1" t="s">
        <v>38</v>
      </c>
      <c r="D150" s="1" t="s">
        <v>7</v>
      </c>
      <c r="E150">
        <v>135.6</v>
      </c>
      <c r="F150">
        <v>-0.6</v>
      </c>
      <c r="G150">
        <v>1.1000000000000001</v>
      </c>
      <c r="H150">
        <v>0</v>
      </c>
      <c r="I150">
        <v>35.6</v>
      </c>
    </row>
    <row r="151" spans="1:9" x14ac:dyDescent="0.75">
      <c r="A151">
        <v>153</v>
      </c>
      <c r="B151" s="1" t="s">
        <v>185</v>
      </c>
      <c r="C151" s="1" t="s">
        <v>240</v>
      </c>
      <c r="D151" s="1" t="s">
        <v>6</v>
      </c>
      <c r="E151">
        <v>136.19999999999999</v>
      </c>
      <c r="F151">
        <v>2.2000000000000002</v>
      </c>
      <c r="G151">
        <v>1.1000000000000001</v>
      </c>
      <c r="H151">
        <v>0</v>
      </c>
      <c r="I151">
        <v>44.3</v>
      </c>
    </row>
    <row r="152" spans="1:9" x14ac:dyDescent="0.75">
      <c r="A152">
        <v>161</v>
      </c>
      <c r="B152" s="1" t="s">
        <v>193</v>
      </c>
      <c r="C152" s="1" t="s">
        <v>235</v>
      </c>
      <c r="D152" s="1" t="s">
        <v>7</v>
      </c>
      <c r="E152">
        <v>139.1</v>
      </c>
      <c r="F152">
        <v>0</v>
      </c>
      <c r="G152">
        <v>1.1000000000000001</v>
      </c>
      <c r="H152">
        <v>0</v>
      </c>
      <c r="I152">
        <v>35.299999999999997</v>
      </c>
    </row>
    <row r="153" spans="1:9" x14ac:dyDescent="0.75">
      <c r="A153">
        <v>194</v>
      </c>
      <c r="B153" s="1" t="s">
        <v>220</v>
      </c>
      <c r="C153" s="1" t="s">
        <v>238</v>
      </c>
      <c r="D153" s="1" t="s">
        <v>15</v>
      </c>
      <c r="E153">
        <v>147.9</v>
      </c>
      <c r="F153">
        <v>-0.5</v>
      </c>
      <c r="G153">
        <v>1.1000000000000001</v>
      </c>
      <c r="H153">
        <v>0</v>
      </c>
      <c r="I153">
        <v>86.5</v>
      </c>
    </row>
    <row r="154" spans="1:9" x14ac:dyDescent="0.75">
      <c r="A154">
        <v>139</v>
      </c>
      <c r="B154" s="1" t="s">
        <v>173</v>
      </c>
      <c r="C154" s="1" t="s">
        <v>58</v>
      </c>
      <c r="D154" s="1" t="s">
        <v>6</v>
      </c>
      <c r="E154">
        <v>130.1</v>
      </c>
      <c r="F154">
        <v>-1</v>
      </c>
      <c r="G154">
        <v>1</v>
      </c>
      <c r="H154">
        <v>0</v>
      </c>
      <c r="I154">
        <v>48.5</v>
      </c>
    </row>
    <row r="155" spans="1:9" x14ac:dyDescent="0.75">
      <c r="A155">
        <v>169</v>
      </c>
      <c r="B155" s="1" t="s">
        <v>201</v>
      </c>
      <c r="C155" s="1" t="s">
        <v>241</v>
      </c>
      <c r="D155" s="1" t="s">
        <v>7</v>
      </c>
      <c r="E155">
        <v>141.30000000000001</v>
      </c>
      <c r="F155">
        <v>0.6</v>
      </c>
      <c r="G155">
        <v>1</v>
      </c>
      <c r="H155">
        <v>0</v>
      </c>
      <c r="I155">
        <v>14.4</v>
      </c>
    </row>
    <row r="156" spans="1:9" x14ac:dyDescent="0.75">
      <c r="A156">
        <v>183</v>
      </c>
      <c r="B156" s="1" t="s">
        <v>24</v>
      </c>
      <c r="C156" s="1" t="s">
        <v>9</v>
      </c>
      <c r="D156" s="1" t="s">
        <v>12</v>
      </c>
      <c r="E156">
        <v>144.9</v>
      </c>
      <c r="F156">
        <v>-0.8</v>
      </c>
      <c r="G156">
        <v>1</v>
      </c>
      <c r="H156">
        <v>0</v>
      </c>
      <c r="I156">
        <v>70.2</v>
      </c>
    </row>
    <row r="157" spans="1:9" x14ac:dyDescent="0.75">
      <c r="A157">
        <v>189</v>
      </c>
      <c r="B157" s="1" t="s">
        <v>25</v>
      </c>
      <c r="C157" s="1" t="s">
        <v>9</v>
      </c>
      <c r="D157" s="1" t="s">
        <v>12</v>
      </c>
      <c r="E157">
        <v>146.9</v>
      </c>
      <c r="F157">
        <v>0</v>
      </c>
      <c r="G157">
        <v>1</v>
      </c>
      <c r="H157">
        <v>0</v>
      </c>
      <c r="I157">
        <v>60.6</v>
      </c>
    </row>
    <row r="158" spans="1:9" x14ac:dyDescent="0.75">
      <c r="A158">
        <v>121</v>
      </c>
      <c r="B158" s="1" t="s">
        <v>157</v>
      </c>
      <c r="C158" s="1" t="s">
        <v>227</v>
      </c>
      <c r="D158" s="1" t="s">
        <v>8</v>
      </c>
      <c r="E158">
        <v>123</v>
      </c>
      <c r="F158">
        <v>-0.1</v>
      </c>
      <c r="G158">
        <v>0</v>
      </c>
      <c r="H158">
        <v>0</v>
      </c>
      <c r="I158">
        <v>46.3</v>
      </c>
    </row>
    <row r="159" spans="1:9" x14ac:dyDescent="0.75">
      <c r="A159">
        <v>128</v>
      </c>
      <c r="B159" s="1" t="s">
        <v>163</v>
      </c>
      <c r="C159" s="1" t="s">
        <v>33</v>
      </c>
      <c r="D159" s="1" t="s">
        <v>8</v>
      </c>
      <c r="E159">
        <v>124.9</v>
      </c>
      <c r="F159">
        <v>-0.5</v>
      </c>
      <c r="G159">
        <v>0</v>
      </c>
      <c r="H159">
        <v>0</v>
      </c>
      <c r="I159">
        <v>61.3</v>
      </c>
    </row>
    <row r="160" spans="1:9" x14ac:dyDescent="0.75">
      <c r="A160">
        <v>135</v>
      </c>
      <c r="B160" s="1" t="s">
        <v>170</v>
      </c>
      <c r="C160" s="1" t="s">
        <v>245</v>
      </c>
      <c r="D160" s="1" t="s">
        <v>8</v>
      </c>
      <c r="E160">
        <v>128.19999999999999</v>
      </c>
      <c r="F160">
        <v>-1.3</v>
      </c>
      <c r="G160">
        <v>0</v>
      </c>
      <c r="H160">
        <v>0</v>
      </c>
      <c r="I160">
        <v>27</v>
      </c>
    </row>
    <row r="161" spans="1:9" x14ac:dyDescent="0.75">
      <c r="A161">
        <v>140</v>
      </c>
      <c r="B161" s="1" t="s">
        <v>174</v>
      </c>
      <c r="C161" s="1" t="s">
        <v>239</v>
      </c>
      <c r="D161" s="1" t="s">
        <v>10</v>
      </c>
      <c r="E161">
        <v>131.6</v>
      </c>
      <c r="F161">
        <v>1.1000000000000001</v>
      </c>
      <c r="G161">
        <v>0</v>
      </c>
      <c r="H161">
        <v>0</v>
      </c>
      <c r="I161">
        <v>56.1</v>
      </c>
    </row>
    <row r="162" spans="1:9" x14ac:dyDescent="0.75">
      <c r="A162">
        <v>144</v>
      </c>
      <c r="B162" s="1" t="s">
        <v>177</v>
      </c>
      <c r="C162" s="1" t="s">
        <v>242</v>
      </c>
      <c r="D162" s="1" t="s">
        <v>8</v>
      </c>
      <c r="E162">
        <v>133.1</v>
      </c>
      <c r="F162">
        <v>-0.5</v>
      </c>
      <c r="G162">
        <v>0</v>
      </c>
      <c r="H162">
        <v>0</v>
      </c>
      <c r="I162">
        <v>37.1</v>
      </c>
    </row>
    <row r="163" spans="1:9" x14ac:dyDescent="0.75">
      <c r="A163">
        <v>148</v>
      </c>
      <c r="B163" s="1" t="s">
        <v>180</v>
      </c>
      <c r="C163" s="1" t="s">
        <v>55</v>
      </c>
      <c r="D163" s="1" t="s">
        <v>6</v>
      </c>
      <c r="E163">
        <v>134.69999999999999</v>
      </c>
      <c r="F163">
        <v>0.5</v>
      </c>
      <c r="G163">
        <v>0</v>
      </c>
      <c r="H163">
        <v>0</v>
      </c>
      <c r="I163">
        <v>32</v>
      </c>
    </row>
    <row r="164" spans="1:9" x14ac:dyDescent="0.75">
      <c r="A164">
        <v>151</v>
      </c>
      <c r="B164" s="1" t="s">
        <v>183</v>
      </c>
      <c r="C164" s="1" t="s">
        <v>240</v>
      </c>
      <c r="D164" s="1" t="s">
        <v>8</v>
      </c>
      <c r="E164">
        <v>135.80000000000001</v>
      </c>
      <c r="F164">
        <v>-1.8</v>
      </c>
      <c r="G164">
        <v>0</v>
      </c>
      <c r="H164">
        <v>0</v>
      </c>
      <c r="I164">
        <v>15.9</v>
      </c>
    </row>
    <row r="165" spans="1:9" x14ac:dyDescent="0.75">
      <c r="A165">
        <v>152</v>
      </c>
      <c r="B165" s="1" t="s">
        <v>184</v>
      </c>
      <c r="C165" s="1" t="s">
        <v>244</v>
      </c>
      <c r="D165" s="1" t="s">
        <v>6</v>
      </c>
      <c r="E165">
        <v>136</v>
      </c>
      <c r="F165">
        <v>1</v>
      </c>
      <c r="G165">
        <v>0</v>
      </c>
      <c r="H165">
        <v>0</v>
      </c>
      <c r="I165">
        <v>38.4</v>
      </c>
    </row>
    <row r="166" spans="1:9" x14ac:dyDescent="0.75">
      <c r="A166">
        <v>156</v>
      </c>
      <c r="B166" s="1" t="s">
        <v>188</v>
      </c>
      <c r="C166" s="1" t="s">
        <v>231</v>
      </c>
      <c r="D166" s="1" t="s">
        <v>6</v>
      </c>
      <c r="E166">
        <v>137.19999999999999</v>
      </c>
      <c r="F166">
        <v>0.1</v>
      </c>
      <c r="G166">
        <v>0</v>
      </c>
      <c r="H166">
        <v>0</v>
      </c>
      <c r="I166">
        <v>35</v>
      </c>
    </row>
    <row r="167" spans="1:9" x14ac:dyDescent="0.75">
      <c r="A167">
        <v>157</v>
      </c>
      <c r="B167" s="1" t="s">
        <v>189</v>
      </c>
      <c r="C167" s="1" t="s">
        <v>236</v>
      </c>
      <c r="D167" s="1" t="s">
        <v>8</v>
      </c>
      <c r="E167">
        <v>137.9</v>
      </c>
      <c r="F167">
        <v>-1.2</v>
      </c>
      <c r="G167">
        <v>0</v>
      </c>
      <c r="H167">
        <v>0</v>
      </c>
      <c r="I167">
        <v>20.100000000000001</v>
      </c>
    </row>
    <row r="168" spans="1:9" x14ac:dyDescent="0.75">
      <c r="A168">
        <v>158</v>
      </c>
      <c r="B168" s="1" t="s">
        <v>190</v>
      </c>
      <c r="C168" s="1" t="s">
        <v>239</v>
      </c>
      <c r="D168" s="1" t="s">
        <v>8</v>
      </c>
      <c r="E168">
        <v>138</v>
      </c>
      <c r="F168">
        <v>32</v>
      </c>
      <c r="G168">
        <v>0</v>
      </c>
      <c r="H168">
        <v>0</v>
      </c>
      <c r="I168">
        <v>11.6</v>
      </c>
    </row>
    <row r="169" spans="1:9" x14ac:dyDescent="0.75">
      <c r="A169">
        <v>159</v>
      </c>
      <c r="B169" s="1" t="s">
        <v>191</v>
      </c>
      <c r="C169" s="1" t="s">
        <v>232</v>
      </c>
      <c r="D169" s="1" t="s">
        <v>6</v>
      </c>
      <c r="E169">
        <v>138.4</v>
      </c>
      <c r="F169">
        <v>4.8</v>
      </c>
      <c r="G169">
        <v>0</v>
      </c>
      <c r="H169">
        <v>0</v>
      </c>
      <c r="I169">
        <v>38.9</v>
      </c>
    </row>
    <row r="170" spans="1:9" x14ac:dyDescent="0.75">
      <c r="A170">
        <v>160</v>
      </c>
      <c r="B170" s="1" t="s">
        <v>192</v>
      </c>
      <c r="C170" s="1" t="s">
        <v>62</v>
      </c>
      <c r="D170" s="1" t="s">
        <v>10</v>
      </c>
      <c r="E170">
        <v>138.6</v>
      </c>
      <c r="F170">
        <v>0</v>
      </c>
      <c r="G170">
        <v>0</v>
      </c>
      <c r="H170">
        <v>0</v>
      </c>
      <c r="I170">
        <v>38.200000000000003</v>
      </c>
    </row>
    <row r="171" spans="1:9" x14ac:dyDescent="0.75">
      <c r="A171">
        <v>163</v>
      </c>
      <c r="B171" s="1" t="s">
        <v>195</v>
      </c>
      <c r="C171" s="1" t="s">
        <v>245</v>
      </c>
      <c r="D171" s="1" t="s">
        <v>10</v>
      </c>
      <c r="E171">
        <v>139.80000000000001</v>
      </c>
      <c r="F171">
        <v>-1.1000000000000001</v>
      </c>
      <c r="G171">
        <v>0</v>
      </c>
      <c r="H171">
        <v>0</v>
      </c>
      <c r="I171">
        <v>17.7</v>
      </c>
    </row>
    <row r="172" spans="1:9" x14ac:dyDescent="0.75">
      <c r="A172">
        <v>165</v>
      </c>
      <c r="B172" s="1" t="s">
        <v>197</v>
      </c>
      <c r="C172" s="1" t="s">
        <v>48</v>
      </c>
      <c r="D172" s="1" t="s">
        <v>7</v>
      </c>
      <c r="E172">
        <v>140.30000000000001</v>
      </c>
      <c r="F172">
        <v>1.6</v>
      </c>
      <c r="G172">
        <v>0</v>
      </c>
      <c r="H172">
        <v>0</v>
      </c>
      <c r="I172">
        <v>17.8</v>
      </c>
    </row>
    <row r="173" spans="1:9" x14ac:dyDescent="0.75">
      <c r="A173">
        <v>166</v>
      </c>
      <c r="B173" s="1" t="s">
        <v>198</v>
      </c>
      <c r="C173" s="1" t="s">
        <v>245</v>
      </c>
      <c r="D173" s="1" t="s">
        <v>6</v>
      </c>
      <c r="E173">
        <v>140.80000000000001</v>
      </c>
      <c r="F173">
        <v>-1.8</v>
      </c>
      <c r="G173">
        <v>0</v>
      </c>
      <c r="H173">
        <v>0</v>
      </c>
      <c r="I173">
        <v>16</v>
      </c>
    </row>
    <row r="174" spans="1:9" x14ac:dyDescent="0.75">
      <c r="A174">
        <v>167</v>
      </c>
      <c r="B174" s="1" t="s">
        <v>199</v>
      </c>
      <c r="C174" s="1" t="s">
        <v>241</v>
      </c>
      <c r="D174" s="1" t="s">
        <v>6</v>
      </c>
      <c r="E174">
        <v>140.9</v>
      </c>
      <c r="F174">
        <v>-2</v>
      </c>
      <c r="G174">
        <v>0</v>
      </c>
      <c r="H174">
        <v>0</v>
      </c>
      <c r="I174">
        <v>14.6</v>
      </c>
    </row>
    <row r="175" spans="1:9" x14ac:dyDescent="0.75">
      <c r="A175">
        <v>168</v>
      </c>
      <c r="B175" s="1" t="s">
        <v>200</v>
      </c>
      <c r="C175" s="1" t="s">
        <v>243</v>
      </c>
      <c r="D175" s="1" t="s">
        <v>7</v>
      </c>
      <c r="E175">
        <v>141.1</v>
      </c>
      <c r="F175">
        <v>1.2</v>
      </c>
      <c r="G175">
        <v>0</v>
      </c>
      <c r="H175">
        <v>0</v>
      </c>
      <c r="I175">
        <v>30.8</v>
      </c>
    </row>
    <row r="176" spans="1:9" x14ac:dyDescent="0.75">
      <c r="A176">
        <v>170</v>
      </c>
      <c r="B176" s="1" t="s">
        <v>202</v>
      </c>
      <c r="C176" s="1" t="s">
        <v>68</v>
      </c>
      <c r="D176" s="1" t="s">
        <v>10</v>
      </c>
      <c r="E176">
        <v>141.6</v>
      </c>
      <c r="F176">
        <v>-0.8</v>
      </c>
      <c r="G176">
        <v>0</v>
      </c>
      <c r="H176">
        <v>0</v>
      </c>
      <c r="I176">
        <v>30.4</v>
      </c>
    </row>
    <row r="177" spans="1:9" x14ac:dyDescent="0.75">
      <c r="A177">
        <v>171</v>
      </c>
      <c r="B177" s="1" t="s">
        <v>203</v>
      </c>
      <c r="C177" s="1" t="s">
        <v>236</v>
      </c>
      <c r="D177" s="1" t="s">
        <v>7</v>
      </c>
      <c r="E177">
        <v>141.69999999999999</v>
      </c>
      <c r="F177">
        <v>-1.2</v>
      </c>
      <c r="G177">
        <v>0</v>
      </c>
      <c r="H177">
        <v>0</v>
      </c>
      <c r="I177">
        <v>21.8</v>
      </c>
    </row>
    <row r="178" spans="1:9" x14ac:dyDescent="0.75">
      <c r="A178">
        <v>172</v>
      </c>
      <c r="B178" s="1" t="s">
        <v>204</v>
      </c>
      <c r="C178" s="1" t="s">
        <v>246</v>
      </c>
      <c r="D178" s="1" t="s">
        <v>6</v>
      </c>
      <c r="E178">
        <v>141.9</v>
      </c>
      <c r="F178">
        <v>-0.5</v>
      </c>
      <c r="G178">
        <v>0</v>
      </c>
      <c r="H178">
        <v>0</v>
      </c>
      <c r="I178">
        <v>18.5</v>
      </c>
    </row>
    <row r="179" spans="1:9" x14ac:dyDescent="0.75">
      <c r="A179">
        <v>173</v>
      </c>
      <c r="B179" s="1" t="s">
        <v>205</v>
      </c>
      <c r="C179" s="1" t="s">
        <v>241</v>
      </c>
      <c r="D179" s="1" t="s">
        <v>10</v>
      </c>
      <c r="E179">
        <v>142.4</v>
      </c>
      <c r="F179">
        <v>-1</v>
      </c>
      <c r="G179">
        <v>0</v>
      </c>
      <c r="H179">
        <v>0</v>
      </c>
      <c r="I179">
        <v>17</v>
      </c>
    </row>
    <row r="180" spans="1:9" x14ac:dyDescent="0.75">
      <c r="A180">
        <v>174</v>
      </c>
      <c r="B180" s="1" t="s">
        <v>206</v>
      </c>
      <c r="C180" s="1" t="s">
        <v>62</v>
      </c>
      <c r="D180" s="1" t="s">
        <v>10</v>
      </c>
      <c r="E180">
        <v>142.69999999999999</v>
      </c>
      <c r="F180">
        <v>-1.4</v>
      </c>
      <c r="G180">
        <v>0</v>
      </c>
      <c r="H180">
        <v>0</v>
      </c>
      <c r="I180">
        <v>13</v>
      </c>
    </row>
    <row r="181" spans="1:9" x14ac:dyDescent="0.75">
      <c r="A181">
        <v>175</v>
      </c>
      <c r="B181" s="1" t="s">
        <v>207</v>
      </c>
      <c r="C181" s="1" t="s">
        <v>230</v>
      </c>
      <c r="D181" s="1" t="s">
        <v>10</v>
      </c>
      <c r="E181">
        <v>142.9</v>
      </c>
      <c r="F181">
        <v>-2</v>
      </c>
      <c r="G181">
        <v>0</v>
      </c>
      <c r="H181">
        <v>0</v>
      </c>
      <c r="I181">
        <v>16.8</v>
      </c>
    </row>
    <row r="182" spans="1:9" x14ac:dyDescent="0.75">
      <c r="A182">
        <v>176</v>
      </c>
      <c r="B182" s="1" t="s">
        <v>22</v>
      </c>
      <c r="C182" s="1" t="s">
        <v>9</v>
      </c>
      <c r="D182" s="1" t="s">
        <v>12</v>
      </c>
      <c r="E182">
        <v>143</v>
      </c>
      <c r="F182">
        <v>-1.1000000000000001</v>
      </c>
      <c r="G182">
        <v>0</v>
      </c>
      <c r="H182">
        <v>0</v>
      </c>
      <c r="I182">
        <v>26.1</v>
      </c>
    </row>
    <row r="183" spans="1:9" x14ac:dyDescent="0.75">
      <c r="A183">
        <v>177</v>
      </c>
      <c r="B183" s="1" t="s">
        <v>208</v>
      </c>
      <c r="C183" s="1" t="s">
        <v>226</v>
      </c>
      <c r="D183" s="1" t="s">
        <v>7</v>
      </c>
      <c r="E183">
        <v>143.1</v>
      </c>
      <c r="F183">
        <v>-0.6</v>
      </c>
      <c r="G183">
        <v>0</v>
      </c>
      <c r="H183">
        <v>0</v>
      </c>
      <c r="I183">
        <v>19.7</v>
      </c>
    </row>
    <row r="184" spans="1:9" x14ac:dyDescent="0.75">
      <c r="A184">
        <v>178</v>
      </c>
      <c r="B184" s="1" t="s">
        <v>209</v>
      </c>
      <c r="C184" s="1" t="s">
        <v>38</v>
      </c>
      <c r="D184" s="1" t="s">
        <v>10</v>
      </c>
      <c r="E184">
        <v>143.19999999999999</v>
      </c>
      <c r="F184">
        <v>-0.7</v>
      </c>
      <c r="G184">
        <v>0</v>
      </c>
      <c r="H184">
        <v>0</v>
      </c>
      <c r="I184">
        <v>22.7</v>
      </c>
    </row>
    <row r="185" spans="1:9" x14ac:dyDescent="0.75">
      <c r="A185">
        <v>179</v>
      </c>
      <c r="B185" s="1" t="s">
        <v>210</v>
      </c>
      <c r="C185" s="1" t="s">
        <v>38</v>
      </c>
      <c r="D185" s="1" t="s">
        <v>7</v>
      </c>
      <c r="E185">
        <v>143.19999999999999</v>
      </c>
      <c r="F185">
        <v>0.6</v>
      </c>
      <c r="G185">
        <v>0</v>
      </c>
      <c r="H185">
        <v>0</v>
      </c>
      <c r="I185">
        <v>14.1</v>
      </c>
    </row>
    <row r="186" spans="1:9" x14ac:dyDescent="0.75">
      <c r="A186">
        <v>180</v>
      </c>
      <c r="B186" s="1" t="s">
        <v>23</v>
      </c>
      <c r="C186" s="1" t="s">
        <v>9</v>
      </c>
      <c r="D186" s="1" t="s">
        <v>12</v>
      </c>
      <c r="E186">
        <v>143.4</v>
      </c>
      <c r="F186">
        <v>-2.7</v>
      </c>
      <c r="G186">
        <v>0</v>
      </c>
      <c r="H186">
        <v>0</v>
      </c>
      <c r="I186">
        <v>14.9</v>
      </c>
    </row>
    <row r="187" spans="1:9" x14ac:dyDescent="0.75">
      <c r="A187">
        <v>181</v>
      </c>
      <c r="B187" s="1" t="s">
        <v>211</v>
      </c>
      <c r="C187" s="1" t="s">
        <v>126</v>
      </c>
      <c r="D187" s="1" t="s">
        <v>6</v>
      </c>
      <c r="E187">
        <v>144</v>
      </c>
      <c r="F187">
        <v>-0.9</v>
      </c>
      <c r="G187">
        <v>0</v>
      </c>
      <c r="H187">
        <v>0</v>
      </c>
      <c r="I187">
        <v>18.7</v>
      </c>
    </row>
    <row r="188" spans="1:9" x14ac:dyDescent="0.75">
      <c r="A188">
        <v>182</v>
      </c>
      <c r="B188" s="1" t="s">
        <v>212</v>
      </c>
      <c r="C188" s="1" t="s">
        <v>58</v>
      </c>
      <c r="D188" s="1" t="s">
        <v>7</v>
      </c>
      <c r="E188">
        <v>144.4</v>
      </c>
      <c r="F188">
        <v>1.4</v>
      </c>
      <c r="G188">
        <v>0</v>
      </c>
      <c r="H188">
        <v>0</v>
      </c>
      <c r="I188">
        <v>18.899999999999999</v>
      </c>
    </row>
    <row r="189" spans="1:9" x14ac:dyDescent="0.75">
      <c r="A189">
        <v>184</v>
      </c>
      <c r="B189" s="1" t="s">
        <v>213</v>
      </c>
      <c r="C189" s="1" t="s">
        <v>225</v>
      </c>
      <c r="D189" s="1" t="s">
        <v>10</v>
      </c>
      <c r="E189">
        <v>144.9</v>
      </c>
      <c r="F189">
        <v>-0.8</v>
      </c>
      <c r="G189">
        <v>0</v>
      </c>
      <c r="H189">
        <v>0</v>
      </c>
      <c r="I189">
        <v>10.8</v>
      </c>
    </row>
    <row r="190" spans="1:9" x14ac:dyDescent="0.75">
      <c r="A190">
        <v>185</v>
      </c>
      <c r="B190" s="1" t="s">
        <v>214</v>
      </c>
      <c r="C190" s="1" t="s">
        <v>235</v>
      </c>
      <c r="D190" s="1" t="s">
        <v>6</v>
      </c>
      <c r="E190">
        <v>145.30000000000001</v>
      </c>
      <c r="F190">
        <v>24.7</v>
      </c>
      <c r="G190">
        <v>0</v>
      </c>
      <c r="H190">
        <v>0</v>
      </c>
      <c r="I190">
        <v>18.5</v>
      </c>
    </row>
    <row r="191" spans="1:9" x14ac:dyDescent="0.75">
      <c r="A191">
        <v>186</v>
      </c>
      <c r="B191" s="1" t="s">
        <v>215</v>
      </c>
      <c r="C191" s="1" t="s">
        <v>227</v>
      </c>
      <c r="D191" s="1" t="s">
        <v>15</v>
      </c>
      <c r="E191">
        <v>146.19999999999999</v>
      </c>
      <c r="F191">
        <v>-1.2</v>
      </c>
      <c r="G191">
        <v>0</v>
      </c>
      <c r="H191">
        <v>0</v>
      </c>
      <c r="I191">
        <v>21.4</v>
      </c>
    </row>
    <row r="192" spans="1:9" x14ac:dyDescent="0.75">
      <c r="A192">
        <v>187</v>
      </c>
      <c r="B192" s="1" t="s">
        <v>216</v>
      </c>
      <c r="C192" s="1" t="s">
        <v>225</v>
      </c>
      <c r="D192" s="1" t="s">
        <v>7</v>
      </c>
      <c r="E192">
        <v>146.30000000000001</v>
      </c>
      <c r="F192">
        <v>-0.6</v>
      </c>
      <c r="G192">
        <v>0</v>
      </c>
      <c r="H192">
        <v>0</v>
      </c>
      <c r="I192">
        <v>14.2</v>
      </c>
    </row>
    <row r="193" spans="1:9" x14ac:dyDescent="0.75">
      <c r="A193">
        <v>190</v>
      </c>
      <c r="B193" s="1" t="s">
        <v>218</v>
      </c>
      <c r="C193" s="1" t="s">
        <v>227</v>
      </c>
      <c r="D193" s="1" t="s">
        <v>7</v>
      </c>
      <c r="E193">
        <v>147</v>
      </c>
      <c r="F193">
        <v>0.5</v>
      </c>
      <c r="G193">
        <v>0</v>
      </c>
      <c r="H193">
        <v>0</v>
      </c>
      <c r="I193">
        <v>16.399999999999999</v>
      </c>
    </row>
    <row r="194" spans="1:9" x14ac:dyDescent="0.75">
      <c r="A194">
        <v>191</v>
      </c>
      <c r="B194" s="1" t="s">
        <v>26</v>
      </c>
      <c r="C194" s="1" t="s">
        <v>9</v>
      </c>
      <c r="D194" s="1" t="s">
        <v>12</v>
      </c>
      <c r="E194">
        <v>147</v>
      </c>
      <c r="F194">
        <v>-1.3</v>
      </c>
      <c r="G194">
        <v>0</v>
      </c>
      <c r="H194">
        <v>0</v>
      </c>
      <c r="I194">
        <v>11</v>
      </c>
    </row>
    <row r="195" spans="1:9" x14ac:dyDescent="0.75">
      <c r="A195">
        <v>192</v>
      </c>
      <c r="B195" s="1" t="s">
        <v>219</v>
      </c>
      <c r="C195" s="1" t="s">
        <v>68</v>
      </c>
      <c r="D195" s="1" t="s">
        <v>6</v>
      </c>
      <c r="E195">
        <v>147.19999999999999</v>
      </c>
      <c r="F195">
        <v>-2.6</v>
      </c>
      <c r="G195">
        <v>0</v>
      </c>
      <c r="H195">
        <v>0</v>
      </c>
      <c r="I195">
        <v>14.1</v>
      </c>
    </row>
    <row r="196" spans="1:9" x14ac:dyDescent="0.75">
      <c r="A196">
        <v>193</v>
      </c>
      <c r="B196" s="1" t="s">
        <v>27</v>
      </c>
      <c r="C196" s="1" t="s">
        <v>9</v>
      </c>
      <c r="D196" s="1" t="s">
        <v>12</v>
      </c>
      <c r="E196">
        <v>147.80000000000001</v>
      </c>
      <c r="F196">
        <v>-0.5</v>
      </c>
      <c r="G196">
        <v>0</v>
      </c>
      <c r="H196">
        <v>0</v>
      </c>
      <c r="I196">
        <v>31.3</v>
      </c>
    </row>
    <row r="197" spans="1:9" x14ac:dyDescent="0.75">
      <c r="A197">
        <v>195</v>
      </c>
      <c r="B197" s="1" t="s">
        <v>221</v>
      </c>
      <c r="C197" s="1" t="s">
        <v>232</v>
      </c>
      <c r="D197" s="1" t="s">
        <v>7</v>
      </c>
      <c r="E197">
        <v>148.4</v>
      </c>
      <c r="F197">
        <v>21.6</v>
      </c>
      <c r="G197">
        <v>0</v>
      </c>
      <c r="H197">
        <v>0</v>
      </c>
      <c r="I197">
        <v>15.4</v>
      </c>
    </row>
    <row r="198" spans="1:9" x14ac:dyDescent="0.75">
      <c r="A198">
        <v>197</v>
      </c>
      <c r="B198" s="1" t="s">
        <v>28</v>
      </c>
      <c r="C198" s="1" t="s">
        <v>9</v>
      </c>
      <c r="D198" s="1" t="s">
        <v>12</v>
      </c>
      <c r="E198">
        <v>148.69999999999999</v>
      </c>
      <c r="F198">
        <v>0.5</v>
      </c>
      <c r="G198">
        <v>0</v>
      </c>
      <c r="H198">
        <v>0</v>
      </c>
      <c r="I198">
        <v>21.2</v>
      </c>
    </row>
    <row r="199" spans="1:9" x14ac:dyDescent="0.75">
      <c r="A199">
        <v>198</v>
      </c>
      <c r="B199" s="1" t="s">
        <v>29</v>
      </c>
      <c r="C199" s="1" t="s">
        <v>9</v>
      </c>
      <c r="D199" s="1" t="s">
        <v>12</v>
      </c>
      <c r="E199">
        <v>149.1</v>
      </c>
      <c r="F199">
        <v>0.8</v>
      </c>
      <c r="G199">
        <v>0</v>
      </c>
      <c r="H199">
        <v>0</v>
      </c>
      <c r="I199">
        <v>11</v>
      </c>
    </row>
    <row r="200" spans="1:9" x14ac:dyDescent="0.75">
      <c r="A200">
        <v>199</v>
      </c>
      <c r="B200" s="1" t="s">
        <v>223</v>
      </c>
      <c r="C200" s="1" t="s">
        <v>55</v>
      </c>
      <c r="D200" s="1" t="s">
        <v>15</v>
      </c>
      <c r="E200">
        <v>149.80000000000001</v>
      </c>
      <c r="F200">
        <v>-0.7</v>
      </c>
      <c r="G200">
        <v>0</v>
      </c>
      <c r="H200">
        <v>0</v>
      </c>
      <c r="I200">
        <v>10.4</v>
      </c>
    </row>
    <row r="201" spans="1:9" x14ac:dyDescent="0.75">
      <c r="A201">
        <v>200</v>
      </c>
      <c r="B201" s="1" t="s">
        <v>224</v>
      </c>
      <c r="C201" s="1" t="s">
        <v>237</v>
      </c>
      <c r="D201" s="1" t="s">
        <v>6</v>
      </c>
      <c r="E201">
        <v>149.9</v>
      </c>
      <c r="F201">
        <v>-0.1</v>
      </c>
      <c r="G201">
        <v>0</v>
      </c>
      <c r="H201">
        <v>0</v>
      </c>
      <c r="I201">
        <v>16.8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7948BC-6DE2-412E-B1ED-980510D242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Calculator</vt:lpstr>
      <vt:lpstr>ESPN Values</vt:lpstr>
      <vt:lpstr>Bench</vt:lpstr>
      <vt:lpstr>FLEX</vt:lpstr>
      <vt:lpstr>QB</vt:lpstr>
      <vt:lpstr>QB_ARR</vt:lpstr>
      <vt:lpstr>QB_SEL</vt:lpstr>
      <vt:lpstr>RB</vt:lpstr>
      <vt:lpstr>RB_ARR</vt:lpstr>
      <vt:lpstr>RB_SEL</vt:lpstr>
      <vt:lpstr>TE</vt:lpstr>
      <vt:lpstr>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Baker</dc:creator>
  <cp:lastModifiedBy>Cody Baker</cp:lastModifiedBy>
  <dcterms:created xsi:type="dcterms:W3CDTF">2018-07-01T12:43:10Z</dcterms:created>
  <dcterms:modified xsi:type="dcterms:W3CDTF">2018-07-01T18:46:52Z</dcterms:modified>
</cp:coreProperties>
</file>