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ylsma\Projects\DCFEB\firmware\ISE_14.7\dcfeb3a\"/>
    </mc:Choice>
  </mc:AlternateContent>
  <bookViews>
    <workbookView xWindow="0" yWindow="0" windowWidth="19095" windowHeight="12120"/>
  </bookViews>
  <sheets>
    <sheet name="Resource Usage" sheetId="1" r:id="rId1"/>
    <sheet name="Register Usage" sheetId="3" r:id="rId2"/>
    <sheet name="Ratio" sheetId="4" r:id="rId3"/>
    <sheet name="Percentage Resourse Usage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O3" i="1"/>
  <c r="O4" i="1"/>
  <c r="P4" i="1"/>
  <c r="O5" i="1"/>
  <c r="P5" i="1"/>
  <c r="O6" i="1"/>
  <c r="P6" i="1"/>
  <c r="O7" i="1"/>
  <c r="P7" i="1"/>
  <c r="O8" i="1"/>
  <c r="P8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G6" i="1"/>
  <c r="F6" i="1"/>
  <c r="G3" i="1"/>
  <c r="F3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L6" i="1"/>
  <c r="K6" i="1"/>
  <c r="L3" i="1"/>
  <c r="K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" i="1"/>
  <c r="J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I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6" i="1"/>
  <c r="H3" i="1"/>
</calcChain>
</file>

<file path=xl/sharedStrings.xml><?xml version="1.0" encoding="utf-8"?>
<sst xmlns="http://schemas.openxmlformats.org/spreadsheetml/2006/main" count="44" uniqueCount="34">
  <si>
    <t>Resource</t>
  </si>
  <si>
    <t>No TMR</t>
  </si>
  <si>
    <t>TMR</t>
  </si>
  <si>
    <t>Max</t>
  </si>
  <si>
    <t>Flip Flops</t>
  </si>
  <si>
    <t>Latches</t>
  </si>
  <si>
    <t>Registers</t>
  </si>
  <si>
    <t>LUTs</t>
  </si>
  <si>
    <t>IOBs</t>
  </si>
  <si>
    <t>Block RAM</t>
  </si>
  <si>
    <t>BUFGs</t>
  </si>
  <si>
    <t>ISerDes</t>
  </si>
  <si>
    <t>OSerDes</t>
  </si>
  <si>
    <t>BSCANs</t>
  </si>
  <si>
    <t>BUFHCEs</t>
  </si>
  <si>
    <t>BUFIODQS</t>
  </si>
  <si>
    <t>BUFRs</t>
  </si>
  <si>
    <t>DSPs</t>
  </si>
  <si>
    <t>FRAME_ECC</t>
  </si>
  <si>
    <t>GTXs</t>
  </si>
  <si>
    <t>ICAPS</t>
  </si>
  <si>
    <t>MMCM</t>
  </si>
  <si>
    <t>STARTUP</t>
  </si>
  <si>
    <t>SYSMON</t>
  </si>
  <si>
    <t>Relative</t>
  </si>
  <si>
    <t>Absolute</t>
  </si>
  <si>
    <t>Absolute Percentage</t>
  </si>
  <si>
    <t>Relative Percentage</t>
  </si>
  <si>
    <t>Total Reg.</t>
  </si>
  <si>
    <t>Total LUTs</t>
  </si>
  <si>
    <t>LUTs (Logic)</t>
  </si>
  <si>
    <t>LUTs (Memory)</t>
  </si>
  <si>
    <t>Ratio</t>
  </si>
  <si>
    <t>Ratio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</si>
</sst>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Percentage of Register</a:t>
            </a:r>
            <a:r>
              <a:rPr lang="en-US" sz="2400" baseline="0"/>
              <a:t> and LUT usage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Usage'!$F$2</c:f>
              <c:strCache>
                <c:ptCount val="1"/>
                <c:pt idx="0">
                  <c:v>No TMR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('Resource Usage'!$B$3,'Resource Usage'!$B$6,'Resource Usage'!$B$7,'Resource Usage'!$B$8)</c:f>
              <c:strCache>
                <c:ptCount val="4"/>
                <c:pt idx="0">
                  <c:v>Total Reg.</c:v>
                </c:pt>
                <c:pt idx="1">
                  <c:v>Total LUTs</c:v>
                </c:pt>
                <c:pt idx="2">
                  <c:v>LUTs (Logic)</c:v>
                </c:pt>
                <c:pt idx="3">
                  <c:v>LUTs (Memory)</c:v>
                </c:pt>
              </c:strCache>
            </c:strRef>
          </c:cat>
          <c:val>
            <c:numRef>
              <c:f>('Resource Usage'!$F$3,'Resource Usage'!$F$6:$F$8)</c:f>
              <c:numCache>
                <c:formatCode>General</c:formatCode>
                <c:ptCount val="4"/>
                <c:pt idx="0">
                  <c:v>4.2337499999999997</c:v>
                </c:pt>
                <c:pt idx="1">
                  <c:v>6.3512500000000003</c:v>
                </c:pt>
                <c:pt idx="2">
                  <c:v>5.7162499999999996</c:v>
                </c:pt>
                <c:pt idx="3">
                  <c:v>0.45258620689655177</c:v>
                </c:pt>
              </c:numCache>
            </c:numRef>
          </c:val>
        </c:ser>
        <c:ser>
          <c:idx val="1"/>
          <c:order val="1"/>
          <c:tx>
            <c:strRef>
              <c:f>'Resource Usage'!$G$2</c:f>
              <c:strCache>
                <c:ptCount val="1"/>
                <c:pt idx="0">
                  <c:v>TMR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('Resource Usage'!$B$3,'Resource Usage'!$B$6,'Resource Usage'!$B$7,'Resource Usage'!$B$8)</c:f>
              <c:strCache>
                <c:ptCount val="4"/>
                <c:pt idx="0">
                  <c:v>Total Reg.</c:v>
                </c:pt>
                <c:pt idx="1">
                  <c:v>Total LUTs</c:v>
                </c:pt>
                <c:pt idx="2">
                  <c:v>LUTs (Logic)</c:v>
                </c:pt>
                <c:pt idx="3">
                  <c:v>LUTs (Memory)</c:v>
                </c:pt>
              </c:strCache>
            </c:strRef>
          </c:cat>
          <c:val>
            <c:numRef>
              <c:f>('Resource Usage'!$G$3,'Resource Usage'!$G$6:$G$8)</c:f>
              <c:numCache>
                <c:formatCode>General</c:formatCode>
                <c:ptCount val="4"/>
                <c:pt idx="0">
                  <c:v>7.3275000000000006</c:v>
                </c:pt>
                <c:pt idx="1">
                  <c:v>15.1675</c:v>
                </c:pt>
                <c:pt idx="2">
                  <c:v>14.405000000000001</c:v>
                </c:pt>
                <c:pt idx="3">
                  <c:v>0.68965517241379315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7278688"/>
        <c:axId val="187283168"/>
      </c:barChart>
      <c:catAx>
        <c:axId val="187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3168"/>
        <c:crosses val="autoZero"/>
        <c:auto val="1"/>
        <c:lblAlgn val="ctr"/>
        <c:lblOffset val="100"/>
        <c:noMultiLvlLbl val="0"/>
      </c:catAx>
      <c:valAx>
        <c:axId val="1872831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868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Resource Usage Increase When Adding Selective</a:t>
            </a:r>
            <a:r>
              <a:rPr lang="en-US" sz="2400" baseline="0"/>
              <a:t> TMR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No TMR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('Resource Usage'!$B$3,'Resource Usage'!$B$6,'Resource Usage'!$B$7,'Resource Usage'!$B$8)</c:f>
              <c:strCache>
                <c:ptCount val="4"/>
                <c:pt idx="0">
                  <c:v>Total Reg.</c:v>
                </c:pt>
                <c:pt idx="1">
                  <c:v>Total LUTs</c:v>
                </c:pt>
                <c:pt idx="2">
                  <c:v>LUTs (Logic)</c:v>
                </c:pt>
                <c:pt idx="3">
                  <c:v>LUTs (Memory)</c:v>
                </c:pt>
              </c:strCache>
            </c:strRef>
          </c:cat>
          <c:val>
            <c:numRef>
              <c:f>('Resource Usage'!$N$3,'Resource Usage'!$N$6:$N$8)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v>TMR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('Resource Usage'!$B$3,'Resource Usage'!$B$6,'Resource Usage'!$B$7,'Resource Usage'!$B$8)</c:f>
              <c:strCache>
                <c:ptCount val="4"/>
                <c:pt idx="0">
                  <c:v>Total Reg.</c:v>
                </c:pt>
                <c:pt idx="1">
                  <c:v>Total LUTs</c:v>
                </c:pt>
                <c:pt idx="2">
                  <c:v>LUTs (Logic)</c:v>
                </c:pt>
                <c:pt idx="3">
                  <c:v>LUTs (Memory)</c:v>
                </c:pt>
              </c:strCache>
            </c:strRef>
          </c:cat>
          <c:val>
            <c:numRef>
              <c:f>('Resource Usage'!$P$3,'Resource Usage'!$P$6:$P$8)</c:f>
              <c:numCache>
                <c:formatCode>General</c:formatCode>
                <c:ptCount val="4"/>
                <c:pt idx="0">
                  <c:v>0.73073516386182469</c:v>
                </c:pt>
                <c:pt idx="1">
                  <c:v>1.3881125762645148</c:v>
                </c:pt>
                <c:pt idx="2">
                  <c:v>1.5200087469932209</c:v>
                </c:pt>
                <c:pt idx="3">
                  <c:v>0.52380952380952372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7441800"/>
        <c:axId val="187444232"/>
      </c:barChart>
      <c:catAx>
        <c:axId val="18744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4232"/>
        <c:crosses val="autoZero"/>
        <c:auto val="1"/>
        <c:lblAlgn val="ctr"/>
        <c:lblOffset val="100"/>
        <c:noMultiLvlLbl val="0"/>
      </c:catAx>
      <c:valAx>
        <c:axId val="187444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Resource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'Resource Usage'!$B$9:$B$24</c:f>
              <c:strCache>
                <c:ptCount val="16"/>
                <c:pt idx="0">
                  <c:v>IOBs</c:v>
                </c:pt>
                <c:pt idx="1">
                  <c:v>Block RAM</c:v>
                </c:pt>
                <c:pt idx="2">
                  <c:v>BUFGs</c:v>
                </c:pt>
                <c:pt idx="3">
                  <c:v>ISerDes</c:v>
                </c:pt>
                <c:pt idx="4">
                  <c:v>OSerDes</c:v>
                </c:pt>
                <c:pt idx="5">
                  <c:v>BSCANs</c:v>
                </c:pt>
                <c:pt idx="6">
                  <c:v>BUFHCEs</c:v>
                </c:pt>
                <c:pt idx="7">
                  <c:v>BUFIODQS</c:v>
                </c:pt>
                <c:pt idx="8">
                  <c:v>BUFRs</c:v>
                </c:pt>
                <c:pt idx="9">
                  <c:v>DSPs</c:v>
                </c:pt>
                <c:pt idx="10">
                  <c:v>FRAME_ECC</c:v>
                </c:pt>
                <c:pt idx="11">
                  <c:v>GTXs</c:v>
                </c:pt>
                <c:pt idx="12">
                  <c:v>ICAPS</c:v>
                </c:pt>
                <c:pt idx="13">
                  <c:v>MMCM</c:v>
                </c:pt>
                <c:pt idx="14">
                  <c:v>STARTUP</c:v>
                </c:pt>
                <c:pt idx="15">
                  <c:v>SYSMON</c:v>
                </c:pt>
              </c:strCache>
            </c:strRef>
          </c:cat>
          <c:val>
            <c:numRef>
              <c:f>'Resource Usage'!$F$9:$F$24</c:f>
              <c:numCache>
                <c:formatCode>General</c:formatCode>
                <c:ptCount val="16"/>
                <c:pt idx="0">
                  <c:v>83.833333333333343</c:v>
                </c:pt>
                <c:pt idx="1">
                  <c:v>26.893939393939391</c:v>
                </c:pt>
                <c:pt idx="2">
                  <c:v>59.375</c:v>
                </c:pt>
                <c:pt idx="3">
                  <c:v>32</c:v>
                </c:pt>
                <c:pt idx="4">
                  <c:v>0.33333333333333337</c:v>
                </c:pt>
                <c:pt idx="5">
                  <c:v>50</c:v>
                </c:pt>
                <c:pt idx="6">
                  <c:v>1.6666666666666667</c:v>
                </c:pt>
                <c:pt idx="7">
                  <c:v>20</c:v>
                </c:pt>
                <c:pt idx="8">
                  <c:v>40</c:v>
                </c:pt>
                <c:pt idx="9">
                  <c:v>0.20833333333333334</c:v>
                </c:pt>
                <c:pt idx="10">
                  <c:v>100</c:v>
                </c:pt>
                <c:pt idx="11">
                  <c:v>10</c:v>
                </c:pt>
                <c:pt idx="12">
                  <c:v>50</c:v>
                </c:pt>
                <c:pt idx="13">
                  <c:v>30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7460512"/>
        <c:axId val="187460896"/>
      </c:barChart>
      <c:catAx>
        <c:axId val="18746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0896"/>
        <c:crosses val="autoZero"/>
        <c:auto val="1"/>
        <c:lblAlgn val="ctr"/>
        <c:lblOffset val="100"/>
        <c:noMultiLvlLbl val="0"/>
      </c:catAx>
      <c:valAx>
        <c:axId val="1874608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0512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548" cy="62893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548" cy="62893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P3" sqref="P3"/>
    </sheetView>
  </sheetViews>
  <sheetFormatPr defaultRowHeight="15" x14ac:dyDescent="0.25"/>
  <cols>
    <col min="2" max="2" width="14.7109375" customWidth="1"/>
  </cols>
  <sheetData>
    <row r="1" spans="1:16" ht="27" customHeight="1" x14ac:dyDescent="0.25">
      <c r="C1" s="5" t="s">
        <v>25</v>
      </c>
      <c r="D1" s="5"/>
      <c r="E1" s="5"/>
      <c r="F1" s="5" t="s">
        <v>26</v>
      </c>
      <c r="G1" s="5"/>
      <c r="H1" s="5" t="s">
        <v>24</v>
      </c>
      <c r="I1" s="5"/>
      <c r="J1" s="5"/>
      <c r="K1" s="5" t="s">
        <v>27</v>
      </c>
      <c r="L1" s="5"/>
      <c r="M1" s="3"/>
      <c r="N1" s="5" t="s">
        <v>32</v>
      </c>
      <c r="O1" s="5"/>
    </row>
    <row r="2" spans="1:16" ht="30" customHeight="1" x14ac:dyDescent="0.25">
      <c r="A2" s="5" t="s">
        <v>0</v>
      </c>
      <c r="B2" s="5"/>
      <c r="C2" s="1" t="s">
        <v>1</v>
      </c>
      <c r="D2" s="1" t="s">
        <v>2</v>
      </c>
      <c r="E2" s="1" t="s">
        <v>3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3</v>
      </c>
      <c r="K2" s="2" t="s">
        <v>1</v>
      </c>
      <c r="L2" s="2" t="s">
        <v>2</v>
      </c>
      <c r="N2" s="2" t="s">
        <v>1</v>
      </c>
      <c r="O2" s="2" t="s">
        <v>2</v>
      </c>
      <c r="P2" s="2" t="s">
        <v>33</v>
      </c>
    </row>
    <row r="3" spans="1:16" ht="20.25" customHeight="1" x14ac:dyDescent="0.25">
      <c r="A3" s="4" t="s">
        <v>6</v>
      </c>
      <c r="B3" t="s">
        <v>28</v>
      </c>
      <c r="C3">
        <v>6774</v>
      </c>
      <c r="D3">
        <v>11724</v>
      </c>
      <c r="E3">
        <v>160000</v>
      </c>
      <c r="F3">
        <f>C3/E3*100</f>
        <v>4.2337499999999997</v>
      </c>
      <c r="G3">
        <f>D3/E3*100</f>
        <v>7.3275000000000006</v>
      </c>
      <c r="H3">
        <f>IF(D3&gt;=C3,C3,C3-D3)</f>
        <v>6774</v>
      </c>
      <c r="I3">
        <f>IF(D3&gt;=C3,D3-C3,D3)</f>
        <v>4950</v>
      </c>
      <c r="J3">
        <f>E3-(I3+H3)</f>
        <v>148276</v>
      </c>
      <c r="K3">
        <f>H3/J3*100</f>
        <v>4.5685073781326722</v>
      </c>
      <c r="L3">
        <f>I3/J3*100</f>
        <v>3.3383689875637326</v>
      </c>
      <c r="N3">
        <v>1</v>
      </c>
      <c r="O3">
        <f>D3/C3</f>
        <v>1.7307351638618247</v>
      </c>
      <c r="P3">
        <f>D3/C3-1</f>
        <v>0.73073516386182469</v>
      </c>
    </row>
    <row r="4" spans="1:16" ht="20.25" customHeight="1" x14ac:dyDescent="0.25">
      <c r="A4" s="4"/>
      <c r="B4" t="s">
        <v>4</v>
      </c>
      <c r="C4">
        <v>6771</v>
      </c>
      <c r="D4">
        <v>11721</v>
      </c>
      <c r="N4">
        <v>1</v>
      </c>
      <c r="O4">
        <f t="shared" ref="O4:O8" si="0">D4/C4</f>
        <v>1.7310589277802393</v>
      </c>
      <c r="P4">
        <f t="shared" ref="P4:P8" si="1">D4/C4-1</f>
        <v>0.73105892778023929</v>
      </c>
    </row>
    <row r="5" spans="1:16" ht="20.25" customHeight="1" x14ac:dyDescent="0.25">
      <c r="A5" s="4"/>
      <c r="B5" t="s">
        <v>5</v>
      </c>
      <c r="C5">
        <v>3</v>
      </c>
      <c r="D5">
        <v>3</v>
      </c>
      <c r="N5">
        <v>1</v>
      </c>
      <c r="O5">
        <f t="shared" si="0"/>
        <v>1</v>
      </c>
      <c r="P5">
        <f t="shared" si="1"/>
        <v>0</v>
      </c>
    </row>
    <row r="6" spans="1:16" ht="20.25" customHeight="1" x14ac:dyDescent="0.25">
      <c r="A6" s="4" t="s">
        <v>7</v>
      </c>
      <c r="B6" t="s">
        <v>29</v>
      </c>
      <c r="C6">
        <v>5081</v>
      </c>
      <c r="D6">
        <v>12134</v>
      </c>
      <c r="E6">
        <v>80000</v>
      </c>
      <c r="F6">
        <f>C6/E6*100</f>
        <v>6.3512500000000003</v>
      </c>
      <c r="G6">
        <f>D6/E6*100</f>
        <v>15.1675</v>
      </c>
      <c r="H6">
        <f>IF(D6&gt;=C6,C6,C6-D6)</f>
        <v>5081</v>
      </c>
      <c r="I6">
        <f>IF(D6&gt;=C6,D6-C6,D6)</f>
        <v>7053</v>
      </c>
      <c r="J6">
        <f>E6-(I6+H6)</f>
        <v>67866</v>
      </c>
      <c r="K6">
        <f>H6/J6*100</f>
        <v>7.4868122476645151</v>
      </c>
      <c r="L6">
        <f>I6/J6*100</f>
        <v>10.392538237114314</v>
      </c>
      <c r="N6">
        <v>1</v>
      </c>
      <c r="O6">
        <f t="shared" si="0"/>
        <v>2.3881125762645148</v>
      </c>
      <c r="P6">
        <f t="shared" si="1"/>
        <v>1.3881125762645148</v>
      </c>
    </row>
    <row r="7" spans="1:16" ht="20.25" customHeight="1" x14ac:dyDescent="0.25">
      <c r="A7" s="4"/>
      <c r="B7" t="s">
        <v>30</v>
      </c>
      <c r="C7">
        <v>4573</v>
      </c>
      <c r="D7">
        <v>11524</v>
      </c>
      <c r="E7">
        <v>80000</v>
      </c>
      <c r="F7">
        <f t="shared" ref="F7:F24" si="2">C7/E7*100</f>
        <v>5.7162499999999996</v>
      </c>
      <c r="G7">
        <f t="shared" ref="G7:G24" si="3">D7/E7*100</f>
        <v>14.405000000000001</v>
      </c>
      <c r="H7">
        <f t="shared" ref="H7:H24" si="4">IF(D7&gt;=C7,C7,C7-D7)</f>
        <v>4573</v>
      </c>
      <c r="I7">
        <f t="shared" ref="I7:I24" si="5">IF(D7&gt;=C7,D7-C7,D7)</f>
        <v>6951</v>
      </c>
      <c r="J7">
        <f t="shared" ref="J7:J24" si="6">E7-(I7+H7)</f>
        <v>68476</v>
      </c>
      <c r="K7">
        <f t="shared" ref="K7:K24" si="7">H7/J7*100</f>
        <v>6.6782522343594835</v>
      </c>
      <c r="L7">
        <f t="shared" ref="L7:L24" si="8">I7/J7*100</f>
        <v>10.151001810853439</v>
      </c>
      <c r="N7">
        <v>1</v>
      </c>
      <c r="O7">
        <f t="shared" si="0"/>
        <v>2.5200087469932209</v>
      </c>
      <c r="P7">
        <f t="shared" si="1"/>
        <v>1.5200087469932209</v>
      </c>
    </row>
    <row r="8" spans="1:16" ht="20.25" customHeight="1" x14ac:dyDescent="0.25">
      <c r="A8" s="4"/>
      <c r="B8" t="s">
        <v>31</v>
      </c>
      <c r="C8">
        <v>126</v>
      </c>
      <c r="D8">
        <v>192</v>
      </c>
      <c r="E8">
        <v>27840</v>
      </c>
      <c r="F8">
        <f t="shared" si="2"/>
        <v>0.45258620689655177</v>
      </c>
      <c r="G8">
        <f t="shared" si="3"/>
        <v>0.68965517241379315</v>
      </c>
      <c r="H8">
        <f t="shared" si="4"/>
        <v>126</v>
      </c>
      <c r="I8">
        <f t="shared" si="5"/>
        <v>66</v>
      </c>
      <c r="J8">
        <f t="shared" si="6"/>
        <v>27648</v>
      </c>
      <c r="K8">
        <f t="shared" si="7"/>
        <v>0.45572916666666669</v>
      </c>
      <c r="L8">
        <f t="shared" si="8"/>
        <v>0.23871527777777779</v>
      </c>
      <c r="N8">
        <v>1</v>
      </c>
      <c r="O8">
        <f t="shared" si="0"/>
        <v>1.5238095238095237</v>
      </c>
      <c r="P8">
        <f t="shared" si="1"/>
        <v>0.52380952380952372</v>
      </c>
    </row>
    <row r="9" spans="1:16" ht="20.25" customHeight="1" x14ac:dyDescent="0.25">
      <c r="A9" t="s">
        <v>8</v>
      </c>
      <c r="B9" t="s">
        <v>8</v>
      </c>
      <c r="C9">
        <v>503</v>
      </c>
      <c r="D9">
        <v>503</v>
      </c>
      <c r="E9">
        <v>600</v>
      </c>
      <c r="F9">
        <f t="shared" si="2"/>
        <v>83.833333333333343</v>
      </c>
      <c r="G9">
        <f t="shared" si="3"/>
        <v>83.833333333333343</v>
      </c>
      <c r="H9">
        <f t="shared" si="4"/>
        <v>503</v>
      </c>
      <c r="I9">
        <f t="shared" si="5"/>
        <v>0</v>
      </c>
      <c r="J9">
        <f t="shared" si="6"/>
        <v>97</v>
      </c>
      <c r="K9">
        <f t="shared" si="7"/>
        <v>518.55670103092791</v>
      </c>
      <c r="L9">
        <f t="shared" si="8"/>
        <v>0</v>
      </c>
    </row>
    <row r="10" spans="1:16" ht="20.25" customHeight="1" x14ac:dyDescent="0.25">
      <c r="B10" t="s">
        <v>9</v>
      </c>
      <c r="C10">
        <v>71</v>
      </c>
      <c r="D10">
        <v>71</v>
      </c>
      <c r="E10">
        <v>264</v>
      </c>
      <c r="F10">
        <f t="shared" si="2"/>
        <v>26.893939393939391</v>
      </c>
      <c r="G10">
        <f t="shared" si="3"/>
        <v>26.893939393939391</v>
      </c>
      <c r="H10">
        <f t="shared" si="4"/>
        <v>71</v>
      </c>
      <c r="I10">
        <f t="shared" si="5"/>
        <v>0</v>
      </c>
      <c r="J10">
        <f t="shared" si="6"/>
        <v>193</v>
      </c>
      <c r="K10">
        <f t="shared" si="7"/>
        <v>36.787564766839374</v>
      </c>
      <c r="L10">
        <f t="shared" si="8"/>
        <v>0</v>
      </c>
    </row>
    <row r="11" spans="1:16" ht="20.25" customHeight="1" x14ac:dyDescent="0.25">
      <c r="B11" t="s">
        <v>10</v>
      </c>
      <c r="C11">
        <v>19</v>
      </c>
      <c r="D11">
        <v>19</v>
      </c>
      <c r="E11">
        <v>32</v>
      </c>
      <c r="F11">
        <f t="shared" si="2"/>
        <v>59.375</v>
      </c>
      <c r="G11">
        <f t="shared" si="3"/>
        <v>59.375</v>
      </c>
      <c r="H11">
        <f t="shared" si="4"/>
        <v>19</v>
      </c>
      <c r="I11">
        <f t="shared" si="5"/>
        <v>0</v>
      </c>
      <c r="J11">
        <f t="shared" si="6"/>
        <v>13</v>
      </c>
      <c r="K11">
        <f t="shared" si="7"/>
        <v>146.15384615384613</v>
      </c>
      <c r="L11">
        <f t="shared" si="8"/>
        <v>0</v>
      </c>
    </row>
    <row r="12" spans="1:16" ht="20.25" customHeight="1" x14ac:dyDescent="0.25">
      <c r="B12" t="s">
        <v>11</v>
      </c>
      <c r="C12">
        <v>192</v>
      </c>
      <c r="D12">
        <v>192</v>
      </c>
      <c r="E12">
        <v>600</v>
      </c>
      <c r="F12">
        <f t="shared" si="2"/>
        <v>32</v>
      </c>
      <c r="G12">
        <f t="shared" si="3"/>
        <v>32</v>
      </c>
      <c r="H12">
        <f t="shared" si="4"/>
        <v>192</v>
      </c>
      <c r="I12">
        <f t="shared" si="5"/>
        <v>0</v>
      </c>
      <c r="J12">
        <f t="shared" si="6"/>
        <v>408</v>
      </c>
      <c r="K12">
        <f t="shared" si="7"/>
        <v>47.058823529411761</v>
      </c>
      <c r="L12">
        <f t="shared" si="8"/>
        <v>0</v>
      </c>
    </row>
    <row r="13" spans="1:16" ht="20.25" customHeight="1" x14ac:dyDescent="0.25">
      <c r="B13" t="s">
        <v>12</v>
      </c>
      <c r="C13">
        <v>2</v>
      </c>
      <c r="D13">
        <v>1</v>
      </c>
      <c r="E13">
        <v>600</v>
      </c>
      <c r="F13">
        <f t="shared" si="2"/>
        <v>0.33333333333333337</v>
      </c>
      <c r="G13">
        <f t="shared" si="3"/>
        <v>0.16666666666666669</v>
      </c>
      <c r="H13">
        <f t="shared" si="4"/>
        <v>1</v>
      </c>
      <c r="I13">
        <f t="shared" si="5"/>
        <v>1</v>
      </c>
      <c r="J13">
        <f t="shared" si="6"/>
        <v>598</v>
      </c>
      <c r="K13">
        <f t="shared" si="7"/>
        <v>0.16722408026755853</v>
      </c>
      <c r="L13">
        <f t="shared" si="8"/>
        <v>0.16722408026755853</v>
      </c>
    </row>
    <row r="14" spans="1:16" ht="20.25" customHeight="1" x14ac:dyDescent="0.25">
      <c r="B14" t="s">
        <v>13</v>
      </c>
      <c r="C14">
        <v>2</v>
      </c>
      <c r="D14">
        <v>2</v>
      </c>
      <c r="E14">
        <v>4</v>
      </c>
      <c r="F14">
        <f t="shared" si="2"/>
        <v>50</v>
      </c>
      <c r="G14">
        <f t="shared" si="3"/>
        <v>50</v>
      </c>
      <c r="H14">
        <f t="shared" si="4"/>
        <v>2</v>
      </c>
      <c r="I14">
        <f t="shared" si="5"/>
        <v>0</v>
      </c>
      <c r="J14">
        <f t="shared" si="6"/>
        <v>2</v>
      </c>
      <c r="K14">
        <f t="shared" si="7"/>
        <v>100</v>
      </c>
      <c r="L14">
        <f t="shared" si="8"/>
        <v>0</v>
      </c>
    </row>
    <row r="15" spans="1:16" ht="20.25" customHeight="1" x14ac:dyDescent="0.25">
      <c r="B15" t="s">
        <v>14</v>
      </c>
      <c r="C15">
        <v>2</v>
      </c>
      <c r="D15">
        <v>2</v>
      </c>
      <c r="E15">
        <v>120</v>
      </c>
      <c r="F15">
        <f t="shared" si="2"/>
        <v>1.6666666666666667</v>
      </c>
      <c r="G15">
        <f t="shared" si="3"/>
        <v>1.6666666666666667</v>
      </c>
      <c r="H15">
        <f t="shared" si="4"/>
        <v>2</v>
      </c>
      <c r="I15">
        <f t="shared" si="5"/>
        <v>0</v>
      </c>
      <c r="J15">
        <f t="shared" si="6"/>
        <v>118</v>
      </c>
      <c r="K15">
        <f t="shared" si="7"/>
        <v>1.6949152542372881</v>
      </c>
      <c r="L15">
        <f t="shared" si="8"/>
        <v>0</v>
      </c>
    </row>
    <row r="16" spans="1:16" ht="20.25" customHeight="1" x14ac:dyDescent="0.25">
      <c r="B16" t="s">
        <v>15</v>
      </c>
      <c r="C16">
        <v>12</v>
      </c>
      <c r="D16">
        <v>12</v>
      </c>
      <c r="E16">
        <v>60</v>
      </c>
      <c r="F16">
        <f t="shared" si="2"/>
        <v>20</v>
      </c>
      <c r="G16">
        <f t="shared" si="3"/>
        <v>20</v>
      </c>
      <c r="H16">
        <f t="shared" si="4"/>
        <v>12</v>
      </c>
      <c r="I16">
        <f t="shared" si="5"/>
        <v>0</v>
      </c>
      <c r="J16">
        <f t="shared" si="6"/>
        <v>48</v>
      </c>
      <c r="K16">
        <f t="shared" si="7"/>
        <v>25</v>
      </c>
      <c r="L16">
        <f t="shared" si="8"/>
        <v>0</v>
      </c>
    </row>
    <row r="17" spans="2:12" ht="20.25" customHeight="1" x14ac:dyDescent="0.25">
      <c r="B17" t="s">
        <v>16</v>
      </c>
      <c r="C17">
        <v>12</v>
      </c>
      <c r="D17">
        <v>12</v>
      </c>
      <c r="E17">
        <v>30</v>
      </c>
      <c r="F17">
        <f t="shared" si="2"/>
        <v>40</v>
      </c>
      <c r="G17">
        <f t="shared" si="3"/>
        <v>40</v>
      </c>
      <c r="H17">
        <f t="shared" si="4"/>
        <v>12</v>
      </c>
      <c r="I17">
        <f t="shared" si="5"/>
        <v>0</v>
      </c>
      <c r="J17">
        <f t="shared" si="6"/>
        <v>18</v>
      </c>
      <c r="K17">
        <f t="shared" si="7"/>
        <v>66.666666666666657</v>
      </c>
      <c r="L17">
        <f t="shared" si="8"/>
        <v>0</v>
      </c>
    </row>
    <row r="18" spans="2:12" ht="20.25" customHeight="1" x14ac:dyDescent="0.25">
      <c r="B18" t="s">
        <v>17</v>
      </c>
      <c r="C18">
        <v>1</v>
      </c>
      <c r="D18">
        <v>0</v>
      </c>
      <c r="E18">
        <v>480</v>
      </c>
      <c r="F18">
        <f t="shared" si="2"/>
        <v>0.20833333333333334</v>
      </c>
      <c r="G18">
        <f t="shared" si="3"/>
        <v>0</v>
      </c>
      <c r="H18">
        <f t="shared" si="4"/>
        <v>1</v>
      </c>
      <c r="I18">
        <f t="shared" si="5"/>
        <v>0</v>
      </c>
      <c r="J18">
        <f t="shared" si="6"/>
        <v>479</v>
      </c>
      <c r="K18">
        <f t="shared" si="7"/>
        <v>0.20876826722338201</v>
      </c>
      <c r="L18">
        <f t="shared" si="8"/>
        <v>0</v>
      </c>
    </row>
    <row r="19" spans="2:12" ht="20.25" customHeight="1" x14ac:dyDescent="0.25">
      <c r="B19" t="s">
        <v>18</v>
      </c>
      <c r="C19">
        <v>1</v>
      </c>
      <c r="D19">
        <v>1</v>
      </c>
      <c r="E19">
        <v>1</v>
      </c>
      <c r="F19">
        <f t="shared" si="2"/>
        <v>100</v>
      </c>
      <c r="G19">
        <f t="shared" si="3"/>
        <v>100</v>
      </c>
      <c r="H19">
        <f t="shared" si="4"/>
        <v>1</v>
      </c>
      <c r="I19">
        <f t="shared" si="5"/>
        <v>0</v>
      </c>
      <c r="J19">
        <f t="shared" si="6"/>
        <v>0</v>
      </c>
      <c r="K19" t="e">
        <f t="shared" si="7"/>
        <v>#DIV/0!</v>
      </c>
      <c r="L19" t="e">
        <f t="shared" si="8"/>
        <v>#DIV/0!</v>
      </c>
    </row>
    <row r="20" spans="2:12" ht="20.25" customHeight="1" x14ac:dyDescent="0.25">
      <c r="B20" t="s">
        <v>19</v>
      </c>
      <c r="C20">
        <v>2</v>
      </c>
      <c r="D20">
        <v>2</v>
      </c>
      <c r="E20">
        <v>20</v>
      </c>
      <c r="F20">
        <f t="shared" si="2"/>
        <v>10</v>
      </c>
      <c r="G20">
        <f t="shared" si="3"/>
        <v>10</v>
      </c>
      <c r="H20">
        <f t="shared" si="4"/>
        <v>2</v>
      </c>
      <c r="I20">
        <f t="shared" si="5"/>
        <v>0</v>
      </c>
      <c r="J20">
        <f t="shared" si="6"/>
        <v>18</v>
      </c>
      <c r="K20">
        <f t="shared" si="7"/>
        <v>11.111111111111111</v>
      </c>
      <c r="L20">
        <f t="shared" si="8"/>
        <v>0</v>
      </c>
    </row>
    <row r="21" spans="2:12" ht="20.25" customHeight="1" x14ac:dyDescent="0.25">
      <c r="B21" t="s">
        <v>20</v>
      </c>
      <c r="C21">
        <v>1</v>
      </c>
      <c r="D21">
        <v>1</v>
      </c>
      <c r="E21">
        <v>2</v>
      </c>
      <c r="F21">
        <f t="shared" si="2"/>
        <v>50</v>
      </c>
      <c r="G21">
        <f t="shared" si="3"/>
        <v>50</v>
      </c>
      <c r="H21">
        <f t="shared" si="4"/>
        <v>1</v>
      </c>
      <c r="I21">
        <f t="shared" si="5"/>
        <v>0</v>
      </c>
      <c r="J21">
        <f t="shared" si="6"/>
        <v>1</v>
      </c>
      <c r="K21">
        <f t="shared" si="7"/>
        <v>100</v>
      </c>
      <c r="L21">
        <f t="shared" si="8"/>
        <v>0</v>
      </c>
    </row>
    <row r="22" spans="2:12" ht="20.25" customHeight="1" x14ac:dyDescent="0.25">
      <c r="B22" t="s">
        <v>21</v>
      </c>
      <c r="C22">
        <v>3</v>
      </c>
      <c r="D22">
        <v>3</v>
      </c>
      <c r="E22">
        <v>10</v>
      </c>
      <c r="F22">
        <f t="shared" si="2"/>
        <v>30</v>
      </c>
      <c r="G22">
        <f t="shared" si="3"/>
        <v>30</v>
      </c>
      <c r="H22">
        <f t="shared" si="4"/>
        <v>3</v>
      </c>
      <c r="I22">
        <f t="shared" si="5"/>
        <v>0</v>
      </c>
      <c r="J22">
        <f t="shared" si="6"/>
        <v>7</v>
      </c>
      <c r="K22">
        <f t="shared" si="7"/>
        <v>42.857142857142854</v>
      </c>
      <c r="L22">
        <f t="shared" si="8"/>
        <v>0</v>
      </c>
    </row>
    <row r="23" spans="2:12" ht="20.25" customHeight="1" x14ac:dyDescent="0.25">
      <c r="B23" t="s">
        <v>22</v>
      </c>
      <c r="C23">
        <v>1</v>
      </c>
      <c r="D23">
        <v>1</v>
      </c>
      <c r="E23">
        <v>1</v>
      </c>
      <c r="F23">
        <f t="shared" si="2"/>
        <v>100</v>
      </c>
      <c r="G23">
        <f t="shared" si="3"/>
        <v>100</v>
      </c>
      <c r="H23">
        <f t="shared" si="4"/>
        <v>1</v>
      </c>
      <c r="I23">
        <f t="shared" si="5"/>
        <v>0</v>
      </c>
      <c r="J23">
        <f t="shared" si="6"/>
        <v>0</v>
      </c>
      <c r="K23" t="e">
        <f t="shared" si="7"/>
        <v>#DIV/0!</v>
      </c>
      <c r="L23" t="e">
        <f t="shared" si="8"/>
        <v>#DIV/0!</v>
      </c>
    </row>
    <row r="24" spans="2:12" ht="20.25" customHeight="1" x14ac:dyDescent="0.25">
      <c r="B24" t="s">
        <v>23</v>
      </c>
      <c r="C24">
        <v>1</v>
      </c>
      <c r="D24">
        <v>1</v>
      </c>
      <c r="E24">
        <v>1</v>
      </c>
      <c r="F24">
        <f t="shared" si="2"/>
        <v>100</v>
      </c>
      <c r="G24">
        <f t="shared" si="3"/>
        <v>100</v>
      </c>
      <c r="H24">
        <f t="shared" si="4"/>
        <v>1</v>
      </c>
      <c r="I24">
        <f t="shared" si="5"/>
        <v>0</v>
      </c>
      <c r="J24">
        <f t="shared" si="6"/>
        <v>0</v>
      </c>
      <c r="K24" t="e">
        <f t="shared" si="7"/>
        <v>#DIV/0!</v>
      </c>
      <c r="L24" t="e">
        <f t="shared" si="8"/>
        <v>#DIV/0!</v>
      </c>
    </row>
  </sheetData>
  <mergeCells count="8">
    <mergeCell ref="N1:O1"/>
    <mergeCell ref="A2:B2"/>
    <mergeCell ref="A3:A5"/>
    <mergeCell ref="A6:A8"/>
    <mergeCell ref="C1:E1"/>
    <mergeCell ref="H1:J1"/>
    <mergeCell ref="K1:L1"/>
    <mergeCell ref="F1:G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Resource Usage</vt:lpstr>
      <vt:lpstr>Register Usage</vt:lpstr>
      <vt:lpstr>Ratio</vt:lpstr>
      <vt:lpstr>Percentage Resourse Usage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bylsma</dc:creator>
  <cp:lastModifiedBy>bylsma</cp:lastModifiedBy>
  <dcterms:created xsi:type="dcterms:W3CDTF">2014-10-06T18:47:08Z</dcterms:created>
  <dcterms:modified xsi:type="dcterms:W3CDTF">2014-10-08T21:56:43Z</dcterms:modified>
</cp:coreProperties>
</file>