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Domestic" sheetId="3" r:id="rId1"/>
    <sheet name="PNG Final  " sheetId="2" r:id="rId2"/>
    <sheet name="Telecom Final" sheetId="1" r:id="rId3"/>
  </sheets>
  <definedNames>
    <definedName name="_xlnm.Print_Area" localSheetId="0">Domestic!$A$1:$H$60</definedName>
    <definedName name="_xlnm.Print_Area" localSheetId="1">'PNG Final  '!$A$1:$H$46</definedName>
    <definedName name="_xlnm.Print_Area" localSheetId="2">'Telecom Final'!$A$1:$H$62</definedName>
  </definedNames>
  <calcPr calcId="124519"/>
</workbook>
</file>

<file path=xl/calcChain.xml><?xml version="1.0" encoding="utf-8"?>
<calcChain xmlns="http://schemas.openxmlformats.org/spreadsheetml/2006/main">
  <c r="G31" i="1"/>
  <c r="G8" i="3"/>
  <c r="G9"/>
  <c r="G10"/>
  <c r="G13"/>
  <c r="G14"/>
  <c r="G15"/>
  <c r="H30"/>
  <c r="G30"/>
  <c r="H29"/>
  <c r="G29"/>
  <c r="G28"/>
  <c r="G27"/>
  <c r="G26"/>
  <c r="G25"/>
  <c r="G24"/>
  <c r="G23"/>
  <c r="G14" i="2"/>
  <c r="G13"/>
  <c r="G12"/>
  <c r="G11"/>
  <c r="G10"/>
  <c r="G9"/>
  <c r="E15"/>
  <c r="E17" s="1"/>
  <c r="G8"/>
  <c r="G31" i="3" l="1"/>
  <c r="H32" s="1"/>
  <c r="G16"/>
  <c r="H21" s="1"/>
  <c r="H11"/>
  <c r="H31"/>
  <c r="H33" s="1"/>
  <c r="H15" i="2"/>
  <c r="H31"/>
  <c r="H28"/>
  <c r="G26"/>
  <c r="G22"/>
  <c r="G18"/>
  <c r="G23"/>
  <c r="G19"/>
  <c r="G24"/>
  <c r="G20"/>
  <c r="G25"/>
  <c r="G21"/>
  <c r="G17"/>
  <c r="H34" i="3" l="1"/>
  <c r="H35" s="1"/>
  <c r="D38" s="1"/>
  <c r="H29" i="2"/>
  <c r="H27"/>
  <c r="H32" s="1"/>
  <c r="D35" s="1"/>
  <c r="H30" l="1"/>
  <c r="H36" i="1" l="1"/>
  <c r="G36"/>
  <c r="H30"/>
  <c r="G30"/>
  <c r="H29"/>
  <c r="G29"/>
  <c r="G28"/>
  <c r="G27"/>
  <c r="G26"/>
  <c r="G25"/>
  <c r="G24"/>
  <c r="G23"/>
  <c r="H32" s="1"/>
  <c r="H34" s="1"/>
  <c r="G15"/>
  <c r="G14"/>
  <c r="G13"/>
  <c r="G10"/>
  <c r="G9"/>
  <c r="G8"/>
  <c r="H11" l="1"/>
  <c r="G16"/>
  <c r="H21" s="1"/>
  <c r="G32"/>
  <c r="H33" s="1"/>
  <c r="H35" l="1"/>
  <c r="H37" s="1"/>
  <c r="D40" s="1"/>
</calcChain>
</file>

<file path=xl/sharedStrings.xml><?xml version="1.0" encoding="utf-8"?>
<sst xmlns="http://schemas.openxmlformats.org/spreadsheetml/2006/main" count="224" uniqueCount="85">
  <si>
    <t xml:space="preserve">Route: </t>
  </si>
  <si>
    <t xml:space="preserve">Name of agency: </t>
  </si>
  <si>
    <t xml:space="preserve">Different Type  of   Charges  for laying  of Telecom  Services as per  Policy approved. </t>
  </si>
  <si>
    <t>S.No</t>
  </si>
  <si>
    <t xml:space="preserve">Type  of  charges  </t>
  </si>
  <si>
    <t>Discription of Charges</t>
  </si>
  <si>
    <t>Unit</t>
  </si>
  <si>
    <t xml:space="preserve">Qty </t>
  </si>
  <si>
    <t>Rate w.e.f 1.04.2019</t>
  </si>
  <si>
    <t>Amount</t>
  </si>
  <si>
    <t>Net Payable Amount</t>
  </si>
  <si>
    <t xml:space="preserve">ROW/One Time Charges </t>
  </si>
  <si>
    <t>a)</t>
  </si>
  <si>
    <t>Underground  OFC</t>
  </si>
  <si>
    <t>Mtr</t>
  </si>
  <si>
    <t>b)</t>
  </si>
  <si>
    <t xml:space="preserve">Cable  on   pole </t>
  </si>
  <si>
    <t>c)</t>
  </si>
  <si>
    <t xml:space="preserve">Pit /Manhole  </t>
  </si>
  <si>
    <t xml:space="preserve">Pit </t>
  </si>
  <si>
    <t>Total</t>
  </si>
  <si>
    <t xml:space="preserve">Annual User Fees   </t>
  </si>
  <si>
    <t xml:space="preserve">OFC  Length </t>
  </si>
  <si>
    <t xml:space="preserve">Cable  using  Pole  </t>
  </si>
  <si>
    <t xml:space="preserve">For Five Year </t>
  </si>
  <si>
    <t xml:space="preserve">5x of item no. 02 </t>
  </si>
  <si>
    <t>Restroration charges(HDD) 
Open Cut)</t>
  </si>
  <si>
    <t xml:space="preserve">V3,V4,V5 Road </t>
  </si>
  <si>
    <t xml:space="preserve">V6 Road </t>
  </si>
  <si>
    <t xml:space="preserve">Paver Block </t>
  </si>
  <si>
    <t>d)</t>
  </si>
  <si>
    <t xml:space="preserve">Road Berm </t>
  </si>
  <si>
    <t>e)</t>
  </si>
  <si>
    <t xml:space="preserve">Chamber </t>
  </si>
  <si>
    <t>Each</t>
  </si>
  <si>
    <t>f)</t>
  </si>
  <si>
    <t xml:space="preserve">Pit on Kutcha </t>
  </si>
  <si>
    <t>g)</t>
  </si>
  <si>
    <t xml:space="preserve">Pit on paver </t>
  </si>
  <si>
    <t>h)</t>
  </si>
  <si>
    <r>
      <t xml:space="preserve">Pit on Road </t>
    </r>
    <r>
      <rPr>
        <b/>
        <sz val="16"/>
        <color theme="1"/>
        <rFont val="Arial"/>
        <family val="2"/>
      </rPr>
      <t xml:space="preserve"> </t>
    </r>
  </si>
  <si>
    <t>Restroration charges 50% of total of item no. 03   if  (HDD Method  used  up to  120 MM)</t>
  </si>
  <si>
    <t xml:space="preserve">Supervision charge 15% on amount of item no  3  </t>
  </si>
  <si>
    <t>Add 18% GST on item no (1+2+3)</t>
  </si>
  <si>
    <t>Performance Bank Guarantee against restoration</t>
  </si>
  <si>
    <t>Grand Total (1 to 6)</t>
  </si>
  <si>
    <t>Says Rs.</t>
  </si>
  <si>
    <t>S.D.E R-8</t>
  </si>
  <si>
    <t>J.E</t>
  </si>
  <si>
    <t>EER-II</t>
  </si>
  <si>
    <t>HDM</t>
  </si>
  <si>
    <t>Route:</t>
  </si>
  <si>
    <t>Name of agency:</t>
  </si>
  <si>
    <t>Different Type  of   Charges  for Laying Natural Gas MDPE Pipeline as per Policy approved.</t>
  </si>
  <si>
    <t>Restroration charges</t>
  </si>
  <si>
    <t xml:space="preserve">Premix Carpet </t>
  </si>
  <si>
    <t>Sqm</t>
  </si>
  <si>
    <t xml:space="preserve">B.M. and Premix </t>
  </si>
  <si>
    <t>Berm Cutting (Katcha)</t>
  </si>
  <si>
    <t>Brick Paving</t>
  </si>
  <si>
    <t>C.C Road</t>
  </si>
  <si>
    <t xml:space="preserve">Interlocking Paver Blocks </t>
  </si>
  <si>
    <t>Chamber</t>
  </si>
  <si>
    <t>No.</t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</si>
  <si>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</si>
  <si>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</si>
  <si>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</si>
  <si>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</si>
  <si>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</si>
  <si>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</si>
  <si>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</si>
  <si>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</si>
  <si>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i)</t>
  </si>
  <si>
    <t>9th year</t>
  </si>
  <si>
    <t>j)</t>
  </si>
  <si>
    <t>10th year</t>
  </si>
  <si>
    <t>In Case HDD (Horizontal dirrection driling) method is used, the charges will be 50% Para 4.1 column 3.</t>
  </si>
  <si>
    <t>Supervision charge 15% on amount of item no  1</t>
  </si>
  <si>
    <t xml:space="preserve">Add 18% GST on item no 
(2+3+4) </t>
  </si>
  <si>
    <t>Bank Gaurantee towards Security Deposit as per item no. 1</t>
  </si>
  <si>
    <t>Grand Total (2 to 7)</t>
  </si>
  <si>
    <t>Lacs</t>
  </si>
  <si>
    <t>S.D.E R-</t>
  </si>
  <si>
    <t>Oerhead Junction Box</t>
  </si>
  <si>
    <t>Rate w.e.f 1.04.2020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</si>
</sst>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7"/>
      <color theme="1"/>
      <name val="Arial"/>
      <family val="2"/>
    </font>
    <font>
      <sz val="17"/>
      <color theme="1"/>
      <name val="Arial"/>
      <family val="2"/>
    </font>
    <font>
      <b/>
      <sz val="17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2" fontId="3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4" fillId="0" borderId="0" xfId="0" applyNumberFormat="1" applyFont="1"/>
    <xf numFmtId="0" fontId="3" fillId="0" borderId="1" xfId="0" applyFont="1" applyBorder="1"/>
    <xf numFmtId="0" fontId="6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vertical="top"/>
    </xf>
    <xf numFmtId="2" fontId="5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2" fontId="7" fillId="0" borderId="1" xfId="0" applyNumberFormat="1" applyFont="1" applyBorder="1" applyAlignment="1">
      <alignment vertical="top"/>
    </xf>
    <xf numFmtId="2" fontId="7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vertical="top"/>
    </xf>
    <xf numFmtId="2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1" fontId="3" fillId="0" borderId="0" xfId="0" applyNumberFormat="1" applyFont="1" applyBorder="1"/>
    <xf numFmtId="2" fontId="3" fillId="0" borderId="0" xfId="0" applyNumberFormat="1" applyFont="1" applyBorder="1"/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vertical="center"/>
    </xf>
    <xf numFmtId="2" fontId="5" fillId="0" borderId="0" xfId="0" applyNumberFormat="1" applyFont="1" applyBorder="1"/>
    <xf numFmtId="2" fontId="3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justify" wrapText="1"/>
    </xf>
    <xf numFmtId="0" fontId="10" fillId="0" borderId="0" xfId="0" applyFont="1" applyBorder="1" applyAlignment="1">
      <alignment vertical="justify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top" wrapText="1"/>
    </xf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0" applyFont="1"/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9" fontId="5" fillId="0" borderId="1" xfId="0" applyNumberFormat="1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0"/>
  <sheetViews>
    <sheetView tabSelected="1" view="pageBreakPreview" zoomScale="78" zoomScaleSheetLayoutView="78" workbookViewId="0">
      <selection activeCell="L8" sqref="L8"/>
    </sheetView>
  </sheetViews>
  <sheetFormatPr defaultRowHeight="21"/>
  <cols>
    <col min="1" max="1" width="9.42578125" style="1" customWidth="1"/>
    <col min="2" max="2" width="39.7109375" style="50" customWidth="1"/>
    <col min="3" max="3" width="31.28515625" style="3" customWidth="1"/>
    <col min="4" max="4" width="16.42578125" style="3" customWidth="1"/>
    <col min="5" max="5" width="9.140625" style="3"/>
    <col min="6" max="6" width="15.140625" style="3" customWidth="1"/>
    <col min="7" max="7" width="16.7109375" style="3" customWidth="1"/>
    <col min="8" max="8" width="18.7109375" style="3" customWidth="1"/>
    <col min="9" max="16384" width="9.140625" style="3"/>
  </cols>
  <sheetData>
    <row r="2" spans="1:8" ht="24.75">
      <c r="B2" s="2" t="s">
        <v>0</v>
      </c>
      <c r="C2" s="2"/>
      <c r="D2" s="2"/>
      <c r="E2" s="2"/>
      <c r="F2" s="2"/>
      <c r="G2" s="2"/>
      <c r="H2" s="2"/>
    </row>
    <row r="3" spans="1:8" ht="24.75">
      <c r="B3" s="2" t="s">
        <v>1</v>
      </c>
      <c r="C3" s="2"/>
      <c r="D3" s="2"/>
      <c r="E3" s="2"/>
      <c r="F3" s="2"/>
      <c r="G3" s="2"/>
      <c r="H3" s="2"/>
    </row>
    <row r="4" spans="1:8" ht="24.75">
      <c r="B4" s="2" t="s">
        <v>2</v>
      </c>
      <c r="C4" s="2"/>
      <c r="D4" s="2"/>
      <c r="E4" s="2"/>
      <c r="F4" s="2"/>
      <c r="G4" s="2"/>
      <c r="H4" s="2"/>
    </row>
    <row r="6" spans="1:8" s="6" customFormat="1" ht="60.7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84</v>
      </c>
      <c r="G6" s="5" t="s">
        <v>9</v>
      </c>
      <c r="H6" s="4" t="s">
        <v>10</v>
      </c>
    </row>
    <row r="7" spans="1:8" ht="20.25" customHeight="1">
      <c r="A7" s="5">
        <v>1</v>
      </c>
      <c r="B7" s="7" t="s">
        <v>11</v>
      </c>
      <c r="C7" s="8"/>
      <c r="D7" s="9"/>
      <c r="E7" s="10"/>
      <c r="F7" s="10"/>
      <c r="G7" s="11"/>
      <c r="H7" s="9"/>
    </row>
    <row r="8" spans="1:8" ht="30" customHeight="1">
      <c r="A8" s="12" t="s">
        <v>12</v>
      </c>
      <c r="B8" s="7"/>
      <c r="C8" s="13" t="s">
        <v>13</v>
      </c>
      <c r="D8" s="14" t="s">
        <v>14</v>
      </c>
      <c r="E8" s="14"/>
      <c r="F8" s="14">
        <v>121</v>
      </c>
      <c r="G8" s="11">
        <f>E8*F8</f>
        <v>0</v>
      </c>
      <c r="H8" s="9"/>
    </row>
    <row r="9" spans="1:8" ht="30" customHeight="1">
      <c r="A9" s="12" t="s">
        <v>15</v>
      </c>
      <c r="B9" s="7"/>
      <c r="C9" s="13" t="s">
        <v>16</v>
      </c>
      <c r="D9" s="14" t="s">
        <v>14</v>
      </c>
      <c r="E9" s="14"/>
      <c r="F9" s="14">
        <v>60.5</v>
      </c>
      <c r="G9" s="11">
        <f t="shared" ref="G9:G10" si="0">E9*F9</f>
        <v>0</v>
      </c>
      <c r="H9" s="9"/>
    </row>
    <row r="10" spans="1:8" ht="30" customHeight="1">
      <c r="A10" s="12" t="s">
        <v>17</v>
      </c>
      <c r="B10" s="7"/>
      <c r="C10" s="13" t="s">
        <v>18</v>
      </c>
      <c r="D10" s="14" t="s">
        <v>19</v>
      </c>
      <c r="E10" s="14"/>
      <c r="F10" s="14">
        <v>1210</v>
      </c>
      <c r="G10" s="11">
        <f t="shared" si="0"/>
        <v>0</v>
      </c>
      <c r="H10" s="9"/>
    </row>
    <row r="11" spans="1:8" ht="30" customHeight="1">
      <c r="A11" s="15"/>
      <c r="B11" s="7" t="s">
        <v>20</v>
      </c>
      <c r="C11" s="8"/>
      <c r="D11" s="9"/>
      <c r="E11" s="14"/>
      <c r="F11" s="10"/>
      <c r="G11" s="5"/>
      <c r="H11" s="16">
        <f>SUM(G8:G10)</f>
        <v>0</v>
      </c>
    </row>
    <row r="12" spans="1:8" ht="30" customHeight="1">
      <c r="A12" s="5">
        <v>2</v>
      </c>
      <c r="B12" s="7" t="s">
        <v>21</v>
      </c>
      <c r="C12" s="8"/>
      <c r="D12" s="9"/>
      <c r="E12" s="14"/>
      <c r="F12" s="10"/>
      <c r="G12" s="11"/>
      <c r="H12" s="9"/>
    </row>
    <row r="13" spans="1:8" ht="30" customHeight="1">
      <c r="A13" s="12" t="s">
        <v>12</v>
      </c>
      <c r="B13" s="17"/>
      <c r="C13" s="13" t="s">
        <v>18</v>
      </c>
      <c r="D13" s="14" t="s">
        <v>19</v>
      </c>
      <c r="E13" s="14"/>
      <c r="F13" s="14">
        <v>738.72</v>
      </c>
      <c r="G13" s="11">
        <f t="shared" ref="G13:G15" si="1">E13*F13</f>
        <v>0</v>
      </c>
      <c r="H13" s="9"/>
    </row>
    <row r="14" spans="1:8" ht="30" customHeight="1">
      <c r="A14" s="12" t="s">
        <v>15</v>
      </c>
      <c r="B14" s="17"/>
      <c r="C14" s="13" t="s">
        <v>22</v>
      </c>
      <c r="D14" s="14" t="s">
        <v>14</v>
      </c>
      <c r="E14" s="14"/>
      <c r="F14" s="14">
        <v>73.87</v>
      </c>
      <c r="G14" s="11">
        <f t="shared" si="1"/>
        <v>0</v>
      </c>
      <c r="H14" s="9"/>
    </row>
    <row r="15" spans="1:8" ht="30" customHeight="1">
      <c r="A15" s="12" t="s">
        <v>17</v>
      </c>
      <c r="B15" s="17"/>
      <c r="C15" s="13" t="s">
        <v>23</v>
      </c>
      <c r="D15" s="14" t="s">
        <v>14</v>
      </c>
      <c r="E15" s="14"/>
      <c r="F15" s="14">
        <v>73.87</v>
      </c>
      <c r="G15" s="11">
        <f t="shared" si="1"/>
        <v>0</v>
      </c>
      <c r="H15" s="9"/>
    </row>
    <row r="16" spans="1:8" ht="30" customHeight="1">
      <c r="A16" s="18"/>
      <c r="B16" s="7" t="s">
        <v>20</v>
      </c>
      <c r="C16" s="8"/>
      <c r="D16" s="9"/>
      <c r="E16" s="14"/>
      <c r="F16" s="10"/>
      <c r="G16" s="16">
        <f>SUM(G13:G15)</f>
        <v>0</v>
      </c>
      <c r="H16" s="16"/>
    </row>
    <row r="17" spans="1:8" ht="30" customHeight="1">
      <c r="A17" s="5"/>
      <c r="B17" s="7" t="s">
        <v>24</v>
      </c>
      <c r="C17" s="8" t="s">
        <v>25</v>
      </c>
      <c r="D17" s="9"/>
      <c r="E17" s="14"/>
      <c r="F17" s="10"/>
      <c r="G17" s="19"/>
      <c r="H17" s="20"/>
    </row>
    <row r="18" spans="1:8" ht="30" hidden="1" customHeight="1">
      <c r="A18" s="18"/>
      <c r="B18" s="7"/>
      <c r="C18" s="13" t="s">
        <v>18</v>
      </c>
      <c r="D18" s="14" t="s">
        <v>19</v>
      </c>
      <c r="E18" s="14"/>
      <c r="F18" s="10"/>
      <c r="G18" s="5"/>
      <c r="H18" s="21"/>
    </row>
    <row r="19" spans="1:8" ht="30" hidden="1" customHeight="1">
      <c r="A19" s="18"/>
      <c r="B19" s="7"/>
      <c r="C19" s="13" t="s">
        <v>22</v>
      </c>
      <c r="D19" s="14" t="s">
        <v>14</v>
      </c>
      <c r="E19" s="14"/>
      <c r="F19" s="10"/>
      <c r="G19" s="5"/>
      <c r="H19" s="21"/>
    </row>
    <row r="20" spans="1:8" ht="30" hidden="1" customHeight="1">
      <c r="A20" s="18"/>
      <c r="B20" s="7"/>
      <c r="C20" s="13" t="s">
        <v>23</v>
      </c>
      <c r="D20" s="14" t="s">
        <v>14</v>
      </c>
      <c r="E20" s="14"/>
      <c r="F20" s="10"/>
      <c r="G20" s="5"/>
      <c r="H20" s="21"/>
    </row>
    <row r="21" spans="1:8" ht="30" customHeight="1">
      <c r="A21" s="18"/>
      <c r="B21" s="7" t="s">
        <v>20</v>
      </c>
      <c r="C21" s="8"/>
      <c r="D21" s="9"/>
      <c r="E21" s="14"/>
      <c r="F21" s="10"/>
      <c r="G21" s="5"/>
      <c r="H21" s="16">
        <f>G16*5</f>
        <v>0</v>
      </c>
    </row>
    <row r="22" spans="1:8" ht="45" customHeight="1">
      <c r="A22" s="4">
        <v>3</v>
      </c>
      <c r="B22" s="22" t="s">
        <v>26</v>
      </c>
      <c r="C22" s="8"/>
      <c r="D22" s="14"/>
      <c r="E22" s="14"/>
      <c r="F22" s="14"/>
      <c r="G22" s="9"/>
      <c r="H22" s="9"/>
    </row>
    <row r="23" spans="1:8" ht="30" customHeight="1">
      <c r="A23" s="12" t="s">
        <v>12</v>
      </c>
      <c r="B23" s="17"/>
      <c r="C23" s="13" t="s">
        <v>27</v>
      </c>
      <c r="D23" s="14" t="s">
        <v>14</v>
      </c>
      <c r="E23" s="14"/>
      <c r="F23" s="23">
        <v>729.3</v>
      </c>
      <c r="G23" s="24">
        <f>E23*F23</f>
        <v>0</v>
      </c>
      <c r="H23" s="9"/>
    </row>
    <row r="24" spans="1:8" ht="30" customHeight="1">
      <c r="A24" s="12" t="s">
        <v>15</v>
      </c>
      <c r="B24" s="17"/>
      <c r="C24" s="13" t="s">
        <v>28</v>
      </c>
      <c r="D24" s="14" t="s">
        <v>14</v>
      </c>
      <c r="E24" s="14"/>
      <c r="F24" s="23">
        <v>398</v>
      </c>
      <c r="G24" s="24">
        <f>E24*F24</f>
        <v>0</v>
      </c>
      <c r="H24" s="9"/>
    </row>
    <row r="25" spans="1:8" ht="30" customHeight="1">
      <c r="A25" s="12" t="s">
        <v>17</v>
      </c>
      <c r="B25" s="17"/>
      <c r="C25" s="13" t="s">
        <v>29</v>
      </c>
      <c r="D25" s="14" t="s">
        <v>14</v>
      </c>
      <c r="E25" s="14"/>
      <c r="F25" s="23">
        <v>575.51</v>
      </c>
      <c r="G25" s="24">
        <f>E25*F25</f>
        <v>0</v>
      </c>
      <c r="H25" s="9"/>
    </row>
    <row r="26" spans="1:8" ht="30" customHeight="1">
      <c r="A26" s="12" t="s">
        <v>30</v>
      </c>
      <c r="B26" s="17"/>
      <c r="C26" s="13" t="s">
        <v>31</v>
      </c>
      <c r="D26" s="14" t="s">
        <v>14</v>
      </c>
      <c r="E26" s="14"/>
      <c r="F26" s="23">
        <v>119.07</v>
      </c>
      <c r="G26" s="24">
        <f>E26*F26</f>
        <v>0</v>
      </c>
      <c r="H26" s="9"/>
    </row>
    <row r="27" spans="1:8" ht="30" customHeight="1">
      <c r="A27" s="18" t="s">
        <v>32</v>
      </c>
      <c r="B27" s="17"/>
      <c r="C27" s="13" t="s">
        <v>33</v>
      </c>
      <c r="D27" s="14" t="s">
        <v>34</v>
      </c>
      <c r="E27" s="14"/>
      <c r="F27" s="25">
        <v>11836</v>
      </c>
      <c r="G27" s="24">
        <f>E27*F27</f>
        <v>0</v>
      </c>
      <c r="H27" s="9"/>
    </row>
    <row r="28" spans="1:8" ht="30" customHeight="1">
      <c r="A28" s="18" t="s">
        <v>35</v>
      </c>
      <c r="B28" s="17"/>
      <c r="C28" s="13" t="s">
        <v>36</v>
      </c>
      <c r="D28" s="14" t="s">
        <v>34</v>
      </c>
      <c r="E28" s="14"/>
      <c r="F28" s="23">
        <v>475.2</v>
      </c>
      <c r="G28" s="24">
        <f>E28*F28</f>
        <v>0</v>
      </c>
      <c r="H28" s="9"/>
    </row>
    <row r="29" spans="1:8" ht="30" customHeight="1">
      <c r="A29" s="18" t="s">
        <v>37</v>
      </c>
      <c r="B29" s="17"/>
      <c r="C29" s="13" t="s">
        <v>38</v>
      </c>
      <c r="D29" s="14" t="s">
        <v>34</v>
      </c>
      <c r="E29" s="14"/>
      <c r="F29" s="23">
        <v>2289.1</v>
      </c>
      <c r="G29" s="26">
        <f>F29*0</f>
        <v>0</v>
      </c>
      <c r="H29" s="27">
        <f>E29*F29</f>
        <v>0</v>
      </c>
    </row>
    <row r="30" spans="1:8" ht="30" customHeight="1">
      <c r="A30" s="18" t="s">
        <v>39</v>
      </c>
      <c r="B30" s="17"/>
      <c r="C30" s="13" t="s">
        <v>40</v>
      </c>
      <c r="D30" s="14" t="s">
        <v>34</v>
      </c>
      <c r="E30" s="14"/>
      <c r="F30" s="23">
        <v>2908.4</v>
      </c>
      <c r="G30" s="24">
        <f>E30*F30</f>
        <v>0</v>
      </c>
      <c r="H30" s="27">
        <f>E30*F30</f>
        <v>0</v>
      </c>
    </row>
    <row r="31" spans="1:8" s="32" customFormat="1" ht="21.75" customHeight="1">
      <c r="A31" s="28"/>
      <c r="B31" s="7" t="s">
        <v>20</v>
      </c>
      <c r="C31" s="29"/>
      <c r="D31" s="14"/>
      <c r="E31" s="14"/>
      <c r="F31" s="14"/>
      <c r="G31" s="30">
        <f>SUM(G23:G30)</f>
        <v>0</v>
      </c>
      <c r="H31" s="31">
        <f>G23+G25+H29+H30</f>
        <v>0</v>
      </c>
    </row>
    <row r="32" spans="1:8" s="32" customFormat="1" ht="58.5" customHeight="1">
      <c r="A32" s="33"/>
      <c r="B32" s="34" t="s">
        <v>41</v>
      </c>
      <c r="C32" s="35"/>
      <c r="D32" s="36"/>
      <c r="E32" s="36"/>
      <c r="F32" s="36"/>
      <c r="G32" s="37"/>
      <c r="H32" s="38">
        <f>G31*50%</f>
        <v>0</v>
      </c>
    </row>
    <row r="33" spans="1:8" s="32" customFormat="1" ht="44.25" customHeight="1">
      <c r="A33" s="33">
        <v>4</v>
      </c>
      <c r="B33" s="22" t="s">
        <v>42</v>
      </c>
      <c r="C33" s="39"/>
      <c r="D33" s="9"/>
      <c r="E33" s="10"/>
      <c r="F33" s="10"/>
      <c r="G33" s="35"/>
      <c r="H33" s="38">
        <f>H31*15%</f>
        <v>0</v>
      </c>
    </row>
    <row r="34" spans="1:8" s="32" customFormat="1" ht="36">
      <c r="A34" s="33">
        <v>5</v>
      </c>
      <c r="B34" s="34" t="s">
        <v>43</v>
      </c>
      <c r="C34" s="29"/>
      <c r="D34" s="9"/>
      <c r="E34" s="10"/>
      <c r="F34" s="10"/>
      <c r="G34" s="35"/>
      <c r="H34" s="38">
        <f>(H11+H21+H29+H32)*18%</f>
        <v>0</v>
      </c>
    </row>
    <row r="35" spans="1:8">
      <c r="A35" s="41"/>
      <c r="B35" s="7" t="s">
        <v>45</v>
      </c>
      <c r="C35" s="8"/>
      <c r="D35" s="9"/>
      <c r="E35" s="10"/>
      <c r="F35" s="10"/>
      <c r="G35" s="36"/>
      <c r="H35" s="16" t="e">
        <f>H11+H21+H29+H32+H33+H34+#REF!</f>
        <v>#REF!</v>
      </c>
    </row>
    <row r="36" spans="1:8">
      <c r="A36" s="42"/>
      <c r="B36" s="43"/>
      <c r="C36" s="44"/>
      <c r="D36" s="45"/>
      <c r="E36" s="46"/>
      <c r="F36" s="46"/>
      <c r="G36" s="47"/>
      <c r="H36" s="48"/>
    </row>
    <row r="37" spans="1:8">
      <c r="A37" s="42"/>
      <c r="B37" s="43"/>
      <c r="C37" s="44"/>
      <c r="D37" s="45"/>
      <c r="E37" s="46"/>
      <c r="F37" s="46"/>
      <c r="G37" s="47"/>
      <c r="H37" s="49"/>
    </row>
    <row r="38" spans="1:8">
      <c r="A38" s="42"/>
      <c r="C38" s="51" t="s">
        <v>46</v>
      </c>
      <c r="D38" s="52" t="e">
        <f>H35</f>
        <v>#REF!</v>
      </c>
      <c r="E38" s="53"/>
      <c r="F38" s="45"/>
      <c r="G38" s="45"/>
      <c r="H38" s="54"/>
    </row>
    <row r="39" spans="1:8">
      <c r="A39" s="42"/>
      <c r="C39" s="51"/>
      <c r="D39" s="55"/>
      <c r="E39" s="53"/>
      <c r="F39" s="45"/>
      <c r="G39" s="45"/>
      <c r="H39" s="54"/>
    </row>
    <row r="40" spans="1:8">
      <c r="A40" s="42"/>
      <c r="B40" s="43"/>
      <c r="C40" s="51"/>
      <c r="D40" s="56"/>
      <c r="E40" s="56"/>
      <c r="F40" s="45"/>
      <c r="H40" s="45"/>
    </row>
    <row r="41" spans="1:8">
      <c r="A41" s="42"/>
      <c r="B41" s="43"/>
      <c r="C41" s="51"/>
      <c r="D41" s="56"/>
      <c r="E41" s="56"/>
      <c r="F41" s="45"/>
      <c r="G41" s="45"/>
      <c r="H41" s="45"/>
    </row>
    <row r="42" spans="1:8" ht="22.5">
      <c r="A42" s="57"/>
      <c r="B42" s="58" t="s">
        <v>82</v>
      </c>
      <c r="C42" s="44"/>
      <c r="D42" s="44"/>
      <c r="E42" s="44"/>
      <c r="F42" s="44"/>
      <c r="G42" s="59" t="s">
        <v>48</v>
      </c>
      <c r="H42" s="45"/>
    </row>
    <row r="43" spans="1:8" ht="21.75">
      <c r="A43" s="60"/>
      <c r="B43" s="61"/>
      <c r="C43" s="62"/>
      <c r="D43" s="62"/>
      <c r="E43" s="62"/>
      <c r="F43" s="62"/>
      <c r="G43" s="63"/>
      <c r="H43" s="62"/>
    </row>
    <row r="44" spans="1:8" ht="15.75" customHeight="1">
      <c r="A44" s="64"/>
      <c r="B44" s="61"/>
      <c r="C44" s="65"/>
      <c r="D44" s="65"/>
      <c r="E44" s="65"/>
      <c r="F44" s="65"/>
      <c r="G44" s="66"/>
      <c r="H44" s="67"/>
    </row>
    <row r="45" spans="1:8" ht="15.75" customHeight="1">
      <c r="A45" s="64"/>
      <c r="B45" s="61"/>
      <c r="C45" s="65"/>
      <c r="D45" s="65"/>
      <c r="E45" s="65"/>
      <c r="F45" s="65"/>
      <c r="G45" s="66"/>
      <c r="H45" s="67"/>
    </row>
    <row r="46" spans="1:8" ht="15.75" customHeight="1">
      <c r="A46" s="64"/>
      <c r="B46" s="61"/>
      <c r="C46" s="65"/>
      <c r="D46" s="65"/>
      <c r="E46" s="65"/>
      <c r="F46" s="65"/>
      <c r="G46" s="66"/>
      <c r="H46" s="67"/>
    </row>
    <row r="47" spans="1:8" ht="22.5">
      <c r="A47" s="68"/>
      <c r="B47" s="69"/>
      <c r="C47" s="67"/>
      <c r="D47" s="67"/>
      <c r="E47" s="67"/>
      <c r="F47" s="67"/>
      <c r="G47" s="66"/>
      <c r="H47" s="67"/>
    </row>
    <row r="48" spans="1:8" ht="22.5">
      <c r="B48" s="70"/>
      <c r="G48" s="71"/>
    </row>
    <row r="49" spans="2:7" ht="22.5">
      <c r="B49" s="72"/>
    </row>
    <row r="50" spans="2:7" ht="22.5">
      <c r="B50" s="72"/>
    </row>
    <row r="51" spans="2:7" ht="22.5">
      <c r="B51" s="72"/>
    </row>
    <row r="52" spans="2:7" ht="22.5">
      <c r="B52" s="72"/>
    </row>
    <row r="53" spans="2:7" ht="22.5">
      <c r="B53" s="72"/>
    </row>
    <row r="54" spans="2:7" ht="22.5">
      <c r="B54" s="73"/>
      <c r="G54" s="74"/>
    </row>
    <row r="55" spans="2:7" ht="22.5">
      <c r="B55" s="72"/>
    </row>
    <row r="56" spans="2:7" ht="22.5">
      <c r="B56" s="72"/>
    </row>
    <row r="57" spans="2:7" ht="22.5">
      <c r="B57" s="72"/>
    </row>
    <row r="58" spans="2:7" ht="22.5">
      <c r="B58" s="72"/>
    </row>
    <row r="59" spans="2:7" ht="22.5">
      <c r="B59" s="72"/>
    </row>
    <row r="60" spans="2:7" ht="22.5">
      <c r="B60" s="73"/>
    </row>
  </sheetData>
  <mergeCells count="3">
    <mergeCell ref="B2:H2"/>
    <mergeCell ref="B3:H3"/>
    <mergeCell ref="B4:H4"/>
  </mergeCells>
  <pageMargins left="0.7" right="0.7" top="0.75" bottom="0.75" header="0.3" footer="0.3"/>
  <pageSetup paperSize="5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5"/>
  <sheetViews>
    <sheetView view="pageBreakPreview" topLeftCell="A7" zoomScale="78" zoomScaleSheetLayoutView="78" workbookViewId="0">
      <selection activeCell="F6" sqref="F6"/>
    </sheetView>
  </sheetViews>
  <sheetFormatPr defaultRowHeight="20.25"/>
  <cols>
    <col min="1" max="1" width="9.42578125" style="68" customWidth="1"/>
    <col min="2" max="2" width="39.7109375" style="102" customWidth="1"/>
    <col min="3" max="3" width="36" style="67" customWidth="1"/>
    <col min="4" max="4" width="12.42578125" style="67" customWidth="1"/>
    <col min="5" max="5" width="12.5703125" style="67" bestFit="1" customWidth="1"/>
    <col min="6" max="6" width="15.140625" style="67" customWidth="1"/>
    <col min="7" max="7" width="18.85546875" style="67" customWidth="1"/>
    <col min="8" max="8" width="20.42578125" style="67" customWidth="1"/>
    <col min="9" max="16384" width="9.140625" style="67"/>
  </cols>
  <sheetData>
    <row r="2" spans="1:12" ht="23.25">
      <c r="B2" s="75" t="s">
        <v>51</v>
      </c>
      <c r="C2" s="75"/>
      <c r="D2" s="75"/>
      <c r="E2" s="75"/>
      <c r="F2" s="75"/>
      <c r="G2" s="75"/>
      <c r="H2" s="75"/>
    </row>
    <row r="3" spans="1:12" ht="23.25">
      <c r="B3" s="75" t="s">
        <v>52</v>
      </c>
      <c r="C3" s="75"/>
      <c r="D3" s="75"/>
      <c r="E3" s="75"/>
      <c r="F3" s="75"/>
      <c r="G3" s="75"/>
      <c r="H3" s="75"/>
    </row>
    <row r="4" spans="1:12" ht="22.5" customHeight="1">
      <c r="B4" s="76" t="s">
        <v>53</v>
      </c>
      <c r="C4" s="76"/>
      <c r="D4" s="76"/>
      <c r="E4" s="76"/>
      <c r="F4" s="76"/>
      <c r="G4" s="76"/>
      <c r="H4" s="76"/>
      <c r="I4" s="77"/>
      <c r="J4" s="77"/>
      <c r="K4" s="77"/>
      <c r="L4" s="77"/>
    </row>
    <row r="6" spans="1:12" s="78" customFormat="1" ht="60.7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 t="s">
        <v>9</v>
      </c>
      <c r="H6" s="4" t="s">
        <v>10</v>
      </c>
    </row>
    <row r="7" spans="1:12" ht="20.25" customHeight="1">
      <c r="A7" s="5">
        <v>1</v>
      </c>
      <c r="B7" s="7" t="s">
        <v>54</v>
      </c>
      <c r="C7" s="8"/>
      <c r="D7" s="9"/>
      <c r="E7" s="10"/>
      <c r="F7" s="10"/>
      <c r="G7" s="11"/>
      <c r="H7" s="9"/>
    </row>
    <row r="8" spans="1:12" ht="30" customHeight="1">
      <c r="A8" s="12" t="s">
        <v>12</v>
      </c>
      <c r="B8" s="7"/>
      <c r="C8" s="79" t="s">
        <v>55</v>
      </c>
      <c r="D8" s="80" t="s">
        <v>56</v>
      </c>
      <c r="E8" s="14"/>
      <c r="F8" s="14">
        <v>2000</v>
      </c>
      <c r="G8" s="24">
        <f>F8*E8</f>
        <v>0</v>
      </c>
      <c r="H8" s="9"/>
    </row>
    <row r="9" spans="1:12" ht="30" customHeight="1">
      <c r="A9" s="12" t="s">
        <v>15</v>
      </c>
      <c r="B9" s="7"/>
      <c r="C9" s="79" t="s">
        <v>57</v>
      </c>
      <c r="D9" s="80" t="s">
        <v>56</v>
      </c>
      <c r="E9" s="14"/>
      <c r="F9" s="14">
        <v>2600</v>
      </c>
      <c r="G9" s="24">
        <f t="shared" ref="G9:G13" si="0">F9*E9</f>
        <v>0</v>
      </c>
      <c r="H9" s="9"/>
    </row>
    <row r="10" spans="1:12" ht="30" customHeight="1">
      <c r="A10" s="12" t="s">
        <v>17</v>
      </c>
      <c r="B10" s="7"/>
      <c r="C10" s="79" t="s">
        <v>58</v>
      </c>
      <c r="D10" s="80" t="s">
        <v>56</v>
      </c>
      <c r="E10" s="14"/>
      <c r="F10" s="14">
        <v>100</v>
      </c>
      <c r="G10" s="24">
        <f t="shared" si="0"/>
        <v>0</v>
      </c>
      <c r="H10" s="9"/>
    </row>
    <row r="11" spans="1:12" ht="30" customHeight="1">
      <c r="A11" s="12"/>
      <c r="B11" s="7"/>
      <c r="C11" s="79" t="s">
        <v>59</v>
      </c>
      <c r="D11" s="80" t="s">
        <v>56</v>
      </c>
      <c r="E11" s="14"/>
      <c r="F11" s="14">
        <v>500</v>
      </c>
      <c r="G11" s="24">
        <f t="shared" si="0"/>
        <v>0</v>
      </c>
      <c r="H11" s="9"/>
    </row>
    <row r="12" spans="1:12" ht="30" customHeight="1">
      <c r="A12" s="12" t="s">
        <v>30</v>
      </c>
      <c r="B12" s="7"/>
      <c r="C12" s="79" t="s">
        <v>60</v>
      </c>
      <c r="D12" s="80" t="s">
        <v>56</v>
      </c>
      <c r="E12" s="14"/>
      <c r="F12" s="14">
        <v>2000</v>
      </c>
      <c r="G12" s="24">
        <f t="shared" si="0"/>
        <v>0</v>
      </c>
      <c r="H12" s="9"/>
    </row>
    <row r="13" spans="1:12" ht="30" customHeight="1">
      <c r="A13" s="18" t="s">
        <v>32</v>
      </c>
      <c r="B13" s="7"/>
      <c r="C13" s="34" t="s">
        <v>61</v>
      </c>
      <c r="D13" s="80" t="s">
        <v>56</v>
      </c>
      <c r="E13" s="14"/>
      <c r="F13" s="14">
        <v>3000</v>
      </c>
      <c r="G13" s="24">
        <f t="shared" si="0"/>
        <v>0</v>
      </c>
      <c r="H13" s="9"/>
    </row>
    <row r="14" spans="1:12" ht="30" customHeight="1">
      <c r="A14" s="18" t="s">
        <v>32</v>
      </c>
      <c r="B14" s="7"/>
      <c r="C14" s="34" t="s">
        <v>62</v>
      </c>
      <c r="D14" s="80" t="s">
        <v>63</v>
      </c>
      <c r="E14" s="14"/>
      <c r="F14" s="14">
        <v>11836</v>
      </c>
      <c r="G14" s="24">
        <f>F14*E14</f>
        <v>0</v>
      </c>
      <c r="H14" s="9"/>
    </row>
    <row r="15" spans="1:12" ht="30" customHeight="1">
      <c r="A15" s="41"/>
      <c r="B15" s="7" t="s">
        <v>20</v>
      </c>
      <c r="C15" s="8"/>
      <c r="D15" s="9"/>
      <c r="E15" s="81">
        <f>SUM(E8:E13)</f>
        <v>0</v>
      </c>
      <c r="F15" s="10"/>
      <c r="G15" s="5"/>
      <c r="H15" s="82">
        <f>SUM(G8:G14)</f>
        <v>0</v>
      </c>
    </row>
    <row r="16" spans="1:12" ht="30" customHeight="1">
      <c r="A16" s="5">
        <v>2</v>
      </c>
      <c r="B16" s="7" t="s">
        <v>21</v>
      </c>
      <c r="C16" s="8"/>
      <c r="D16" s="9"/>
      <c r="E16" s="14"/>
      <c r="F16" s="10"/>
      <c r="G16" s="11"/>
      <c r="H16" s="9"/>
    </row>
    <row r="17" spans="1:8" ht="30" customHeight="1">
      <c r="A17" s="12" t="s">
        <v>12</v>
      </c>
      <c r="B17" s="83"/>
      <c r="C17" s="84" t="s">
        <v>64</v>
      </c>
      <c r="D17" s="85" t="s">
        <v>56</v>
      </c>
      <c r="E17" s="86">
        <f>E15</f>
        <v>0</v>
      </c>
      <c r="F17" s="87">
        <v>55.125</v>
      </c>
      <c r="G17" s="24">
        <f>E17*F17</f>
        <v>0</v>
      </c>
      <c r="H17" s="9"/>
    </row>
    <row r="18" spans="1:8" ht="30" customHeight="1">
      <c r="A18" s="12" t="s">
        <v>15</v>
      </c>
      <c r="B18" s="83"/>
      <c r="C18" s="84" t="s">
        <v>65</v>
      </c>
      <c r="D18" s="88"/>
      <c r="E18" s="89"/>
      <c r="F18" s="87">
        <v>57.881250000000001</v>
      </c>
      <c r="G18" s="24">
        <f>E17*F18</f>
        <v>0</v>
      </c>
      <c r="H18" s="9"/>
    </row>
    <row r="19" spans="1:8" ht="30" customHeight="1">
      <c r="A19" s="12" t="s">
        <v>17</v>
      </c>
      <c r="B19" s="83"/>
      <c r="C19" s="84" t="s">
        <v>66</v>
      </c>
      <c r="D19" s="88"/>
      <c r="E19" s="89"/>
      <c r="F19" s="87">
        <v>60.775312499999998</v>
      </c>
      <c r="G19" s="24">
        <f>E17*F19</f>
        <v>0</v>
      </c>
      <c r="H19" s="9"/>
    </row>
    <row r="20" spans="1:8" ht="30" customHeight="1">
      <c r="A20" s="12" t="s">
        <v>30</v>
      </c>
      <c r="B20" s="83"/>
      <c r="C20" s="84" t="s">
        <v>67</v>
      </c>
      <c r="D20" s="88"/>
      <c r="E20" s="89"/>
      <c r="F20" s="87">
        <v>63.814078124999995</v>
      </c>
      <c r="G20" s="24">
        <f>E17*F20</f>
        <v>0</v>
      </c>
      <c r="H20" s="9"/>
    </row>
    <row r="21" spans="1:8" ht="30" customHeight="1">
      <c r="A21" s="12" t="s">
        <v>32</v>
      </c>
      <c r="B21" s="83"/>
      <c r="C21" s="84" t="s">
        <v>68</v>
      </c>
      <c r="D21" s="88"/>
      <c r="E21" s="89"/>
      <c r="F21" s="87">
        <v>67.004782031250002</v>
      </c>
      <c r="G21" s="24">
        <f>E17*F21</f>
        <v>0</v>
      </c>
      <c r="H21" s="9"/>
    </row>
    <row r="22" spans="1:8" ht="30" customHeight="1">
      <c r="A22" s="12" t="s">
        <v>35</v>
      </c>
      <c r="B22" s="83"/>
      <c r="C22" s="84" t="s">
        <v>69</v>
      </c>
      <c r="D22" s="88"/>
      <c r="E22" s="89"/>
      <c r="F22" s="87">
        <v>70.355021132812482</v>
      </c>
      <c r="G22" s="24">
        <f>E17*F22</f>
        <v>0</v>
      </c>
      <c r="H22" s="9"/>
    </row>
    <row r="23" spans="1:8" ht="30" customHeight="1">
      <c r="A23" s="12" t="s">
        <v>37</v>
      </c>
      <c r="B23" s="83"/>
      <c r="C23" s="84" t="s">
        <v>70</v>
      </c>
      <c r="D23" s="88"/>
      <c r="E23" s="89"/>
      <c r="F23" s="87">
        <v>73.872772189453102</v>
      </c>
      <c r="G23" s="24">
        <f>E17*F23</f>
        <v>0</v>
      </c>
      <c r="H23" s="9"/>
    </row>
    <row r="24" spans="1:8" ht="30" customHeight="1">
      <c r="A24" s="12" t="s">
        <v>39</v>
      </c>
      <c r="B24" s="83"/>
      <c r="C24" s="84" t="s">
        <v>71</v>
      </c>
      <c r="D24" s="88"/>
      <c r="E24" s="89"/>
      <c r="F24" s="90">
        <v>77.566410798925759</v>
      </c>
      <c r="G24" s="24">
        <f>E17*F24</f>
        <v>0</v>
      </c>
      <c r="H24" s="9"/>
    </row>
    <row r="25" spans="1:8" ht="30" customHeight="1">
      <c r="A25" s="12" t="s">
        <v>72</v>
      </c>
      <c r="B25" s="83"/>
      <c r="C25" s="84" t="s">
        <v>73</v>
      </c>
      <c r="D25" s="88"/>
      <c r="E25" s="89"/>
      <c r="F25" s="90">
        <v>81.444000000000003</v>
      </c>
      <c r="G25" s="24">
        <f>E17*F25</f>
        <v>0</v>
      </c>
      <c r="H25" s="9"/>
    </row>
    <row r="26" spans="1:8" ht="30" customHeight="1">
      <c r="A26" s="12" t="s">
        <v>74</v>
      </c>
      <c r="B26" s="83"/>
      <c r="C26" s="84" t="s">
        <v>75</v>
      </c>
      <c r="D26" s="91"/>
      <c r="E26" s="92"/>
      <c r="F26" s="90">
        <v>85.52</v>
      </c>
      <c r="G26" s="24">
        <f>E17*F26</f>
        <v>0</v>
      </c>
      <c r="H26" s="9"/>
    </row>
    <row r="27" spans="1:8" ht="30" customHeight="1">
      <c r="A27" s="18"/>
      <c r="B27" s="7" t="s">
        <v>20</v>
      </c>
      <c r="C27" s="8"/>
      <c r="D27" s="9"/>
      <c r="E27" s="14"/>
      <c r="F27" s="10"/>
      <c r="G27" s="5"/>
      <c r="H27" s="82">
        <f>SUM(G17:G26)</f>
        <v>0</v>
      </c>
    </row>
    <row r="28" spans="1:8" s="95" customFormat="1" ht="72">
      <c r="A28" s="33">
        <v>3</v>
      </c>
      <c r="B28" s="34" t="s">
        <v>76</v>
      </c>
      <c r="C28" s="84"/>
      <c r="D28" s="9"/>
      <c r="E28" s="93">
        <v>0.5</v>
      </c>
      <c r="F28" s="94"/>
      <c r="G28" s="28"/>
      <c r="H28" s="87">
        <f>H15*E28</f>
        <v>0</v>
      </c>
    </row>
    <row r="29" spans="1:8" s="95" customFormat="1" ht="44.25" customHeight="1">
      <c r="A29" s="33">
        <v>4</v>
      </c>
      <c r="B29" s="22" t="s">
        <v>77</v>
      </c>
      <c r="C29" s="39"/>
      <c r="D29" s="9"/>
      <c r="E29" s="93">
        <v>0.15</v>
      </c>
      <c r="F29" s="94"/>
      <c r="G29" s="28"/>
      <c r="H29" s="87">
        <f>H15*E29</f>
        <v>0</v>
      </c>
    </row>
    <row r="30" spans="1:8" s="95" customFormat="1" ht="59.25" customHeight="1">
      <c r="A30" s="33">
        <v>5</v>
      </c>
      <c r="B30" s="34" t="s">
        <v>78</v>
      </c>
      <c r="C30" s="29"/>
      <c r="D30" s="9"/>
      <c r="E30" s="93">
        <v>0.18</v>
      </c>
      <c r="F30" s="10"/>
      <c r="G30" s="84"/>
      <c r="H30" s="87">
        <f>(H29+H27+H28)*E30</f>
        <v>0</v>
      </c>
    </row>
    <row r="31" spans="1:8" s="95" customFormat="1" ht="54">
      <c r="A31" s="33">
        <v>7</v>
      </c>
      <c r="B31" s="22" t="s">
        <v>79</v>
      </c>
      <c r="C31" s="29"/>
      <c r="D31" s="96"/>
      <c r="E31" s="97">
        <v>0.5</v>
      </c>
      <c r="F31" s="98"/>
      <c r="G31" s="33"/>
      <c r="H31" s="87">
        <f>H15*E31</f>
        <v>0</v>
      </c>
    </row>
    <row r="32" spans="1:8" s="95" customFormat="1" ht="18">
      <c r="A32" s="99"/>
      <c r="B32" s="22" t="s">
        <v>80</v>
      </c>
      <c r="C32" s="39"/>
      <c r="D32" s="84"/>
      <c r="E32" s="100"/>
      <c r="F32" s="100"/>
      <c r="G32" s="84"/>
      <c r="H32" s="101" t="e">
        <f>H27+H28+H29+#REF!+#REF!+H31</f>
        <v>#REF!</v>
      </c>
    </row>
    <row r="33" spans="1:8">
      <c r="A33" s="42"/>
      <c r="B33" s="43"/>
      <c r="C33" s="44"/>
      <c r="D33" s="45"/>
      <c r="E33" s="46"/>
      <c r="F33" s="46"/>
      <c r="G33" s="45"/>
      <c r="H33" s="48"/>
    </row>
    <row r="34" spans="1:8">
      <c r="A34" s="42"/>
      <c r="B34" s="43"/>
      <c r="C34" s="44"/>
      <c r="D34" s="45"/>
      <c r="E34" s="46"/>
      <c r="F34" s="46"/>
      <c r="G34" s="45"/>
      <c r="H34" s="48"/>
    </row>
    <row r="35" spans="1:8">
      <c r="A35" s="42"/>
      <c r="C35" s="51" t="s">
        <v>46</v>
      </c>
      <c r="D35" s="55" t="e">
        <f>H32/100000</f>
        <v>#REF!</v>
      </c>
      <c r="E35" s="53" t="s">
        <v>81</v>
      </c>
      <c r="F35" s="45"/>
      <c r="G35" s="45"/>
      <c r="H35" s="45"/>
    </row>
    <row r="36" spans="1:8">
      <c r="A36" s="42"/>
      <c r="B36" s="43"/>
      <c r="C36" s="51"/>
      <c r="D36" s="56"/>
      <c r="E36" s="56"/>
      <c r="F36" s="45"/>
      <c r="G36" s="45"/>
      <c r="H36" s="45"/>
    </row>
    <row r="37" spans="1:8">
      <c r="A37" s="42"/>
      <c r="B37" s="43"/>
      <c r="C37" s="51"/>
      <c r="D37" s="56"/>
      <c r="E37" s="56"/>
      <c r="F37" s="45"/>
      <c r="G37" s="45"/>
      <c r="H37" s="45"/>
    </row>
    <row r="38" spans="1:8" ht="21.75">
      <c r="A38" s="57"/>
      <c r="B38" s="58" t="s">
        <v>82</v>
      </c>
      <c r="C38" s="44"/>
      <c r="D38" s="44"/>
      <c r="E38" s="44"/>
      <c r="F38" s="44"/>
      <c r="G38" s="59" t="s">
        <v>48</v>
      </c>
      <c r="H38" s="45"/>
    </row>
    <row r="39" spans="1:8">
      <c r="A39" s="60"/>
      <c r="B39" s="64"/>
      <c r="C39" s="62"/>
      <c r="D39" s="62"/>
      <c r="E39" s="62"/>
      <c r="F39" s="62"/>
      <c r="G39" s="62"/>
      <c r="H39" s="62"/>
    </row>
    <row r="40" spans="1:8" ht="15.75" customHeight="1">
      <c r="A40" s="64"/>
      <c r="B40" s="64"/>
      <c r="C40" s="65"/>
      <c r="D40" s="65"/>
      <c r="E40" s="65"/>
      <c r="F40" s="65"/>
    </row>
    <row r="45" spans="1:8" ht="22.5">
      <c r="B45" s="70" t="s">
        <v>49</v>
      </c>
      <c r="G45" s="71" t="s">
        <v>50</v>
      </c>
    </row>
  </sheetData>
  <mergeCells count="5">
    <mergeCell ref="B2:H2"/>
    <mergeCell ref="B3:H3"/>
    <mergeCell ref="B4:H4"/>
    <mergeCell ref="D17:D26"/>
    <mergeCell ref="E17:E26"/>
  </mergeCells>
  <pageMargins left="0.7" right="0.7" top="0.75" bottom="0.75" header="0.3" footer="0.3"/>
  <pageSetup paperSize="5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62"/>
  <sheetViews>
    <sheetView view="pageBreakPreview" zoomScale="78" zoomScaleSheetLayoutView="78" workbookViewId="0">
      <selection activeCell="F7" sqref="F7"/>
    </sheetView>
  </sheetViews>
  <sheetFormatPr defaultRowHeight="21"/>
  <cols>
    <col min="1" max="1" width="9.42578125" style="1" customWidth="1"/>
    <col min="2" max="2" width="39.7109375" style="50" customWidth="1"/>
    <col min="3" max="3" width="31.28515625" style="3" customWidth="1"/>
    <col min="4" max="4" width="16.42578125" style="3" customWidth="1"/>
    <col min="5" max="5" width="9.140625" style="3"/>
    <col min="6" max="6" width="15.140625" style="3" customWidth="1"/>
    <col min="7" max="7" width="16.7109375" style="3" customWidth="1"/>
    <col min="8" max="8" width="18.7109375" style="3" customWidth="1"/>
    <col min="9" max="16384" width="9.140625" style="3"/>
  </cols>
  <sheetData>
    <row r="2" spans="1:8" ht="24.75">
      <c r="B2" s="2" t="s">
        <v>0</v>
      </c>
      <c r="C2" s="2"/>
      <c r="D2" s="2"/>
      <c r="E2" s="2"/>
      <c r="F2" s="2"/>
      <c r="G2" s="2"/>
      <c r="H2" s="2"/>
    </row>
    <row r="3" spans="1:8" ht="24.75">
      <c r="B3" s="2" t="s">
        <v>1</v>
      </c>
      <c r="C3" s="2"/>
      <c r="D3" s="2"/>
      <c r="E3" s="2"/>
      <c r="F3" s="2"/>
      <c r="G3" s="2"/>
      <c r="H3" s="2"/>
    </row>
    <row r="4" spans="1:8" ht="24.75">
      <c r="B4" s="2" t="s">
        <v>2</v>
      </c>
      <c r="C4" s="2"/>
      <c r="D4" s="2"/>
      <c r="E4" s="2"/>
      <c r="F4" s="2"/>
      <c r="G4" s="2"/>
      <c r="H4" s="2"/>
    </row>
    <row r="6" spans="1:8" s="6" customFormat="1" ht="60.7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84</v>
      </c>
      <c r="G6" s="5" t="s">
        <v>9</v>
      </c>
      <c r="H6" s="4" t="s">
        <v>10</v>
      </c>
    </row>
    <row r="7" spans="1:8" ht="20.25" customHeight="1">
      <c r="A7" s="5">
        <v>1</v>
      </c>
      <c r="B7" s="7" t="s">
        <v>11</v>
      </c>
      <c r="C7" s="8"/>
      <c r="D7" s="9"/>
      <c r="E7" s="10"/>
      <c r="F7" s="10"/>
      <c r="G7" s="11"/>
      <c r="H7" s="9"/>
    </row>
    <row r="8" spans="1:8" ht="30" customHeight="1">
      <c r="A8" s="12" t="s">
        <v>12</v>
      </c>
      <c r="B8" s="7"/>
      <c r="C8" s="13" t="s">
        <v>13</v>
      </c>
      <c r="D8" s="14" t="s">
        <v>14</v>
      </c>
      <c r="E8" s="14"/>
      <c r="F8" s="14">
        <v>121</v>
      </c>
      <c r="G8" s="11">
        <f>E8*F8</f>
        <v>0</v>
      </c>
      <c r="H8" s="9"/>
    </row>
    <row r="9" spans="1:8" ht="30" customHeight="1">
      <c r="A9" s="12" t="s">
        <v>15</v>
      </c>
      <c r="B9" s="7"/>
      <c r="C9" s="13" t="s">
        <v>16</v>
      </c>
      <c r="D9" s="14" t="s">
        <v>14</v>
      </c>
      <c r="E9" s="14"/>
      <c r="F9" s="14">
        <v>60.5</v>
      </c>
      <c r="G9" s="11">
        <f t="shared" ref="G9:G10" si="0">E9*F9</f>
        <v>0</v>
      </c>
      <c r="H9" s="9"/>
    </row>
    <row r="10" spans="1:8" ht="30" customHeight="1">
      <c r="A10" s="12" t="s">
        <v>17</v>
      </c>
      <c r="B10" s="7"/>
      <c r="C10" s="13" t="s">
        <v>18</v>
      </c>
      <c r="D10" s="14" t="s">
        <v>19</v>
      </c>
      <c r="E10" s="14"/>
      <c r="F10" s="14">
        <v>1210</v>
      </c>
      <c r="G10" s="11">
        <f t="shared" si="0"/>
        <v>0</v>
      </c>
      <c r="H10" s="9"/>
    </row>
    <row r="11" spans="1:8" ht="30" customHeight="1">
      <c r="A11" s="15"/>
      <c r="B11" s="7" t="s">
        <v>20</v>
      </c>
      <c r="C11" s="8"/>
      <c r="D11" s="9"/>
      <c r="E11" s="14"/>
      <c r="F11" s="10"/>
      <c r="G11" s="5"/>
      <c r="H11" s="16">
        <f>SUM(G8:G10)</f>
        <v>0</v>
      </c>
    </row>
    <row r="12" spans="1:8" ht="30" customHeight="1">
      <c r="A12" s="5">
        <v>2</v>
      </c>
      <c r="B12" s="7" t="s">
        <v>21</v>
      </c>
      <c r="C12" s="8"/>
      <c r="D12" s="9"/>
      <c r="E12" s="14"/>
      <c r="F12" s="10"/>
      <c r="G12" s="11"/>
      <c r="H12" s="9"/>
    </row>
    <row r="13" spans="1:8" ht="30" customHeight="1">
      <c r="A13" s="12" t="s">
        <v>12</v>
      </c>
      <c r="B13" s="17"/>
      <c r="C13" s="13" t="s">
        <v>18</v>
      </c>
      <c r="D13" s="14" t="s">
        <v>19</v>
      </c>
      <c r="E13" s="14"/>
      <c r="F13" s="14">
        <v>738.72</v>
      </c>
      <c r="G13" s="11">
        <f t="shared" ref="G13:G15" si="1">E13*F13</f>
        <v>0</v>
      </c>
      <c r="H13" s="9"/>
    </row>
    <row r="14" spans="1:8" ht="30" customHeight="1">
      <c r="A14" s="12" t="s">
        <v>15</v>
      </c>
      <c r="B14" s="17"/>
      <c r="C14" s="13" t="s">
        <v>22</v>
      </c>
      <c r="D14" s="14" t="s">
        <v>14</v>
      </c>
      <c r="E14" s="14"/>
      <c r="F14" s="14">
        <v>73.87</v>
      </c>
      <c r="G14" s="11">
        <f t="shared" si="1"/>
        <v>0</v>
      </c>
      <c r="H14" s="9"/>
    </row>
    <row r="15" spans="1:8" ht="30" customHeight="1">
      <c r="A15" s="12" t="s">
        <v>17</v>
      </c>
      <c r="B15" s="17"/>
      <c r="C15" s="13" t="s">
        <v>23</v>
      </c>
      <c r="D15" s="14" t="s">
        <v>14</v>
      </c>
      <c r="E15" s="14"/>
      <c r="F15" s="14">
        <v>73.87</v>
      </c>
      <c r="G15" s="11">
        <f t="shared" si="1"/>
        <v>0</v>
      </c>
      <c r="H15" s="9"/>
    </row>
    <row r="16" spans="1:8" ht="30" customHeight="1">
      <c r="A16" s="18"/>
      <c r="B16" s="7" t="s">
        <v>20</v>
      </c>
      <c r="C16" s="8"/>
      <c r="D16" s="9"/>
      <c r="E16" s="14"/>
      <c r="F16" s="10"/>
      <c r="G16" s="16">
        <f>SUM(G13:G15)</f>
        <v>0</v>
      </c>
      <c r="H16" s="16"/>
    </row>
    <row r="17" spans="1:8" ht="30" customHeight="1">
      <c r="A17" s="5"/>
      <c r="B17" s="7" t="s">
        <v>24</v>
      </c>
      <c r="C17" s="8" t="s">
        <v>25</v>
      </c>
      <c r="D17" s="9"/>
      <c r="E17" s="14"/>
      <c r="F17" s="10"/>
      <c r="G17" s="19"/>
      <c r="H17" s="20"/>
    </row>
    <row r="18" spans="1:8" ht="30" hidden="1" customHeight="1">
      <c r="A18" s="18"/>
      <c r="B18" s="7"/>
      <c r="C18" s="13" t="s">
        <v>18</v>
      </c>
      <c r="D18" s="14" t="s">
        <v>19</v>
      </c>
      <c r="E18" s="14"/>
      <c r="F18" s="10"/>
      <c r="G18" s="5"/>
      <c r="H18" s="21"/>
    </row>
    <row r="19" spans="1:8" ht="30" hidden="1" customHeight="1">
      <c r="A19" s="18"/>
      <c r="B19" s="7"/>
      <c r="C19" s="13" t="s">
        <v>22</v>
      </c>
      <c r="D19" s="14" t="s">
        <v>14</v>
      </c>
      <c r="E19" s="14"/>
      <c r="F19" s="10"/>
      <c r="G19" s="5"/>
      <c r="H19" s="21"/>
    </row>
    <row r="20" spans="1:8" ht="30" hidden="1" customHeight="1">
      <c r="A20" s="18"/>
      <c r="B20" s="7"/>
      <c r="C20" s="13" t="s">
        <v>23</v>
      </c>
      <c r="D20" s="14" t="s">
        <v>14</v>
      </c>
      <c r="E20" s="14"/>
      <c r="F20" s="10"/>
      <c r="G20" s="5"/>
      <c r="H20" s="21"/>
    </row>
    <row r="21" spans="1:8" ht="30" customHeight="1">
      <c r="A21" s="18"/>
      <c r="B21" s="7" t="s">
        <v>20</v>
      </c>
      <c r="C21" s="8"/>
      <c r="D21" s="9"/>
      <c r="E21" s="14"/>
      <c r="F21" s="10"/>
      <c r="G21" s="5"/>
      <c r="H21" s="16">
        <f>G16*5</f>
        <v>0</v>
      </c>
    </row>
    <row r="22" spans="1:8" ht="45" customHeight="1">
      <c r="A22" s="4">
        <v>3</v>
      </c>
      <c r="B22" s="22" t="s">
        <v>26</v>
      </c>
      <c r="C22" s="8"/>
      <c r="D22" s="14"/>
      <c r="E22" s="14"/>
      <c r="F22" s="14"/>
      <c r="G22" s="9"/>
      <c r="H22" s="9"/>
    </row>
    <row r="23" spans="1:8" ht="30" customHeight="1">
      <c r="A23" s="12" t="s">
        <v>12</v>
      </c>
      <c r="B23" s="17"/>
      <c r="C23" s="13" t="s">
        <v>27</v>
      </c>
      <c r="D23" s="14" t="s">
        <v>14</v>
      </c>
      <c r="E23" s="14"/>
      <c r="F23" s="23">
        <v>802.23</v>
      </c>
      <c r="G23" s="24">
        <f t="shared" ref="G23:G30" si="2">E23*F23</f>
        <v>0</v>
      </c>
      <c r="H23" s="9"/>
    </row>
    <row r="24" spans="1:8" ht="30" customHeight="1">
      <c r="A24" s="12" t="s">
        <v>15</v>
      </c>
      <c r="B24" s="17"/>
      <c r="C24" s="13" t="s">
        <v>28</v>
      </c>
      <c r="D24" s="14" t="s">
        <v>14</v>
      </c>
      <c r="E24" s="14"/>
      <c r="F24" s="23">
        <v>436.81</v>
      </c>
      <c r="G24" s="24">
        <f t="shared" si="2"/>
        <v>0</v>
      </c>
      <c r="H24" s="9"/>
    </row>
    <row r="25" spans="1:8" ht="30" customHeight="1">
      <c r="A25" s="12" t="s">
        <v>17</v>
      </c>
      <c r="B25" s="17"/>
      <c r="C25" s="13" t="s">
        <v>29</v>
      </c>
      <c r="D25" s="14" t="s">
        <v>14</v>
      </c>
      <c r="E25" s="14"/>
      <c r="F25" s="23">
        <v>631.62</v>
      </c>
      <c r="G25" s="24">
        <f t="shared" si="2"/>
        <v>0</v>
      </c>
      <c r="H25" s="9"/>
    </row>
    <row r="26" spans="1:8" ht="30" customHeight="1">
      <c r="A26" s="12" t="s">
        <v>30</v>
      </c>
      <c r="B26" s="17"/>
      <c r="C26" s="13" t="s">
        <v>31</v>
      </c>
      <c r="D26" s="14" t="s">
        <v>14</v>
      </c>
      <c r="E26" s="14"/>
      <c r="F26" s="23">
        <v>130.68</v>
      </c>
      <c r="G26" s="24">
        <f t="shared" si="2"/>
        <v>0</v>
      </c>
      <c r="H26" s="9"/>
    </row>
    <row r="27" spans="1:8" ht="30" customHeight="1">
      <c r="A27" s="18" t="s">
        <v>32</v>
      </c>
      <c r="B27" s="17"/>
      <c r="C27" s="13" t="s">
        <v>33</v>
      </c>
      <c r="D27" s="14" t="s">
        <v>34</v>
      </c>
      <c r="E27" s="14"/>
      <c r="F27" s="25">
        <v>13019.6</v>
      </c>
      <c r="G27" s="24">
        <f t="shared" si="2"/>
        <v>0</v>
      </c>
      <c r="H27" s="9"/>
    </row>
    <row r="28" spans="1:8" ht="30" customHeight="1">
      <c r="A28" s="18" t="s">
        <v>35</v>
      </c>
      <c r="B28" s="17"/>
      <c r="C28" s="13" t="s">
        <v>36</v>
      </c>
      <c r="D28" s="14" t="s">
        <v>34</v>
      </c>
      <c r="E28" s="14"/>
      <c r="F28" s="23">
        <v>552.72</v>
      </c>
      <c r="G28" s="24">
        <f t="shared" si="2"/>
        <v>0</v>
      </c>
      <c r="H28" s="9"/>
    </row>
    <row r="29" spans="1:8" ht="30" customHeight="1">
      <c r="A29" s="18" t="s">
        <v>37</v>
      </c>
      <c r="B29" s="17"/>
      <c r="C29" s="13" t="s">
        <v>38</v>
      </c>
      <c r="D29" s="14" t="s">
        <v>34</v>
      </c>
      <c r="E29" s="14"/>
      <c r="F29" s="23">
        <v>2493.81</v>
      </c>
      <c r="G29" s="26">
        <f>F29*0</f>
        <v>0</v>
      </c>
      <c r="H29" s="27">
        <f>E29*F29</f>
        <v>0</v>
      </c>
    </row>
    <row r="30" spans="1:8" ht="30" customHeight="1">
      <c r="A30" s="18" t="s">
        <v>39</v>
      </c>
      <c r="B30" s="17"/>
      <c r="C30" s="13" t="s">
        <v>40</v>
      </c>
      <c r="D30" s="14" t="s">
        <v>34</v>
      </c>
      <c r="E30" s="14"/>
      <c r="F30" s="23">
        <v>3199.24</v>
      </c>
      <c r="G30" s="24">
        <f t="shared" si="2"/>
        <v>0</v>
      </c>
      <c r="H30" s="27">
        <f>E30*F30</f>
        <v>0</v>
      </c>
    </row>
    <row r="31" spans="1:8" ht="30" customHeight="1">
      <c r="A31" s="18" t="s">
        <v>72</v>
      </c>
      <c r="B31" s="17"/>
      <c r="C31" s="13" t="s">
        <v>83</v>
      </c>
      <c r="D31" s="14" t="s">
        <v>34</v>
      </c>
      <c r="E31" s="14"/>
      <c r="F31" s="23">
        <v>12925</v>
      </c>
      <c r="G31" s="24">
        <f>E31*F31</f>
        <v>0</v>
      </c>
      <c r="H31" s="27"/>
    </row>
    <row r="32" spans="1:8" s="32" customFormat="1" ht="21.75" customHeight="1">
      <c r="A32" s="28"/>
      <c r="B32" s="7" t="s">
        <v>20</v>
      </c>
      <c r="C32" s="29"/>
      <c r="D32" s="14"/>
      <c r="E32" s="14"/>
      <c r="F32" s="14"/>
      <c r="G32" s="30">
        <f>SUM(G23:G30)</f>
        <v>0</v>
      </c>
      <c r="H32" s="31">
        <f>G23+G25+H29+H30</f>
        <v>0</v>
      </c>
    </row>
    <row r="33" spans="1:8" s="32" customFormat="1" ht="58.5" customHeight="1">
      <c r="A33" s="33"/>
      <c r="B33" s="34" t="s">
        <v>41</v>
      </c>
      <c r="C33" s="35"/>
      <c r="D33" s="36"/>
      <c r="E33" s="36"/>
      <c r="F33" s="36"/>
      <c r="G33" s="37"/>
      <c r="H33" s="38">
        <f>G32*50%</f>
        <v>0</v>
      </c>
    </row>
    <row r="34" spans="1:8" s="32" customFormat="1" ht="44.25" customHeight="1">
      <c r="A34" s="33">
        <v>4</v>
      </c>
      <c r="B34" s="22" t="s">
        <v>42</v>
      </c>
      <c r="C34" s="39"/>
      <c r="D34" s="9"/>
      <c r="E34" s="10"/>
      <c r="F34" s="10"/>
      <c r="G34" s="35"/>
      <c r="H34" s="38">
        <f>H32*15%</f>
        <v>0</v>
      </c>
    </row>
    <row r="35" spans="1:8" s="32" customFormat="1" ht="36">
      <c r="A35" s="33">
        <v>5</v>
      </c>
      <c r="B35" s="34" t="s">
        <v>43</v>
      </c>
      <c r="C35" s="29"/>
      <c r="D35" s="9"/>
      <c r="E35" s="10"/>
      <c r="F35" s="10"/>
      <c r="G35" s="35"/>
      <c r="H35" s="38">
        <f>(H11+H21+H29+H33)*18%</f>
        <v>0</v>
      </c>
    </row>
    <row r="36" spans="1:8" s="32" customFormat="1" ht="54">
      <c r="A36" s="33">
        <v>6</v>
      </c>
      <c r="B36" s="22" t="s">
        <v>44</v>
      </c>
      <c r="C36" s="29"/>
      <c r="D36" s="14" t="s">
        <v>14</v>
      </c>
      <c r="E36" s="14"/>
      <c r="F36" s="14">
        <v>60.5</v>
      </c>
      <c r="G36" s="11">
        <f t="shared" ref="G36" si="3">E36*F36</f>
        <v>0</v>
      </c>
      <c r="H36" s="40">
        <f>G36</f>
        <v>0</v>
      </c>
    </row>
    <row r="37" spans="1:8">
      <c r="A37" s="41"/>
      <c r="B37" s="7" t="s">
        <v>45</v>
      </c>
      <c r="C37" s="8"/>
      <c r="D37" s="9"/>
      <c r="E37" s="10"/>
      <c r="F37" s="10"/>
      <c r="G37" s="36"/>
      <c r="H37" s="16">
        <f>H11+H21+H29+H33+H34+H35+H36</f>
        <v>0</v>
      </c>
    </row>
    <row r="38" spans="1:8">
      <c r="A38" s="42"/>
      <c r="B38" s="43"/>
      <c r="C38" s="44"/>
      <c r="D38" s="45"/>
      <c r="E38" s="46"/>
      <c r="F38" s="46"/>
      <c r="G38" s="47"/>
      <c r="H38" s="48"/>
    </row>
    <row r="39" spans="1:8">
      <c r="A39" s="42"/>
      <c r="B39" s="43"/>
      <c r="C39" s="44"/>
      <c r="D39" s="45"/>
      <c r="E39" s="46"/>
      <c r="F39" s="46"/>
      <c r="G39" s="47"/>
      <c r="H39" s="49"/>
    </row>
    <row r="40" spans="1:8">
      <c r="A40" s="42"/>
      <c r="C40" s="51" t="s">
        <v>46</v>
      </c>
      <c r="D40" s="52">
        <f>H37</f>
        <v>0</v>
      </c>
      <c r="E40" s="53"/>
      <c r="F40" s="45"/>
      <c r="G40" s="45"/>
      <c r="H40" s="54"/>
    </row>
    <row r="41" spans="1:8">
      <c r="A41" s="42"/>
      <c r="C41" s="51"/>
      <c r="D41" s="55"/>
      <c r="E41" s="53"/>
      <c r="F41" s="45"/>
      <c r="G41" s="45"/>
      <c r="H41" s="54"/>
    </row>
    <row r="42" spans="1:8">
      <c r="A42" s="42"/>
      <c r="B42" s="43"/>
      <c r="C42" s="51"/>
      <c r="D42" s="56"/>
      <c r="E42" s="56"/>
      <c r="F42" s="45"/>
      <c r="H42" s="45"/>
    </row>
    <row r="43" spans="1:8">
      <c r="A43" s="42"/>
      <c r="B43" s="43"/>
      <c r="C43" s="51"/>
      <c r="D43" s="56"/>
      <c r="E43" s="56"/>
      <c r="F43" s="45"/>
      <c r="G43" s="45"/>
      <c r="H43" s="45"/>
    </row>
    <row r="44" spans="1:8" ht="22.5">
      <c r="A44" s="57"/>
      <c r="B44" s="58" t="s">
        <v>47</v>
      </c>
      <c r="C44" s="44"/>
      <c r="D44" s="44"/>
      <c r="E44" s="44"/>
      <c r="F44" s="44"/>
      <c r="G44" s="59" t="s">
        <v>48</v>
      </c>
      <c r="H44" s="45"/>
    </row>
    <row r="45" spans="1:8" ht="21.75">
      <c r="A45" s="60"/>
      <c r="B45" s="61"/>
      <c r="C45" s="62"/>
      <c r="D45" s="62"/>
      <c r="E45" s="62"/>
      <c r="F45" s="62"/>
      <c r="G45" s="63"/>
      <c r="H45" s="62"/>
    </row>
    <row r="46" spans="1:8" ht="15.75" customHeight="1">
      <c r="A46" s="64"/>
      <c r="B46" s="61"/>
      <c r="C46" s="65"/>
      <c r="D46" s="65"/>
      <c r="E46" s="65"/>
      <c r="F46" s="65"/>
      <c r="G46" s="66"/>
      <c r="H46" s="67"/>
    </row>
    <row r="47" spans="1:8" ht="15.75" customHeight="1">
      <c r="A47" s="64"/>
      <c r="B47" s="61"/>
      <c r="C47" s="65"/>
      <c r="D47" s="65"/>
      <c r="E47" s="65"/>
      <c r="F47" s="65"/>
      <c r="G47" s="66"/>
      <c r="H47" s="67"/>
    </row>
    <row r="48" spans="1:8" ht="15.75" customHeight="1">
      <c r="A48" s="64"/>
      <c r="B48" s="61"/>
      <c r="C48" s="65"/>
      <c r="D48" s="65"/>
      <c r="E48" s="65"/>
      <c r="F48" s="65"/>
      <c r="G48" s="66"/>
      <c r="H48" s="67"/>
    </row>
    <row r="49" spans="1:8" ht="22.5">
      <c r="A49" s="68"/>
      <c r="B49" s="69"/>
      <c r="C49" s="67"/>
      <c r="D49" s="67"/>
      <c r="E49" s="67"/>
      <c r="F49" s="67"/>
      <c r="G49" s="66"/>
      <c r="H49" s="67"/>
    </row>
    <row r="50" spans="1:8" ht="22.5">
      <c r="B50" s="70" t="s">
        <v>49</v>
      </c>
      <c r="G50" s="71" t="s">
        <v>50</v>
      </c>
    </row>
    <row r="51" spans="1:8" ht="22.5">
      <c r="B51" s="72"/>
    </row>
    <row r="52" spans="1:8" ht="22.5">
      <c r="B52" s="72"/>
    </row>
    <row r="53" spans="1:8" ht="22.5">
      <c r="B53" s="72"/>
    </row>
    <row r="54" spans="1:8" ht="22.5">
      <c r="B54" s="72"/>
    </row>
    <row r="55" spans="1:8" ht="22.5">
      <c r="B55" s="72"/>
    </row>
    <row r="56" spans="1:8" ht="22.5">
      <c r="B56" s="73"/>
      <c r="G56" s="74"/>
    </row>
    <row r="57" spans="1:8" ht="22.5">
      <c r="B57" s="72"/>
    </row>
    <row r="58" spans="1:8" ht="22.5">
      <c r="B58" s="72"/>
    </row>
    <row r="59" spans="1:8" ht="22.5">
      <c r="B59" s="72"/>
    </row>
    <row r="60" spans="1:8" ht="22.5">
      <c r="B60" s="72"/>
    </row>
    <row r="61" spans="1:8" ht="22.5">
      <c r="B61" s="72"/>
    </row>
    <row r="62" spans="1:8" ht="22.5">
      <c r="B62" s="73"/>
    </row>
  </sheetData>
  <mergeCells count="3">
    <mergeCell ref="B2:H2"/>
    <mergeCell ref="B3:H3"/>
    <mergeCell ref="B4:H4"/>
  </mergeCells>
  <pageMargins left="0.7" right="0.7" top="0.75" bottom="0.75" header="0.3" footer="0.3"/>
  <pageSetup paperSize="5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Domestic</vt:lpstr>
      <vt:lpstr>PNG Final  </vt:lpstr>
      <vt:lpstr>Telecom Final</vt:lpstr>
      <vt:lpstr>Domestic!Print_Area</vt:lpstr>
      <vt:lpstr>'PNG Final  '!Print_Area</vt:lpstr>
      <vt:lpstr>'Telecom Final'!Print_Area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2021-02-09T06:37:51Z</dcterms:created>
  <dcterms:modified xsi:type="dcterms:W3CDTF">2021-02-09T06:57:36Z</dcterms:modified>
</cp:coreProperties>
</file>