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ummins/Documents/Dissertation etc./Streamside channels 2019/Data/"/>
    </mc:Choice>
  </mc:AlternateContent>
  <xr:revisionPtr revIDLastSave="0" documentId="13_ncr:1_{154BC982-F240-B549-9C48-18377DD0E737}" xr6:coauthVersionLast="47" xr6:coauthVersionMax="47" xr10:uidLastSave="{00000000-0000-0000-0000-000000000000}"/>
  <bookViews>
    <workbookView xWindow="0" yWindow="500" windowWidth="38400" windowHeight="19380" xr2:uid="{00000000-000D-0000-FFFF-FFFF00000000}"/>
  </bookViews>
  <sheets>
    <sheet name="Sheet1" sheetId="1" r:id="rId1"/>
    <sheet name="Aug14-201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8" i="1"/>
  <c r="J48" i="1" s="1"/>
  <c r="H49" i="1"/>
  <c r="J49" i="1" s="1"/>
  <c r="H50" i="1"/>
  <c r="J50" i="1" s="1"/>
  <c r="H51" i="1"/>
  <c r="J51" i="1" s="1"/>
  <c r="H4" i="1"/>
  <c r="J4" i="1" s="1"/>
  <c r="H322" i="3"/>
  <c r="H321" i="3"/>
  <c r="H310" i="3"/>
  <c r="H311" i="3"/>
  <c r="H312" i="3"/>
  <c r="H309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41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14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59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K22" i="1" s="1"/>
  <c r="H258" i="3"/>
  <c r="K10" i="1" s="1"/>
  <c r="L10" i="1" s="1"/>
  <c r="H259" i="3"/>
  <c r="K30" i="1" s="1"/>
  <c r="H260" i="3"/>
  <c r="K11" i="1" s="1"/>
  <c r="L11" i="1" s="1"/>
  <c r="H261" i="3"/>
  <c r="K9" i="1" s="1"/>
  <c r="L9" i="1" s="1"/>
  <c r="H262" i="3"/>
  <c r="K14" i="1" s="1"/>
  <c r="H263" i="3"/>
  <c r="K6" i="1" s="1"/>
  <c r="H264" i="3"/>
  <c r="K46" i="1" s="1"/>
  <c r="L46" i="1" s="1"/>
  <c r="H265" i="3"/>
  <c r="K28" i="1" s="1"/>
  <c r="H266" i="3"/>
  <c r="H267" i="3"/>
  <c r="K32" i="1" s="1"/>
  <c r="L32" i="1" s="1"/>
  <c r="H268" i="3"/>
  <c r="K33" i="1" s="1"/>
  <c r="M33" i="1" s="1"/>
  <c r="N33" i="1" s="1"/>
  <c r="H269" i="3"/>
  <c r="K49" i="1" s="1"/>
  <c r="L49" i="1" s="1"/>
  <c r="H270" i="3"/>
  <c r="K41" i="1" s="1"/>
  <c r="L41" i="1" s="1"/>
  <c r="H271" i="3"/>
  <c r="K40" i="1" s="1"/>
  <c r="L40" i="1" s="1"/>
  <c r="H272" i="3"/>
  <c r="K51" i="1" s="1"/>
  <c r="H273" i="3"/>
  <c r="K31" i="1" s="1"/>
  <c r="L31" i="1" s="1"/>
  <c r="H274" i="3"/>
  <c r="K44" i="1" s="1"/>
  <c r="L44" i="1" s="1"/>
  <c r="H275" i="3"/>
  <c r="K48" i="1" s="1"/>
  <c r="L48" i="1" s="1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13" i="3"/>
  <c r="H314" i="3"/>
  <c r="H315" i="3"/>
  <c r="H316" i="3"/>
  <c r="H317" i="3"/>
  <c r="H318" i="3"/>
  <c r="H319" i="3"/>
  <c r="H320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K4" i="1" s="1"/>
  <c r="L4" i="1" s="1"/>
  <c r="H393" i="3"/>
  <c r="K8" i="1" s="1"/>
  <c r="H394" i="3"/>
  <c r="K15" i="1" s="1"/>
  <c r="L15" i="1" s="1"/>
  <c r="H395" i="3"/>
  <c r="K16" i="1" s="1"/>
  <c r="L16" i="1" s="1"/>
  <c r="H396" i="3"/>
  <c r="K18" i="1" s="1"/>
  <c r="L18" i="1" s="1"/>
  <c r="H397" i="3"/>
  <c r="K23" i="1" s="1"/>
  <c r="L23" i="1" s="1"/>
  <c r="H398" i="3"/>
  <c r="K24" i="1" s="1"/>
  <c r="H399" i="3"/>
  <c r="K27" i="1" s="1"/>
  <c r="L27" i="1" s="1"/>
  <c r="H400" i="3"/>
  <c r="H401" i="3"/>
  <c r="H402" i="3"/>
  <c r="H403" i="3"/>
  <c r="H404" i="3"/>
  <c r="H405" i="3"/>
  <c r="K34" i="1" s="1"/>
  <c r="H406" i="3"/>
  <c r="K36" i="1" s="1"/>
  <c r="L36" i="1" s="1"/>
  <c r="H407" i="3"/>
  <c r="K39" i="1" s="1"/>
  <c r="L39" i="1" s="1"/>
  <c r="H408" i="3"/>
  <c r="K42" i="1" s="1"/>
  <c r="L42" i="1" s="1"/>
  <c r="H409" i="3"/>
  <c r="K50" i="1" s="1"/>
  <c r="H410" i="3"/>
  <c r="H411" i="3"/>
  <c r="K29" i="1" s="1"/>
  <c r="L29" i="1" s="1"/>
  <c r="H412" i="3"/>
  <c r="K35" i="1" s="1"/>
  <c r="L35" i="1" s="1"/>
  <c r="H413" i="3"/>
  <c r="K37" i="1" s="1"/>
  <c r="L37" i="1" s="1"/>
  <c r="H414" i="3"/>
  <c r="K38" i="1" s="1"/>
  <c r="L38" i="1" s="1"/>
  <c r="H415" i="3"/>
  <c r="K43" i="1" s="1"/>
  <c r="L43" i="1" s="1"/>
  <c r="H416" i="3"/>
  <c r="K45" i="1" s="1"/>
  <c r="L45" i="1" s="1"/>
  <c r="H417" i="3"/>
  <c r="K5" i="1" s="1"/>
  <c r="H418" i="3"/>
  <c r="K7" i="1" s="1"/>
  <c r="H419" i="3"/>
  <c r="K13" i="1" s="1"/>
  <c r="H420" i="3"/>
  <c r="H421" i="3"/>
  <c r="K17" i="1" s="1"/>
  <c r="H422" i="3"/>
  <c r="K19" i="1" s="1"/>
  <c r="L19" i="1" s="1"/>
  <c r="H423" i="3"/>
  <c r="K12" i="1" s="1"/>
  <c r="H424" i="3"/>
  <c r="H425" i="3"/>
  <c r="K21" i="1" s="1"/>
  <c r="L21" i="1" s="1"/>
  <c r="H426" i="3"/>
  <c r="K25" i="1" s="1"/>
  <c r="L25" i="1" s="1"/>
  <c r="H427" i="3"/>
  <c r="K20" i="1" s="1"/>
  <c r="L20" i="1" s="1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14" i="3"/>
  <c r="N27" i="3"/>
  <c r="N28" i="3"/>
  <c r="N4" i="3"/>
  <c r="N5" i="3"/>
  <c r="N9" i="3"/>
  <c r="N12" i="3"/>
  <c r="N13" i="3"/>
  <c r="N16" i="3"/>
  <c r="N17" i="3"/>
  <c r="N20" i="3"/>
  <c r="N21" i="3"/>
  <c r="M21" i="3"/>
  <c r="M20" i="3"/>
  <c r="M19" i="3"/>
  <c r="N19" i="3" s="1"/>
  <c r="M18" i="3"/>
  <c r="N18" i="3" s="1"/>
  <c r="M17" i="3"/>
  <c r="M16" i="3"/>
  <c r="M15" i="3"/>
  <c r="N15" i="3" s="1"/>
  <c r="M14" i="3"/>
  <c r="N14" i="3" s="1"/>
  <c r="M13" i="3"/>
  <c r="M12" i="3"/>
  <c r="M11" i="3"/>
  <c r="N11" i="3" s="1"/>
  <c r="M10" i="3"/>
  <c r="N10" i="3" s="1"/>
  <c r="M9" i="3"/>
  <c r="M28" i="3"/>
  <c r="M8" i="3"/>
  <c r="N8" i="3" s="1"/>
  <c r="M7" i="3"/>
  <c r="N7" i="3" s="1"/>
  <c r="M6" i="3"/>
  <c r="N6" i="3" s="1"/>
  <c r="M27" i="3"/>
  <c r="M5" i="3"/>
  <c r="M26" i="3"/>
  <c r="N26" i="3" s="1"/>
  <c r="M25" i="3"/>
  <c r="N25" i="3" s="1"/>
  <c r="M4" i="3"/>
  <c r="M3" i="3"/>
  <c r="N3" i="3" s="1"/>
  <c r="M2" i="3"/>
  <c r="N2" i="3" s="1"/>
  <c r="M10" i="1" l="1"/>
  <c r="N10" i="1" s="1"/>
  <c r="M46" i="1"/>
  <c r="N46" i="1" s="1"/>
  <c r="M29" i="1"/>
  <c r="N29" i="1" s="1"/>
  <c r="M49" i="1"/>
  <c r="N49" i="1" s="1"/>
  <c r="M44" i="1"/>
  <c r="N44" i="1" s="1"/>
  <c r="M36" i="1"/>
  <c r="N36" i="1" s="1"/>
  <c r="M23" i="1"/>
  <c r="N23" i="1" s="1"/>
  <c r="M19" i="1"/>
  <c r="N19" i="1" s="1"/>
  <c r="M11" i="1"/>
  <c r="N11" i="1" s="1"/>
  <c r="M4" i="1"/>
  <c r="N4" i="1" s="1"/>
  <c r="M35" i="1"/>
  <c r="N35" i="1" s="1"/>
  <c r="R11" i="1" s="1"/>
  <c r="M5" i="1"/>
  <c r="N5" i="1" s="1"/>
  <c r="M17" i="1"/>
  <c r="N17" i="1" s="1"/>
  <c r="M41" i="1"/>
  <c r="N41" i="1" s="1"/>
  <c r="M37" i="1"/>
  <c r="N37" i="1" s="1"/>
  <c r="M45" i="1"/>
  <c r="N45" i="1" s="1"/>
  <c r="T12" i="1" s="1"/>
  <c r="M40" i="1"/>
  <c r="N40" i="1" s="1"/>
  <c r="M51" i="1"/>
  <c r="N51" i="1" s="1"/>
  <c r="M34" i="1"/>
  <c r="N34" i="1" s="1"/>
  <c r="R14" i="1" s="1"/>
  <c r="M50" i="1"/>
  <c r="N50" i="1" s="1"/>
  <c r="M7" i="1"/>
  <c r="N7" i="1" s="1"/>
  <c r="M30" i="1"/>
  <c r="N30" i="1" s="1"/>
  <c r="M22" i="1"/>
  <c r="N22" i="1" s="1"/>
  <c r="R7" i="1" s="1"/>
  <c r="M9" i="1"/>
  <c r="N9" i="1" s="1"/>
  <c r="M42" i="1"/>
  <c r="N42" i="1" s="1"/>
  <c r="L51" i="1"/>
  <c r="L30" i="1"/>
  <c r="L22" i="1"/>
  <c r="M8" i="1"/>
  <c r="N8" i="1" s="1"/>
  <c r="M43" i="1"/>
  <c r="N43" i="1" s="1"/>
  <c r="M13" i="1"/>
  <c r="N13" i="1" s="1"/>
  <c r="M21" i="1"/>
  <c r="N21" i="1" s="1"/>
  <c r="M6" i="1"/>
  <c r="N6" i="1" s="1"/>
  <c r="M14" i="1"/>
  <c r="N14" i="1" s="1"/>
  <c r="M18" i="1"/>
  <c r="N18" i="1" s="1"/>
  <c r="M39" i="1"/>
  <c r="N39" i="1" s="1"/>
  <c r="M12" i="1"/>
  <c r="N12" i="1" s="1"/>
  <c r="L50" i="1"/>
  <c r="L7" i="1"/>
  <c r="M48" i="1"/>
  <c r="N48" i="1" s="1"/>
  <c r="M16" i="1"/>
  <c r="N16" i="1" s="1"/>
  <c r="M27" i="1"/>
  <c r="N27" i="1" s="1"/>
  <c r="M20" i="1"/>
  <c r="N20" i="1" s="1"/>
  <c r="M28" i="1"/>
  <c r="N28" i="1" s="1"/>
  <c r="M15" i="1"/>
  <c r="N15" i="1" s="1"/>
  <c r="M24" i="1"/>
  <c r="N24" i="1" s="1"/>
  <c r="M38" i="1"/>
  <c r="N38" i="1" s="1"/>
  <c r="M25" i="1"/>
  <c r="N25" i="1" s="1"/>
  <c r="M31" i="1"/>
  <c r="N31" i="1" s="1"/>
  <c r="L6" i="1"/>
  <c r="L12" i="1"/>
  <c r="L17" i="1"/>
  <c r="L13" i="1"/>
  <c r="L5" i="1"/>
  <c r="L34" i="1"/>
  <c r="L24" i="1"/>
  <c r="L8" i="1"/>
  <c r="L33" i="1"/>
  <c r="M32" i="1"/>
  <c r="N32" i="1" s="1"/>
  <c r="L28" i="1"/>
  <c r="L14" i="1"/>
  <c r="S13" i="1" l="1"/>
  <c r="R5" i="1"/>
  <c r="S12" i="1"/>
  <c r="R13" i="1"/>
  <c r="R12" i="1"/>
  <c r="S14" i="1"/>
  <c r="T4" i="1"/>
  <c r="S11" i="1"/>
  <c r="T6" i="1"/>
  <c r="R4" i="1"/>
  <c r="T7" i="1"/>
  <c r="T5" i="1"/>
  <c r="S5" i="1"/>
  <c r="S6" i="1"/>
  <c r="R6" i="1"/>
  <c r="T11" i="1"/>
  <c r="S4" i="1"/>
  <c r="S7" i="1"/>
  <c r="T14" i="1"/>
  <c r="T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 Gulis</author>
  </authors>
  <commentList>
    <comment ref="H3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Vlad Gulis: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will probably need to adjust this DM to account for ash fraction</t>
        </r>
      </text>
    </comment>
    <comment ref="G26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sample missing</t>
        </r>
      </text>
    </comment>
    <comment ref="N3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Vlad Gulis: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impossibly high, disregard. Wrong weight.</t>
        </r>
      </text>
    </comment>
    <comment ref="G47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sample missing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 Gulis</author>
    <author xml:space="preserve"> </author>
  </authors>
  <commentList>
    <comment ref="H13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= ug per sample since 1 mL volume of the extract</t>
        </r>
      </text>
    </comment>
    <comment ref="A59" authorId="1" shapeId="0" xr:uid="{00000000-0006-0000-0100-000002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46-63 had 100 uL injections!!!</t>
        </r>
      </text>
    </comment>
    <comment ref="A114" authorId="1" shapeId="0" xr:uid="{00000000-0006-0000-0100-000003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101-113 had 100 uL injections!!!</t>
        </r>
      </text>
    </comment>
    <comment ref="A141" authorId="1" shapeId="0" xr:uid="{00000000-0006-0000-0100-000004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128-140 had 100 uL injections!!!</t>
        </r>
      </text>
    </comment>
    <comment ref="B259" authorId="0" shapeId="0" xr:uid="{00000000-0006-0000-0100-000005000000}">
      <text>
        <r>
          <rPr>
            <b/>
            <sz val="10"/>
            <color indexed="81"/>
            <rFont val="Tahoma"/>
            <family val="2"/>
          </rPr>
          <t>Vlad Gulis:</t>
        </r>
        <r>
          <rPr>
            <sz val="10"/>
            <color indexed="81"/>
            <rFont val="Tahoma"/>
            <family val="2"/>
          </rPr>
          <t xml:space="preserve">
switched - corrected</t>
        </r>
      </text>
    </comment>
    <comment ref="A309" authorId="1" shapeId="0" xr:uid="{00000000-0006-0000-0100-000006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296-299 had 100 uL injections!!!</t>
        </r>
      </text>
    </comment>
    <comment ref="A321" authorId="1" shapeId="0" xr:uid="{00000000-0006-0000-0100-000007000000}">
      <text>
        <r>
          <rPr>
            <b/>
            <sz val="10"/>
            <color indexed="81"/>
            <rFont val="Tahoma"/>
            <family val="2"/>
          </rPr>
          <t xml:space="preserve"> :</t>
        </r>
        <r>
          <rPr>
            <sz val="10"/>
            <color indexed="81"/>
            <rFont val="Tahoma"/>
            <family val="2"/>
          </rPr>
          <t xml:space="preserve">
samples 308-309 had 100 uL injections!!!</t>
        </r>
      </text>
    </comment>
  </commentList>
</comments>
</file>

<file path=xl/sharedStrings.xml><?xml version="1.0" encoding="utf-8"?>
<sst xmlns="http://schemas.openxmlformats.org/spreadsheetml/2006/main" count="1511" uniqueCount="960">
  <si>
    <t>fungi vial mass (g)</t>
  </si>
  <si>
    <t>SampleID</t>
  </si>
  <si>
    <t>Channel #</t>
  </si>
  <si>
    <t>Days in stream</t>
  </si>
  <si>
    <t>Days in channel</t>
  </si>
  <si>
    <t>Trial #</t>
  </si>
  <si>
    <t>2A</t>
  </si>
  <si>
    <t>0C</t>
  </si>
  <si>
    <t>4D</t>
  </si>
  <si>
    <t>0A</t>
  </si>
  <si>
    <t>0D</t>
  </si>
  <si>
    <t>2B</t>
  </si>
  <si>
    <t>2C</t>
  </si>
  <si>
    <t>4C</t>
  </si>
  <si>
    <t>4B</t>
  </si>
  <si>
    <t>0B</t>
  </si>
  <si>
    <t>4A</t>
  </si>
  <si>
    <t>2D</t>
  </si>
  <si>
    <t>PCL1-R001</t>
  </si>
  <si>
    <t>PCL1-A001</t>
  </si>
  <si>
    <t>PCL1-R011</t>
  </si>
  <si>
    <t>PCL1-A011</t>
  </si>
  <si>
    <t>PCL1-R021</t>
  </si>
  <si>
    <t>PCL1-A021</t>
  </si>
  <si>
    <t>PCL1-R041</t>
  </si>
  <si>
    <t>PCL1-A041</t>
  </si>
  <si>
    <t>PCL1-R051</t>
  </si>
  <si>
    <t>PCL1-A051</t>
  </si>
  <si>
    <t>PCL1-R061</t>
  </si>
  <si>
    <t>PCL1-A061</t>
  </si>
  <si>
    <t>PCL1-R081</t>
  </si>
  <si>
    <t>PCL1-A081</t>
  </si>
  <si>
    <t>PCL1-R101</t>
  </si>
  <si>
    <t>PCL1-A101</t>
  </si>
  <si>
    <t>PCL1-R141</t>
  </si>
  <si>
    <t>PCL1-A141</t>
  </si>
  <si>
    <t>PCL1-R151</t>
  </si>
  <si>
    <t>PCL1-A151</t>
  </si>
  <si>
    <t>PCL1-R171</t>
  </si>
  <si>
    <t>PCL1-A171</t>
  </si>
  <si>
    <t>PCL1-R181</t>
  </si>
  <si>
    <t>PCL1-A181</t>
  </si>
  <si>
    <t>PCL3-R001</t>
  </si>
  <si>
    <t>PCL3-A001</t>
  </si>
  <si>
    <t>PCL3-R011</t>
  </si>
  <si>
    <t>PCL3-A011</t>
  </si>
  <si>
    <t>PCL3-R021</t>
  </si>
  <si>
    <t>PCL3-A021</t>
  </si>
  <si>
    <t>PCL3-R041</t>
  </si>
  <si>
    <t>PCL3-A041</t>
  </si>
  <si>
    <t>PCL3-R051</t>
  </si>
  <si>
    <t>PCL3-A051</t>
  </si>
  <si>
    <t>PCL3-R061</t>
  </si>
  <si>
    <t>PCL3-A061</t>
  </si>
  <si>
    <t>PCL3-R081</t>
  </si>
  <si>
    <t>PCL3-A081</t>
  </si>
  <si>
    <t>PCL3-R101</t>
  </si>
  <si>
    <t>PCL3-A101</t>
  </si>
  <si>
    <t>PCL3-R141</t>
  </si>
  <si>
    <t>PCL3-A141</t>
  </si>
  <si>
    <t>PCL3-R151</t>
  </si>
  <si>
    <t>PCL3-A151</t>
  </si>
  <si>
    <t>PCL3-R171</t>
  </si>
  <si>
    <t>PCL3-A171</t>
  </si>
  <si>
    <t>PCL3-R181</t>
  </si>
  <si>
    <t>PCL3-A181</t>
  </si>
  <si>
    <r>
      <t xml:space="preserve">Fungal biomass - Streamside channels </t>
    </r>
    <r>
      <rPr>
        <i/>
        <sz val="12"/>
        <color theme="1"/>
        <rFont val="Calibri"/>
        <family val="2"/>
        <scheme val="minor"/>
      </rPr>
      <t>Tallaperla</t>
    </r>
    <r>
      <rPr>
        <sz val="12"/>
        <color theme="1"/>
        <rFont val="Calibri"/>
        <family val="2"/>
        <scheme val="minor"/>
      </rPr>
      <t xml:space="preserve"> experiment - 2019</t>
    </r>
  </si>
  <si>
    <t>Vial+cap+litter, g</t>
  </si>
  <si>
    <t>DM, g</t>
  </si>
  <si>
    <t>Sequence:</t>
  </si>
  <si>
    <t>C:\Vlad\HPLC\_Shimadzu_Prominence\Aug14-2019_non-radioactive\non-radioactive_075_mL_min-35C-Kinetex.seq</t>
  </si>
  <si>
    <t>User:</t>
  </si>
  <si>
    <t>System</t>
  </si>
  <si>
    <t>Number of Runs:</t>
  </si>
  <si>
    <t>1: 282 nm, 1 nm</t>
  </si>
  <si>
    <t>Printed:</t>
  </si>
  <si>
    <t xml:space="preserve"> </t>
  </si>
  <si>
    <t>Ergosterol</t>
  </si>
  <si>
    <t xml:space="preserve">Ergosterol </t>
  </si>
  <si>
    <t>Sample ID</t>
  </si>
  <si>
    <t>Filename</t>
  </si>
  <si>
    <t>Run Date</t>
  </si>
  <si>
    <t>Run Type</t>
  </si>
  <si>
    <t>rt</t>
  </si>
  <si>
    <t xml:space="preserve">area </t>
  </si>
  <si>
    <t>=========================</t>
  </si>
  <si>
    <t xml:space="preserve">========================= </t>
  </si>
  <si>
    <t>Min</t>
  </si>
  <si>
    <t>Max</t>
  </si>
  <si>
    <t>Mean</t>
  </si>
  <si>
    <t>Std</t>
  </si>
  <si>
    <t>%RSD</t>
  </si>
  <si>
    <t>std1</t>
  </si>
  <si>
    <t>C:\Vlad\HPLC\_Shimadzu_Prominence\Aug14-2019_non-radioactive\std1</t>
  </si>
  <si>
    <t>Summary Begin</t>
  </si>
  <si>
    <t>0AM98</t>
  </si>
  <si>
    <t>C:\Vlad\HPLC\_Shimadzu_Prominence\Aug14-2019_non-radioactive\0AM98</t>
  </si>
  <si>
    <t>Summary Run</t>
  </si>
  <si>
    <t>0BM98</t>
  </si>
  <si>
    <t>C:\Vlad\HPLC\_Shimadzu_Prominence\Aug14-2019_non-radioactive\0BM98</t>
  </si>
  <si>
    <t>0DM98</t>
  </si>
  <si>
    <t>C:\Vlad\HPLC\_Shimadzu_Prominence\Aug14-2019_non-radioactive\0DM98</t>
  </si>
  <si>
    <t>0AR98</t>
  </si>
  <si>
    <t>C:\Vlad\HPLC\_Shimadzu_Prominence\Aug14-2019_non-radioactive\0AR98</t>
  </si>
  <si>
    <t>0BR98</t>
  </si>
  <si>
    <t>C:\Vlad\HPLC\_Shimadzu_Prominence\Aug14-2019_non-radioactive\0BR98</t>
  </si>
  <si>
    <t>0CR98</t>
  </si>
  <si>
    <t>C:\Vlad\HPLC\_Shimadzu_Prominence\Aug14-2019_non-radioactive\0CR98</t>
  </si>
  <si>
    <t>0DR98</t>
  </si>
  <si>
    <t>C:\Vlad\HPLC\_Shimadzu_Prominence\Aug14-2019_non-radioactive\0DR98</t>
  </si>
  <si>
    <t>0AV98</t>
  </si>
  <si>
    <t>C:\Vlad\HPLC\_Shimadzu_Prominence\Aug14-2019_non-radioactive\0AV98</t>
  </si>
  <si>
    <t>0BV98</t>
  </si>
  <si>
    <t>C:\Vlad\HPLC\_Shimadzu_Prominence\Aug14-2019_non-radioactive\0BV98</t>
  </si>
  <si>
    <t>0CV98</t>
  </si>
  <si>
    <t>C:\Vlad\HPLC\_Shimadzu_Prominence\Aug14-2019_non-radioactive\0CV98</t>
  </si>
  <si>
    <t>0DV98</t>
  </si>
  <si>
    <t>C:\Vlad\HPLC\_Shimadzu_Prominence\Aug14-2019_non-radioactive\0DV98</t>
  </si>
  <si>
    <t>std2</t>
  </si>
  <si>
    <t>C:\Vlad\HPLC\_Shimadzu_Prominence\Aug14-2019_non-radioactive\std2</t>
  </si>
  <si>
    <t>1AM98</t>
  </si>
  <si>
    <t>C:\Vlad\HPLC\_Shimadzu_Prominence\Aug14-2019_non-radioactive\1AM98</t>
  </si>
  <si>
    <t>1BM98</t>
  </si>
  <si>
    <t>C:\Vlad\HPLC\_Shimadzu_Prominence\Aug14-2019_non-radioactive\1BM98</t>
  </si>
  <si>
    <t>1CM98</t>
  </si>
  <si>
    <t>C:\Vlad\HPLC\_Shimadzu_Prominence\Aug14-2019_non-radioactive\1CM98</t>
  </si>
  <si>
    <t>1DM98</t>
  </si>
  <si>
    <t>C:\Vlad\HPLC\_Shimadzu_Prominence\Aug14-2019_non-radioactive\1DM98</t>
  </si>
  <si>
    <t>1AR98</t>
  </si>
  <si>
    <t>C:\Vlad\HPLC\_Shimadzu_Prominence\Aug14-2019_non-radioactive\1AR98</t>
  </si>
  <si>
    <t>1BR98</t>
  </si>
  <si>
    <t>C:\Vlad\HPLC\_Shimadzu_Prominence\Aug14-2019_non-radioactive\1BR98</t>
  </si>
  <si>
    <t>1CR98</t>
  </si>
  <si>
    <t>C:\Vlad\HPLC\_Shimadzu_Prominence\Aug14-2019_non-radioactive\1CR98</t>
  </si>
  <si>
    <t>2AM98</t>
  </si>
  <si>
    <t>C:\Vlad\HPLC\_Shimadzu_Prominence\Aug14-2019_non-radioactive\2AM98</t>
  </si>
  <si>
    <t>2BM98</t>
  </si>
  <si>
    <t>C:\Vlad\HPLC\_Shimadzu_Prominence\Aug14-2019_non-radioactive\2BM98</t>
  </si>
  <si>
    <t>2CM98</t>
  </si>
  <si>
    <t>C:\Vlad\HPLC\_Shimadzu_Prominence\Aug14-2019_non-radioactive\2CM98</t>
  </si>
  <si>
    <t>2DM98</t>
  </si>
  <si>
    <t>C:\Vlad\HPLC\_Shimadzu_Prominence\Aug14-2019_non-radioactive\2DM98</t>
  </si>
  <si>
    <t>2AR98</t>
  </si>
  <si>
    <t>C:\Vlad\HPLC\_Shimadzu_Prominence\Aug14-2019_non-radioactive\2AR98</t>
  </si>
  <si>
    <t>2BR98</t>
  </si>
  <si>
    <t>C:\Vlad\HPLC\_Shimadzu_Prominence\Aug14-2019_non-radioactive\2BR98</t>
  </si>
  <si>
    <t>std5</t>
  </si>
  <si>
    <t>C:\Vlad\HPLC\_Shimadzu_Prominence\Aug14-2019_non-radioactive\std5</t>
  </si>
  <si>
    <t>2CR98</t>
  </si>
  <si>
    <t>C:\Vlad\HPLC\_Shimadzu_Prominence\Aug14-2019_non-radioactive\2CR98</t>
  </si>
  <si>
    <t>2DR98</t>
  </si>
  <si>
    <t>C:\Vlad\HPLC\_Shimadzu_Prominence\Aug14-2019_non-radioactive\2DR98</t>
  </si>
  <si>
    <t>2AV98</t>
  </si>
  <si>
    <t>C:\Vlad\HPLC\_Shimadzu_Prominence\Aug14-2019_non-radioactive\2AV98</t>
  </si>
  <si>
    <t>2BV98</t>
  </si>
  <si>
    <t>C:\Vlad\HPLC\_Shimadzu_Prominence\Aug14-2019_non-radioactive\2BV98</t>
  </si>
  <si>
    <t>2CV98</t>
  </si>
  <si>
    <t>C:\Vlad\HPLC\_Shimadzu_Prominence\Aug14-2019_non-radioactive\2CV98</t>
  </si>
  <si>
    <t>2DV98</t>
  </si>
  <si>
    <t>C:\Vlad\HPLC\_Shimadzu_Prominence\Aug14-2019_non-radioactive\2DV98</t>
  </si>
  <si>
    <t>4AM98</t>
  </si>
  <si>
    <t>C:\Vlad\HPLC\_Shimadzu_Prominence\Aug14-2019_non-radioactive\4AM98</t>
  </si>
  <si>
    <t>4BM98</t>
  </si>
  <si>
    <t>C:\Vlad\HPLC\_Shimadzu_Prominence\Aug14-2019_non-radioactive\4BM98</t>
  </si>
  <si>
    <t>4CM98</t>
  </si>
  <si>
    <t>C:\Vlad\HPLC\_Shimadzu_Prominence\Aug14-2019_non-radioactive\4CM98</t>
  </si>
  <si>
    <t>4DM98</t>
  </si>
  <si>
    <t>C:\Vlad\HPLC\_Shimadzu_Prominence\Aug14-2019_non-radioactive\4DM98</t>
  </si>
  <si>
    <t>4AR98</t>
  </si>
  <si>
    <t>C:\Vlad\HPLC\_Shimadzu_Prominence\Aug14-2019_non-radioactive\4AR98</t>
  </si>
  <si>
    <t>4BR98</t>
  </si>
  <si>
    <t>C:\Vlad\HPLC\_Shimadzu_Prominence\Aug14-2019_non-radioactive\4BR98</t>
  </si>
  <si>
    <t>4CR98</t>
  </si>
  <si>
    <t>C:\Vlad\HPLC\_Shimadzu_Prominence\Aug14-2019_non-radioactive\4CR98</t>
  </si>
  <si>
    <t>4DR98</t>
  </si>
  <si>
    <t>C:\Vlad\HPLC\_Shimadzu_Prominence\Aug14-2019_non-radioactive\4DR98</t>
  </si>
  <si>
    <t>4AV98</t>
  </si>
  <si>
    <t>C:\Vlad\HPLC\_Shimadzu_Prominence\Aug14-2019_non-radioactive\4AV98</t>
  </si>
  <si>
    <t>4BV98</t>
  </si>
  <si>
    <t>C:\Vlad\HPLC\_Shimadzu_Prominence\Aug14-2019_non-radioactive\4BV98</t>
  </si>
  <si>
    <t>4CV98</t>
  </si>
  <si>
    <t>C:\Vlad\HPLC\_Shimadzu_Prominence\Aug14-2019_non-radioactive\4CV98</t>
  </si>
  <si>
    <t>4DV98</t>
  </si>
  <si>
    <t>C:\Vlad\HPLC\_Shimadzu_Prominence\Aug14-2019_non-radioactive\4DV98</t>
  </si>
  <si>
    <t>std1-100uL</t>
  </si>
  <si>
    <t>C:\Vlad\HPLC\_Shimadzu_Prominence\Aug14-2019_non-radioactive\std1-100uL</t>
  </si>
  <si>
    <t>d0_081_Mar1-2019</t>
  </si>
  <si>
    <t>C:\Vlad\HPLC\_Shimadzu_Prominence\Aug14-2019_non-radioactive\d0_081_Mar1-2019</t>
  </si>
  <si>
    <t>d0_082_Mar1-2019</t>
  </si>
  <si>
    <t>C:\Vlad\HPLC\_Shimadzu_Prominence\Aug14-2019_non-radioactive\d0_082_Mar1-2019</t>
  </si>
  <si>
    <t>d0_083_Mar1-2019</t>
  </si>
  <si>
    <t>C:\Vlad\HPLC\_Shimadzu_Prominence\Aug14-2019_non-radioactive\d0_083_Mar1-2019</t>
  </si>
  <si>
    <t>d0_084_Mar1-2019</t>
  </si>
  <si>
    <t>C:\Vlad\HPLC\_Shimadzu_Prominence\Aug14-2019_non-radioactive\d0_084_Mar1-2019</t>
  </si>
  <si>
    <t>d0_181_Mar1-2019</t>
  </si>
  <si>
    <t>C:\Vlad\HPLC\_Shimadzu_Prominence\Aug14-2019_non-radioactive\d0_181_Mar1-2019</t>
  </si>
  <si>
    <t>d0_182_Mar1-2019</t>
  </si>
  <si>
    <t>C:\Vlad\HPLC\_Shimadzu_Prominence\Aug14-2019_non-radioactive\d0_182_Mar1-2019</t>
  </si>
  <si>
    <t>d0_183_Mar1-2019</t>
  </si>
  <si>
    <t>C:\Vlad\HPLC\_Shimadzu_Prominence\Aug14-2019_non-radioactive\d0_183_Mar1-2019</t>
  </si>
  <si>
    <t>d0_184_Mar1-2019</t>
  </si>
  <si>
    <t>C:\Vlad\HPLC\_Shimadzu_Prominence\Aug14-2019_non-radioactive\d0_184_Mar1-2019</t>
  </si>
  <si>
    <t>d0_341_Mar1-2019</t>
  </si>
  <si>
    <t>C:\Vlad\HPLC\_Shimadzu_Prominence\Aug14-2019_non-radioactive\d0_341_Mar1-2019</t>
  </si>
  <si>
    <t>d0_342_Mar1-2019</t>
  </si>
  <si>
    <t>C:\Vlad\HPLC\_Shimadzu_Prominence\Aug14-2019_non-radioactive\d0_342_Mar1-2019</t>
  </si>
  <si>
    <t>d0_343_Mar1-2019</t>
  </si>
  <si>
    <t>C:\Vlad\HPLC\_Shimadzu_Prominence\Aug14-2019_non-radioactive\d0_343_Mar1-2019</t>
  </si>
  <si>
    <t>d0_344_Mar1-2019</t>
  </si>
  <si>
    <t>C:\Vlad\HPLC\_Shimadzu_Prominence\Aug14-2019_non-radioactive\d0_344_Mar1-2019</t>
  </si>
  <si>
    <t>d0_441_Mar1-2019</t>
  </si>
  <si>
    <t>C:\Vlad\HPLC\_Shimadzu_Prominence\Aug14-2019_non-radioactive\d0_441_Mar1-2019</t>
  </si>
  <si>
    <t>d0_442_Mar1-2019</t>
  </si>
  <si>
    <t>C:\Vlad\HPLC\_Shimadzu_Prominence\Aug14-2019_non-radioactive\d0_442_Mar1-2019</t>
  </si>
  <si>
    <t>d0_443_Mar1-2019</t>
  </si>
  <si>
    <t>C:\Vlad\HPLC\_Shimadzu_Prominence\Aug14-2019_non-radioactive\d0_443_Mar1-2019</t>
  </si>
  <si>
    <t>d0_444_Mar1-2019</t>
  </si>
  <si>
    <t>C:\Vlad\HPLC\_Shimadzu_Prominence\Aug14-2019_non-radioactive\d0_444_Mar1-2019</t>
  </si>
  <si>
    <t>std2-100uL</t>
  </si>
  <si>
    <t>C:\Vlad\HPLC\_Shimadzu_Prominence\Aug14-2019_non-radioactive\std2-100uL</t>
  </si>
  <si>
    <t>0DSA63</t>
  </si>
  <si>
    <t>C:\Vlad\HPLC\_Shimadzu_Prominence\Aug14-2019_non-radioactive\0DSA63</t>
  </si>
  <si>
    <t>0CSA63</t>
  </si>
  <si>
    <t>C:\Vlad\HPLC\_Shimadzu_Prominence\Aug14-2019_non-radioactive\0CSA63</t>
  </si>
  <si>
    <t>0BSA63</t>
  </si>
  <si>
    <t>C:\Vlad\HPLC\_Shimadzu_Prominence\Aug14-2019_non-radioactive\0BSA63</t>
  </si>
  <si>
    <t>0ASA63</t>
  </si>
  <si>
    <t>C:\Vlad\HPLC\_Shimadzu_Prominence\Aug14-2019_non-radioactive\0ASA63</t>
  </si>
  <si>
    <t>2DSA63</t>
  </si>
  <si>
    <t>C:\Vlad\HPLC\_Shimadzu_Prominence\Aug14-2019_non-radioactive\2DSA63</t>
  </si>
  <si>
    <t>2CSA63</t>
  </si>
  <si>
    <t>C:\Vlad\HPLC\_Shimadzu_Prominence\Aug14-2019_non-radioactive\2CSA63</t>
  </si>
  <si>
    <t>2BSA63</t>
  </si>
  <si>
    <t>C:\Vlad\HPLC\_Shimadzu_Prominence\Aug14-2019_non-radioactive\2BSA63</t>
  </si>
  <si>
    <t>2ASA63</t>
  </si>
  <si>
    <t>C:\Vlad\HPLC\_Shimadzu_Prominence\Aug14-2019_non-radioactive\2ASA63</t>
  </si>
  <si>
    <t>4DSA63</t>
  </si>
  <si>
    <t>C:\Vlad\HPLC\_Shimadzu_Prominence\Aug14-2019_non-radioactive\4DSA63</t>
  </si>
  <si>
    <t>4CSA63</t>
  </si>
  <si>
    <t>C:\Vlad\HPLC\_Shimadzu_Prominence\Aug14-2019_non-radioactive\4CSA63</t>
  </si>
  <si>
    <t>4BSA63</t>
  </si>
  <si>
    <t>C:\Vlad\HPLC\_Shimadzu_Prominence\Aug14-2019_non-radioactive\4BSA63</t>
  </si>
  <si>
    <t>4ASA63</t>
  </si>
  <si>
    <t>C:\Vlad\HPLC\_Shimadzu_Prominence\Aug14-2019_non-radioactive\4ASA63</t>
  </si>
  <si>
    <t>0DSE63</t>
  </si>
  <si>
    <t>C:\Vlad\HPLC\_Shimadzu_Prominence\Aug14-2019_non-radioactive\0DSE63</t>
  </si>
  <si>
    <t>0CSE63</t>
  </si>
  <si>
    <t>C:\Vlad\HPLC\_Shimadzu_Prominence\Aug14-2019_non-radioactive\0CSE63</t>
  </si>
  <si>
    <t>0BSE63</t>
  </si>
  <si>
    <t>C:\Vlad\HPLC\_Shimadzu_Prominence\Aug14-2019_non-radioactive\0BSE63</t>
  </si>
  <si>
    <t>0ASE63</t>
  </si>
  <si>
    <t>C:\Vlad\HPLC\_Shimadzu_Prominence\Aug14-2019_non-radioactive\0ASE63</t>
  </si>
  <si>
    <t>std10</t>
  </si>
  <si>
    <t>C:\Vlad\HPLC\_Shimadzu_Prominence\Aug14-2019_non-radioactive\std10</t>
  </si>
  <si>
    <t>2DSE63</t>
  </si>
  <si>
    <t>C:\Vlad\HPLC\_Shimadzu_Prominence\Aug14-2019_non-radioactive\2DSE63</t>
  </si>
  <si>
    <t>2CSE63</t>
  </si>
  <si>
    <t>C:\Vlad\HPLC\_Shimadzu_Prominence\Aug14-2019_non-radioactive\2CSE63</t>
  </si>
  <si>
    <t>2BSE63</t>
  </si>
  <si>
    <t>C:\Vlad\HPLC\_Shimadzu_Prominence\Aug14-2019_non-radioactive\2BSE63</t>
  </si>
  <si>
    <t>2ASE63</t>
  </si>
  <si>
    <t>C:\Vlad\HPLC\_Shimadzu_Prominence\Aug14-2019_non-radioactive\2ASE63</t>
  </si>
  <si>
    <t>4DSE63</t>
  </si>
  <si>
    <t>C:\Vlad\HPLC\_Shimadzu_Prominence\Aug14-2019_non-radioactive\4DSE63</t>
  </si>
  <si>
    <t>4CSE63</t>
  </si>
  <si>
    <t>C:\Vlad\HPLC\_Shimadzu_Prominence\Aug14-2019_non-radioactive\4CSE63</t>
  </si>
  <si>
    <t>4BSE63</t>
  </si>
  <si>
    <t>C:\Vlad\HPLC\_Shimadzu_Prominence\Aug14-2019_non-radioactive\4BSE63</t>
  </si>
  <si>
    <t>4ASE63</t>
  </si>
  <si>
    <t>C:\Vlad\HPLC\_Shimadzu_Prominence\Aug14-2019_non-radioactive\4ASE63</t>
  </si>
  <si>
    <t>0DR42</t>
  </si>
  <si>
    <t>C:\Vlad\HPLC\_Shimadzu_Prominence\Aug14-2019_non-radioactive\0DR42</t>
  </si>
  <si>
    <t>0CR42</t>
  </si>
  <si>
    <t>C:\Vlad\HPLC\_Shimadzu_Prominence\Aug14-2019_non-radioactive\0CR42</t>
  </si>
  <si>
    <t>0BR42</t>
  </si>
  <si>
    <t>C:\Vlad\HPLC\_Shimadzu_Prominence\Aug14-2019_non-radioactive\0BR42</t>
  </si>
  <si>
    <t>0AR42</t>
  </si>
  <si>
    <t>C:\Vlad\HPLC\_Shimadzu_Prominence\Aug14-2019_non-radioactive\0AR42</t>
  </si>
  <si>
    <t>2DR42</t>
  </si>
  <si>
    <t>C:\Vlad\HPLC\_Shimadzu_Prominence\Aug14-2019_non-radioactive\2DR42</t>
  </si>
  <si>
    <t>2CR42</t>
  </si>
  <si>
    <t>C:\Vlad\HPLC\_Shimadzu_Prominence\Aug14-2019_non-radioactive\2CR42</t>
  </si>
  <si>
    <t>2BR42</t>
  </si>
  <si>
    <t>C:\Vlad\HPLC\_Shimadzu_Prominence\Aug14-2019_non-radioactive\2BR42</t>
  </si>
  <si>
    <t>2AR42</t>
  </si>
  <si>
    <t>C:\Vlad\HPLC\_Shimadzu_Prominence\Aug14-2019_non-radioactive\2AR42</t>
  </si>
  <si>
    <t>4DR42</t>
  </si>
  <si>
    <t>C:\Vlad\HPLC\_Shimadzu_Prominence\Aug14-2019_non-radioactive\4DR42</t>
  </si>
  <si>
    <t>4CR42</t>
  </si>
  <si>
    <t>C:\Vlad\HPLC\_Shimadzu_Prominence\Aug14-2019_non-radioactive\4CR42</t>
  </si>
  <si>
    <t>4BR42</t>
  </si>
  <si>
    <t>C:\Vlad\HPLC\_Shimadzu_Prominence\Aug14-2019_non-radioactive\4BR42</t>
  </si>
  <si>
    <t>4AR42</t>
  </si>
  <si>
    <t>C:\Vlad\HPLC\_Shimadzu_Prominence\Aug14-2019_non-radioactive\4AR42</t>
  </si>
  <si>
    <t>std5-100uL</t>
  </si>
  <si>
    <t>C:\Vlad\HPLC\_Shimadzu_Prominence\Aug14-2019_non-radioactive\std5-100uL</t>
  </si>
  <si>
    <t>0DSE21</t>
  </si>
  <si>
    <t>C:\Vlad\HPLC\_Shimadzu_Prominence\Aug14-2019_non-radioactive\0DSE21</t>
  </si>
  <si>
    <t>0CSE21</t>
  </si>
  <si>
    <t>C:\Vlad\HPLC\_Shimadzu_Prominence\Aug14-2019_non-radioactive\0CSE21</t>
  </si>
  <si>
    <t>0BSE21</t>
  </si>
  <si>
    <t>C:\Vlad\HPLC\_Shimadzu_Prominence\Aug14-2019_non-radioactive\0BSE21</t>
  </si>
  <si>
    <t>0ASE21</t>
  </si>
  <si>
    <t>C:\Vlad\HPLC\_Shimadzu_Prominence\Aug14-2019_non-radioactive\0ASE21</t>
  </si>
  <si>
    <t>2DSE21</t>
  </si>
  <si>
    <t>C:\Vlad\HPLC\_Shimadzu_Prominence\Aug14-2019_non-radioactive\2DSE21</t>
  </si>
  <si>
    <t>2CSE21</t>
  </si>
  <si>
    <t>C:\Vlad\HPLC\_Shimadzu_Prominence\Aug14-2019_non-radioactive\2CSE21</t>
  </si>
  <si>
    <t>2BSE21</t>
  </si>
  <si>
    <t>C:\Vlad\HPLC\_Shimadzu_Prominence\Aug14-2019_non-radioactive\2BSE21</t>
  </si>
  <si>
    <t>2ASE21</t>
  </si>
  <si>
    <t>C:\Vlad\HPLC\_Shimadzu_Prominence\Aug14-2019_non-radioactive\2ASE21</t>
  </si>
  <si>
    <t>4DSE21</t>
  </si>
  <si>
    <t>C:\Vlad\HPLC\_Shimadzu_Prominence\Aug14-2019_non-radioactive\4DSE21</t>
  </si>
  <si>
    <t>4CSE21</t>
  </si>
  <si>
    <t>C:\Vlad\HPLC\_Shimadzu_Prominence\Aug14-2019_non-radioactive\4CSE21</t>
  </si>
  <si>
    <t>4BSE21</t>
  </si>
  <si>
    <t>C:\Vlad\HPLC\_Shimadzu_Prominence\Aug14-2019_non-radioactive\4BSE21</t>
  </si>
  <si>
    <t>4ASE21</t>
  </si>
  <si>
    <t>C:\Vlad\HPLC\_Shimadzu_Prominence\Aug14-2019_non-radioactive\4ASE21</t>
  </si>
  <si>
    <t>0DV42</t>
  </si>
  <si>
    <t>C:\Vlad\HPLC\_Shimadzu_Prominence\Aug14-2019_non-radioactive\0DV42</t>
  </si>
  <si>
    <t>0CV42</t>
  </si>
  <si>
    <t>C:\Vlad\HPLC\_Shimadzu_Prominence\Aug14-2019_non-radioactive\0CV42</t>
  </si>
  <si>
    <t>0BV42</t>
  </si>
  <si>
    <t>C:\Vlad\HPLC\_Shimadzu_Prominence\Aug14-2019_non-radioactive\0BV42</t>
  </si>
  <si>
    <t>0AV42</t>
  </si>
  <si>
    <t>C:\Vlad\HPLC\_Shimadzu_Prominence\Aug14-2019_non-radioactive\0AV42</t>
  </si>
  <si>
    <t>std25</t>
  </si>
  <si>
    <t>C:\Vlad\HPLC\_Shimadzu_Prominence\Aug14-2019_non-radioactive\std25</t>
  </si>
  <si>
    <t>std25-rerun3</t>
  </si>
  <si>
    <t>C:\Vlad\HPLC\_Shimadzu_Prominence\Aug14-2019_non-radioactive\std25-rerun3</t>
  </si>
  <si>
    <t>2DV42-rerun</t>
  </si>
  <si>
    <t>C:\Vlad\HPLC\_Shimadzu_Prominence\Aug14-2019_non-radioactive\2DV42-rerun</t>
  </si>
  <si>
    <t>2CV42</t>
  </si>
  <si>
    <t>C:\Vlad\HPLC\_Shimadzu_Prominence\Aug14-2019_non-radioactive\2CV42</t>
  </si>
  <si>
    <t>2BV42</t>
  </si>
  <si>
    <t>C:\Vlad\HPLC\_Shimadzu_Prominence\Aug14-2019_non-radioactive\2BV42</t>
  </si>
  <si>
    <t>2AV42</t>
  </si>
  <si>
    <t>C:\Vlad\HPLC\_Shimadzu_Prominence\Aug14-2019_non-radioactive\2AV42</t>
  </si>
  <si>
    <t>4DV42</t>
  </si>
  <si>
    <t>C:\Vlad\HPLC\_Shimadzu_Prominence\Aug14-2019_non-radioactive\4DV42</t>
  </si>
  <si>
    <t>4CV42</t>
  </si>
  <si>
    <t>C:\Vlad\HPLC\_Shimadzu_Prominence\Aug14-2019_non-radioactive\4CV42</t>
  </si>
  <si>
    <t>4BV42-rerun</t>
  </si>
  <si>
    <t>C:\Vlad\HPLC\_Shimadzu_Prominence\Aug14-2019_non-radioactive\4BV42-rerun</t>
  </si>
  <si>
    <t>4AV42</t>
  </si>
  <si>
    <t>C:\Vlad\HPLC\_Shimadzu_Prominence\Aug14-2019_non-radioactive\4AV42</t>
  </si>
  <si>
    <t>0DSA21</t>
  </si>
  <si>
    <t>C:\Vlad\HPLC\_Shimadzu_Prominence\Aug14-2019_non-radioactive\0DSA21</t>
  </si>
  <si>
    <t>0CSA21</t>
  </si>
  <si>
    <t>C:\Vlad\HPLC\_Shimadzu_Prominence\Aug14-2019_non-radioactive\0CSA21</t>
  </si>
  <si>
    <t>0BSA21</t>
  </si>
  <si>
    <t>C:\Vlad\HPLC\_Shimadzu_Prominence\Aug14-2019_non-radioactive\0BSA21</t>
  </si>
  <si>
    <t>0ASA21</t>
  </si>
  <si>
    <t>C:\Vlad\HPLC\_Shimadzu_Prominence\Aug14-2019_non-radioactive\0ASA21</t>
  </si>
  <si>
    <t>2DSA21</t>
  </si>
  <si>
    <t>C:\Vlad\HPLC\_Shimadzu_Prominence\Aug14-2019_non-radioactive\2DSA21</t>
  </si>
  <si>
    <t>2CSA21</t>
  </si>
  <si>
    <t>C:\Vlad\HPLC\_Shimadzu_Prominence\Aug14-2019_non-radioactive\2CSA21</t>
  </si>
  <si>
    <t>2BSA21</t>
  </si>
  <si>
    <t>C:\Vlad\HPLC\_Shimadzu_Prominence\Aug14-2019_non-radioactive\2BSA21</t>
  </si>
  <si>
    <t>2ASA21</t>
  </si>
  <si>
    <t>C:\Vlad\HPLC\_Shimadzu_Prominence\Aug14-2019_non-radioactive\2ASA21</t>
  </si>
  <si>
    <t>std10-100uL</t>
  </si>
  <si>
    <t>C:\Vlad\HPLC\_Shimadzu_Prominence\Aug14-2019_non-radioactive\std10-100uL</t>
  </si>
  <si>
    <t>4DSA21</t>
  </si>
  <si>
    <t>C:\Vlad\HPLC\_Shimadzu_Prominence\Aug14-2019_non-radioactive\4DSA21</t>
  </si>
  <si>
    <t>4CSA21</t>
  </si>
  <si>
    <t>C:\Vlad\HPLC\_Shimadzu_Prominence\Aug14-2019_non-radioactive\4CSA21</t>
  </si>
  <si>
    <t>4BSA21</t>
  </si>
  <si>
    <t>C:\Vlad\HPLC\_Shimadzu_Prominence\Aug14-2019_non-radioactive\4BSA21</t>
  </si>
  <si>
    <t>4ASA21</t>
  </si>
  <si>
    <t>C:\Vlad\HPLC\_Shimadzu_Prominence\Aug14-2019_non-radioactive\4ASA21</t>
  </si>
  <si>
    <t>0DM42</t>
  </si>
  <si>
    <t>C:\Vlad\HPLC\_Shimadzu_Prominence\Aug14-2019_non-radioactive\0DM42</t>
  </si>
  <si>
    <t>0CM42</t>
  </si>
  <si>
    <t>C:\Vlad\HPLC\_Shimadzu_Prominence\Aug14-2019_non-radioactive\0CM42</t>
  </si>
  <si>
    <t>0BM42</t>
  </si>
  <si>
    <t>C:\Vlad\HPLC\_Shimadzu_Prominence\Aug14-2019_non-radioactive\0BM42</t>
  </si>
  <si>
    <t>0AM42</t>
  </si>
  <si>
    <t>C:\Vlad\HPLC\_Shimadzu_Prominence\Aug14-2019_non-radioactive\0AM42</t>
  </si>
  <si>
    <t>2DM42</t>
  </si>
  <si>
    <t>C:\Vlad\HPLC\_Shimadzu_Prominence\Aug14-2019_non-radioactive\2DM42</t>
  </si>
  <si>
    <t>2CM42</t>
  </si>
  <si>
    <t>C:\Vlad\HPLC\_Shimadzu_Prominence\Aug14-2019_non-radioactive\2CM42</t>
  </si>
  <si>
    <t>2BM42</t>
  </si>
  <si>
    <t>C:\Vlad\HPLC\_Shimadzu_Prominence\Aug14-2019_non-radioactive\2BM42</t>
  </si>
  <si>
    <t>2AM42</t>
  </si>
  <si>
    <t>C:\Vlad\HPLC\_Shimadzu_Prominence\Aug14-2019_non-radioactive\2AM42</t>
  </si>
  <si>
    <t>4DM42</t>
  </si>
  <si>
    <t>C:\Vlad\HPLC\_Shimadzu_Prominence\Aug14-2019_non-radioactive\4DM42</t>
  </si>
  <si>
    <t>4CM42</t>
  </si>
  <si>
    <t>C:\Vlad\HPLC\_Shimadzu_Prominence\Aug14-2019_non-radioactive\4CM42</t>
  </si>
  <si>
    <t>4BM42</t>
  </si>
  <si>
    <t>C:\Vlad\HPLC\_Shimadzu_Prominence\Aug14-2019_non-radioactive\4BM42</t>
  </si>
  <si>
    <t>4AM42</t>
  </si>
  <si>
    <t>C:\Vlad\HPLC\_Shimadzu_Prominence\Aug14-2019_non-radioactive\4AM42</t>
  </si>
  <si>
    <t>std1-2</t>
  </si>
  <si>
    <t>C:\Vlad\HPLC\_Shimadzu_Prominence\Aug14-2019_non-radioactive\std1-2</t>
  </si>
  <si>
    <t>W106-4Feb2019</t>
  </si>
  <si>
    <t>C:\Vlad\HPLC\_Shimadzu_Prominence\Aug14-2019_non-radioactive\W106-4Feb2019</t>
  </si>
  <si>
    <t>WSLBC-W-24Jan2019</t>
  </si>
  <si>
    <t>C:\Vlad\HPLC\_Shimadzu_Prominence\Aug14-2019_non-radioactive\WSLBC-W-24Jan2019</t>
  </si>
  <si>
    <t>WSLBC-L-24Jan2019</t>
  </si>
  <si>
    <t>C:\Vlad\HPLC\_Shimadzu_Prominence\Aug14-2019_non-radioactive\WSLBC-L-24Jan2019</t>
  </si>
  <si>
    <t>WSMSF-L-24Jan2019</t>
  </si>
  <si>
    <t>C:\Vlad\HPLC\_Shimadzu_Prominence\Aug14-2019_non-radioactive\WSMSF-L-24Jan2019</t>
  </si>
  <si>
    <t>WS01-W-24Jan2019</t>
  </si>
  <si>
    <t>C:\Vlad\HPLC\_Shimadzu_Prominence\Aug14-2019_non-radioactive\WS01-W-24Jan2019</t>
  </si>
  <si>
    <t>WS01-L-24Jan2019</t>
  </si>
  <si>
    <t>C:\Vlad\HPLC\_Shimadzu_Prominence\Aug14-2019_non-radioactive\WS01-L-24Jan2019</t>
  </si>
  <si>
    <t>WSHensonCr-L-24Jan2019</t>
  </si>
  <si>
    <t>C:\Vlad\HPLC\_Shimadzu_Prominence\Aug14-2019_non-radioactive\WSHensonCr-L-24Jan2019</t>
  </si>
  <si>
    <t>WS37-L-24Jan2019</t>
  </si>
  <si>
    <t>C:\Vlad\HPLC\_Shimadzu_Prominence\Aug14-2019_non-radioactive\WS37-L-24Jan2019</t>
  </si>
  <si>
    <t>WS14-W-AH54-July2018</t>
  </si>
  <si>
    <t>C:\Vlad\HPLC\_Shimadzu_Prominence\Aug14-2019_non-radioactive\WS14-W-AH54-July2018</t>
  </si>
  <si>
    <t>WS6-W-AH52-July2018</t>
  </si>
  <si>
    <t>C:\Vlad\HPLC\_Shimadzu_Prominence\Aug14-2019_non-radioactive\WS6-W-AH52-July2018</t>
  </si>
  <si>
    <t>WS18-W-AH56-July2018</t>
  </si>
  <si>
    <t>C:\Vlad\HPLC\_Shimadzu_Prominence\Aug14-2019_non-radioactive\WS18-W-AH56-July2018</t>
  </si>
  <si>
    <t>WS13-W-AH50-July2018</t>
  </si>
  <si>
    <t>C:\Vlad\HPLC\_Shimadzu_Prominence\Aug14-2019_non-radioactive\WS13-W-AH50-July2018</t>
  </si>
  <si>
    <t>WSLSF-W-AH48-July2018</t>
  </si>
  <si>
    <t>C:\Vlad\HPLC\_Shimadzu_Prominence\Aug14-2019_non-radioactive\WSLSF-W-AH48-July2018</t>
  </si>
  <si>
    <t>WSLSF-L-AH47-July2018</t>
  </si>
  <si>
    <t>C:\Vlad\HPLC\_Shimadzu_Prominence\Aug14-2019_non-radioactive\WSLSF-L-AH47-July2018</t>
  </si>
  <si>
    <t>WS2-W-AH46-July2018</t>
  </si>
  <si>
    <t>C:\Vlad\HPLC\_Shimadzu_Prominence\Aug14-2019_non-radioactive\WS2-W-AH46-July2018</t>
  </si>
  <si>
    <t>WS2-L-AH45-July2018</t>
  </si>
  <si>
    <t>C:\Vlad\HPLC\_Shimadzu_Prominence\Aug14-2019_non-radioactive\WS2-L-AH45-July2018</t>
  </si>
  <si>
    <t>WS7-W-AH44-July2018</t>
  </si>
  <si>
    <t>C:\Vlad\HPLC\_Shimadzu_Prominence\Aug14-2019_non-radioactive\WS7-W-AH44-July2018</t>
  </si>
  <si>
    <t>WS7-L-AH43-July2018</t>
  </si>
  <si>
    <t>C:\Vlad\HPLC\_Shimadzu_Prominence\Aug14-2019_non-radioactive\WS7-L-AH43-July2018</t>
  </si>
  <si>
    <t>WS36-W-AH42-July2018</t>
  </si>
  <si>
    <t>C:\Vlad\HPLC\_Shimadzu_Prominence\Aug14-2019_non-radioactive\WS36-W-AH42-July2018</t>
  </si>
  <si>
    <t>WS27-W-AH58-July2018</t>
  </si>
  <si>
    <t>C:\Vlad\HPLC\_Shimadzu_Prominence\Aug14-2019_non-radioactive\WS27-W-AH58-July2018</t>
  </si>
  <si>
    <t>std2-2</t>
  </si>
  <si>
    <t>C:\Vlad\HPLC\_Shimadzu_Prominence\Aug14-2019_non-radioactive\std2-2</t>
  </si>
  <si>
    <t>F0293</t>
  </si>
  <si>
    <t>C:\Vlad\HPLC\_Shimadzu_Prominence\Aug14-2019_non-radioactive\F0293</t>
  </si>
  <si>
    <t>F0300</t>
  </si>
  <si>
    <t>C:\Vlad\HPLC\_Shimadzu_Prominence\Aug14-2019_non-radioactive\F0300</t>
  </si>
  <si>
    <t>F0307</t>
  </si>
  <si>
    <t>C:\Vlad\HPLC\_Shimadzu_Prominence\Aug14-2019_non-radioactive\F0307</t>
  </si>
  <si>
    <t>F0290</t>
  </si>
  <si>
    <t>C:\Vlad\HPLC\_Shimadzu_Prominence\Aug14-2019_non-radioactive\F0290</t>
  </si>
  <si>
    <t>F0323</t>
  </si>
  <si>
    <t>C:\Vlad\HPLC\_Shimadzu_Prominence\Aug14-2019_non-radioactive\F0323</t>
  </si>
  <si>
    <t>F0326</t>
  </si>
  <si>
    <t>C:\Vlad\HPLC\_Shimadzu_Prominence\Aug14-2019_non-radioactive\F0326</t>
  </si>
  <si>
    <t>F0298</t>
  </si>
  <si>
    <t>C:\Vlad\HPLC\_Shimadzu_Prominence\Aug14-2019_non-radioactive\F0298</t>
  </si>
  <si>
    <t>F0318</t>
  </si>
  <si>
    <t>C:\Vlad\HPLC\_Shimadzu_Prominence\Aug14-2019_non-radioactive\F0318</t>
  </si>
  <si>
    <t>F0313</t>
  </si>
  <si>
    <t>C:\Vlad\HPLC\_Shimadzu_Prominence\Aug14-2019_non-radioactive\F0313</t>
  </si>
  <si>
    <t>F0309</t>
  </si>
  <si>
    <t>C:\Vlad\HPLC\_Shimadzu_Prominence\Aug14-2019_non-radioactive\F0309</t>
  </si>
  <si>
    <t>F0295</t>
  </si>
  <si>
    <t>C:\Vlad\HPLC\_Shimadzu_Prominence\Aug14-2019_non-radioactive\F0295</t>
  </si>
  <si>
    <t>F0319</t>
  </si>
  <si>
    <t>C:\Vlad\HPLC\_Shimadzu_Prominence\Aug14-2019_non-radioactive\F0319</t>
  </si>
  <si>
    <t>F0314</t>
  </si>
  <si>
    <t>C:\Vlad\HPLC\_Shimadzu_Prominence\Aug14-2019_non-radioactive\F0314</t>
  </si>
  <si>
    <t>F0321</t>
  </si>
  <si>
    <t>C:\Vlad\HPLC\_Shimadzu_Prominence\Aug14-2019_non-radioactive\F0321</t>
  </si>
  <si>
    <t>F0312</t>
  </si>
  <si>
    <t>C:\Vlad\HPLC\_Shimadzu_Prominence\Aug14-2019_non-radioactive\F0312</t>
  </si>
  <si>
    <t>F0302</t>
  </si>
  <si>
    <t>C:\Vlad\HPLC\_Shimadzu_Prominence\Aug14-2019_non-radioactive\F0302</t>
  </si>
  <si>
    <t>F0230</t>
  </si>
  <si>
    <t>C:\Vlad\HPLC\_Shimadzu_Prominence\Aug14-2019_non-radioactive\F0230</t>
  </si>
  <si>
    <t>F0227</t>
  </si>
  <si>
    <t>C:\Vlad\HPLC\_Shimadzu_Prominence\Aug14-2019_non-radioactive\F0227</t>
  </si>
  <si>
    <t>F0220</t>
  </si>
  <si>
    <t>C:\Vlad\HPLC\_Shimadzu_Prominence\Aug14-2019_non-radioactive\F0220</t>
  </si>
  <si>
    <t>F0229</t>
  </si>
  <si>
    <t>C:\Vlad\HPLC\_Shimadzu_Prominence\Aug14-2019_non-radioactive\F0229</t>
  </si>
  <si>
    <t>F0218</t>
  </si>
  <si>
    <t>C:\Vlad\HPLC\_Shimadzu_Prominence\Aug14-2019_non-radioactive\F0218</t>
  </si>
  <si>
    <t>std5-2</t>
  </si>
  <si>
    <t>C:\Vlad\HPLC\_Shimadzu_Prominence\Aug14-2019_non-radioactive\std5-2</t>
  </si>
  <si>
    <t>F0219</t>
  </si>
  <si>
    <t>C:\Vlad\HPLC\_Shimadzu_Prominence\Aug14-2019_non-radioactive\F0219</t>
  </si>
  <si>
    <t>F0231</t>
  </si>
  <si>
    <t>C:\Vlad\HPLC\_Shimadzu_Prominence\Aug14-2019_non-radioactive\F0231</t>
  </si>
  <si>
    <t>F0225</t>
  </si>
  <si>
    <t>C:\Vlad\HPLC\_Shimadzu_Prominence\Aug14-2019_non-radioactive\F0225</t>
  </si>
  <si>
    <t>F0222</t>
  </si>
  <si>
    <t>C:\Vlad\HPLC\_Shimadzu_Prominence\Aug14-2019_non-radioactive\F0222</t>
  </si>
  <si>
    <t>F0228</t>
  </si>
  <si>
    <t>C:\Vlad\HPLC\_Shimadzu_Prominence\Aug14-2019_non-radioactive\F0228</t>
  </si>
  <si>
    <t>F0221</t>
  </si>
  <si>
    <t>C:\Vlad\HPLC\_Shimadzu_Prominence\Aug14-2019_non-radioactive\F0221</t>
  </si>
  <si>
    <t>F0224</t>
  </si>
  <si>
    <t>C:\Vlad\HPLC\_Shimadzu_Prominence\Aug14-2019_non-radioactive\F0224</t>
  </si>
  <si>
    <t>WS31-W-24Jan2109</t>
  </si>
  <si>
    <t>C:\Vlad\HPLC\_Shimadzu_Prominence\Aug14-2019_non-radioactive\WS31-W-24Jan2109</t>
  </si>
  <si>
    <t>WS34-W-24Jan2109</t>
  </si>
  <si>
    <t>C:\Vlad\HPLC\_Shimadzu_Prominence\Aug14-2019_non-radioactive\WS34-W-24Jan2109</t>
  </si>
  <si>
    <t>WSCoweetaCr-W-24Jan2109</t>
  </si>
  <si>
    <t>C:\Vlad\HPLC\_Shimadzu_Prominence\Aug14-2019_non-radioactive\WSCoweetaCr-W-24Jan2109</t>
  </si>
  <si>
    <t>WS34-L-24Jan2109</t>
  </si>
  <si>
    <t>C:\Vlad\HPLC\_Shimadzu_Prominence\Aug14-2019_non-radioactive\WS34-L-24Jan2109</t>
  </si>
  <si>
    <t>WS17-W-24Jan2109</t>
  </si>
  <si>
    <t>C:\Vlad\HPLC\_Shimadzu_Prominence\Aug14-2019_non-radioactive\WS17-W-24Jan2109</t>
  </si>
  <si>
    <t>WSLCunningham-W-24Jan2109</t>
  </si>
  <si>
    <t>C:\Vlad\HPLC\_Shimadzu_Prominence\Aug14-2019_non-radioactive\WSLCunningham-W-24Jan2109</t>
  </si>
  <si>
    <t>WSLCunningham-L-24Jan2109</t>
  </si>
  <si>
    <t>C:\Vlad\HPLC\_Shimadzu_Prominence\Aug14-2019_non-radioactive\WSLCunningham-L-24Jan2109</t>
  </si>
  <si>
    <t>W235-5Mar2019</t>
  </si>
  <si>
    <t>C:\Vlad\HPLC\_Shimadzu_Prominence\Aug14-2019_non-radioactive\W235-5Mar2019</t>
  </si>
  <si>
    <t>W236-5Mar2019</t>
  </si>
  <si>
    <t>C:\Vlad\HPLC\_Shimadzu_Prominence\Aug14-2019_non-radioactive\W236-5Mar2019</t>
  </si>
  <si>
    <t>W248-5Mar2019</t>
  </si>
  <si>
    <t>C:\Vlad\HPLC\_Shimadzu_Prominence\Aug14-2019_non-radioactive\W248-5Mar2019</t>
  </si>
  <si>
    <t>W247-5Mar2019</t>
  </si>
  <si>
    <t>C:\Vlad\HPLC\_Shimadzu_Prominence\Aug14-2019_non-radioactive\W247-5Mar2019</t>
  </si>
  <si>
    <t>std10-2</t>
  </si>
  <si>
    <t>C:\Vlad\HPLC\_Shimadzu_Prominence\Aug14-2019_non-radioactive\std10-2</t>
  </si>
  <si>
    <t>F0097</t>
  </si>
  <si>
    <t>C:\Vlad\HPLC\_Shimadzu_Prominence\Aug14-2019_non-radioactive\F0097</t>
  </si>
  <si>
    <t>F0098</t>
  </si>
  <si>
    <t>C:\Vlad\HPLC\_Shimadzu_Prominence\Aug14-2019_non-radioactive\F0098</t>
  </si>
  <si>
    <t>F0100</t>
  </si>
  <si>
    <t>C:\Vlad\HPLC\_Shimadzu_Prominence\Aug14-2019_non-radioactive\F0100</t>
  </si>
  <si>
    <t>F0101</t>
  </si>
  <si>
    <t>C:\Vlad\HPLC\_Shimadzu_Prominence\Aug14-2019_non-radioactive\F0101</t>
  </si>
  <si>
    <t>F0103</t>
  </si>
  <si>
    <t>C:\Vlad\HPLC\_Shimadzu_Prominence\Aug14-2019_non-radioactive\F0103</t>
  </si>
  <si>
    <t>F0105</t>
  </si>
  <si>
    <t>C:\Vlad\HPLC\_Shimadzu_Prominence\Aug14-2019_non-radioactive\F0105</t>
  </si>
  <si>
    <t>F0106</t>
  </si>
  <si>
    <t>C:\Vlad\HPLC\_Shimadzu_Prominence\Aug14-2019_non-radioactive\F0106</t>
  </si>
  <si>
    <t>F0107</t>
  </si>
  <si>
    <t>C:\Vlad\HPLC\_Shimadzu_Prominence\Aug14-2019_non-radioactive\F0107</t>
  </si>
  <si>
    <t>F0110</t>
  </si>
  <si>
    <t>C:\Vlad\HPLC\_Shimadzu_Prominence\Aug14-2019_non-radioactive\F0110</t>
  </si>
  <si>
    <t>F0111</t>
  </si>
  <si>
    <t>C:\Vlad\HPLC\_Shimadzu_Prominence\Aug14-2019_non-radioactive\F0111</t>
  </si>
  <si>
    <t>F0112</t>
  </si>
  <si>
    <t>C:\Vlad\HPLC\_Shimadzu_Prominence\Aug14-2019_non-radioactive\F0112</t>
  </si>
  <si>
    <t>F0104</t>
  </si>
  <si>
    <t>C:\Vlad\HPLC\_Shimadzu_Prominence\Aug14-2019_non-radioactive\F0104</t>
  </si>
  <si>
    <t>F0113</t>
  </si>
  <si>
    <t>C:\Vlad\HPLC\_Shimadzu_Prominence\Aug14-2019_non-radioactive\F0113</t>
  </si>
  <si>
    <t>F0114</t>
  </si>
  <si>
    <t>C:\Vlad\HPLC\_Shimadzu_Prominence\Aug14-2019_non-radioactive\F0114</t>
  </si>
  <si>
    <t>F0116</t>
  </si>
  <si>
    <t>C:\Vlad\HPLC\_Shimadzu_Prominence\Aug14-2019_non-radioactive\F0116</t>
  </si>
  <si>
    <t>F0117</t>
  </si>
  <si>
    <t>C:\Vlad\HPLC\_Shimadzu_Prominence\Aug14-2019_non-radioactive\F0117</t>
  </si>
  <si>
    <t>F0118</t>
  </si>
  <si>
    <t>C:\Vlad\HPLC\_Shimadzu_Prominence\Aug14-2019_non-radioactive\F0118</t>
  </si>
  <si>
    <t>F0120</t>
  </si>
  <si>
    <t>C:\Vlad\HPLC\_Shimadzu_Prominence\Aug14-2019_non-radioactive\F0120</t>
  </si>
  <si>
    <t>F0121</t>
  </si>
  <si>
    <t>C:\Vlad\HPLC\_Shimadzu_Prominence\Aug14-2019_non-radioactive\F0121</t>
  </si>
  <si>
    <t>F0122</t>
  </si>
  <si>
    <t>C:\Vlad\HPLC\_Shimadzu_Prominence\Aug14-2019_non-radioactive\F0122</t>
  </si>
  <si>
    <t>F0124</t>
  </si>
  <si>
    <t>C:\Vlad\HPLC\_Shimadzu_Prominence\Aug14-2019_non-radioactive\F0124</t>
  </si>
  <si>
    <t>std25-2</t>
  </si>
  <si>
    <t>C:\Vlad\HPLC\_Shimadzu_Prominence\Aug14-2019_non-radioactive\std25-2</t>
  </si>
  <si>
    <t>W240-29Apr2019</t>
  </si>
  <si>
    <t>C:\Vlad\HPLC\_Shimadzu_Prominence\Aug14-2019_non-radioactive\W240-29Apr2019</t>
  </si>
  <si>
    <t>W132-29Apr2019</t>
  </si>
  <si>
    <t>C:\Vlad\HPLC\_Shimadzu_Prominence\Aug14-2019_non-radioactive\W132-29Apr2019</t>
  </si>
  <si>
    <t>W134-29Apr2019</t>
  </si>
  <si>
    <t>C:\Vlad\HPLC\_Shimadzu_Prominence\Aug14-2019_non-radioactive\W134-29Apr2019</t>
  </si>
  <si>
    <t>W179-29Apr2019</t>
  </si>
  <si>
    <t>C:\Vlad\HPLC\_Shimadzu_Prominence\Aug14-2019_non-radioactive\W179-29Apr2019</t>
  </si>
  <si>
    <t>W177-29Apr2019</t>
  </si>
  <si>
    <t>C:\Vlad\HPLC\_Shimadzu_Prominence\Aug14-2019_non-radioactive\W177-29Apr2019</t>
  </si>
  <si>
    <t>W153-29Apr2019</t>
  </si>
  <si>
    <t>C:\Vlad\HPLC\_Shimadzu_Prominence\Aug14-2019_non-radioactive\W153-29Apr2019</t>
  </si>
  <si>
    <t>C:\Vlad\HPLC\_Shimadzu_Prominence\Aug14-2019_non-radioactive\PCL1-R151</t>
  </si>
  <si>
    <t>C:\Vlad\HPLC\_Shimadzu_Prominence\Aug14-2019_non-radioactive\PCL1-R041</t>
  </si>
  <si>
    <t>C:\Vlad\HPLC\_Shimadzu_Prominence\Aug14-2019_non-radioactive\PCL1-R011</t>
  </si>
  <si>
    <t>C:\Vlad\HPLC\_Shimadzu_Prominence\Aug14-2019_non-radioactive\PCL1-A041</t>
  </si>
  <si>
    <t>PCL_-A021</t>
  </si>
  <si>
    <t>C:\Vlad\HPLC\_Shimadzu_Prominence\Aug14-2019_non-radioactive\PCL_-A021</t>
  </si>
  <si>
    <t>C:\Vlad\HPLC\_Shimadzu_Prominence\Aug14-2019_non-radioactive\PCL1-R061</t>
  </si>
  <si>
    <t>C:\Vlad\HPLC\_Shimadzu_Prominence\Aug14-2019_non-radioactive\PCL3-R011</t>
  </si>
  <si>
    <t>C:\Vlad\HPLC\_Shimadzu_Prominence\Aug14-2019_non-radioactive\PCL3-R151</t>
  </si>
  <si>
    <t>C:\Vlad\HPLC\_Shimadzu_Prominence\Aug14-2019_non-radioactive\PCL3-R001</t>
  </si>
  <si>
    <t>std1-3</t>
  </si>
  <si>
    <t>C:\Vlad\HPLC\_Shimadzu_Prominence\Aug14-2019_non-radioactive\std1-3</t>
  </si>
  <si>
    <t>PCL3-R021-rerun</t>
  </si>
  <si>
    <t>C:\Vlad\HPLC\_Shimadzu_Prominence\Aug14-2019_non-radioactive\PCL3-R021-rerun</t>
  </si>
  <si>
    <t>PCL3-A021-rerun</t>
  </si>
  <si>
    <t>C:\Vlad\HPLC\_Shimadzu_Prominence\Aug14-2019_non-radioactive\PCL3-A021-rerun</t>
  </si>
  <si>
    <t>C:\Vlad\HPLC\_Shimadzu_Prominence\Aug14-2019_non-radioactive\PCL3-A171</t>
  </si>
  <si>
    <t>C:\Vlad\HPLC\_Shimadzu_Prominence\Aug14-2019_non-radioactive\PCL3-A081</t>
  </si>
  <si>
    <t>C:\Vlad\HPLC\_Shimadzu_Prominence\Aug14-2019_non-radioactive\PCL3-R081</t>
  </si>
  <si>
    <t>C:\Vlad\HPLC\_Shimadzu_Prominence\Aug14-2019_non-radioactive\PCL3-A181</t>
  </si>
  <si>
    <t>C:\Vlad\HPLC\_Shimadzu_Prominence\Aug14-2019_non-radioactive\PCL3-A011</t>
  </si>
  <si>
    <t>C:\Vlad\HPLC\_Shimadzu_Prominence\Aug14-2019_non-radioactive\PCL3-R141</t>
  </si>
  <si>
    <t>C:\Vlad\HPLC\_Shimadzu_Prominence\Aug14-2019_non-radioactive\PCL3-R171</t>
  </si>
  <si>
    <t>W026-4Feb2019</t>
  </si>
  <si>
    <t>C:\Vlad\HPLC\_Shimadzu_Prominence\Aug14-2019_non-radioactive\W026-4Feb2019</t>
  </si>
  <si>
    <t>W029-4Feb2019</t>
  </si>
  <si>
    <t>C:\Vlad\HPLC\_Shimadzu_Prominence\Aug14-2019_non-radioactive\W029-4Feb2019</t>
  </si>
  <si>
    <t>W039-4Feb2019</t>
  </si>
  <si>
    <t>C:\Vlad\HPLC\_Shimadzu_Prominence\Aug14-2019_non-radioactive\W039-4Feb2019</t>
  </si>
  <si>
    <t>W048-4Feb2019</t>
  </si>
  <si>
    <t>C:\Vlad\HPLC\_Shimadzu_Prominence\Aug14-2019_non-radioactive\W048-4Feb2019</t>
  </si>
  <si>
    <t>W058-4Feb2019</t>
  </si>
  <si>
    <t>C:\Vlad\HPLC\_Shimadzu_Prominence\Aug14-2019_non-radioactive\W058-4Feb2019</t>
  </si>
  <si>
    <t>W060-4Feb2019</t>
  </si>
  <si>
    <t>C:\Vlad\HPLC\_Shimadzu_Prominence\Aug14-2019_non-radioactive\W060-4Feb2019</t>
  </si>
  <si>
    <t>W085-4Feb2019</t>
  </si>
  <si>
    <t>C:\Vlad\HPLC\_Shimadzu_Prominence\Aug14-2019_non-radioactive\W085-4Feb2019</t>
  </si>
  <si>
    <t>W089-4Feb2019</t>
  </si>
  <si>
    <t>C:\Vlad\HPLC\_Shimadzu_Prominence\Aug14-2019_non-radioactive\W089-4Feb2019</t>
  </si>
  <si>
    <t>W094-4Feb2019</t>
  </si>
  <si>
    <t>C:\Vlad\HPLC\_Shimadzu_Prominence\Aug14-2019_non-radioactive\W094-4Feb2019</t>
  </si>
  <si>
    <t>W099-4Feb2019</t>
  </si>
  <si>
    <t>C:\Vlad\HPLC\_Shimadzu_Prominence\Aug14-2019_non-radioactive\W099-4Feb2019</t>
  </si>
  <si>
    <t>W101-4Feb2019</t>
  </si>
  <si>
    <t>C:\Vlad\HPLC\_Shimadzu_Prominence\Aug14-2019_non-radioactive\W101-4Feb2019</t>
  </si>
  <si>
    <t>W140-4Feb2019</t>
  </si>
  <si>
    <t>C:\Vlad\HPLC\_Shimadzu_Prominence\Aug14-2019_non-radioactive\W140-4Feb2019</t>
  </si>
  <si>
    <t>WSCoweetaCr-L-24Jan2019</t>
  </si>
  <si>
    <t>C:\Vlad\HPLC\_Shimadzu_Prominence\Aug14-2019_non-radioactive\WSCoweetaCr-L-24Jan2019</t>
  </si>
  <si>
    <t>WS17-L-24Jan2019</t>
  </si>
  <si>
    <t>C:\Vlad\HPLC\_Shimadzu_Prominence\Aug14-2019_non-radioactive\WS17-L-24Jan2019</t>
  </si>
  <si>
    <t>WS37-W-24Jan2019</t>
  </si>
  <si>
    <t>C:\Vlad\HPLC\_Shimadzu_Prominence\Aug14-2019_non-radioactive\WS37-W-24Jan2019</t>
  </si>
  <si>
    <t>WS31-L-24Jan2019</t>
  </si>
  <si>
    <t>C:\Vlad\HPLC\_Shimadzu_Prominence\Aug14-2019_non-radioactive\WS31-L-24Jan2019</t>
  </si>
  <si>
    <t>WSHensonCr-W-24Jan2019</t>
  </si>
  <si>
    <t>C:\Vlad\HPLC\_Shimadzu_Prominence\Aug14-2019_non-radioactive\WSHensonCr-W-24Jan2019</t>
  </si>
  <si>
    <t>WSMSF-W-24Jan2019</t>
  </si>
  <si>
    <t>C:\Vlad\HPLC\_Shimadzu_Prominence\Aug14-2019_non-radioactive\WSMSF-W-24Jan2019</t>
  </si>
  <si>
    <t>std2-3</t>
  </si>
  <si>
    <t>C:\Vlad\HPLC\_Shimadzu_Prominence\Aug14-2019_non-radioactive\std2-3</t>
  </si>
  <si>
    <t>F0328</t>
  </si>
  <si>
    <t>C:\Vlad\HPLC\_Shimadzu_Prominence\Aug14-2019_non-radioactive\F0328</t>
  </si>
  <si>
    <t>F0325</t>
  </si>
  <si>
    <t>C:\Vlad\HPLC\_Shimadzu_Prominence\Aug14-2019_non-radioactive\F0325</t>
  </si>
  <si>
    <t>F0323-7Jan2019</t>
  </si>
  <si>
    <t>C:\Vlad\HPLC\_Shimadzu_Prominence\Aug14-2019_non-radioactive\F0323-7Jan2019</t>
  </si>
  <si>
    <t>F0321-7Jan2019</t>
  </si>
  <si>
    <t>C:\Vlad\HPLC\_Shimadzu_Prominence\Aug14-2019_non-radioactive\F0321-7Jan2019</t>
  </si>
  <si>
    <t>WS32-W-AH60-July2018</t>
  </si>
  <si>
    <t>C:\Vlad\HPLC\_Shimadzu_Prominence\Aug14-2019_non-radioactive\WS32-W-AH60-July2018</t>
  </si>
  <si>
    <t>WS32-L-AH59-July2018</t>
  </si>
  <si>
    <t>C:\Vlad\HPLC\_Shimadzu_Prominence\Aug14-2019_non-radioactive\WS32-L-AH59-July2018</t>
  </si>
  <si>
    <t>F0292</t>
  </si>
  <si>
    <t>C:\Vlad\HPLC\_Shimadzu_Prominence\Aug14-2019_non-radioactive\F0292</t>
  </si>
  <si>
    <t>F0299</t>
  </si>
  <si>
    <t>C:\Vlad\HPLC\_Shimadzu_Prominence\Aug14-2019_non-radioactive\F0299</t>
  </si>
  <si>
    <t>F0302-7Jan2019</t>
  </si>
  <si>
    <t>C:\Vlad\HPLC\_Shimadzu_Prominence\Aug14-2019_non-radioactive\F0302-7Jan2019</t>
  </si>
  <si>
    <t>F0303</t>
  </si>
  <si>
    <t>C:\Vlad\HPLC\_Shimadzu_Prominence\Aug14-2019_non-radioactive\F0303</t>
  </si>
  <si>
    <t>F0305</t>
  </si>
  <si>
    <t>C:\Vlad\HPLC\_Shimadzu_Prominence\Aug14-2019_non-radioactive\F0305</t>
  </si>
  <si>
    <t>F0312-7Jan2019</t>
  </si>
  <si>
    <t>C:\Vlad\HPLC\_Shimadzu_Prominence\Aug14-2019_non-radioactive\F0312-7Jan2019</t>
  </si>
  <si>
    <t>F0320</t>
  </si>
  <si>
    <t>C:\Vlad\HPLC\_Shimadzu_Prominence\Aug14-2019_non-radioactive\F0320</t>
  </si>
  <si>
    <t>F0318-7Jan2019</t>
  </si>
  <si>
    <t>C:\Vlad\HPLC\_Shimadzu_Prominence\Aug14-2019_non-radioactive\F0318-7Jan2019</t>
  </si>
  <si>
    <t>W086-12Dec2018-100uL</t>
  </si>
  <si>
    <t>C:\Vlad\HPLC\_Shimadzu_Prominence\Aug14-2019_non-radioactive\W086-12Dec2018-100uL</t>
  </si>
  <si>
    <t>W122-12Dec2018-100uL</t>
  </si>
  <si>
    <t>C:\Vlad\HPLC\_Shimadzu_Prominence\Aug14-2019_non-radioactive\W122-12Dec2018-100uL</t>
  </si>
  <si>
    <t>W155-12Dec2018-100uL</t>
  </si>
  <si>
    <t>C:\Vlad\HPLC\_Shimadzu_Prominence\Aug14-2019_non-radioactive\W155-12Dec2018-100uL</t>
  </si>
  <si>
    <t>W161-12Dec2018-100uL</t>
  </si>
  <si>
    <t>C:\Vlad\HPLC\_Shimadzu_Prominence\Aug14-2019_non-radioactive\W161-12Dec2018-100uL</t>
  </si>
  <si>
    <t>F0022</t>
  </si>
  <si>
    <t>C:\Vlad\HPLC\_Shimadzu_Prominence\Aug14-2019_non-radioactive\F0022</t>
  </si>
  <si>
    <t>F0023</t>
  </si>
  <si>
    <t>C:\Vlad\HPLC\_Shimadzu_Prominence\Aug14-2019_non-radioactive\F0023</t>
  </si>
  <si>
    <t>F0033</t>
  </si>
  <si>
    <t>C:\Vlad\HPLC\_Shimadzu_Prominence\Aug14-2019_non-radioactive\F0033</t>
  </si>
  <si>
    <t>F0037</t>
  </si>
  <si>
    <t>C:\Vlad\HPLC\_Shimadzu_Prominence\Aug14-2019_non-radioactive\F0037</t>
  </si>
  <si>
    <t>F0040</t>
  </si>
  <si>
    <t>C:\Vlad\HPLC\_Shimadzu_Prominence\Aug14-2019_non-radioactive\F0040</t>
  </si>
  <si>
    <t>F0015</t>
  </si>
  <si>
    <t>C:\Vlad\HPLC\_Shimadzu_Prominence\Aug14-2019_non-radioactive\F0015</t>
  </si>
  <si>
    <t>F0018</t>
  </si>
  <si>
    <t>C:\Vlad\HPLC\_Shimadzu_Prominence\Aug14-2019_non-radioactive\F0018</t>
  </si>
  <si>
    <t>std5-3</t>
  </si>
  <si>
    <t>C:\Vlad\HPLC\_Shimadzu_Prominence\Aug14-2019_non-radioactive\std5-3</t>
  </si>
  <si>
    <t>W002-12Dec2018-100uL</t>
  </si>
  <si>
    <t>C:\Vlad\HPLC\_Shimadzu_Prominence\Aug14-2019_non-radioactive\W002-12Dec2018-100uL</t>
  </si>
  <si>
    <t>W077-12Dec2018-100uL</t>
  </si>
  <si>
    <t>C:\Vlad\HPLC\_Shimadzu_Prominence\Aug14-2019_non-radioactive\W077-12Dec2018-100uL</t>
  </si>
  <si>
    <t>WS36-_-AH41-July2018</t>
  </si>
  <si>
    <t>C:\Vlad\HPLC\_Shimadzu_Prominence\Aug14-2019_non-radioactive\WS36-_-AH41-July2018</t>
  </si>
  <si>
    <t>WS27-_-AH57-July2018</t>
  </si>
  <si>
    <t>C:\Vlad\HPLC\_Shimadzu_Prominence\Aug14-2019_non-radioactive\WS27-_-AH57-July2018</t>
  </si>
  <si>
    <t>WS13-_-AH49-July2018</t>
  </si>
  <si>
    <t>C:\Vlad\HPLC\_Shimadzu_Prominence\Aug14-2019_non-radioactive\WS13-_-AH49-July2018</t>
  </si>
  <si>
    <t>WS6-_-AH51-July2018</t>
  </si>
  <si>
    <t>C:\Vlad\HPLC\_Shimadzu_Prominence\Aug14-2019_non-radioactive\WS6-_-AH51-July2018</t>
  </si>
  <si>
    <t>WS14-_-AH53-July2018</t>
  </si>
  <si>
    <t>C:\Vlad\HPLC\_Shimadzu_Prominence\Aug14-2019_non-radioactive\WS14-_-AH53-July2018</t>
  </si>
  <si>
    <t>WS18-_-AH55-July2018</t>
  </si>
  <si>
    <t>C:\Vlad\HPLC\_Shimadzu_Prominence\Aug14-2019_non-radioactive\WS18-_-AH55-July2018</t>
  </si>
  <si>
    <t>F0289</t>
  </si>
  <si>
    <t>C:\Vlad\HPLC\_Shimadzu_Prominence\Aug14-2019_non-radioactive\F0289</t>
  </si>
  <si>
    <t>F0291</t>
  </si>
  <si>
    <t>C:\Vlad\HPLC\_Shimadzu_Prominence\Aug14-2019_non-radioactive\F0291</t>
  </si>
  <si>
    <t>F0296</t>
  </si>
  <si>
    <t>C:\Vlad\HPLC\_Shimadzu_Prominence\Aug14-2019_non-radioactive\F0296</t>
  </si>
  <si>
    <t>F0299-8May2019</t>
  </si>
  <si>
    <t>C:\Vlad\HPLC\_Shimadzu_Prominence\Aug14-2019_non-radioactive\F0299-8May2019</t>
  </si>
  <si>
    <t>F0301</t>
  </si>
  <si>
    <t>C:\Vlad\HPLC\_Shimadzu_Prominence\Aug14-2019_non-radioactive\F0301</t>
  </si>
  <si>
    <t>F0304</t>
  </si>
  <si>
    <t>C:\Vlad\HPLC\_Shimadzu_Prominence\Aug14-2019_non-radioactive\F0304</t>
  </si>
  <si>
    <t>F0306</t>
  </si>
  <si>
    <t>C:\Vlad\HPLC\_Shimadzu_Prominence\Aug14-2019_non-radioactive\F0306</t>
  </si>
  <si>
    <t>F0308</t>
  </si>
  <si>
    <t>C:\Vlad\HPLC\_Shimadzu_Prominence\Aug14-2019_non-radioactive\F0308</t>
  </si>
  <si>
    <t>F0310</t>
  </si>
  <si>
    <t>C:\Vlad\HPLC\_Shimadzu_Prominence\Aug14-2019_non-radioactive\F0310</t>
  </si>
  <si>
    <t>F0315</t>
  </si>
  <si>
    <t>C:\Vlad\HPLC\_Shimadzu_Prominence\Aug14-2019_non-radioactive\F0315</t>
  </si>
  <si>
    <t>F0320-8May2019</t>
  </si>
  <si>
    <t>C:\Vlad\HPLC\_Shimadzu_Prominence\Aug14-2019_non-radioactive\F0320-8May2019</t>
  </si>
  <si>
    <t>F0322</t>
  </si>
  <si>
    <t>C:\Vlad\HPLC\_Shimadzu_Prominence\Aug14-2019_non-radioactive\F0322</t>
  </si>
  <si>
    <t>std10-3</t>
  </si>
  <si>
    <t>C:\Vlad\HPLC\_Shimadzu_Prominence\Aug14-2019_non-radioactive\std10-3</t>
  </si>
  <si>
    <t>F0125</t>
  </si>
  <si>
    <t>C:\Vlad\HPLC\_Shimadzu_Prominence\Aug14-2019_non-radioactive\F0125</t>
  </si>
  <si>
    <t>F0127</t>
  </si>
  <si>
    <t>C:\Vlad\HPLC\_Shimadzu_Prominence\Aug14-2019_non-radioactive\F0127</t>
  </si>
  <si>
    <t>F0128</t>
  </si>
  <si>
    <t>C:\Vlad\HPLC\_Shimadzu_Prominence\Aug14-2019_non-radioactive\F0128</t>
  </si>
  <si>
    <t>F0130</t>
  </si>
  <si>
    <t>C:\Vlad\HPLC\_Shimadzu_Prominence\Aug14-2019_non-radioactive\F0130</t>
  </si>
  <si>
    <t>F0131</t>
  </si>
  <si>
    <t>C:\Vlad\HPLC\_Shimadzu_Prominence\Aug14-2019_non-radioactive\F0131</t>
  </si>
  <si>
    <t>F0132</t>
  </si>
  <si>
    <t>C:\Vlad\HPLC\_Shimadzu_Prominence\Aug14-2019_non-radioactive\F0132</t>
  </si>
  <si>
    <t>F0134</t>
  </si>
  <si>
    <t>C:\Vlad\HPLC\_Shimadzu_Prominence\Aug14-2019_non-radioactive\F0134</t>
  </si>
  <si>
    <t>F0135</t>
  </si>
  <si>
    <t>C:\Vlad\HPLC\_Shimadzu_Prominence\Aug14-2019_non-radioactive\F0135</t>
  </si>
  <si>
    <t>F0136</t>
  </si>
  <si>
    <t>C:\Vlad\HPLC\_Shimadzu_Prominence\Aug14-2019_non-radioactive\F0136</t>
  </si>
  <si>
    <t>W169-5Mar2019</t>
  </si>
  <si>
    <t>C:\Vlad\HPLC\_Shimadzu_Prominence\Aug14-2019_non-radioactive\W169-5Mar2019</t>
  </si>
  <si>
    <t>W170-5Mar2019</t>
  </si>
  <si>
    <t>C:\Vlad\HPLC\_Shimadzu_Prominence\Aug14-2019_non-radioactive\W170-5Mar2019</t>
  </si>
  <si>
    <t>W184-5Mar2019</t>
  </si>
  <si>
    <t>C:\Vlad\HPLC\_Shimadzu_Prominence\Aug14-2019_non-radioactive\W184-5Mar2019</t>
  </si>
  <si>
    <t>W185-5Mar2019</t>
  </si>
  <si>
    <t>C:\Vlad\HPLC\_Shimadzu_Prominence\Aug14-2019_non-radioactive\W185-5Mar2019</t>
  </si>
  <si>
    <t>W190-5Mar2019</t>
  </si>
  <si>
    <t>C:\Vlad\HPLC\_Shimadzu_Prominence\Aug14-2019_non-radioactive\W190-5Mar2019</t>
  </si>
  <si>
    <t>W191-5Mar2019</t>
  </si>
  <si>
    <t>C:\Vlad\HPLC\_Shimadzu_Prominence\Aug14-2019_non-radioactive\W191-5Mar2019</t>
  </si>
  <si>
    <t>W208-5Mar2019</t>
  </si>
  <si>
    <t>C:\Vlad\HPLC\_Shimadzu_Prominence\Aug14-2019_non-radioactive\W208-5Mar2019</t>
  </si>
  <si>
    <t>W209-5Mar2019</t>
  </si>
  <si>
    <t>C:\Vlad\HPLC\_Shimadzu_Prominence\Aug14-2019_non-radioactive\W209-5Mar2019</t>
  </si>
  <si>
    <t>W214-5Mar2019</t>
  </si>
  <si>
    <t>C:\Vlad\HPLC\_Shimadzu_Prominence\Aug14-2019_non-radioactive\W214-5Mar2019</t>
  </si>
  <si>
    <t>W215-5Mar2019</t>
  </si>
  <si>
    <t>C:\Vlad\HPLC\_Shimadzu_Prominence\Aug14-2019_non-radioactive\W215-5Mar2019</t>
  </si>
  <si>
    <t>W220-5Mar2019</t>
  </si>
  <si>
    <t>C:\Vlad\HPLC\_Shimadzu_Prominence\Aug14-2019_non-radioactive\W220-5Mar2019</t>
  </si>
  <si>
    <t>std25-3</t>
  </si>
  <si>
    <t>C:\Vlad\HPLC\_Shimadzu_Prominence\Aug14-2019_non-radioactive\std25-3</t>
  </si>
  <si>
    <t>W221-5Mar2019</t>
  </si>
  <si>
    <t>C:\Vlad\HPLC\_Shimadzu_Prominence\Aug14-2019_non-radioactive\W221-5Mar2019</t>
  </si>
  <si>
    <t>W244-5Mar2019</t>
  </si>
  <si>
    <t>C:\Vlad\HPLC\_Shimadzu_Prominence\Aug14-2019_non-radioactive\W244-5Mar2019</t>
  </si>
  <si>
    <t>W245-5Mar2019</t>
  </si>
  <si>
    <t>C:\Vlad\HPLC\_Shimadzu_Prominence\Aug14-2019_non-radioactive\W245-5Mar2019</t>
  </si>
  <si>
    <t>W253-5Mar2019</t>
  </si>
  <si>
    <t>C:\Vlad\HPLC\_Shimadzu_Prominence\Aug14-2019_non-radioactive\W253-5Mar2019</t>
  </si>
  <si>
    <t>W254-5Mar2019</t>
  </si>
  <si>
    <t>C:\Vlad\HPLC\_Shimadzu_Prominence\Aug14-2019_non-radioactive\W254-5Mar2019</t>
  </si>
  <si>
    <t>W262-5Mar2019</t>
  </si>
  <si>
    <t>C:\Vlad\HPLC\_Shimadzu_Prominence\Aug14-2019_non-radioactive\W262-5Mar2019</t>
  </si>
  <si>
    <t>W263-5Mar2019</t>
  </si>
  <si>
    <t>C:\Vlad\HPLC\_Shimadzu_Prominence\Aug14-2019_non-radioactive\W263-5Mar2019</t>
  </si>
  <si>
    <t>W274-5Mar2019</t>
  </si>
  <si>
    <t>C:\Vlad\HPLC\_Shimadzu_Prominence\Aug14-2019_non-radioactive\W274-5Mar2019</t>
  </si>
  <si>
    <t>W275-5Mar2019</t>
  </si>
  <si>
    <t>C:\Vlad\HPLC\_Shimadzu_Prominence\Aug14-2019_non-radioactive\W275-5Mar2019</t>
  </si>
  <si>
    <t>W227-29Apr2019</t>
  </si>
  <si>
    <t>C:\Vlad\HPLC\_Shimadzu_Prominence\Aug14-2019_non-radioactive\W227-29Apr2019</t>
  </si>
  <si>
    <t>W229-29Apr2019</t>
  </si>
  <si>
    <t>C:\Vlad\HPLC\_Shimadzu_Prominence\Aug14-2019_non-radioactive\W229-29Apr2019</t>
  </si>
  <si>
    <t>W251-29Apr2019</t>
  </si>
  <si>
    <t>C:\Vlad\HPLC\_Shimadzu_Prominence\Aug14-2019_non-radioactive\W251-29Apr2019</t>
  </si>
  <si>
    <t>W239-29Apr2019</t>
  </si>
  <si>
    <t>C:\Vlad\HPLC\_Shimadzu_Prominence\Aug14-2019_non-radioactive\W239-29Apr2019</t>
  </si>
  <si>
    <t>W200-29Apr2019</t>
  </si>
  <si>
    <t>C:\Vlad\HPLC\_Shimadzu_Prominence\Aug14-2019_non-radioactive\W200-29Apr2019</t>
  </si>
  <si>
    <t>W212-29Apr2019</t>
  </si>
  <si>
    <t>C:\Vlad\HPLC\_Shimadzu_Prominence\Aug14-2019_non-radioactive\W212-29Apr2019</t>
  </si>
  <si>
    <t>W180-29Apr2019</t>
  </si>
  <si>
    <t>C:\Vlad\HPLC\_Shimadzu_Prominence\Aug14-2019_non-radioactive\W180-29Apr2019</t>
  </si>
  <si>
    <t>W121-29Apr2019</t>
  </si>
  <si>
    <t>C:\Vlad\HPLC\_Shimadzu_Prominence\Aug14-2019_non-radioactive\W121-29Apr2019</t>
  </si>
  <si>
    <t>W116-29Apr2019</t>
  </si>
  <si>
    <t>C:\Vlad\HPLC\_Shimadzu_Prominence\Aug14-2019_non-radioactive\W116-29Apr2019</t>
  </si>
  <si>
    <t>W105-29Apr2019</t>
  </si>
  <si>
    <t>C:\Vlad\HPLC\_Shimadzu_Prominence\Aug14-2019_non-radioactive\W105-29Apr2019</t>
  </si>
  <si>
    <t>W211-29Apr2019</t>
  </si>
  <si>
    <t>C:\Vlad\HPLC\_Shimadzu_Prominence\Aug14-2019_non-radioactive\W211-29Apr2019</t>
  </si>
  <si>
    <t>std1-4</t>
  </si>
  <si>
    <t>C:\Vlad\HPLC\_Shimadzu_Prominence\Aug14-2019_non-radioactive\std1-4</t>
  </si>
  <si>
    <t>W207-29Apr2019</t>
  </si>
  <si>
    <t>C:\Vlad\HPLC\_Shimadzu_Prominence\Aug14-2019_non-radioactive\W207-29Apr2019</t>
  </si>
  <si>
    <t>W198-29Apr2019</t>
  </si>
  <si>
    <t>C:\Vlad\HPLC\_Shimadzu_Prominence\Aug14-2019_non-radioactive\W198-29Apr2019</t>
  </si>
  <si>
    <t>W199-29Apr2019</t>
  </si>
  <si>
    <t>C:\Vlad\HPLC\_Shimadzu_Prominence\Aug14-2019_non-radioactive\W199-29Apr2019</t>
  </si>
  <si>
    <t>W205-29Apr2019</t>
  </si>
  <si>
    <t>C:\Vlad\HPLC\_Shimadzu_Prominence\Aug14-2019_non-radioactive\W205-29Apr2019</t>
  </si>
  <si>
    <t>W226-29Apr2019</t>
  </si>
  <si>
    <t>C:\Vlad\HPLC\_Shimadzu_Prominence\Aug14-2019_non-radioactive\W226-29Apr2019</t>
  </si>
  <si>
    <t>W252-29Apr2019</t>
  </si>
  <si>
    <t>C:\Vlad\HPLC\_Shimadzu_Prominence\Aug14-2019_non-radioactive\W252-29Apr2019</t>
  </si>
  <si>
    <t>W259-29Apr2019</t>
  </si>
  <si>
    <t>C:\Vlad\HPLC\_Shimadzu_Prominence\Aug14-2019_non-radioactive\W259-29Apr2019</t>
  </si>
  <si>
    <t>W260-29Apr2019</t>
  </si>
  <si>
    <t>C:\Vlad\HPLC\_Shimadzu_Prominence\Aug14-2019_non-radioactive\W260-29Apr2019</t>
  </si>
  <si>
    <t>C:\Vlad\HPLC\_Shimadzu_Prominence\Aug14-2019_non-radioactive\PCL1-R001</t>
  </si>
  <si>
    <t>C:\Vlad\HPLC\_Shimadzu_Prominence\Aug14-2019_non-radioactive\PCL1-R021</t>
  </si>
  <si>
    <t>C:\Vlad\HPLC\_Shimadzu_Prominence\Aug14-2019_non-radioactive\PCL1-A061</t>
  </si>
  <si>
    <t>C:\Vlad\HPLC\_Shimadzu_Prominence\Aug14-2019_non-radioactive\PCL1-R081</t>
  </si>
  <si>
    <t>C:\Vlad\HPLC\_Shimadzu_Prominence\Aug14-2019_non-radioactive\PCL1-R101</t>
  </si>
  <si>
    <t>C:\Vlad\HPLC\_Shimadzu_Prominence\Aug14-2019_non-radioactive\PCL1-A151</t>
  </si>
  <si>
    <t>C:\Vlad\HPLC\_Shimadzu_Prominence\Aug14-2019_non-radioactive\PCL1-R171</t>
  </si>
  <si>
    <t>C:\Vlad\HPLC\_Shimadzu_Prominence\Aug14-2019_non-radioactive\PCL1-A181</t>
  </si>
  <si>
    <t>std2-4</t>
  </si>
  <si>
    <t>C:\Vlad\HPLC\_Shimadzu_Prominence\Aug14-2019_non-radioactive\std2-4</t>
  </si>
  <si>
    <t>W097-29Apr2019</t>
  </si>
  <si>
    <t>C:\Vlad\HPLC\_Shimadzu_Prominence\Aug14-2019_non-radioactive\W097-29Apr2019</t>
  </si>
  <si>
    <t>W114-29Apr2019</t>
  </si>
  <si>
    <t>C:\Vlad\HPLC\_Shimadzu_Prominence\Aug14-2019_non-radioactive\W114-29Apr2019</t>
  </si>
  <si>
    <t>W138-29Apr2019</t>
  </si>
  <si>
    <t>C:\Vlad\HPLC\_Shimadzu_Prominence\Aug14-2019_non-radioactive\W138-29Apr2019</t>
  </si>
  <si>
    <t>W167-29Apr2019</t>
  </si>
  <si>
    <t>C:\Vlad\HPLC\_Shimadzu_Prominence\Aug14-2019_non-radioactive\W167-29Apr2019</t>
  </si>
  <si>
    <t>C:\Vlad\HPLC\_Shimadzu_Prominence\Aug14-2019_non-radioactive\PCL3-R041</t>
  </si>
  <si>
    <t>C:\Vlad\HPLC\_Shimadzu_Prominence\Aug14-2019_non-radioactive\PCL3-R051</t>
  </si>
  <si>
    <t>C:\Vlad\HPLC\_Shimadzu_Prominence\Aug14-2019_non-radioactive\PCL3-R061</t>
  </si>
  <si>
    <t>C:\Vlad\HPLC\_Shimadzu_Prominence\Aug14-2019_non-radioactive\PCL3-R101</t>
  </si>
  <si>
    <t>C:\Vlad\HPLC\_Shimadzu_Prominence\Aug14-2019_non-radioactive\PCL3-R181</t>
  </si>
  <si>
    <t>WSLCunningham-L-11Apr2019-rerun</t>
  </si>
  <si>
    <t>C:\Vlad\HPLC\_Shimadzu_Prominence\Aug14-2019_non-radioactive\WSLCunningham-L-11Apr2019-rerun</t>
  </si>
  <si>
    <t>C:\Vlad\HPLC\_Shimadzu_Prominence\Aug14-2019_non-radioactive\PCL3-A001</t>
  </si>
  <si>
    <t>C:\Vlad\HPLC\_Shimadzu_Prominence\Aug14-2019_non-radioactive\PCL3-A041</t>
  </si>
  <si>
    <t>C:\Vlad\HPLC\_Shimadzu_Prominence\Aug14-2019_non-radioactive\PCL3-A051</t>
  </si>
  <si>
    <t>C:\Vlad\HPLC\_Shimadzu_Prominence\Aug14-2019_non-radioactive\PCL3-A061</t>
  </si>
  <si>
    <t>C:\Vlad\HPLC\_Shimadzu_Prominence\Aug14-2019_non-radioactive\PCL3-A101</t>
  </si>
  <si>
    <t>C:\Vlad\HPLC\_Shimadzu_Prominence\Aug14-2019_non-radioactive\PCL3-A141</t>
  </si>
  <si>
    <t>C:\Vlad\HPLC\_Shimadzu_Prominence\Aug14-2019_non-radioactive\PCL1-A001</t>
  </si>
  <si>
    <t>C:\Vlad\HPLC\_Shimadzu_Prominence\Aug14-2019_non-radioactive\PCL1-A011</t>
  </si>
  <si>
    <t>C:\Vlad\HPLC\_Shimadzu_Prominence\Aug14-2019_non-radioactive\PCL1-A051</t>
  </si>
  <si>
    <t>std5-4</t>
  </si>
  <si>
    <t>C:\Vlad\HPLC\_Shimadzu_Prominence\Aug14-2019_non-radioactive\std5-4</t>
  </si>
  <si>
    <t>PCL1-A081-rerun</t>
  </si>
  <si>
    <t>C:\Vlad\HPLC\_Shimadzu_Prominence\Aug14-2019_non-radioactive\PCL1-A081-rerun</t>
  </si>
  <si>
    <t>C:\Vlad\HPLC\_Shimadzu_Prominence\Aug14-2019_non-radioactive\PCL1-A101</t>
  </si>
  <si>
    <t>C:\Vlad\HPLC\_Shimadzu_Prominence\Aug14-2019_non-radioactive\PCL1-R051</t>
  </si>
  <si>
    <t>F0010</t>
  </si>
  <si>
    <t>C:\Vlad\HPLC\_Shimadzu_Prominence\Aug14-2019_non-radioactive\F0010</t>
  </si>
  <si>
    <t>C:\Vlad\HPLC\_Shimadzu_Prominence\Aug14-2019_non-radioactive\PCL1-A141</t>
  </si>
  <si>
    <t>C:\Vlad\HPLC\_Shimadzu_Prominence\Aug14-2019_non-radioactive\PCL1-A171</t>
  </si>
  <si>
    <t>C:\Vlad\HPLC\_Shimadzu_Prominence\Aug14-2019_non-radioactive\PCL1-R141</t>
  </si>
  <si>
    <t>WS01-L-11Apr2019</t>
  </si>
  <si>
    <t>C:\Vlad\HPLC\_Shimadzu_Prominence\Aug14-2019_non-radioactive\WS01-L-11Apr2019</t>
  </si>
  <si>
    <t>WS17-L-11Apr2019</t>
  </si>
  <si>
    <t>C:\Vlad\HPLC\_Shimadzu_Prominence\Aug14-2019_non-radioactive\WS17-L-11Apr2019</t>
  </si>
  <si>
    <t>WS31-L-11Apr2019</t>
  </si>
  <si>
    <t>C:\Vlad\HPLC\_Shimadzu_Prominence\Aug14-2019_non-radioactive\WS31-L-11Apr2019</t>
  </si>
  <si>
    <t>WS37-L-11Apr2019</t>
  </si>
  <si>
    <t>C:\Vlad\HPLC\_Shimadzu_Prominence\Aug14-2019_non-radioactive\WS37-L-11Apr2019</t>
  </si>
  <si>
    <t>WS34-L-11Apr2019</t>
  </si>
  <si>
    <t>C:\Vlad\HPLC\_Shimadzu_Prominence\Aug14-2019_non-radioactive\WS34-L-11Apr2019</t>
  </si>
  <si>
    <t>WS01-W-11Apr2019</t>
  </si>
  <si>
    <t>C:\Vlad\HPLC\_Shimadzu_Prominence\Aug14-2019_non-radioactive\WS01-W-11Apr2019</t>
  </si>
  <si>
    <t>WS17-W-11Apr2019</t>
  </si>
  <si>
    <t>C:\Vlad\HPLC\_Shimadzu_Prominence\Aug14-2019_non-radioactive\WS17-W-11Apr2019</t>
  </si>
  <si>
    <t>WS31-W-11Apr2019</t>
  </si>
  <si>
    <t>C:\Vlad\HPLC\_Shimadzu_Prominence\Aug14-2019_non-radioactive\WS31-W-11Apr2019</t>
  </si>
  <si>
    <t>WS34-W-11Apr2019</t>
  </si>
  <si>
    <t>C:\Vlad\HPLC\_Shimadzu_Prominence\Aug14-2019_non-radioactive\WS34-W-11Apr2019</t>
  </si>
  <si>
    <t>WS37-W-11Apr2019</t>
  </si>
  <si>
    <t>C:\Vlad\HPLC\_Shimadzu_Prominence\Aug14-2019_non-radioactive\WS37-W-11Apr2019</t>
  </si>
  <si>
    <t>WSLBall-W-11Apr2019</t>
  </si>
  <si>
    <t>C:\Vlad\HPLC\_Shimadzu_Prominence\Aug14-2019_non-radioactive\WSLBall-W-11Apr2019</t>
  </si>
  <si>
    <t>WSLBall-L-11Apr2019</t>
  </si>
  <si>
    <t>C:\Vlad\HPLC\_Shimadzu_Prominence\Aug14-2019_non-radioactive\WSLBall-L-11Apr2019</t>
  </si>
  <si>
    <t>WSHensonCr-L-11Apr2019</t>
  </si>
  <si>
    <t>C:\Vlad\HPLC\_Shimadzu_Prominence\Aug14-2019_non-radioactive\WSHensonCr-L-11Apr2019</t>
  </si>
  <si>
    <t>WSCoweetaCr-L-11Apr2019</t>
  </si>
  <si>
    <t>C:\Vlad\HPLC\_Shimadzu_Prominence\Aug14-2019_non-radioactive\WSCoweetaCr-L-11Apr2019</t>
  </si>
  <si>
    <t>WSMShope-L-11Apr2019</t>
  </si>
  <si>
    <t>C:\Vlad\HPLC\_Shimadzu_Prominence\Aug14-2019_non-radioactive\WSMShope-L-11Apr2019</t>
  </si>
  <si>
    <t>std10-4</t>
  </si>
  <si>
    <t>C:\Vlad\HPLC\_Shimadzu_Prominence\Aug14-2019_non-radioactive\std10-4</t>
  </si>
  <si>
    <t>Summary End</t>
  </si>
  <si>
    <t>Area</t>
  </si>
  <si>
    <t>Calculated std</t>
  </si>
  <si>
    <t>20 uL injections</t>
  </si>
  <si>
    <t>100 uL injections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</si>
  <si>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</si>
  <si>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</si>
  <si>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</si>
  <si>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</si>
  <si>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</si>
  <si>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</si>
  <si>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</si>
  <si>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</si>
  <si>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</si>
  <si>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</si>
  <si>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</si>
  <si>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</si>
  <si>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</si>
  <si>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</si>
  <si>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</si>
  <si>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</si>
  <si>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</si>
  <si>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</si>
  <si>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</si>
  <si>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</si>
  <si>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</si>
  <si>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</si>
  <si>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</si>
  <si>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</si>
  <si>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</si>
  <si>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</si>
  <si>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</si>
  <si>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</si>
  <si>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</si>
  <si>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20 uL</t>
  </si>
  <si>
    <t>Ergosterol conc., ug/mL</t>
  </si>
  <si>
    <t>Ash fraction</t>
  </si>
  <si>
    <t>AFDM, g</t>
  </si>
  <si>
    <t>Ergosterol per sample, ug</t>
  </si>
  <si>
    <t>Fungal biomass per sample, mg</t>
  </si>
  <si>
    <t>Ergosterol, ug/g AFDM</t>
  </si>
  <si>
    <t>Fungal biomass, mg/g AFDM</t>
  </si>
  <si>
    <t>PCL1</t>
  </si>
  <si>
    <t>Acer</t>
  </si>
  <si>
    <t>Rhodo</t>
  </si>
  <si>
    <t>SEM</t>
  </si>
  <si>
    <t>Temp</t>
  </si>
  <si>
    <t>PCL3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</si>
</sst>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1"/>
    <xf numFmtId="22" fontId="1" fillId="0" borderId="0" xfId="1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1" fillId="2" borderId="0" xfId="1" applyFill="1"/>
    <xf numFmtId="22" fontId="1" fillId="2" borderId="0" xfId="1" applyNumberFormat="1" applyFill="1"/>
    <xf numFmtId="2" fontId="1" fillId="0" borderId="0" xfId="1" applyNumberFormat="1"/>
    <xf numFmtId="2" fontId="1" fillId="2" borderId="0" xfId="1" applyNumberFormat="1" applyFill="1"/>
    <xf numFmtId="0" fontId="0" fillId="3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3" borderId="0" xfId="0" applyNumberFormat="1" applyFill="1" applyAlignment="1">
      <alignment wrapText="1"/>
    </xf>
    <xf numFmtId="2" fontId="6" fillId="4" borderId="0" xfId="0" applyNumberFormat="1" applyFont="1" applyFill="1" applyAlignment="1">
      <alignment horizontal="center" wrapText="1"/>
    </xf>
    <xf numFmtId="2" fontId="6" fillId="4" borderId="6" xfId="0" applyNumberFormat="1" applyFont="1" applyFill="1" applyBorder="1" applyAlignment="1">
      <alignment horizontal="center" wrapText="1"/>
    </xf>
    <xf numFmtId="2" fontId="0" fillId="3" borderId="0" xfId="0" applyNumberFormat="1" applyFill="1"/>
    <xf numFmtId="0" fontId="0" fillId="5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0" xfId="0" applyNumberFormat="1" applyFill="1"/>
    <xf numFmtId="2" fontId="0" fillId="0" borderId="0" xfId="0" applyNumberFormat="1" applyFill="1"/>
    <xf numFmtId="2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2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'Aug14-2019'!$M$2:$M$21</c:f>
              <c:numCache>
                <c:formatCode>General</c:formatCode>
                <c:ptCount val="20"/>
                <c:pt idx="0">
                  <c:v>40657</c:v>
                </c:pt>
                <c:pt idx="1">
                  <c:v>87060</c:v>
                </c:pt>
                <c:pt idx="2">
                  <c:v>216397</c:v>
                </c:pt>
                <c:pt idx="3">
                  <c:v>424700</c:v>
                </c:pt>
                <c:pt idx="4">
                  <c:v>1076649</c:v>
                </c:pt>
                <c:pt idx="5">
                  <c:v>1082290</c:v>
                </c:pt>
                <c:pt idx="6">
                  <c:v>42688</c:v>
                </c:pt>
                <c:pt idx="7">
                  <c:v>87517</c:v>
                </c:pt>
                <c:pt idx="8">
                  <c:v>216115</c:v>
                </c:pt>
                <c:pt idx="9">
                  <c:v>424386</c:v>
                </c:pt>
                <c:pt idx="10">
                  <c:v>1079105</c:v>
                </c:pt>
                <c:pt idx="11">
                  <c:v>41704</c:v>
                </c:pt>
                <c:pt idx="12">
                  <c:v>87922</c:v>
                </c:pt>
                <c:pt idx="13">
                  <c:v>217469</c:v>
                </c:pt>
                <c:pt idx="14">
                  <c:v>427119</c:v>
                </c:pt>
                <c:pt idx="15">
                  <c:v>1080358</c:v>
                </c:pt>
                <c:pt idx="16">
                  <c:v>41725</c:v>
                </c:pt>
                <c:pt idx="17">
                  <c:v>87996</c:v>
                </c:pt>
                <c:pt idx="18">
                  <c:v>216754</c:v>
                </c:pt>
                <c:pt idx="19">
                  <c:v>426378</c:v>
                </c:pt>
              </c:numCache>
            </c:numRef>
          </c:xVal>
          <c:yVal>
            <c:numRef>
              <c:f>'Aug14-2019'!$L$2:$L$21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25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2-914D-9163-D9254B24677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'Aug14-2019'!$M$2:$M$21</c:f>
              <c:numCache>
                <c:formatCode>General</c:formatCode>
                <c:ptCount val="20"/>
                <c:pt idx="0">
                  <c:v>40657</c:v>
                </c:pt>
                <c:pt idx="1">
                  <c:v>87060</c:v>
                </c:pt>
                <c:pt idx="2">
                  <c:v>216397</c:v>
                </c:pt>
                <c:pt idx="3">
                  <c:v>424700</c:v>
                </c:pt>
                <c:pt idx="4">
                  <c:v>1076649</c:v>
                </c:pt>
                <c:pt idx="5">
                  <c:v>1082290</c:v>
                </c:pt>
                <c:pt idx="6">
                  <c:v>42688</c:v>
                </c:pt>
                <c:pt idx="7">
                  <c:v>87517</c:v>
                </c:pt>
                <c:pt idx="8">
                  <c:v>216115</c:v>
                </c:pt>
                <c:pt idx="9">
                  <c:v>424386</c:v>
                </c:pt>
                <c:pt idx="10">
                  <c:v>1079105</c:v>
                </c:pt>
                <c:pt idx="11">
                  <c:v>41704</c:v>
                </c:pt>
                <c:pt idx="12">
                  <c:v>87922</c:v>
                </c:pt>
                <c:pt idx="13">
                  <c:v>217469</c:v>
                </c:pt>
                <c:pt idx="14">
                  <c:v>427119</c:v>
                </c:pt>
                <c:pt idx="15">
                  <c:v>1080358</c:v>
                </c:pt>
                <c:pt idx="16">
                  <c:v>41725</c:v>
                </c:pt>
                <c:pt idx="17">
                  <c:v>87996</c:v>
                </c:pt>
                <c:pt idx="18">
                  <c:v>216754</c:v>
                </c:pt>
                <c:pt idx="19">
                  <c:v>426378</c:v>
                </c:pt>
              </c:numCache>
            </c:numRef>
          </c:xVal>
          <c:yVal>
            <c:numRef>
              <c:f>'Aug14-2019'!$R$25:$R$44</c:f>
              <c:numCache>
                <c:formatCode>General</c:formatCode>
                <c:ptCount val="20"/>
                <c:pt idx="0">
                  <c:v>0.96432727594710277</c:v>
                </c:pt>
                <c:pt idx="1">
                  <c:v>2.0393462013327617</c:v>
                </c:pt>
                <c:pt idx="2">
                  <c:v>5.0356982206548961</c:v>
                </c:pt>
                <c:pt idx="3">
                  <c:v>9.8614566245212174</c:v>
                </c:pt>
                <c:pt idx="4">
                  <c:v>24.965167879962785</c:v>
                </c:pt>
                <c:pt idx="5">
                  <c:v>25.095853002866487</c:v>
                </c:pt>
                <c:pt idx="6">
                  <c:v>1.011379480275665</c:v>
                </c:pt>
                <c:pt idx="7">
                  <c:v>2.0499335264820249</c:v>
                </c:pt>
                <c:pt idx="8">
                  <c:v>5.0291651228603831</c:v>
                </c:pt>
                <c:pt idx="9">
                  <c:v>9.8541821822961229</c:v>
                </c:pt>
                <c:pt idx="10">
                  <c:v>25.022066065010026</c:v>
                </c:pt>
                <c:pt idx="11">
                  <c:v>0.98858313903523898</c:v>
                </c:pt>
                <c:pt idx="12">
                  <c:v>2.0593161669315903</c:v>
                </c:pt>
                <c:pt idx="13">
                  <c:v>5.060533259079425</c:v>
                </c:pt>
                <c:pt idx="14">
                  <c:v>9.9174976300705975</c:v>
                </c:pt>
                <c:pt idx="15">
                  <c:v>25.05109433287004</c:v>
                </c:pt>
                <c:pt idx="16">
                  <c:v>0.98906964631780903</c:v>
                </c:pt>
                <c:pt idx="17">
                  <c:v>2.0610305259273134</c:v>
                </c:pt>
                <c:pt idx="18">
                  <c:v>5.0439688444585871</c:v>
                </c:pt>
                <c:pt idx="19">
                  <c:v>9.9003308730999109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2-914D-9163-D9254B24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0112"/>
        <c:axId val="54786304"/>
      </c:scatterChart>
      <c:valAx>
        <c:axId val="54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86304"/>
        <c:crosses val="autoZero"/>
        <c:crossBetween val="midCat"/>
      </c:valAx>
      <c:valAx>
        <c:axId val="5478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1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'Aug14-2019'!$M$25:$M$28</c:f>
              <c:numCache>
                <c:formatCode>General</c:formatCode>
                <c:ptCount val="4"/>
                <c:pt idx="0">
                  <c:v>211220</c:v>
                </c:pt>
                <c:pt idx="1">
                  <c:v>441060</c:v>
                </c:pt>
                <c:pt idx="2">
                  <c:v>1107839</c:v>
                </c:pt>
                <c:pt idx="3">
                  <c:v>2157790</c:v>
                </c:pt>
              </c:numCache>
            </c:numRef>
          </c:xVal>
          <c:yVal>
            <c:numRef>
              <c:f>'Aug14-2019'!$L$25:$L$28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5-F640-A8FE-B4842E98CC9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'Aug14-2019'!$M$25:$M$28</c:f>
              <c:numCache>
                <c:formatCode>General</c:formatCode>
                <c:ptCount val="4"/>
                <c:pt idx="0">
                  <c:v>211220</c:v>
                </c:pt>
                <c:pt idx="1">
                  <c:v>441060</c:v>
                </c:pt>
                <c:pt idx="2">
                  <c:v>1107839</c:v>
                </c:pt>
                <c:pt idx="3">
                  <c:v>2157790</c:v>
                </c:pt>
              </c:numCache>
            </c:numRef>
          </c:xVal>
          <c:yVal>
            <c:numRef>
              <c:f>'Aug14-2019'!$AE$25:$AE$28</c:f>
              <c:numCache>
                <c:formatCode>General</c:formatCode>
                <c:ptCount val="4"/>
                <c:pt idx="0">
                  <c:v>0.94288550381384562</c:v>
                </c:pt>
                <c:pt idx="1">
                  <c:v>2.0070696632258467</c:v>
                </c:pt>
                <c:pt idx="2">
                  <c:v>5.094328841909169</c:v>
                </c:pt>
                <c:pt idx="3">
                  <c:v>9.9557159910511359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5-F640-A8FE-B4842E98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96"/>
        <c:axId val="70568192"/>
      </c:scatterChart>
      <c:valAx>
        <c:axId val="860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68192"/>
        <c:crosses val="autoZero"/>
        <c:crossBetween val="midCat"/>
      </c:valAx>
      <c:valAx>
        <c:axId val="705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1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120487</xdr:colOff>
      <xdr:row>0</xdr:row>
      <xdr:rowOff>77455</xdr:rowOff>
    </xdr:from>
    <xdr:to>
      <xdr:col>28</xdr:col>
      <xdr:colOff>120487</xdr:colOff>
      <xdr:row>10</xdr:row>
      <xdr:rowOff>77454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160071</xdr:colOff>
      <xdr:row>0</xdr:row>
      <xdr:rowOff>77456</xdr:rowOff>
    </xdr:from>
    <xdr:to>
      <xdr:col>41</xdr:col>
      <xdr:colOff>160073</xdr:colOff>
      <xdr:row>10</xdr:row>
      <xdr:rowOff>77455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4"/>
  <sheetViews>
    <sheetView tabSelected="1" zoomScale="130" zoomScaleNormal="130" workbookViewId="0">
      <selection activeCell="J4" sqref="J4"/>
    </sheetView>
  </sheetViews>
  <sheetFormatPr baseColWidth="10" defaultColWidth="10.83203125" defaultRowHeight="16" x14ac:dyDescent="0.2"/>
  <cols>
    <col min="5" max="5" width="11" customWidth="1"/>
    <col min="7" max="7" width="8.33203125" style="20" customWidth="1"/>
    <col min="8" max="8" width="7.5" style="20" customWidth="1"/>
    <col min="9" max="9" width="10.6640625" style="26" customWidth="1"/>
    <col min="10" max="10" width="7.83203125" style="21" customWidth="1"/>
    <col min="12" max="14" width="10.83203125" style="10"/>
  </cols>
  <sheetData>
    <row r="1" spans="1:20" x14ac:dyDescent="0.2">
      <c r="A1" s="34" t="s">
        <v>66</v>
      </c>
      <c r="B1" s="34"/>
      <c r="C1" s="34"/>
      <c r="D1" s="34"/>
      <c r="E1" s="34"/>
      <c r="F1" s="34"/>
    </row>
    <row r="2" spans="1:20" ht="16.25" customHeight="1" x14ac:dyDescent="0.2">
      <c r="A2" s="34" t="s">
        <v>1</v>
      </c>
      <c r="B2" s="34" t="s">
        <v>2</v>
      </c>
      <c r="C2" s="38" t="s">
        <v>5</v>
      </c>
      <c r="D2" s="35" t="s">
        <v>3</v>
      </c>
      <c r="E2" s="35" t="s">
        <v>4</v>
      </c>
      <c r="F2" s="37" t="s">
        <v>0</v>
      </c>
    </row>
    <row r="3" spans="1:20" ht="41.5" customHeight="1" x14ac:dyDescent="0.2">
      <c r="A3" s="34"/>
      <c r="B3" s="34"/>
      <c r="C3" s="39"/>
      <c r="D3" s="36"/>
      <c r="E3" s="36"/>
      <c r="F3" s="37"/>
      <c r="G3" s="20" t="s">
        <v>67</v>
      </c>
      <c r="H3" s="20" t="s">
        <v>68</v>
      </c>
      <c r="I3" s="26" t="s">
        <v>948</v>
      </c>
      <c r="J3" s="21" t="s">
        <v>949</v>
      </c>
      <c r="K3" s="23" t="s">
        <v>950</v>
      </c>
      <c r="L3" s="23" t="s">
        <v>951</v>
      </c>
      <c r="M3" s="23" t="s">
        <v>952</v>
      </c>
      <c r="N3" s="24" t="s">
        <v>953</v>
      </c>
      <c r="P3" s="31" t="s">
        <v>954</v>
      </c>
      <c r="Q3" s="31" t="s">
        <v>958</v>
      </c>
      <c r="R3" s="32">
        <v>0</v>
      </c>
      <c r="S3" s="32">
        <v>2</v>
      </c>
      <c r="T3" s="32">
        <v>4</v>
      </c>
    </row>
    <row r="4" spans="1:20" x14ac:dyDescent="0.2">
      <c r="A4" s="3" t="s">
        <v>18</v>
      </c>
      <c r="B4" s="2" t="s">
        <v>6</v>
      </c>
      <c r="C4" s="2">
        <v>1</v>
      </c>
      <c r="D4" s="2">
        <v>28</v>
      </c>
      <c r="E4" s="3">
        <v>14</v>
      </c>
      <c r="F4" s="2">
        <v>8.2114999999999991</v>
      </c>
      <c r="G4" s="20">
        <v>8.3434000000000008</v>
      </c>
      <c r="H4" s="20">
        <f>G4-F4</f>
        <v>0.13190000000000168</v>
      </c>
      <c r="I4" s="26">
        <v>0.1</v>
      </c>
      <c r="J4" s="21">
        <f>H4*(1-I4)</f>
        <v>0.11871000000000152</v>
      </c>
      <c r="K4" s="10">
        <f>'Aug14-2019'!$H$392</f>
        <v>7.9054888454684447</v>
      </c>
      <c r="L4" s="10">
        <f>K4/5.5</f>
        <v>1.43736160826699</v>
      </c>
      <c r="M4" s="10">
        <f>K4/J4</f>
        <v>66.594969635821272</v>
      </c>
      <c r="N4" s="10">
        <f>M4/5.5</f>
        <v>12.10817629742205</v>
      </c>
      <c r="P4" s="32" t="s">
        <v>955</v>
      </c>
      <c r="Q4" s="32" t="s">
        <v>89</v>
      </c>
      <c r="R4" s="10">
        <f>AVERAGE(N5,N11,N13,N23)</f>
        <v>16.196057152840304</v>
      </c>
      <c r="S4" s="10">
        <f>AVERAGE(N5,N15,N17,N27)</f>
        <v>15.438428950507804</v>
      </c>
      <c r="T4" s="10">
        <f>AVERAGE(N9,N19,N21,N25)</f>
        <v>18.232517387918215</v>
      </c>
    </row>
    <row r="5" spans="1:20" x14ac:dyDescent="0.2">
      <c r="A5" s="3" t="s">
        <v>19</v>
      </c>
      <c r="B5" s="2" t="s">
        <v>6</v>
      </c>
      <c r="C5" s="2">
        <v>1</v>
      </c>
      <c r="D5" s="2">
        <v>28</v>
      </c>
      <c r="E5" s="3">
        <v>14</v>
      </c>
      <c r="F5" s="2">
        <v>8.2789000000000001</v>
      </c>
      <c r="G5" s="20">
        <v>8.3465000000000007</v>
      </c>
      <c r="H5" s="20">
        <f t="shared" ref="H5:H51" si="0">G5-F5</f>
        <v>6.7600000000000549E-2</v>
      </c>
      <c r="I5" s="26">
        <v>0.1</v>
      </c>
      <c r="J5" s="21">
        <f t="shared" ref="J5:J51" si="1">H5*(1-I5)</f>
        <v>6.0840000000000498E-2</v>
      </c>
      <c r="K5" s="10">
        <f>'Aug14-2019'!$H$417</f>
        <v>6.8353349929084866</v>
      </c>
      <c r="L5" s="10">
        <f t="shared" ref="L5:L51" si="2">K5/5.5</f>
        <v>1.2427881805288157</v>
      </c>
      <c r="M5" s="10">
        <f t="shared" ref="M5:M51" si="3">K5/J5</f>
        <v>112.34935885779801</v>
      </c>
      <c r="N5" s="10">
        <f t="shared" ref="N5:N51" si="4">M5/5.5</f>
        <v>20.427156155963274</v>
      </c>
      <c r="P5" s="32"/>
      <c r="Q5" s="32" t="s">
        <v>957</v>
      </c>
      <c r="R5" s="10">
        <f>STDEV(N5,N11,N13,N23)/SQRT(4)</f>
        <v>2.9615098248715324</v>
      </c>
      <c r="S5" s="10">
        <f>STDEV(N5,N15,N17,N27)/SQRT(4)</f>
        <v>2.3412073901584063</v>
      </c>
      <c r="T5" s="10">
        <f>STDEV(N9,N19,N21,N25)/SQRT(4)</f>
        <v>4.4762260143494936</v>
      </c>
    </row>
    <row r="6" spans="1:20" x14ac:dyDescent="0.2">
      <c r="A6" s="3" t="s">
        <v>20</v>
      </c>
      <c r="B6" s="2" t="s">
        <v>7</v>
      </c>
      <c r="C6" s="2">
        <v>1</v>
      </c>
      <c r="D6" s="2">
        <v>28</v>
      </c>
      <c r="E6" s="3">
        <v>14</v>
      </c>
      <c r="F6" s="2">
        <v>8.4074000000000009</v>
      </c>
      <c r="G6" s="20">
        <v>8.5074000000000005</v>
      </c>
      <c r="H6" s="20">
        <f t="shared" si="0"/>
        <v>9.9999999999999645E-2</v>
      </c>
      <c r="I6" s="26">
        <v>0.1</v>
      </c>
      <c r="J6" s="21">
        <f t="shared" si="1"/>
        <v>8.9999999999999677E-2</v>
      </c>
      <c r="K6" s="30">
        <f>'Aug14-2019'!$H$263</f>
        <v>6.6354036667856446</v>
      </c>
      <c r="L6" s="10">
        <f t="shared" si="2"/>
        <v>1.2064370303246628</v>
      </c>
      <c r="M6" s="10">
        <f t="shared" si="3"/>
        <v>73.726707408729652</v>
      </c>
      <c r="N6" s="30">
        <f t="shared" si="4"/>
        <v>13.4048558924963</v>
      </c>
      <c r="P6" s="32" t="s">
        <v>956</v>
      </c>
      <c r="Q6" s="32" t="s">
        <v>89</v>
      </c>
      <c r="R6" s="10">
        <f>AVERAGE(N6,N10,N12,N22)</f>
        <v>12.224665552597715</v>
      </c>
      <c r="S6" s="33">
        <f>AVERAGE(N4,N14,N16)</f>
        <v>12.486735263953838</v>
      </c>
      <c r="T6" s="10">
        <f>AVERAGE(N8,N18,N20,N24)</f>
        <v>8.6605702619929765</v>
      </c>
    </row>
    <row r="7" spans="1:20" x14ac:dyDescent="0.2">
      <c r="A7" s="3" t="s">
        <v>21</v>
      </c>
      <c r="B7" s="2" t="s">
        <v>7</v>
      </c>
      <c r="C7" s="2">
        <v>1</v>
      </c>
      <c r="D7" s="2">
        <v>28</v>
      </c>
      <c r="E7" s="3">
        <v>14</v>
      </c>
      <c r="F7" s="2">
        <v>8.2028999999999996</v>
      </c>
      <c r="G7" s="20">
        <v>8.2444000000000006</v>
      </c>
      <c r="H7" s="20">
        <f t="shared" si="0"/>
        <v>4.1500000000000981E-2</v>
      </c>
      <c r="I7" s="26">
        <v>0.1</v>
      </c>
      <c r="J7" s="21">
        <f t="shared" si="1"/>
        <v>3.7350000000000882E-2</v>
      </c>
      <c r="K7" s="10">
        <f>'Aug14-2019'!$H$418</f>
        <v>2.8153253170320194</v>
      </c>
      <c r="L7" s="10">
        <f t="shared" si="2"/>
        <v>0.51187733036945804</v>
      </c>
      <c r="M7" s="10">
        <f t="shared" si="3"/>
        <v>75.376849184255761</v>
      </c>
      <c r="N7" s="10">
        <f t="shared" si="4"/>
        <v>13.704881669864683</v>
      </c>
      <c r="P7" s="32"/>
      <c r="Q7" s="32" t="s">
        <v>957</v>
      </c>
      <c r="R7" s="10">
        <f>STDEV(N6,N10,N12,N22)/SQRT(4)</f>
        <v>1.2278234961057737</v>
      </c>
      <c r="S7" s="33">
        <f>STDEV(N4,N14,N16)/SQRT(3)</f>
        <v>1.7188443341929396</v>
      </c>
      <c r="T7" s="10">
        <f>STDEV(N8,N18,N20,N24)/SQRT(4)</f>
        <v>1.4050338713088097</v>
      </c>
    </row>
    <row r="8" spans="1:20" x14ac:dyDescent="0.2">
      <c r="A8" s="3" t="s">
        <v>22</v>
      </c>
      <c r="B8" s="2" t="s">
        <v>8</v>
      </c>
      <c r="C8" s="2">
        <v>1</v>
      </c>
      <c r="D8" s="2">
        <v>28</v>
      </c>
      <c r="E8" s="3">
        <v>14</v>
      </c>
      <c r="F8" s="2">
        <v>8.3146000000000004</v>
      </c>
      <c r="G8" s="20">
        <v>8.3763000000000005</v>
      </c>
      <c r="H8" s="20">
        <f t="shared" si="0"/>
        <v>6.1700000000000088E-2</v>
      </c>
      <c r="I8" s="26">
        <v>0.1</v>
      </c>
      <c r="J8" s="21">
        <f t="shared" si="1"/>
        <v>5.5530000000000079E-2</v>
      </c>
      <c r="K8" s="10">
        <f>'Aug14-2019'!$H$393</f>
        <v>2.2194002299105984</v>
      </c>
      <c r="L8" s="10">
        <f t="shared" si="2"/>
        <v>0.40352731452919971</v>
      </c>
      <c r="M8" s="10">
        <f t="shared" si="3"/>
        <v>39.967589229436257</v>
      </c>
      <c r="N8" s="10">
        <f t="shared" si="4"/>
        <v>7.2668344053520464</v>
      </c>
    </row>
    <row r="9" spans="1:20" x14ac:dyDescent="0.2">
      <c r="A9" s="3" t="s">
        <v>23</v>
      </c>
      <c r="B9" s="2" t="s">
        <v>8</v>
      </c>
      <c r="C9" s="2">
        <v>1</v>
      </c>
      <c r="D9" s="2">
        <v>28</v>
      </c>
      <c r="E9" s="3">
        <v>14</v>
      </c>
      <c r="F9" s="4">
        <v>8.3175000000000008</v>
      </c>
      <c r="G9" s="20">
        <v>8.3790999999999993</v>
      </c>
      <c r="H9" s="20">
        <f t="shared" si="0"/>
        <v>6.1599999999998545E-2</v>
      </c>
      <c r="I9" s="26">
        <v>0.1</v>
      </c>
      <c r="J9" s="21">
        <f t="shared" si="1"/>
        <v>5.5439999999998692E-2</v>
      </c>
      <c r="K9" s="10">
        <f>'Aug14-2019'!$H$261</f>
        <v>6.9623828946996413</v>
      </c>
      <c r="L9" s="10">
        <f t="shared" si="2"/>
        <v>1.2658877990362984</v>
      </c>
      <c r="M9" s="10">
        <f t="shared" si="3"/>
        <v>125.58410704725479</v>
      </c>
      <c r="N9" s="10">
        <f t="shared" si="4"/>
        <v>22.833474008591779</v>
      </c>
    </row>
    <row r="10" spans="1:20" x14ac:dyDescent="0.2">
      <c r="A10" s="3" t="s">
        <v>24</v>
      </c>
      <c r="B10" s="2" t="s">
        <v>9</v>
      </c>
      <c r="C10" s="2">
        <v>1</v>
      </c>
      <c r="D10" s="2">
        <v>28</v>
      </c>
      <c r="E10" s="3">
        <v>14</v>
      </c>
      <c r="F10" s="4">
        <v>8.1814</v>
      </c>
      <c r="G10" s="20">
        <v>8.2470999999999997</v>
      </c>
      <c r="H10" s="20">
        <f t="shared" si="0"/>
        <v>6.5699999999999648E-2</v>
      </c>
      <c r="I10" s="26">
        <v>0.1</v>
      </c>
      <c r="J10" s="21">
        <f t="shared" si="1"/>
        <v>5.9129999999999683E-2</v>
      </c>
      <c r="K10" s="10">
        <f>'Aug14-2019'!H258</f>
        <v>4.8553198538886795</v>
      </c>
      <c r="L10" s="10">
        <f t="shared" si="2"/>
        <v>0.8827854279797599</v>
      </c>
      <c r="M10" s="10">
        <f t="shared" si="3"/>
        <v>82.112630710108334</v>
      </c>
      <c r="N10" s="10">
        <f t="shared" si="4"/>
        <v>14.929569220019697</v>
      </c>
      <c r="P10" s="31" t="s">
        <v>959</v>
      </c>
      <c r="Q10" s="31" t="s">
        <v>958</v>
      </c>
      <c r="R10" s="32">
        <v>0</v>
      </c>
      <c r="S10" s="32">
        <v>2</v>
      </c>
      <c r="T10" s="32">
        <v>4</v>
      </c>
    </row>
    <row r="11" spans="1:20" x14ac:dyDescent="0.2">
      <c r="A11" s="3" t="s">
        <v>25</v>
      </c>
      <c r="B11" s="2" t="s">
        <v>9</v>
      </c>
      <c r="C11" s="2">
        <v>1</v>
      </c>
      <c r="D11" s="2">
        <v>28</v>
      </c>
      <c r="E11" s="3">
        <v>14</v>
      </c>
      <c r="F11" s="4">
        <v>8.4075000000000006</v>
      </c>
      <c r="G11" s="20">
        <v>8.4598999999999993</v>
      </c>
      <c r="H11" s="20">
        <f t="shared" si="0"/>
        <v>5.239999999999867E-2</v>
      </c>
      <c r="I11" s="26">
        <v>0.1</v>
      </c>
      <c r="J11" s="21">
        <f t="shared" si="1"/>
        <v>4.7159999999998807E-2</v>
      </c>
      <c r="K11" s="10">
        <f>'Aug14-2019'!$H$260</f>
        <v>5.5273485802121325</v>
      </c>
      <c r="L11" s="10">
        <f t="shared" si="2"/>
        <v>1.0049724691294786</v>
      </c>
      <c r="M11" s="10">
        <f t="shared" si="3"/>
        <v>117.20416836752062</v>
      </c>
      <c r="N11" s="10">
        <f t="shared" si="4"/>
        <v>21.309848794094659</v>
      </c>
      <c r="P11" s="32" t="s">
        <v>955</v>
      </c>
      <c r="Q11" s="32" t="s">
        <v>89</v>
      </c>
      <c r="R11" s="33">
        <f>AVERAGE(N35,N37)</f>
        <v>37.523750671787617</v>
      </c>
      <c r="S11" s="10">
        <f>AVERAGE(N29,N39,N41,N51)</f>
        <v>37.646648281641127</v>
      </c>
      <c r="T11" s="10">
        <f>AVERAGE(N33,N43,N45,N49)</f>
        <v>30.501698464937075</v>
      </c>
    </row>
    <row r="12" spans="1:20" x14ac:dyDescent="0.2">
      <c r="A12" s="3" t="s">
        <v>26</v>
      </c>
      <c r="B12" s="2" t="s">
        <v>10</v>
      </c>
      <c r="C12" s="2">
        <v>1</v>
      </c>
      <c r="D12" s="2">
        <v>28</v>
      </c>
      <c r="E12" s="3">
        <v>14</v>
      </c>
      <c r="F12" s="4">
        <v>8.1961999999999993</v>
      </c>
      <c r="G12" s="20">
        <v>8.2748000000000008</v>
      </c>
      <c r="H12" s="20">
        <f t="shared" si="0"/>
        <v>7.8600000000001558E-2</v>
      </c>
      <c r="I12" s="26">
        <v>0.1</v>
      </c>
      <c r="J12" s="21">
        <f t="shared" si="1"/>
        <v>7.0740000000001399E-2</v>
      </c>
      <c r="K12" s="10">
        <f>'Aug14-2019'!$H$423</f>
        <v>3.6278619799643992</v>
      </c>
      <c r="L12" s="10">
        <f t="shared" si="2"/>
        <v>0.65961126908443624</v>
      </c>
      <c r="M12" s="10">
        <f t="shared" si="3"/>
        <v>51.284449815724166</v>
      </c>
      <c r="N12" s="10">
        <f t="shared" si="4"/>
        <v>9.3244454210407568</v>
      </c>
      <c r="P12" s="32"/>
      <c r="Q12" s="32" t="s">
        <v>957</v>
      </c>
      <c r="R12" s="33">
        <f>STDEV(N35,N37)/SQRT(2)</f>
        <v>9.0215795278076172</v>
      </c>
      <c r="S12" s="10">
        <f>STDEV(N29,N39,N41,N51)/SQRT(4)</f>
        <v>9.227764988247511</v>
      </c>
      <c r="T12" s="10">
        <f>STDEV(N33,N43,N45,N49)/SQRT(4)</f>
        <v>0.92660453815048349</v>
      </c>
    </row>
    <row r="13" spans="1:20" x14ac:dyDescent="0.2">
      <c r="A13" s="3" t="s">
        <v>27</v>
      </c>
      <c r="B13" s="2" t="s">
        <v>10</v>
      </c>
      <c r="C13" s="2">
        <v>1</v>
      </c>
      <c r="D13" s="2">
        <v>28</v>
      </c>
      <c r="E13" s="3">
        <v>14</v>
      </c>
      <c r="F13" s="4">
        <v>8.3663000000000007</v>
      </c>
      <c r="G13" s="20">
        <v>8.4039999999999999</v>
      </c>
      <c r="H13" s="20">
        <f t="shared" si="0"/>
        <v>3.7699999999999179E-2</v>
      </c>
      <c r="I13" s="26">
        <v>0.1</v>
      </c>
      <c r="J13" s="21">
        <f t="shared" si="1"/>
        <v>3.3929999999999259E-2</v>
      </c>
      <c r="K13" s="10">
        <f>'Aug14-2019'!$H$419</f>
        <v>2.7029653017717896</v>
      </c>
      <c r="L13" s="10">
        <f t="shared" si="2"/>
        <v>0.49144823668577992</v>
      </c>
      <c r="M13" s="10">
        <f t="shared" si="3"/>
        <v>79.662991505212162</v>
      </c>
      <c r="N13" s="10">
        <f t="shared" si="4"/>
        <v>14.484180273674939</v>
      </c>
      <c r="P13" s="32" t="s">
        <v>956</v>
      </c>
      <c r="Q13" s="32" t="s">
        <v>89</v>
      </c>
      <c r="R13" s="10">
        <f>AVERAGE(N30,N34,N36,N46)</f>
        <v>9.9712030832033438</v>
      </c>
      <c r="S13" s="10">
        <f>AVERAGE(N28,N38,N40, N50)</f>
        <v>18.124769507330221</v>
      </c>
      <c r="T13" s="10">
        <f>AVERAGE(N32,N42,N44,N48)</f>
        <v>14.782555786986213</v>
      </c>
    </row>
    <row r="14" spans="1:20" x14ac:dyDescent="0.2">
      <c r="A14" s="3" t="s">
        <v>28</v>
      </c>
      <c r="B14" s="2" t="s">
        <v>11</v>
      </c>
      <c r="C14" s="2">
        <v>1</v>
      </c>
      <c r="D14" s="2">
        <v>28</v>
      </c>
      <c r="E14" s="3">
        <v>14</v>
      </c>
      <c r="F14" s="2">
        <v>8.0862999999999996</v>
      </c>
      <c r="G14" s="20">
        <v>8.1397999999999993</v>
      </c>
      <c r="H14" s="20">
        <f t="shared" si="0"/>
        <v>5.3499999999999659E-2</v>
      </c>
      <c r="I14" s="26">
        <v>0.1</v>
      </c>
      <c r="J14" s="21">
        <f t="shared" si="1"/>
        <v>4.8149999999999693E-2</v>
      </c>
      <c r="K14" s="10">
        <f>'Aug14-2019'!$H$262</f>
        <v>4.1405479877394278</v>
      </c>
      <c r="L14" s="10">
        <f t="shared" si="2"/>
        <v>0.75282690686171416</v>
      </c>
      <c r="M14" s="10">
        <f t="shared" si="3"/>
        <v>85.992689257309536</v>
      </c>
      <c r="N14" s="10">
        <f t="shared" si="4"/>
        <v>15.635034410419916</v>
      </c>
      <c r="P14" s="32"/>
      <c r="Q14" s="32" t="s">
        <v>957</v>
      </c>
      <c r="R14" s="10">
        <f>STDEV(N30,N34,N36,N46)/SQRT(4)</f>
        <v>2.4712729899794752</v>
      </c>
      <c r="S14" s="30">
        <f>STDEV(N28,N38,N40, N50)/SQRT(4)</f>
        <v>2.5369302761551529</v>
      </c>
      <c r="T14" s="10">
        <f>STDEV(N32,N42,N44,N48)/SQRT(4)</f>
        <v>1.2319783110377955</v>
      </c>
    </row>
    <row r="15" spans="1:20" x14ac:dyDescent="0.2">
      <c r="A15" s="3" t="s">
        <v>29</v>
      </c>
      <c r="B15" s="2" t="s">
        <v>11</v>
      </c>
      <c r="C15" s="2">
        <v>1</v>
      </c>
      <c r="D15" s="2">
        <v>28</v>
      </c>
      <c r="E15" s="3">
        <v>14</v>
      </c>
      <c r="F15" s="4">
        <v>8.2966999999999995</v>
      </c>
      <c r="G15" s="20">
        <v>8.3481000000000005</v>
      </c>
      <c r="H15" s="20">
        <f t="shared" si="0"/>
        <v>5.1400000000001E-2</v>
      </c>
      <c r="I15" s="26">
        <v>0.1</v>
      </c>
      <c r="J15" s="21">
        <f t="shared" si="1"/>
        <v>4.6260000000000905E-2</v>
      </c>
      <c r="K15" s="10">
        <f>'Aug14-2019'!$H$394</f>
        <v>3.5554650629152822</v>
      </c>
      <c r="L15" s="10">
        <f t="shared" si="2"/>
        <v>0.64644819325732406</v>
      </c>
      <c r="M15" s="10">
        <f t="shared" si="3"/>
        <v>76.858302267946669</v>
      </c>
      <c r="N15" s="10">
        <f t="shared" si="4"/>
        <v>13.974236775990304</v>
      </c>
    </row>
    <row r="16" spans="1:20" x14ac:dyDescent="0.2">
      <c r="A16" s="3" t="s">
        <v>30</v>
      </c>
      <c r="B16" s="2" t="s">
        <v>12</v>
      </c>
      <c r="C16" s="2">
        <v>1</v>
      </c>
      <c r="D16" s="2">
        <v>28</v>
      </c>
      <c r="E16" s="3">
        <v>14</v>
      </c>
      <c r="F16" s="4">
        <v>8.4535</v>
      </c>
      <c r="G16" s="20">
        <v>8.5618999999999996</v>
      </c>
      <c r="H16" s="20">
        <f t="shared" si="0"/>
        <v>0.10839999999999961</v>
      </c>
      <c r="I16" s="26">
        <v>0.1</v>
      </c>
      <c r="J16" s="21">
        <f t="shared" si="1"/>
        <v>9.7559999999999647E-2</v>
      </c>
      <c r="K16" s="10">
        <f>'Aug14-2019'!$H$395</f>
        <v>5.2139452221831863</v>
      </c>
      <c r="L16" s="10">
        <f t="shared" si="2"/>
        <v>0.94799004039694301</v>
      </c>
      <c r="M16" s="10">
        <f t="shared" si="3"/>
        <v>53.443472962107478</v>
      </c>
      <c r="N16" s="10">
        <f t="shared" si="4"/>
        <v>9.7169950840195423</v>
      </c>
    </row>
    <row r="17" spans="1:14" x14ac:dyDescent="0.2">
      <c r="A17" s="3" t="s">
        <v>31</v>
      </c>
      <c r="B17" s="2" t="s">
        <v>12</v>
      </c>
      <c r="C17" s="2">
        <v>1</v>
      </c>
      <c r="D17" s="2">
        <v>28</v>
      </c>
      <c r="E17" s="3">
        <v>14</v>
      </c>
      <c r="F17" s="2">
        <v>8.2739999999999991</v>
      </c>
      <c r="G17" s="20">
        <v>8.3219999999999992</v>
      </c>
      <c r="H17" s="20">
        <f t="shared" si="0"/>
        <v>4.8000000000000043E-2</v>
      </c>
      <c r="I17" s="26">
        <v>0.1</v>
      </c>
      <c r="J17" s="21">
        <f t="shared" si="1"/>
        <v>4.3200000000000037E-2</v>
      </c>
      <c r="K17" s="10">
        <f>'Aug14-2019'!$H$421</f>
        <v>4.2077323267610085</v>
      </c>
      <c r="L17" s="10">
        <f t="shared" si="2"/>
        <v>0.76504224122927422</v>
      </c>
      <c r="M17" s="10">
        <f t="shared" si="3"/>
        <v>97.401211267615849</v>
      </c>
      <c r="N17" s="10">
        <f t="shared" si="4"/>
        <v>17.70931113956652</v>
      </c>
    </row>
    <row r="18" spans="1:14" x14ac:dyDescent="0.2">
      <c r="A18" s="3" t="s">
        <v>32</v>
      </c>
      <c r="B18" s="2" t="s">
        <v>13</v>
      </c>
      <c r="C18" s="2">
        <v>1</v>
      </c>
      <c r="D18" s="2">
        <v>28</v>
      </c>
      <c r="E18" s="3">
        <v>14</v>
      </c>
      <c r="F18" s="4">
        <v>8.2824000000000009</v>
      </c>
      <c r="G18" s="20">
        <v>8.3554999999999993</v>
      </c>
      <c r="H18" s="20">
        <f t="shared" si="0"/>
        <v>7.3099999999998388E-2</v>
      </c>
      <c r="I18" s="26">
        <v>0.1</v>
      </c>
      <c r="J18" s="21">
        <f t="shared" si="1"/>
        <v>6.5789999999998558E-2</v>
      </c>
      <c r="K18" s="10">
        <f>'Aug14-2019'!$H$396</f>
        <v>4.1593132686385585</v>
      </c>
      <c r="L18" s="10">
        <f t="shared" si="2"/>
        <v>0.75623877611610157</v>
      </c>
      <c r="M18" s="10">
        <f t="shared" si="3"/>
        <v>63.221055914860159</v>
      </c>
      <c r="N18" s="10">
        <f t="shared" si="4"/>
        <v>11.494737439065483</v>
      </c>
    </row>
    <row r="19" spans="1:14" x14ac:dyDescent="0.2">
      <c r="A19" s="3" t="s">
        <v>33</v>
      </c>
      <c r="B19" s="2" t="s">
        <v>13</v>
      </c>
      <c r="C19" s="2">
        <v>1</v>
      </c>
      <c r="D19" s="2">
        <v>28</v>
      </c>
      <c r="E19" s="3">
        <v>14</v>
      </c>
      <c r="F19" s="4">
        <v>8.234</v>
      </c>
      <c r="G19" s="20">
        <v>8.2649000000000008</v>
      </c>
      <c r="H19" s="20">
        <f t="shared" si="0"/>
        <v>3.0900000000000816E-2</v>
      </c>
      <c r="I19" s="26">
        <v>0.1</v>
      </c>
      <c r="J19" s="21">
        <f t="shared" si="1"/>
        <v>2.7810000000000733E-2</v>
      </c>
      <c r="K19" s="10">
        <f>'Aug14-2019'!$H$422</f>
        <v>1.6485186843348076</v>
      </c>
      <c r="L19" s="10">
        <f t="shared" si="2"/>
        <v>0.29973066987905594</v>
      </c>
      <c r="M19" s="10">
        <f t="shared" si="3"/>
        <v>59.277910260149739</v>
      </c>
      <c r="N19" s="10">
        <f t="shared" si="4"/>
        <v>10.77780186548177</v>
      </c>
    </row>
    <row r="20" spans="1:14" x14ac:dyDescent="0.2">
      <c r="A20" s="3" t="s">
        <v>34</v>
      </c>
      <c r="B20" s="2" t="s">
        <v>14</v>
      </c>
      <c r="C20" s="2">
        <v>1</v>
      </c>
      <c r="D20" s="2">
        <v>28</v>
      </c>
      <c r="E20" s="3">
        <v>14</v>
      </c>
      <c r="F20" s="4">
        <v>8.2722999999999995</v>
      </c>
      <c r="G20" s="20">
        <v>8.3626000000000005</v>
      </c>
      <c r="H20" s="20">
        <f t="shared" si="0"/>
        <v>9.0300000000000935E-2</v>
      </c>
      <c r="I20" s="26">
        <v>0.1</v>
      </c>
      <c r="J20" s="21">
        <f t="shared" si="1"/>
        <v>8.1270000000000842E-2</v>
      </c>
      <c r="K20" s="10">
        <f>'Aug14-2019'!$H$427</f>
        <v>2.423872290670761</v>
      </c>
      <c r="L20" s="10">
        <f t="shared" si="2"/>
        <v>0.44070405284922926</v>
      </c>
      <c r="M20" s="10">
        <f t="shared" si="3"/>
        <v>29.824932824790647</v>
      </c>
      <c r="N20" s="10">
        <f t="shared" si="4"/>
        <v>5.4227150590528446</v>
      </c>
    </row>
    <row r="21" spans="1:14" x14ac:dyDescent="0.2">
      <c r="A21" s="3" t="s">
        <v>35</v>
      </c>
      <c r="B21" s="2" t="s">
        <v>14</v>
      </c>
      <c r="C21" s="2">
        <v>1</v>
      </c>
      <c r="D21" s="2">
        <v>28</v>
      </c>
      <c r="E21" s="3">
        <v>14</v>
      </c>
      <c r="F21" s="4">
        <v>8.3104999999999993</v>
      </c>
      <c r="G21" s="20">
        <v>8.3483000000000001</v>
      </c>
      <c r="H21" s="20">
        <f t="shared" si="0"/>
        <v>3.7800000000000722E-2</v>
      </c>
      <c r="I21" s="26">
        <v>0.1</v>
      </c>
      <c r="J21" s="21">
        <f t="shared" si="1"/>
        <v>3.4020000000000654E-2</v>
      </c>
      <c r="K21" s="10">
        <f>'Aug14-2019'!$H$425</f>
        <v>2.0068660484678458</v>
      </c>
      <c r="L21" s="10">
        <f t="shared" si="2"/>
        <v>0.36488473608506289</v>
      </c>
      <c r="M21" s="10">
        <f t="shared" si="3"/>
        <v>58.990771559900267</v>
      </c>
      <c r="N21" s="10">
        <f t="shared" si="4"/>
        <v>10.725594829072776</v>
      </c>
    </row>
    <row r="22" spans="1:14" x14ac:dyDescent="0.2">
      <c r="A22" s="3" t="s">
        <v>36</v>
      </c>
      <c r="B22" s="2" t="s">
        <v>15</v>
      </c>
      <c r="C22" s="2">
        <v>1</v>
      </c>
      <c r="D22" s="2">
        <v>28</v>
      </c>
      <c r="E22" s="3">
        <v>14</v>
      </c>
      <c r="F22" s="4">
        <v>8.3034999999999997</v>
      </c>
      <c r="G22" s="20">
        <v>8.3797999999999995</v>
      </c>
      <c r="H22" s="20">
        <f t="shared" si="0"/>
        <v>7.6299999999999812E-2</v>
      </c>
      <c r="I22" s="26">
        <v>0.1</v>
      </c>
      <c r="J22" s="21">
        <f t="shared" si="1"/>
        <v>6.8669999999999828E-2</v>
      </c>
      <c r="K22" s="17">
        <f>'Aug14-2019'!$H$257</f>
        <v>4.2451007194650803</v>
      </c>
      <c r="L22" s="10">
        <f t="shared" si="2"/>
        <v>0.77183649444819646</v>
      </c>
      <c r="M22" s="10">
        <f t="shared" si="3"/>
        <v>61.818854222587603</v>
      </c>
      <c r="N22" s="10">
        <f t="shared" si="4"/>
        <v>11.239791676834109</v>
      </c>
    </row>
    <row r="23" spans="1:14" x14ac:dyDescent="0.2">
      <c r="A23" s="3" t="s">
        <v>37</v>
      </c>
      <c r="B23" s="2" t="s">
        <v>15</v>
      </c>
      <c r="C23" s="2">
        <v>1</v>
      </c>
      <c r="D23" s="2">
        <v>28</v>
      </c>
      <c r="E23" s="3">
        <v>14</v>
      </c>
      <c r="F23" s="2">
        <v>8.5456000000000003</v>
      </c>
      <c r="G23" s="20">
        <v>8.5779999999999994</v>
      </c>
      <c r="H23" s="20">
        <f t="shared" si="0"/>
        <v>3.2399999999999096E-2</v>
      </c>
      <c r="I23" s="26">
        <v>0.1</v>
      </c>
      <c r="J23" s="21">
        <f t="shared" si="1"/>
        <v>2.9159999999999187E-2</v>
      </c>
      <c r="K23" s="10">
        <f>'Aug14-2019'!$H$397</f>
        <v>1.3733408985077953</v>
      </c>
      <c r="L23" s="10">
        <f t="shared" si="2"/>
        <v>0.2496983451832355</v>
      </c>
      <c r="M23" s="10">
        <f t="shared" si="3"/>
        <v>47.096738631955887</v>
      </c>
      <c r="N23" s="10">
        <f t="shared" si="4"/>
        <v>8.5630433876283423</v>
      </c>
    </row>
    <row r="24" spans="1:14" x14ac:dyDescent="0.2">
      <c r="A24" s="3" t="s">
        <v>38</v>
      </c>
      <c r="B24" s="2" t="s">
        <v>16</v>
      </c>
      <c r="C24" s="2">
        <v>1</v>
      </c>
      <c r="D24" s="2">
        <v>28</v>
      </c>
      <c r="E24" s="3">
        <v>14</v>
      </c>
      <c r="F24" s="2">
        <v>8.3485999999999994</v>
      </c>
      <c r="G24" s="20">
        <v>8.4075000000000006</v>
      </c>
      <c r="H24" s="20">
        <f t="shared" si="0"/>
        <v>5.8900000000001285E-2</v>
      </c>
      <c r="I24" s="26">
        <v>0.1</v>
      </c>
      <c r="J24" s="21">
        <f t="shared" si="1"/>
        <v>5.301000000000116E-2</v>
      </c>
      <c r="K24" s="10">
        <f>'Aug14-2019'!$H$398</f>
        <v>3.0490804828002092</v>
      </c>
      <c r="L24" s="10">
        <f t="shared" si="2"/>
        <v>0.554378269600038</v>
      </c>
      <c r="M24" s="10">
        <f t="shared" si="3"/>
        <v>57.518967794758396</v>
      </c>
      <c r="N24" s="10">
        <f t="shared" si="4"/>
        <v>10.457994144501527</v>
      </c>
    </row>
    <row r="25" spans="1:14" x14ac:dyDescent="0.2">
      <c r="A25" s="3" t="s">
        <v>39</v>
      </c>
      <c r="B25" s="2" t="s">
        <v>16</v>
      </c>
      <c r="C25" s="2">
        <v>1</v>
      </c>
      <c r="D25" s="2">
        <v>28</v>
      </c>
      <c r="E25" s="3">
        <v>14</v>
      </c>
      <c r="F25" s="4">
        <v>8.4327000000000005</v>
      </c>
      <c r="G25" s="20">
        <v>8.4736999999999991</v>
      </c>
      <c r="H25" s="20">
        <f t="shared" si="0"/>
        <v>4.0999999999998593E-2</v>
      </c>
      <c r="I25" s="26">
        <v>0.1</v>
      </c>
      <c r="J25" s="21">
        <f t="shared" si="1"/>
        <v>3.6899999999998732E-2</v>
      </c>
      <c r="K25" s="10">
        <f>'Aug14-2019'!$H$426</f>
        <v>5.8029897063082592</v>
      </c>
      <c r="L25" s="10">
        <f t="shared" si="2"/>
        <v>1.0550890375105926</v>
      </c>
      <c r="M25" s="10">
        <f t="shared" si="3"/>
        <v>157.2625936668959</v>
      </c>
      <c r="N25" s="10">
        <f t="shared" si="4"/>
        <v>28.593198848526526</v>
      </c>
    </row>
    <row r="26" spans="1:14" x14ac:dyDescent="0.2">
      <c r="A26" s="27" t="s">
        <v>40</v>
      </c>
      <c r="B26" s="28" t="s">
        <v>17</v>
      </c>
      <c r="C26" s="28">
        <v>1</v>
      </c>
      <c r="D26" s="28">
        <v>28</v>
      </c>
      <c r="E26" s="27">
        <v>14</v>
      </c>
      <c r="F26" s="28">
        <v>8.3028999999999993</v>
      </c>
      <c r="G26" s="22"/>
      <c r="H26" s="22"/>
      <c r="I26" s="19"/>
      <c r="J26" s="29"/>
      <c r="K26" s="19"/>
      <c r="L26" s="25"/>
      <c r="M26" s="25"/>
      <c r="N26" s="25"/>
    </row>
    <row r="27" spans="1:14" x14ac:dyDescent="0.2">
      <c r="A27" s="3" t="s">
        <v>41</v>
      </c>
      <c r="B27" s="2" t="s">
        <v>17</v>
      </c>
      <c r="C27" s="2">
        <v>1</v>
      </c>
      <c r="D27" s="2">
        <v>28</v>
      </c>
      <c r="E27" s="3">
        <v>14</v>
      </c>
      <c r="F27" s="4">
        <v>8.1237999999999992</v>
      </c>
      <c r="G27" s="20">
        <v>8.1525999999999996</v>
      </c>
      <c r="H27" s="20">
        <f t="shared" si="0"/>
        <v>2.8800000000000381E-2</v>
      </c>
      <c r="I27" s="26">
        <v>0.1</v>
      </c>
      <c r="J27" s="21">
        <f t="shared" si="1"/>
        <v>2.5920000000000342E-2</v>
      </c>
      <c r="K27" s="10">
        <f>'Aug14-2019'!$H$399</f>
        <v>1.3747077523016826</v>
      </c>
      <c r="L27" s="10">
        <f t="shared" si="2"/>
        <v>0.24994686405485139</v>
      </c>
      <c r="M27" s="10">
        <f t="shared" si="3"/>
        <v>53.036564517811129</v>
      </c>
      <c r="N27" s="10">
        <f t="shared" si="4"/>
        <v>9.6430117305111143</v>
      </c>
    </row>
    <row r="28" spans="1:14" x14ac:dyDescent="0.2">
      <c r="A28" s="3" t="s">
        <v>42</v>
      </c>
      <c r="B28" s="2" t="s">
        <v>6</v>
      </c>
      <c r="C28" s="2">
        <v>3</v>
      </c>
      <c r="D28" s="2">
        <v>28</v>
      </c>
      <c r="E28" s="3">
        <v>14</v>
      </c>
      <c r="F28" s="4">
        <v>8.1842000000000006</v>
      </c>
      <c r="G28" s="20">
        <v>8.2242999999999995</v>
      </c>
      <c r="H28" s="20">
        <f t="shared" si="0"/>
        <v>4.0099999999998914E-2</v>
      </c>
      <c r="I28" s="26">
        <v>0.1</v>
      </c>
      <c r="J28" s="21">
        <f t="shared" si="1"/>
        <v>3.6089999999999026E-2</v>
      </c>
      <c r="K28" s="10">
        <f>'Aug14-2019'!$H$265</f>
        <v>2.3440850963292696</v>
      </c>
      <c r="L28" s="10">
        <f t="shared" si="2"/>
        <v>0.4261972902416854</v>
      </c>
      <c r="M28" s="10">
        <f t="shared" si="3"/>
        <v>64.951097155149156</v>
      </c>
      <c r="N28" s="10">
        <f t="shared" si="4"/>
        <v>11.809290391845302</v>
      </c>
    </row>
    <row r="29" spans="1:14" x14ac:dyDescent="0.2">
      <c r="A29" s="3" t="s">
        <v>43</v>
      </c>
      <c r="B29" s="2" t="s">
        <v>6</v>
      </c>
      <c r="C29" s="2">
        <v>3</v>
      </c>
      <c r="D29" s="2">
        <v>28</v>
      </c>
      <c r="E29" s="3">
        <v>14</v>
      </c>
      <c r="F29" s="4">
        <v>8.3369</v>
      </c>
      <c r="G29" s="20">
        <v>8.3787000000000003</v>
      </c>
      <c r="H29" s="20">
        <f t="shared" si="0"/>
        <v>4.1800000000000281E-2</v>
      </c>
      <c r="I29" s="26">
        <v>0.1</v>
      </c>
      <c r="J29" s="21">
        <f t="shared" si="1"/>
        <v>3.7620000000000257E-2</v>
      </c>
      <c r="K29" s="10">
        <f>'Aug14-2019'!$H$411</f>
        <v>6.8311417634730018</v>
      </c>
      <c r="L29" s="10">
        <f t="shared" si="2"/>
        <v>1.2420257751769095</v>
      </c>
      <c r="M29" s="10">
        <f t="shared" si="3"/>
        <v>181.58271566913757</v>
      </c>
      <c r="N29" s="10">
        <f t="shared" si="4"/>
        <v>33.015039212570464</v>
      </c>
    </row>
    <row r="30" spans="1:14" x14ac:dyDescent="0.2">
      <c r="A30" s="3" t="s">
        <v>44</v>
      </c>
      <c r="B30" s="2" t="s">
        <v>7</v>
      </c>
      <c r="C30" s="2">
        <v>3</v>
      </c>
      <c r="D30" s="2">
        <v>28</v>
      </c>
      <c r="E30" s="3">
        <v>14</v>
      </c>
      <c r="F30" s="2">
        <v>8.2233999999999998</v>
      </c>
      <c r="G30" s="20">
        <v>8.2454000000000001</v>
      </c>
      <c r="H30" s="20">
        <f t="shared" si="0"/>
        <v>2.2000000000000242E-2</v>
      </c>
      <c r="I30" s="26">
        <v>0.1</v>
      </c>
      <c r="J30" s="21">
        <f t="shared" si="1"/>
        <v>1.9800000000000217E-2</v>
      </c>
      <c r="K30" s="10">
        <f>'Aug14-2019'!$H$259</f>
        <v>1.4690206640799084</v>
      </c>
      <c r="L30" s="10">
        <f t="shared" si="2"/>
        <v>0.26709466619634697</v>
      </c>
      <c r="M30" s="10">
        <f t="shared" si="3"/>
        <v>74.192962832317789</v>
      </c>
      <c r="N30" s="30">
        <f t="shared" si="4"/>
        <v>13.489629605875962</v>
      </c>
    </row>
    <row r="31" spans="1:14" x14ac:dyDescent="0.2">
      <c r="A31" s="3" t="s">
        <v>45</v>
      </c>
      <c r="B31" s="2" t="s">
        <v>7</v>
      </c>
      <c r="C31" s="2">
        <v>3</v>
      </c>
      <c r="D31" s="2">
        <v>28</v>
      </c>
      <c r="E31" s="3">
        <v>14</v>
      </c>
      <c r="F31" s="4">
        <v>8.3149999999999995</v>
      </c>
      <c r="G31" s="20">
        <v>8.3179999999999996</v>
      </c>
      <c r="H31" s="22">
        <f t="shared" si="0"/>
        <v>3.0000000000001137E-3</v>
      </c>
      <c r="I31" s="26">
        <v>0.1</v>
      </c>
      <c r="J31" s="21">
        <f t="shared" si="1"/>
        <v>2.7000000000001025E-3</v>
      </c>
      <c r="K31" s="10">
        <f>'Aug14-2019'!$H$273</f>
        <v>3.0082833721046902</v>
      </c>
      <c r="L31" s="10">
        <f t="shared" si="2"/>
        <v>0.54696061310994371</v>
      </c>
      <c r="M31" s="25">
        <f t="shared" si="3"/>
        <v>1114.1790267053984</v>
      </c>
      <c r="N31" s="25">
        <f t="shared" si="4"/>
        <v>202.57800485552698</v>
      </c>
    </row>
    <row r="32" spans="1:14" x14ac:dyDescent="0.2">
      <c r="A32" s="3" t="s">
        <v>46</v>
      </c>
      <c r="B32" s="2" t="s">
        <v>8</v>
      </c>
      <c r="C32" s="2">
        <v>3</v>
      </c>
      <c r="D32" s="2">
        <v>28</v>
      </c>
      <c r="E32" s="3">
        <v>14</v>
      </c>
      <c r="F32" s="4">
        <v>8.3073999999999995</v>
      </c>
      <c r="G32" s="20">
        <v>8.3597000000000001</v>
      </c>
      <c r="H32" s="20">
        <f t="shared" si="0"/>
        <v>5.2300000000000679E-2</v>
      </c>
      <c r="I32" s="26">
        <v>0.1</v>
      </c>
      <c r="J32" s="21">
        <f t="shared" si="1"/>
        <v>4.7070000000000611E-2</v>
      </c>
      <c r="K32" s="10">
        <f>'Aug14-2019'!$H$267</f>
        <v>4.6027994072213589</v>
      </c>
      <c r="L32" s="10">
        <f t="shared" si="2"/>
        <v>0.83687261949479252</v>
      </c>
      <c r="M32" s="10">
        <f t="shared" si="3"/>
        <v>97.7862631659507</v>
      </c>
      <c r="N32" s="10">
        <f t="shared" si="4"/>
        <v>17.779320575627398</v>
      </c>
    </row>
    <row r="33" spans="1:14" x14ac:dyDescent="0.2">
      <c r="A33" s="3" t="s">
        <v>47</v>
      </c>
      <c r="B33" s="2" t="s">
        <v>8</v>
      </c>
      <c r="C33" s="2">
        <v>3</v>
      </c>
      <c r="D33" s="2">
        <v>28</v>
      </c>
      <c r="E33" s="3">
        <v>14</v>
      </c>
      <c r="F33" s="4">
        <v>8.1898999999999997</v>
      </c>
      <c r="G33" s="20">
        <v>8.2093000000000007</v>
      </c>
      <c r="H33" s="20">
        <f t="shared" si="0"/>
        <v>1.9400000000000972E-2</v>
      </c>
      <c r="I33" s="26">
        <v>0.1</v>
      </c>
      <c r="J33" s="21">
        <f t="shared" si="1"/>
        <v>1.7460000000000874E-2</v>
      </c>
      <c r="K33" s="10">
        <f>'Aug14-2019'!$H$268</f>
        <v>3.0309638782778379</v>
      </c>
      <c r="L33" s="10">
        <f t="shared" si="2"/>
        <v>0.55108434150506147</v>
      </c>
      <c r="M33" s="10">
        <f t="shared" si="3"/>
        <v>173.59472384179188</v>
      </c>
      <c r="N33" s="10">
        <f t="shared" si="4"/>
        <v>31.562677062143976</v>
      </c>
    </row>
    <row r="34" spans="1:14" x14ac:dyDescent="0.2">
      <c r="A34" s="3" t="s">
        <v>48</v>
      </c>
      <c r="B34" s="2" t="s">
        <v>9</v>
      </c>
      <c r="C34" s="2">
        <v>3</v>
      </c>
      <c r="D34" s="2">
        <v>28</v>
      </c>
      <c r="E34" s="3">
        <v>14</v>
      </c>
      <c r="F34" s="2">
        <v>8.2768999999999995</v>
      </c>
      <c r="G34" s="20">
        <v>8.3233999999999995</v>
      </c>
      <c r="H34" s="20">
        <f t="shared" si="0"/>
        <v>4.6499999999999986E-2</v>
      </c>
      <c r="I34" s="26">
        <v>0.1</v>
      </c>
      <c r="J34" s="21">
        <f t="shared" si="1"/>
        <v>4.1849999999999991E-2</v>
      </c>
      <c r="K34" s="10">
        <f>'Aug14-2019'!$H$405</f>
        <v>0.81948710782195699</v>
      </c>
      <c r="L34" s="10">
        <f t="shared" si="2"/>
        <v>0.14899765596762854</v>
      </c>
      <c r="M34" s="10">
        <f t="shared" si="3"/>
        <v>19.581531847597542</v>
      </c>
      <c r="N34" s="10">
        <f t="shared" si="4"/>
        <v>3.5602785177450076</v>
      </c>
    </row>
    <row r="35" spans="1:14" x14ac:dyDescent="0.2">
      <c r="A35" s="3" t="s">
        <v>49</v>
      </c>
      <c r="B35" s="2" t="s">
        <v>9</v>
      </c>
      <c r="C35" s="2">
        <v>3</v>
      </c>
      <c r="D35" s="2">
        <v>28</v>
      </c>
      <c r="E35" s="3">
        <v>14</v>
      </c>
      <c r="F35" s="4">
        <v>8.0726999999999993</v>
      </c>
      <c r="G35" s="20">
        <v>8.1064000000000007</v>
      </c>
      <c r="H35" s="20">
        <f t="shared" si="0"/>
        <v>3.3700000000001396E-2</v>
      </c>
      <c r="I35" s="26">
        <v>0.1</v>
      </c>
      <c r="J35" s="21">
        <f t="shared" si="1"/>
        <v>3.0330000000001255E-2</v>
      </c>
      <c r="K35" s="10">
        <f>'Aug14-2019'!$H$412</f>
        <v>4.7545896793832201</v>
      </c>
      <c r="L35" s="10">
        <f t="shared" si="2"/>
        <v>0.86447085079694908</v>
      </c>
      <c r="M35" s="10">
        <f t="shared" si="3"/>
        <v>156.76194129189</v>
      </c>
      <c r="N35" s="10">
        <f t="shared" si="4"/>
        <v>28.50217114398</v>
      </c>
    </row>
    <row r="36" spans="1:14" x14ac:dyDescent="0.2">
      <c r="A36" s="3" t="s">
        <v>50</v>
      </c>
      <c r="B36" s="2" t="s">
        <v>10</v>
      </c>
      <c r="C36" s="2">
        <v>3</v>
      </c>
      <c r="D36" s="2">
        <v>28</v>
      </c>
      <c r="E36" s="3">
        <v>14</v>
      </c>
      <c r="F36" s="4">
        <v>8.1404999999999994</v>
      </c>
      <c r="G36" s="20">
        <v>8.1562999999999999</v>
      </c>
      <c r="H36" s="20">
        <f t="shared" si="0"/>
        <v>1.580000000000048E-2</v>
      </c>
      <c r="I36" s="26">
        <v>0.1</v>
      </c>
      <c r="J36" s="21">
        <f t="shared" si="1"/>
        <v>1.4220000000000432E-2</v>
      </c>
      <c r="K36" s="10">
        <f>'Aug14-2019'!$H$406</f>
        <v>1.1115536464581874</v>
      </c>
      <c r="L36" s="10">
        <f t="shared" si="2"/>
        <v>0.20210066299239771</v>
      </c>
      <c r="M36" s="10">
        <f t="shared" si="3"/>
        <v>78.168329568083948</v>
      </c>
      <c r="N36" s="10">
        <f t="shared" si="4"/>
        <v>14.212423557833445</v>
      </c>
    </row>
    <row r="37" spans="1:14" x14ac:dyDescent="0.2">
      <c r="A37" s="3" t="s">
        <v>51</v>
      </c>
      <c r="B37" s="2" t="s">
        <v>10</v>
      </c>
      <c r="C37" s="2">
        <v>3</v>
      </c>
      <c r="D37" s="2">
        <v>28</v>
      </c>
      <c r="E37" s="3">
        <v>14</v>
      </c>
      <c r="F37" s="2">
        <v>8.1614000000000004</v>
      </c>
      <c r="G37" s="20">
        <v>8.1851000000000003</v>
      </c>
      <c r="H37" s="20">
        <f t="shared" si="0"/>
        <v>2.3699999999999832E-2</v>
      </c>
      <c r="I37" s="26">
        <v>0.1</v>
      </c>
      <c r="J37" s="21">
        <f t="shared" si="1"/>
        <v>2.1329999999999849E-2</v>
      </c>
      <c r="K37" s="10">
        <f>'Aug14-2019'!$H$413</f>
        <v>5.4604654123654761</v>
      </c>
      <c r="L37" s="10">
        <f t="shared" si="2"/>
        <v>0.99281189315735929</v>
      </c>
      <c r="M37" s="10">
        <f t="shared" si="3"/>
        <v>255.99931609777377</v>
      </c>
      <c r="N37" s="10">
        <f t="shared" si="4"/>
        <v>46.545330199595234</v>
      </c>
    </row>
    <row r="38" spans="1:14" x14ac:dyDescent="0.2">
      <c r="A38" s="3" t="s">
        <v>52</v>
      </c>
      <c r="B38" s="2" t="s">
        <v>11</v>
      </c>
      <c r="C38" s="2">
        <v>3</v>
      </c>
      <c r="D38" s="2">
        <v>28</v>
      </c>
      <c r="E38" s="3">
        <v>14</v>
      </c>
      <c r="F38" s="4">
        <v>8.2454999999999998</v>
      </c>
      <c r="G38" s="20">
        <v>8.2629000000000001</v>
      </c>
      <c r="H38" s="20">
        <f t="shared" si="0"/>
        <v>1.7400000000000304E-2</v>
      </c>
      <c r="I38" s="26">
        <v>0.1</v>
      </c>
      <c r="J38" s="21">
        <f t="shared" si="1"/>
        <v>1.5660000000000274E-2</v>
      </c>
      <c r="K38" s="10">
        <f>'Aug14-2019'!$H$414</f>
        <v>1.4061453895610911</v>
      </c>
      <c r="L38" s="10">
        <f>K38/5.5</f>
        <v>0.25566279810201659</v>
      </c>
      <c r="M38" s="10">
        <f>K38/J38</f>
        <v>89.792170470055339</v>
      </c>
      <c r="N38" s="10">
        <f t="shared" si="4"/>
        <v>16.325849176373698</v>
      </c>
    </row>
    <row r="39" spans="1:14" x14ac:dyDescent="0.2">
      <c r="A39" s="3" t="s">
        <v>53</v>
      </c>
      <c r="B39" s="2" t="s">
        <v>11</v>
      </c>
      <c r="C39" s="2">
        <v>3</v>
      </c>
      <c r="D39" s="2">
        <v>28</v>
      </c>
      <c r="E39" s="3">
        <v>14</v>
      </c>
      <c r="F39" s="4">
        <v>8.1347000000000005</v>
      </c>
      <c r="G39" s="20">
        <v>8.1738999999999997</v>
      </c>
      <c r="H39" s="20">
        <f t="shared" si="0"/>
        <v>3.9199999999999235E-2</v>
      </c>
      <c r="I39" s="26">
        <v>0.1</v>
      </c>
      <c r="J39" s="21">
        <f t="shared" si="1"/>
        <v>3.5279999999999312E-2</v>
      </c>
      <c r="K39" s="10">
        <f>'Aug14-2019'!$H$407</f>
        <v>2.7103555790641636</v>
      </c>
      <c r="L39" s="10">
        <f>K39/5.5</f>
        <v>0.49279192346621153</v>
      </c>
      <c r="M39" s="10">
        <f>K39/J39</f>
        <v>76.824137728577568</v>
      </c>
      <c r="N39" s="10">
        <f t="shared" si="4"/>
        <v>13.968025041559558</v>
      </c>
    </row>
    <row r="40" spans="1:14" x14ac:dyDescent="0.2">
      <c r="A40" s="3" t="s">
        <v>54</v>
      </c>
      <c r="B40" s="2" t="s">
        <v>12</v>
      </c>
      <c r="C40" s="2">
        <v>3</v>
      </c>
      <c r="D40" s="2">
        <v>28</v>
      </c>
      <c r="E40" s="3">
        <v>14</v>
      </c>
      <c r="F40" s="4">
        <v>8.1646000000000001</v>
      </c>
      <c r="G40" s="20">
        <v>8.1991999999999994</v>
      </c>
      <c r="H40" s="20">
        <f t="shared" si="0"/>
        <v>3.4599999999999298E-2</v>
      </c>
      <c r="I40" s="26">
        <v>0.1</v>
      </c>
      <c r="J40" s="21">
        <f t="shared" si="1"/>
        <v>3.113999999999937E-2</v>
      </c>
      <c r="K40" s="10">
        <f>'Aug14-2019'!$H$271</f>
        <v>3.9311645201266527</v>
      </c>
      <c r="L40" s="10">
        <f t="shared" si="2"/>
        <v>0.71475718547757328</v>
      </c>
      <c r="M40" s="10">
        <f t="shared" si="3"/>
        <v>126.24163519995929</v>
      </c>
      <c r="N40" s="10">
        <f t="shared" si="4"/>
        <v>22.95302458181078</v>
      </c>
    </row>
    <row r="41" spans="1:14" x14ac:dyDescent="0.2">
      <c r="A41" s="3" t="s">
        <v>55</v>
      </c>
      <c r="B41" s="2" t="s">
        <v>12</v>
      </c>
      <c r="C41" s="2">
        <v>3</v>
      </c>
      <c r="D41" s="2">
        <v>28</v>
      </c>
      <c r="E41" s="3">
        <v>14</v>
      </c>
      <c r="F41" s="4">
        <v>8.3055000000000003</v>
      </c>
      <c r="G41" s="20">
        <v>8.3181999999999992</v>
      </c>
      <c r="H41" s="20">
        <f t="shared" si="0"/>
        <v>1.2699999999998823E-2</v>
      </c>
      <c r="I41" s="26">
        <v>0.1</v>
      </c>
      <c r="J41" s="21">
        <f t="shared" si="1"/>
        <v>1.1429999999998941E-2</v>
      </c>
      <c r="K41" s="10">
        <f>'Aug14-2019'!$H$270</f>
        <v>3.5339660744283763</v>
      </c>
      <c r="L41" s="10">
        <f t="shared" si="2"/>
        <v>0.6425392862597048</v>
      </c>
      <c r="M41" s="10">
        <f t="shared" si="3"/>
        <v>309.18338358956288</v>
      </c>
      <c r="N41" s="10">
        <f t="shared" si="4"/>
        <v>56.215160652647796</v>
      </c>
    </row>
    <row r="42" spans="1:14" x14ac:dyDescent="0.2">
      <c r="A42" s="3" t="s">
        <v>56</v>
      </c>
      <c r="B42" s="2" t="s">
        <v>13</v>
      </c>
      <c r="C42" s="2">
        <v>3</v>
      </c>
      <c r="D42" s="2">
        <v>28</v>
      </c>
      <c r="E42" s="3">
        <v>14</v>
      </c>
      <c r="F42" s="2">
        <v>8.2797999999999998</v>
      </c>
      <c r="G42" s="20">
        <v>8.3003</v>
      </c>
      <c r="H42" s="20">
        <f t="shared" si="0"/>
        <v>2.0500000000000185E-2</v>
      </c>
      <c r="I42" s="26">
        <v>0.1</v>
      </c>
      <c r="J42" s="21">
        <f t="shared" si="1"/>
        <v>1.8450000000000168E-2</v>
      </c>
      <c r="K42" s="10">
        <f>'Aug14-2019'!$H$408</f>
        <v>1.2312344379704241</v>
      </c>
      <c r="L42" s="10">
        <f t="shared" si="2"/>
        <v>0.22386080690371346</v>
      </c>
      <c r="M42" s="10">
        <f t="shared" si="3"/>
        <v>66.733573873735111</v>
      </c>
      <c r="N42" s="10">
        <f t="shared" si="4"/>
        <v>12.133377067951839</v>
      </c>
    </row>
    <row r="43" spans="1:14" x14ac:dyDescent="0.2">
      <c r="A43" s="3" t="s">
        <v>57</v>
      </c>
      <c r="B43" s="2" t="s">
        <v>13</v>
      </c>
      <c r="C43" s="2">
        <v>3</v>
      </c>
      <c r="D43" s="2">
        <v>28</v>
      </c>
      <c r="E43" s="3">
        <v>14</v>
      </c>
      <c r="F43" s="4">
        <v>8.1796000000000006</v>
      </c>
      <c r="G43" s="20">
        <v>8.1930999999999994</v>
      </c>
      <c r="H43" s="20">
        <f t="shared" si="0"/>
        <v>1.3499999999998735E-2</v>
      </c>
      <c r="I43" s="26">
        <v>0.1</v>
      </c>
      <c r="J43" s="21">
        <f t="shared" si="1"/>
        <v>1.2149999999998861E-2</v>
      </c>
      <c r="K43" s="10">
        <f>'Aug14-2019'!$H$415</f>
        <v>2.123372959136649</v>
      </c>
      <c r="L43" s="10">
        <f t="shared" si="2"/>
        <v>0.38606781075211799</v>
      </c>
      <c r="M43" s="10">
        <f t="shared" si="3"/>
        <v>174.76320651332082</v>
      </c>
      <c r="N43" s="10">
        <f t="shared" si="4"/>
        <v>31.775128456967423</v>
      </c>
    </row>
    <row r="44" spans="1:14" x14ac:dyDescent="0.2">
      <c r="A44" s="3" t="s">
        <v>58</v>
      </c>
      <c r="B44" s="2" t="s">
        <v>14</v>
      </c>
      <c r="C44" s="2">
        <v>3</v>
      </c>
      <c r="D44" s="2">
        <v>28</v>
      </c>
      <c r="E44" s="3">
        <v>14</v>
      </c>
      <c r="F44" s="4">
        <v>8.1646000000000001</v>
      </c>
      <c r="G44" s="20">
        <v>8.1874000000000002</v>
      </c>
      <c r="H44" s="20">
        <f t="shared" si="0"/>
        <v>2.2800000000000153E-2</v>
      </c>
      <c r="I44" s="26">
        <v>0.1</v>
      </c>
      <c r="J44" s="21">
        <f t="shared" si="1"/>
        <v>2.0520000000000139E-2</v>
      </c>
      <c r="K44" s="10">
        <f>'Aug14-2019'!$H$274</f>
        <v>1.5316179344372571</v>
      </c>
      <c r="L44" s="10">
        <f t="shared" si="2"/>
        <v>0.2784759880795013</v>
      </c>
      <c r="M44" s="10">
        <f t="shared" si="3"/>
        <v>74.640250216240091</v>
      </c>
      <c r="N44" s="10">
        <f t="shared" si="4"/>
        <v>13.570954584770925</v>
      </c>
    </row>
    <row r="45" spans="1:14" x14ac:dyDescent="0.2">
      <c r="A45" s="3" t="s">
        <v>59</v>
      </c>
      <c r="B45" s="2" t="s">
        <v>14</v>
      </c>
      <c r="C45" s="2">
        <v>3</v>
      </c>
      <c r="D45" s="2">
        <v>28</v>
      </c>
      <c r="E45" s="3">
        <v>14</v>
      </c>
      <c r="F45" s="2">
        <v>8.2614000000000001</v>
      </c>
      <c r="G45" s="20">
        <v>8.2828999999999997</v>
      </c>
      <c r="H45" s="20">
        <f t="shared" si="0"/>
        <v>2.1499999999999631E-2</v>
      </c>
      <c r="I45" s="26">
        <v>0.1</v>
      </c>
      <c r="J45" s="21">
        <f t="shared" si="1"/>
        <v>1.934999999999967E-2</v>
      </c>
      <c r="K45" s="10">
        <f>'Aug14-2019'!$H$416</f>
        <v>3.2873300491788076</v>
      </c>
      <c r="L45" s="10">
        <f t="shared" si="2"/>
        <v>0.59769637257796504</v>
      </c>
      <c r="M45" s="10">
        <f t="shared" si="3"/>
        <v>169.88785783870097</v>
      </c>
      <c r="N45" s="10">
        <f t="shared" si="4"/>
        <v>30.888701425218358</v>
      </c>
    </row>
    <row r="46" spans="1:14" x14ac:dyDescent="0.2">
      <c r="A46" s="3" t="s">
        <v>60</v>
      </c>
      <c r="B46" s="2" t="s">
        <v>15</v>
      </c>
      <c r="C46" s="2">
        <v>3</v>
      </c>
      <c r="D46" s="2">
        <v>28</v>
      </c>
      <c r="E46" s="3">
        <v>14</v>
      </c>
      <c r="F46" s="4">
        <v>8.1065000000000005</v>
      </c>
      <c r="G46" s="20">
        <v>8.1872000000000007</v>
      </c>
      <c r="H46" s="20">
        <f t="shared" si="0"/>
        <v>8.0700000000000216E-2</v>
      </c>
      <c r="I46" s="26">
        <v>0.1</v>
      </c>
      <c r="J46" s="21">
        <f t="shared" si="1"/>
        <v>7.2630000000000194E-2</v>
      </c>
      <c r="K46" s="10">
        <f>'Aug14-2019'!$H$264</f>
        <v>3.4443792333951166</v>
      </c>
      <c r="L46" s="10">
        <f t="shared" si="2"/>
        <v>0.62625076970820304</v>
      </c>
      <c r="M46" s="10">
        <f t="shared" si="3"/>
        <v>47.423643582474284</v>
      </c>
      <c r="N46" s="10">
        <f t="shared" si="4"/>
        <v>8.6224806513589609</v>
      </c>
    </row>
    <row r="47" spans="1:14" x14ac:dyDescent="0.2">
      <c r="A47" s="27" t="s">
        <v>61</v>
      </c>
      <c r="B47" s="28" t="s">
        <v>15</v>
      </c>
      <c r="C47" s="28">
        <v>3</v>
      </c>
      <c r="D47" s="28">
        <v>28</v>
      </c>
      <c r="E47" s="27">
        <v>14</v>
      </c>
      <c r="F47" s="28">
        <v>8.2354000000000003</v>
      </c>
      <c r="G47" s="22"/>
      <c r="H47" s="22"/>
      <c r="I47" s="19"/>
      <c r="J47" s="29"/>
      <c r="K47" s="19"/>
      <c r="L47" s="25"/>
      <c r="M47" s="25"/>
      <c r="N47" s="25"/>
    </row>
    <row r="48" spans="1:14" x14ac:dyDescent="0.2">
      <c r="A48" s="3" t="s">
        <v>62</v>
      </c>
      <c r="B48" s="2" t="s">
        <v>16</v>
      </c>
      <c r="C48" s="2">
        <v>3</v>
      </c>
      <c r="D48" s="2">
        <v>28</v>
      </c>
      <c r="E48" s="3">
        <v>14</v>
      </c>
      <c r="F48" s="2">
        <v>8.1956000000000007</v>
      </c>
      <c r="G48" s="20">
        <v>8.2347999999999999</v>
      </c>
      <c r="H48" s="20">
        <f t="shared" si="0"/>
        <v>3.9199999999999235E-2</v>
      </c>
      <c r="I48" s="26">
        <v>0.1</v>
      </c>
      <c r="J48" s="21">
        <f t="shared" si="1"/>
        <v>3.5279999999999312E-2</v>
      </c>
      <c r="K48" s="10">
        <f>'Aug14-2019'!$H$275</f>
        <v>3.0360606212380956</v>
      </c>
      <c r="L48" s="10">
        <f t="shared" si="2"/>
        <v>0.55201102204329011</v>
      </c>
      <c r="M48" s="10">
        <f t="shared" si="3"/>
        <v>86.056140057770833</v>
      </c>
      <c r="N48" s="10">
        <f t="shared" si="4"/>
        <v>15.646570919594696</v>
      </c>
    </row>
    <row r="49" spans="1:14" x14ac:dyDescent="0.2">
      <c r="A49" s="3" t="s">
        <v>63</v>
      </c>
      <c r="B49" s="2" t="s">
        <v>16</v>
      </c>
      <c r="C49" s="2">
        <v>3</v>
      </c>
      <c r="D49" s="2">
        <v>28</v>
      </c>
      <c r="E49" s="3">
        <v>14</v>
      </c>
      <c r="F49" s="4">
        <v>7.9554</v>
      </c>
      <c r="G49" s="20">
        <v>7.9825999999999997</v>
      </c>
      <c r="H49" s="20">
        <f t="shared" si="0"/>
        <v>2.7199999999999669E-2</v>
      </c>
      <c r="I49" s="26">
        <v>0.1</v>
      </c>
      <c r="J49" s="21">
        <f t="shared" si="1"/>
        <v>2.4479999999999703E-2</v>
      </c>
      <c r="K49" s="10">
        <f>'Aug14-2019'!$H$269</f>
        <v>3.7403378302919075</v>
      </c>
      <c r="L49" s="10">
        <f t="shared" si="2"/>
        <v>0.68006142368943767</v>
      </c>
      <c r="M49" s="10">
        <f t="shared" si="3"/>
        <v>152.791578034802</v>
      </c>
      <c r="N49" s="10">
        <f t="shared" si="4"/>
        <v>27.780286915418547</v>
      </c>
    </row>
    <row r="50" spans="1:14" x14ac:dyDescent="0.2">
      <c r="A50" s="3" t="s">
        <v>64</v>
      </c>
      <c r="B50" s="2" t="s">
        <v>17</v>
      </c>
      <c r="C50" s="2">
        <v>3</v>
      </c>
      <c r="D50" s="2">
        <v>28</v>
      </c>
      <c r="E50" s="3">
        <v>14</v>
      </c>
      <c r="F50" s="4">
        <v>8.2643000000000004</v>
      </c>
      <c r="G50" s="20">
        <v>8.2894000000000005</v>
      </c>
      <c r="H50" s="20">
        <f t="shared" si="0"/>
        <v>2.5100000000000122E-2</v>
      </c>
      <c r="I50" s="26">
        <v>0.1</v>
      </c>
      <c r="J50" s="21">
        <f t="shared" si="1"/>
        <v>2.259000000000011E-2</v>
      </c>
      <c r="K50" s="10">
        <f>'Aug14-2019'!$H$409</f>
        <v>2.6601989949325349</v>
      </c>
      <c r="L50" s="10">
        <f t="shared" si="2"/>
        <v>0.48367254453318814</v>
      </c>
      <c r="M50" s="10">
        <f t="shared" si="3"/>
        <v>117.76002633610102</v>
      </c>
      <c r="N50" s="10">
        <f t="shared" si="4"/>
        <v>21.410913879291094</v>
      </c>
    </row>
    <row r="51" spans="1:14" x14ac:dyDescent="0.2">
      <c r="A51" s="3" t="s">
        <v>65</v>
      </c>
      <c r="B51" s="2" t="s">
        <v>17</v>
      </c>
      <c r="C51" s="2">
        <v>3</v>
      </c>
      <c r="D51" s="2">
        <v>28</v>
      </c>
      <c r="E51" s="3">
        <v>14</v>
      </c>
      <c r="F51" s="4">
        <v>8.2119</v>
      </c>
      <c r="G51" s="20">
        <v>8.2246000000000006</v>
      </c>
      <c r="H51" s="20">
        <f t="shared" si="0"/>
        <v>1.27000000000006E-2</v>
      </c>
      <c r="I51" s="26">
        <v>0.1</v>
      </c>
      <c r="J51" s="21">
        <f t="shared" si="1"/>
        <v>1.143000000000054E-2</v>
      </c>
      <c r="K51" s="10">
        <f>'Aug14-2019'!$H$272</f>
        <v>2.9790697681370308</v>
      </c>
      <c r="L51" s="10">
        <f t="shared" si="2"/>
        <v>0.54164904875218745</v>
      </c>
      <c r="M51" s="10">
        <f t="shared" si="3"/>
        <v>260.63602520882677</v>
      </c>
      <c r="N51" s="10">
        <f t="shared" si="4"/>
        <v>47.388368219786685</v>
      </c>
    </row>
    <row r="52" spans="1:14" x14ac:dyDescent="0.2">
      <c r="A52" s="1"/>
      <c r="B52" s="6"/>
      <c r="C52" s="6"/>
      <c r="D52" s="6"/>
      <c r="E52" s="1"/>
      <c r="F52" s="7"/>
    </row>
    <row r="53" spans="1:14" x14ac:dyDescent="0.2">
      <c r="A53" s="1"/>
      <c r="B53" s="6"/>
      <c r="C53" s="6"/>
      <c r="D53" s="6"/>
      <c r="E53" s="1"/>
      <c r="F53" s="7"/>
    </row>
    <row r="54" spans="1:14" x14ac:dyDescent="0.2">
      <c r="A54" s="1"/>
      <c r="B54" s="6"/>
      <c r="C54" s="6"/>
      <c r="D54" s="6"/>
      <c r="E54" s="1"/>
      <c r="F54" s="6"/>
    </row>
    <row r="55" spans="1:14" x14ac:dyDescent="0.2">
      <c r="A55" s="1"/>
      <c r="B55" s="6"/>
      <c r="C55" s="6"/>
      <c r="D55" s="6"/>
      <c r="E55" s="1"/>
      <c r="F55" s="7"/>
    </row>
    <row r="56" spans="1:14" x14ac:dyDescent="0.2">
      <c r="A56" s="1"/>
      <c r="B56" s="6"/>
      <c r="C56" s="6"/>
      <c r="D56" s="6"/>
      <c r="E56" s="1"/>
      <c r="F56" s="7"/>
    </row>
    <row r="57" spans="1:14" x14ac:dyDescent="0.2">
      <c r="A57" s="1"/>
      <c r="B57" s="6"/>
      <c r="C57" s="6"/>
      <c r="D57" s="6"/>
      <c r="E57" s="1"/>
      <c r="F57" s="7"/>
    </row>
    <row r="58" spans="1:14" x14ac:dyDescent="0.2">
      <c r="A58" s="1"/>
      <c r="B58" s="6"/>
      <c r="C58" s="6"/>
      <c r="D58" s="6"/>
      <c r="E58" s="1"/>
      <c r="F58" s="7"/>
    </row>
    <row r="59" spans="1:14" x14ac:dyDescent="0.2">
      <c r="A59" s="1"/>
      <c r="B59" s="6"/>
      <c r="C59" s="6"/>
      <c r="D59" s="6"/>
      <c r="E59" s="1"/>
      <c r="F59" s="6"/>
    </row>
    <row r="60" spans="1:14" x14ac:dyDescent="0.2">
      <c r="A60" s="1"/>
      <c r="B60" s="6"/>
      <c r="C60" s="6"/>
      <c r="D60" s="6"/>
      <c r="E60" s="1"/>
      <c r="F60" s="7"/>
    </row>
    <row r="61" spans="1:14" x14ac:dyDescent="0.2">
      <c r="A61" s="1"/>
      <c r="B61" s="6"/>
      <c r="C61" s="6"/>
      <c r="D61" s="6"/>
      <c r="E61" s="1"/>
      <c r="F61" s="7"/>
    </row>
    <row r="62" spans="1:14" x14ac:dyDescent="0.2">
      <c r="A62" s="1"/>
      <c r="B62" s="6"/>
      <c r="C62" s="6"/>
      <c r="D62" s="6"/>
      <c r="E62" s="1"/>
      <c r="F62" s="6"/>
    </row>
    <row r="63" spans="1:14" x14ac:dyDescent="0.2">
      <c r="A63" s="1"/>
      <c r="B63" s="6"/>
      <c r="C63" s="6"/>
      <c r="D63" s="6"/>
      <c r="E63" s="1"/>
      <c r="F63" s="7"/>
    </row>
    <row r="64" spans="1:14" x14ac:dyDescent="0.2">
      <c r="A64" s="1"/>
      <c r="B64" s="6"/>
      <c r="C64" s="6"/>
      <c r="D64" s="1"/>
      <c r="E64" s="1"/>
      <c r="F64" s="7"/>
    </row>
    <row r="65" spans="1:6" x14ac:dyDescent="0.2">
      <c r="A65" s="1"/>
      <c r="B65" s="6"/>
      <c r="C65" s="6"/>
      <c r="D65" s="6"/>
      <c r="E65" s="1"/>
      <c r="F65" s="6"/>
    </row>
    <row r="66" spans="1:6" x14ac:dyDescent="0.2">
      <c r="A66" s="1"/>
      <c r="B66" s="6"/>
      <c r="C66" s="6"/>
      <c r="D66" s="6"/>
      <c r="E66" s="1"/>
      <c r="F66" s="7"/>
    </row>
    <row r="67" spans="1:6" x14ac:dyDescent="0.2">
      <c r="A67" s="1"/>
      <c r="B67" s="6"/>
      <c r="C67" s="6"/>
      <c r="D67" s="6"/>
      <c r="E67" s="1"/>
      <c r="F67" s="7"/>
    </row>
    <row r="68" spans="1:6" x14ac:dyDescent="0.2">
      <c r="A68" s="1"/>
      <c r="B68" s="6"/>
      <c r="C68" s="6"/>
      <c r="D68" s="6"/>
      <c r="E68" s="1"/>
      <c r="F68" s="7"/>
    </row>
    <row r="69" spans="1:6" x14ac:dyDescent="0.2">
      <c r="A69" s="1"/>
      <c r="B69" s="6"/>
      <c r="C69" s="6"/>
      <c r="D69" s="6"/>
      <c r="E69" s="1"/>
      <c r="F69" s="7"/>
    </row>
    <row r="70" spans="1:6" x14ac:dyDescent="0.2">
      <c r="A70" s="1"/>
      <c r="B70" s="6"/>
      <c r="C70" s="6"/>
      <c r="D70" s="6"/>
      <c r="E70" s="1"/>
      <c r="F70" s="7"/>
    </row>
    <row r="71" spans="1:6" x14ac:dyDescent="0.2">
      <c r="A71" s="1"/>
      <c r="B71" s="6"/>
      <c r="C71" s="6"/>
      <c r="D71" s="6"/>
      <c r="E71" s="1"/>
      <c r="F71" s="6"/>
    </row>
    <row r="72" spans="1:6" x14ac:dyDescent="0.2">
      <c r="A72" s="1"/>
      <c r="B72" s="6"/>
      <c r="C72" s="6"/>
      <c r="D72" s="6"/>
      <c r="E72" s="1"/>
      <c r="F72" s="6"/>
    </row>
    <row r="73" spans="1:6" x14ac:dyDescent="0.2">
      <c r="A73" s="1"/>
      <c r="B73" s="6"/>
      <c r="C73" s="6"/>
      <c r="D73" s="6"/>
      <c r="E73" s="1"/>
      <c r="F73" s="7"/>
    </row>
    <row r="74" spans="1:6" x14ac:dyDescent="0.2">
      <c r="A74" s="1"/>
      <c r="B74" s="6"/>
      <c r="C74" s="6"/>
      <c r="D74" s="6"/>
      <c r="E74" s="1"/>
      <c r="F74" s="7"/>
    </row>
    <row r="75" spans="1:6" x14ac:dyDescent="0.2">
      <c r="A75" s="1"/>
      <c r="B75" s="6"/>
      <c r="C75" s="6"/>
      <c r="D75" s="6"/>
      <c r="E75" s="1"/>
      <c r="F75" s="7"/>
    </row>
    <row r="76" spans="1:6" x14ac:dyDescent="0.2">
      <c r="A76" s="1"/>
      <c r="B76" s="6"/>
      <c r="C76" s="6"/>
      <c r="D76" s="6"/>
      <c r="E76" s="1"/>
      <c r="F76" s="7"/>
    </row>
    <row r="77" spans="1:6" x14ac:dyDescent="0.2">
      <c r="A77" s="1"/>
      <c r="B77" s="6"/>
      <c r="C77" s="6"/>
      <c r="D77" s="6"/>
      <c r="E77" s="1"/>
      <c r="F77" s="7"/>
    </row>
    <row r="78" spans="1:6" x14ac:dyDescent="0.2">
      <c r="A78" s="1"/>
      <c r="B78" s="6"/>
      <c r="C78" s="6"/>
      <c r="D78" s="6"/>
      <c r="E78" s="1"/>
      <c r="F78" s="6"/>
    </row>
    <row r="79" spans="1:6" x14ac:dyDescent="0.2">
      <c r="A79" s="1"/>
      <c r="B79" s="6"/>
      <c r="C79" s="6"/>
      <c r="D79" s="6"/>
      <c r="E79" s="1"/>
      <c r="F79" s="7"/>
    </row>
    <row r="80" spans="1:6" x14ac:dyDescent="0.2">
      <c r="A80" s="1"/>
      <c r="B80" s="6"/>
      <c r="C80" s="6"/>
      <c r="D80" s="6"/>
      <c r="E80" s="1"/>
      <c r="F80" s="6"/>
    </row>
    <row r="81" spans="1:6" x14ac:dyDescent="0.2">
      <c r="A81" s="1"/>
      <c r="B81" s="6"/>
      <c r="C81" s="6"/>
      <c r="D81" s="6"/>
      <c r="E81" s="1"/>
      <c r="F81" s="7"/>
    </row>
    <row r="82" spans="1:6" x14ac:dyDescent="0.2">
      <c r="A82" s="1"/>
      <c r="B82" s="6"/>
      <c r="C82" s="6"/>
      <c r="D82" s="6"/>
      <c r="E82" s="1"/>
      <c r="F82" s="7"/>
    </row>
    <row r="83" spans="1:6" x14ac:dyDescent="0.2">
      <c r="A83" s="1"/>
      <c r="B83" s="6"/>
      <c r="C83" s="6"/>
      <c r="D83" s="6"/>
      <c r="E83" s="1"/>
      <c r="F83" s="7"/>
    </row>
    <row r="84" spans="1:6" x14ac:dyDescent="0.2">
      <c r="A84" s="1"/>
      <c r="B84" s="6"/>
      <c r="C84" s="6"/>
      <c r="D84" s="6"/>
      <c r="E84" s="1"/>
      <c r="F84" s="7"/>
    </row>
    <row r="85" spans="1:6" x14ac:dyDescent="0.2">
      <c r="A85" s="1"/>
      <c r="B85" s="6"/>
      <c r="C85" s="6"/>
      <c r="D85" s="6"/>
      <c r="E85" s="1"/>
      <c r="F85" s="6"/>
    </row>
    <row r="86" spans="1:6" x14ac:dyDescent="0.2">
      <c r="A86" s="1"/>
      <c r="B86" s="6"/>
      <c r="C86" s="6"/>
      <c r="D86" s="6"/>
      <c r="E86" s="1"/>
      <c r="F86" s="7"/>
    </row>
    <row r="87" spans="1:6" x14ac:dyDescent="0.2">
      <c r="A87" s="1"/>
      <c r="B87" s="6"/>
      <c r="C87" s="6"/>
      <c r="D87" s="6"/>
      <c r="E87" s="1"/>
      <c r="F87" s="7"/>
    </row>
    <row r="88" spans="1:6" x14ac:dyDescent="0.2">
      <c r="A88" s="1"/>
      <c r="B88" s="6"/>
      <c r="C88" s="6"/>
      <c r="D88" s="6"/>
      <c r="E88" s="1"/>
      <c r="F88" s="7"/>
    </row>
    <row r="89" spans="1:6" x14ac:dyDescent="0.2">
      <c r="A89" s="1"/>
      <c r="B89" s="6"/>
      <c r="C89" s="6"/>
      <c r="D89" s="6"/>
      <c r="E89" s="1"/>
      <c r="F89" s="6"/>
    </row>
    <row r="90" spans="1:6" x14ac:dyDescent="0.2">
      <c r="A90" s="1"/>
      <c r="B90" s="6"/>
      <c r="C90" s="6"/>
      <c r="D90" s="6"/>
      <c r="E90" s="1"/>
      <c r="F90" s="7"/>
    </row>
    <row r="91" spans="1:6" x14ac:dyDescent="0.2">
      <c r="A91" s="1"/>
      <c r="B91" s="6"/>
      <c r="C91" s="6"/>
      <c r="D91" s="6"/>
      <c r="E91" s="1"/>
      <c r="F91" s="7"/>
    </row>
    <row r="92" spans="1:6" x14ac:dyDescent="0.2">
      <c r="A92" s="1"/>
      <c r="B92" s="6"/>
      <c r="C92" s="6"/>
      <c r="D92" s="6"/>
      <c r="E92" s="1"/>
      <c r="F92" s="6"/>
    </row>
    <row r="93" spans="1:6" x14ac:dyDescent="0.2">
      <c r="A93" s="1"/>
      <c r="B93" s="6"/>
      <c r="C93" s="6"/>
      <c r="D93" s="6"/>
      <c r="E93" s="1"/>
      <c r="F93" s="7"/>
    </row>
    <row r="94" spans="1:6" x14ac:dyDescent="0.2">
      <c r="A94" s="1"/>
      <c r="B94" s="6"/>
      <c r="C94" s="6"/>
      <c r="D94" s="6"/>
      <c r="E94" s="1"/>
      <c r="F94" s="7"/>
    </row>
    <row r="95" spans="1:6" x14ac:dyDescent="0.2">
      <c r="A95" s="1"/>
      <c r="B95" s="6"/>
      <c r="C95" s="6"/>
      <c r="D95" s="6"/>
      <c r="E95" s="1"/>
      <c r="F95" s="7"/>
    </row>
    <row r="96" spans="1:6" x14ac:dyDescent="0.2">
      <c r="A96" s="1"/>
      <c r="B96" s="6"/>
      <c r="C96" s="6"/>
      <c r="D96" s="6"/>
      <c r="E96" s="1"/>
      <c r="F96" s="7"/>
    </row>
    <row r="97" spans="1:6" x14ac:dyDescent="0.2">
      <c r="A97" s="1"/>
      <c r="B97" s="6"/>
      <c r="C97" s="6"/>
      <c r="D97" s="6"/>
      <c r="E97" s="1"/>
      <c r="F97" s="7"/>
    </row>
    <row r="98" spans="1:6" x14ac:dyDescent="0.2">
      <c r="A98" s="1"/>
      <c r="B98" s="6"/>
      <c r="C98" s="6"/>
      <c r="D98" s="6"/>
      <c r="E98" s="1"/>
      <c r="F98" s="7"/>
    </row>
    <row r="99" spans="1:6" x14ac:dyDescent="0.2">
      <c r="A99" s="1"/>
      <c r="B99" s="6"/>
      <c r="C99" s="6"/>
      <c r="D99" s="6"/>
      <c r="E99" s="1"/>
      <c r="F99" s="6"/>
    </row>
    <row r="100" spans="1:6" x14ac:dyDescent="0.2">
      <c r="A100" s="1"/>
      <c r="B100" s="6"/>
      <c r="C100" s="6"/>
      <c r="D100" s="6"/>
      <c r="E100" s="1"/>
      <c r="F100" s="7"/>
    </row>
    <row r="101" spans="1:6" x14ac:dyDescent="0.2">
      <c r="A101" s="1"/>
      <c r="B101" s="6"/>
      <c r="C101" s="6"/>
      <c r="D101" s="6"/>
      <c r="E101" s="1"/>
      <c r="F101" s="6"/>
    </row>
    <row r="102" spans="1:6" x14ac:dyDescent="0.2">
      <c r="A102" s="1"/>
      <c r="B102" s="6"/>
      <c r="C102" s="6"/>
      <c r="D102" s="6"/>
      <c r="E102" s="1"/>
      <c r="F102" s="7"/>
    </row>
    <row r="103" spans="1:6" x14ac:dyDescent="0.2">
      <c r="A103" s="1"/>
      <c r="B103" s="6"/>
      <c r="C103" s="6"/>
      <c r="D103" s="6"/>
      <c r="E103" s="1"/>
      <c r="F103" s="7"/>
    </row>
    <row r="104" spans="1:6" x14ac:dyDescent="0.2">
      <c r="A104" s="1"/>
      <c r="B104" s="6"/>
      <c r="C104" s="6"/>
      <c r="D104" s="6"/>
      <c r="E104" s="1"/>
      <c r="F104" s="7"/>
    </row>
    <row r="105" spans="1:6" x14ac:dyDescent="0.2">
      <c r="A105" s="1"/>
      <c r="B105" s="6"/>
      <c r="C105" s="6"/>
      <c r="D105" s="6"/>
      <c r="E105" s="1"/>
      <c r="F105" s="7"/>
    </row>
    <row r="106" spans="1:6" x14ac:dyDescent="0.2">
      <c r="A106" s="1"/>
      <c r="B106" s="6"/>
      <c r="C106" s="6"/>
      <c r="D106" s="6"/>
      <c r="E106" s="1"/>
      <c r="F106" s="6"/>
    </row>
    <row r="107" spans="1:6" x14ac:dyDescent="0.2">
      <c r="A107" s="1"/>
      <c r="B107" s="6"/>
      <c r="C107" s="6"/>
      <c r="D107" s="6"/>
      <c r="E107" s="1"/>
      <c r="F107" s="7"/>
    </row>
    <row r="108" spans="1:6" x14ac:dyDescent="0.2">
      <c r="A108" s="1"/>
      <c r="B108" s="6"/>
      <c r="C108" s="6"/>
      <c r="D108" s="6"/>
      <c r="E108" s="1"/>
      <c r="F108" s="6"/>
    </row>
    <row r="109" spans="1:6" x14ac:dyDescent="0.2">
      <c r="A109" s="1"/>
      <c r="B109" s="6"/>
      <c r="C109" s="6"/>
      <c r="D109" s="6"/>
      <c r="E109" s="1"/>
      <c r="F109" s="7"/>
    </row>
    <row r="110" spans="1:6" x14ac:dyDescent="0.2">
      <c r="A110" s="1"/>
      <c r="B110" s="6"/>
      <c r="C110" s="6"/>
      <c r="D110" s="6"/>
      <c r="E110" s="1"/>
      <c r="F110" s="7"/>
    </row>
    <row r="111" spans="1:6" x14ac:dyDescent="0.2">
      <c r="A111" s="1"/>
      <c r="B111" s="6"/>
      <c r="C111" s="6"/>
      <c r="D111" s="6"/>
      <c r="E111" s="1"/>
      <c r="F111" s="7"/>
    </row>
    <row r="112" spans="1:6" x14ac:dyDescent="0.2">
      <c r="A112" s="1"/>
      <c r="B112" s="6"/>
      <c r="C112" s="6"/>
      <c r="D112" s="6"/>
      <c r="E112" s="1"/>
      <c r="F112" s="6"/>
    </row>
    <row r="113" spans="1:6" x14ac:dyDescent="0.2">
      <c r="A113" s="1"/>
      <c r="B113" s="6"/>
      <c r="C113" s="6"/>
      <c r="D113" s="6"/>
      <c r="E113" s="1"/>
      <c r="F113" s="7"/>
    </row>
    <row r="114" spans="1:6" x14ac:dyDescent="0.2">
      <c r="A114" s="1"/>
      <c r="B114" s="6"/>
      <c r="C114" s="6"/>
      <c r="D114" s="6"/>
      <c r="E114" s="1"/>
      <c r="F114" s="7"/>
    </row>
    <row r="115" spans="1:6" x14ac:dyDescent="0.2">
      <c r="A115" s="1"/>
      <c r="B115" s="6"/>
      <c r="C115" s="6"/>
      <c r="D115" s="6"/>
      <c r="E115" s="1"/>
      <c r="F115" s="7"/>
    </row>
    <row r="116" spans="1:6" x14ac:dyDescent="0.2">
      <c r="A116" s="1"/>
      <c r="B116" s="6"/>
      <c r="C116" s="6"/>
      <c r="D116" s="6"/>
      <c r="E116" s="1"/>
      <c r="F116" s="7"/>
    </row>
    <row r="117" spans="1:6" x14ac:dyDescent="0.2">
      <c r="A117" s="1"/>
      <c r="B117" s="6"/>
      <c r="C117" s="6"/>
      <c r="D117" s="6"/>
      <c r="E117" s="1"/>
      <c r="F117" s="7"/>
    </row>
    <row r="118" spans="1:6" x14ac:dyDescent="0.2">
      <c r="A118" s="1"/>
      <c r="B118" s="6"/>
      <c r="C118" s="6"/>
      <c r="D118" s="6"/>
      <c r="E118" s="1"/>
      <c r="F118" s="7"/>
    </row>
    <row r="119" spans="1:6" x14ac:dyDescent="0.2">
      <c r="A119" s="1"/>
      <c r="B119" s="6"/>
      <c r="C119" s="6"/>
      <c r="D119" s="6"/>
      <c r="E119" s="1"/>
      <c r="F119" s="6"/>
    </row>
    <row r="120" spans="1:6" x14ac:dyDescent="0.2">
      <c r="A120" s="1"/>
      <c r="B120" s="6"/>
      <c r="C120" s="6"/>
      <c r="D120" s="6"/>
      <c r="E120" s="1"/>
      <c r="F120" s="6"/>
    </row>
    <row r="121" spans="1:6" x14ac:dyDescent="0.2">
      <c r="A121" s="1"/>
      <c r="B121" s="6"/>
      <c r="C121" s="6"/>
      <c r="D121" s="6"/>
      <c r="E121" s="1"/>
      <c r="F121" s="6"/>
    </row>
    <row r="122" spans="1:6" x14ac:dyDescent="0.2">
      <c r="A122" s="1"/>
      <c r="B122" s="6"/>
      <c r="C122" s="6"/>
      <c r="D122" s="6"/>
      <c r="E122" s="1"/>
      <c r="F122" s="6"/>
    </row>
    <row r="123" spans="1:6" x14ac:dyDescent="0.2">
      <c r="A123" s="1"/>
      <c r="B123" s="6"/>
      <c r="C123" s="6"/>
      <c r="D123" s="6"/>
      <c r="E123" s="1"/>
      <c r="F123" s="6"/>
    </row>
    <row r="124" spans="1:6" x14ac:dyDescent="0.2">
      <c r="A124" s="1"/>
      <c r="B124" s="6"/>
      <c r="C124" s="6"/>
      <c r="D124" s="6"/>
      <c r="E124" s="1"/>
      <c r="F124" s="7"/>
    </row>
    <row r="125" spans="1:6" x14ac:dyDescent="0.2">
      <c r="A125" s="1"/>
      <c r="B125" s="6"/>
      <c r="C125" s="6"/>
      <c r="D125" s="6"/>
      <c r="E125" s="1"/>
      <c r="F125" s="7"/>
    </row>
    <row r="126" spans="1:6" x14ac:dyDescent="0.2">
      <c r="A126" s="1"/>
      <c r="B126" s="6"/>
      <c r="C126" s="6"/>
      <c r="D126" s="6"/>
      <c r="E126" s="1"/>
      <c r="F126" s="7"/>
    </row>
    <row r="127" spans="1:6" x14ac:dyDescent="0.2">
      <c r="A127" s="1"/>
      <c r="B127" s="6"/>
      <c r="C127" s="6"/>
      <c r="D127" s="6"/>
      <c r="E127" s="1"/>
      <c r="F127" s="6"/>
    </row>
    <row r="128" spans="1:6" x14ac:dyDescent="0.2">
      <c r="A128" s="1"/>
      <c r="B128" s="6"/>
      <c r="C128" s="6"/>
      <c r="D128" s="6"/>
      <c r="E128" s="1"/>
      <c r="F128" s="6"/>
    </row>
    <row r="129" spans="1:6" x14ac:dyDescent="0.2">
      <c r="A129" s="1"/>
      <c r="B129" s="6"/>
      <c r="C129" s="6"/>
      <c r="D129" s="6"/>
      <c r="E129" s="1"/>
      <c r="F129" s="6"/>
    </row>
    <row r="130" spans="1:6" x14ac:dyDescent="0.2">
      <c r="A130" s="1"/>
      <c r="B130" s="6"/>
      <c r="C130" s="6"/>
      <c r="D130" s="6"/>
      <c r="E130" s="1"/>
      <c r="F130" s="6"/>
    </row>
    <row r="131" spans="1:6" x14ac:dyDescent="0.2">
      <c r="A131" s="1"/>
      <c r="B131" s="6"/>
      <c r="C131" s="6"/>
      <c r="D131" s="6"/>
      <c r="E131" s="1"/>
      <c r="F131" s="6"/>
    </row>
    <row r="132" spans="1:6" x14ac:dyDescent="0.2">
      <c r="A132" s="1"/>
      <c r="B132" s="6"/>
      <c r="C132" s="6"/>
      <c r="D132" s="6"/>
      <c r="E132" s="1"/>
      <c r="F132" s="6"/>
    </row>
    <row r="133" spans="1:6" x14ac:dyDescent="0.2">
      <c r="A133" s="1"/>
      <c r="B133" s="6"/>
      <c r="C133" s="6"/>
      <c r="D133" s="6"/>
      <c r="E133" s="1"/>
      <c r="F133" s="6"/>
    </row>
    <row r="134" spans="1:6" x14ac:dyDescent="0.2">
      <c r="A134" s="1"/>
      <c r="B134" s="6"/>
      <c r="C134" s="6"/>
      <c r="D134" s="6"/>
      <c r="E134" s="1"/>
      <c r="F134" s="6"/>
    </row>
    <row r="135" spans="1:6" x14ac:dyDescent="0.2">
      <c r="A135" s="1"/>
      <c r="B135" s="6"/>
      <c r="C135" s="6"/>
      <c r="D135" s="6"/>
      <c r="E135" s="1"/>
      <c r="F135" s="6"/>
    </row>
    <row r="136" spans="1:6" x14ac:dyDescent="0.2">
      <c r="A136" s="1"/>
      <c r="B136" s="6"/>
      <c r="C136" s="6"/>
      <c r="D136" s="6"/>
      <c r="E136" s="1"/>
      <c r="F136" s="6"/>
    </row>
    <row r="137" spans="1:6" x14ac:dyDescent="0.2">
      <c r="A137" s="1"/>
      <c r="B137" s="6"/>
      <c r="C137" s="6"/>
      <c r="D137" s="6"/>
      <c r="E137" s="1"/>
      <c r="F137" s="6"/>
    </row>
    <row r="138" spans="1:6" x14ac:dyDescent="0.2">
      <c r="A138" s="1"/>
      <c r="B138" s="6"/>
      <c r="C138" s="6"/>
      <c r="D138" s="6"/>
      <c r="E138" s="1"/>
      <c r="F138" s="6"/>
    </row>
    <row r="139" spans="1:6" x14ac:dyDescent="0.2">
      <c r="A139" s="1"/>
      <c r="B139" s="6"/>
      <c r="C139" s="6"/>
      <c r="D139" s="6"/>
      <c r="E139" s="1"/>
      <c r="F139" s="6"/>
    </row>
    <row r="140" spans="1:6" x14ac:dyDescent="0.2">
      <c r="A140" s="1"/>
      <c r="B140" s="6"/>
      <c r="C140" s="6"/>
      <c r="D140" s="6"/>
      <c r="E140" s="1"/>
      <c r="F140" s="6"/>
    </row>
    <row r="141" spans="1:6" x14ac:dyDescent="0.2">
      <c r="A141" s="1"/>
      <c r="B141" s="6"/>
      <c r="C141" s="6"/>
      <c r="D141" s="6"/>
      <c r="E141" s="1"/>
      <c r="F141" s="6"/>
    </row>
    <row r="142" spans="1:6" x14ac:dyDescent="0.2">
      <c r="A142" s="1"/>
      <c r="B142" s="6"/>
      <c r="C142" s="6"/>
      <c r="D142" s="6"/>
      <c r="E142" s="1"/>
      <c r="F142" s="6"/>
    </row>
    <row r="143" spans="1:6" x14ac:dyDescent="0.2">
      <c r="A143" s="1"/>
      <c r="B143" s="6"/>
      <c r="C143" s="6"/>
      <c r="D143" s="6"/>
      <c r="E143" s="1"/>
      <c r="F143" s="6"/>
    </row>
    <row r="144" spans="1:6" x14ac:dyDescent="0.2">
      <c r="A144" s="1"/>
      <c r="B144" s="6"/>
      <c r="C144" s="6"/>
      <c r="D144" s="6"/>
      <c r="E144" s="1"/>
      <c r="F144" s="6"/>
    </row>
    <row r="145" spans="1:6" x14ac:dyDescent="0.2">
      <c r="A145" s="1"/>
      <c r="B145" s="6"/>
      <c r="C145" s="6"/>
      <c r="D145" s="6"/>
      <c r="E145" s="1"/>
      <c r="F145" s="6"/>
    </row>
    <row r="146" spans="1:6" x14ac:dyDescent="0.2">
      <c r="A146" s="1"/>
      <c r="B146" s="6"/>
      <c r="C146" s="6"/>
      <c r="D146" s="6"/>
      <c r="E146" s="1"/>
      <c r="F146" s="6"/>
    </row>
    <row r="147" spans="1:6" x14ac:dyDescent="0.2">
      <c r="A147" s="1"/>
      <c r="B147" s="6"/>
      <c r="C147" s="6"/>
      <c r="D147" s="6"/>
      <c r="E147" s="1"/>
      <c r="F147" s="6"/>
    </row>
    <row r="148" spans="1:6" x14ac:dyDescent="0.2">
      <c r="A148" s="1"/>
      <c r="B148" s="6"/>
      <c r="C148" s="6"/>
      <c r="D148" s="6"/>
      <c r="E148" s="1"/>
      <c r="F148" s="6"/>
    </row>
    <row r="149" spans="1:6" x14ac:dyDescent="0.2">
      <c r="A149" s="1"/>
      <c r="B149" s="6"/>
      <c r="C149" s="6"/>
      <c r="D149" s="6"/>
      <c r="E149" s="1"/>
      <c r="F149" s="6"/>
    </row>
    <row r="150" spans="1:6" x14ac:dyDescent="0.2">
      <c r="A150" s="1"/>
      <c r="B150" s="6"/>
      <c r="C150" s="6"/>
      <c r="D150" s="6"/>
      <c r="E150" s="1"/>
      <c r="F150" s="6"/>
    </row>
    <row r="151" spans="1:6" x14ac:dyDescent="0.2">
      <c r="A151" s="1"/>
      <c r="B151" s="6"/>
      <c r="C151" s="6"/>
      <c r="D151" s="6"/>
      <c r="E151" s="1"/>
      <c r="F151" s="6"/>
    </row>
    <row r="152" spans="1:6" x14ac:dyDescent="0.2">
      <c r="A152" s="1"/>
      <c r="B152" s="6"/>
      <c r="C152" s="6"/>
      <c r="D152" s="6"/>
      <c r="E152" s="1"/>
      <c r="F152" s="6"/>
    </row>
    <row r="153" spans="1:6" x14ac:dyDescent="0.2">
      <c r="A153" s="1"/>
      <c r="B153" s="6"/>
      <c r="C153" s="6"/>
      <c r="D153" s="6"/>
      <c r="E153" s="1"/>
      <c r="F153" s="6"/>
    </row>
    <row r="154" spans="1:6" x14ac:dyDescent="0.2">
      <c r="A154" s="1"/>
      <c r="B154" s="6"/>
      <c r="C154" s="6"/>
      <c r="D154" s="6"/>
      <c r="E154" s="1"/>
      <c r="F154" s="6"/>
    </row>
    <row r="155" spans="1:6" x14ac:dyDescent="0.2">
      <c r="A155" s="1"/>
      <c r="B155" s="6"/>
      <c r="C155" s="6"/>
      <c r="D155" s="6"/>
      <c r="E155" s="1"/>
      <c r="F155" s="6"/>
    </row>
    <row r="156" spans="1:6" x14ac:dyDescent="0.2">
      <c r="A156" s="1"/>
      <c r="B156" s="6"/>
      <c r="C156" s="6"/>
      <c r="D156" s="6"/>
      <c r="E156" s="1"/>
      <c r="F156" s="6"/>
    </row>
    <row r="157" spans="1:6" x14ac:dyDescent="0.2">
      <c r="A157" s="1"/>
      <c r="B157" s="6"/>
      <c r="C157" s="6"/>
      <c r="D157" s="6"/>
      <c r="E157" s="1"/>
      <c r="F157" s="6"/>
    </row>
    <row r="158" spans="1:6" x14ac:dyDescent="0.2">
      <c r="A158" s="1"/>
      <c r="B158" s="6"/>
      <c r="C158" s="6"/>
      <c r="D158" s="6"/>
      <c r="E158" s="1"/>
      <c r="F158" s="6"/>
    </row>
    <row r="159" spans="1:6" x14ac:dyDescent="0.2">
      <c r="A159" s="1"/>
      <c r="B159" s="6"/>
      <c r="C159" s="6"/>
      <c r="D159" s="6"/>
      <c r="E159" s="1"/>
      <c r="F159" s="6"/>
    </row>
    <row r="160" spans="1:6" x14ac:dyDescent="0.2">
      <c r="A160" s="1"/>
      <c r="B160" s="6"/>
      <c r="C160" s="6"/>
      <c r="D160" s="6"/>
      <c r="E160" s="1"/>
      <c r="F160" s="6"/>
    </row>
    <row r="161" spans="1:6" x14ac:dyDescent="0.2">
      <c r="A161" s="1"/>
      <c r="B161" s="6"/>
      <c r="C161" s="6"/>
      <c r="D161" s="6"/>
      <c r="E161" s="1"/>
      <c r="F161" s="6"/>
    </row>
    <row r="162" spans="1:6" x14ac:dyDescent="0.2">
      <c r="A162" s="1"/>
      <c r="B162" s="6"/>
      <c r="C162" s="6"/>
      <c r="D162" s="6"/>
      <c r="E162" s="1"/>
      <c r="F162" s="6"/>
    </row>
    <row r="163" spans="1:6" x14ac:dyDescent="0.2">
      <c r="A163" s="1"/>
      <c r="B163" s="6"/>
      <c r="C163" s="6"/>
      <c r="D163" s="6"/>
      <c r="E163" s="1"/>
      <c r="F163" s="6"/>
    </row>
    <row r="164" spans="1:6" x14ac:dyDescent="0.2">
      <c r="A164" s="1"/>
      <c r="B164" s="6"/>
      <c r="C164" s="6"/>
      <c r="D164" s="6"/>
      <c r="E164" s="1"/>
      <c r="F164" s="6"/>
    </row>
    <row r="165" spans="1:6" x14ac:dyDescent="0.2">
      <c r="A165" s="1"/>
      <c r="B165" s="6"/>
      <c r="C165" s="6"/>
      <c r="D165" s="6"/>
      <c r="E165" s="1"/>
      <c r="F165" s="6"/>
    </row>
    <row r="166" spans="1:6" x14ac:dyDescent="0.2">
      <c r="A166" s="1"/>
      <c r="B166" s="6"/>
      <c r="C166" s="6"/>
      <c r="D166" s="6"/>
      <c r="E166" s="1"/>
      <c r="F166" s="6"/>
    </row>
    <row r="167" spans="1:6" x14ac:dyDescent="0.2">
      <c r="A167" s="1"/>
      <c r="B167" s="6"/>
      <c r="C167" s="6"/>
      <c r="D167" s="6"/>
      <c r="E167" s="1"/>
      <c r="F167" s="6"/>
    </row>
    <row r="168" spans="1:6" x14ac:dyDescent="0.2">
      <c r="A168" s="1"/>
      <c r="B168" s="6"/>
      <c r="C168" s="6"/>
      <c r="D168" s="6"/>
      <c r="E168" s="1"/>
      <c r="F168" s="6"/>
    </row>
    <row r="169" spans="1:6" x14ac:dyDescent="0.2">
      <c r="A169" s="1"/>
      <c r="B169" s="6"/>
      <c r="C169" s="6"/>
      <c r="D169" s="6"/>
      <c r="E169" s="1"/>
      <c r="F169" s="6"/>
    </row>
    <row r="170" spans="1:6" x14ac:dyDescent="0.2">
      <c r="A170" s="1"/>
      <c r="B170" s="6"/>
      <c r="C170" s="6"/>
      <c r="D170" s="6"/>
      <c r="E170" s="1"/>
      <c r="F170" s="6"/>
    </row>
    <row r="171" spans="1:6" x14ac:dyDescent="0.2">
      <c r="A171" s="1"/>
      <c r="B171" s="6"/>
      <c r="C171" s="6"/>
      <c r="D171" s="6"/>
      <c r="E171" s="1"/>
      <c r="F171" s="6"/>
    </row>
    <row r="172" spans="1:6" x14ac:dyDescent="0.2">
      <c r="A172" s="1"/>
      <c r="B172" s="6"/>
      <c r="C172" s="6"/>
      <c r="D172" s="6"/>
      <c r="E172" s="1"/>
      <c r="F172" s="6"/>
    </row>
    <row r="173" spans="1:6" x14ac:dyDescent="0.2">
      <c r="A173" s="1"/>
      <c r="B173" s="6"/>
      <c r="C173" s="6"/>
      <c r="D173" s="6"/>
      <c r="E173" s="1"/>
      <c r="F173" s="6"/>
    </row>
    <row r="174" spans="1:6" x14ac:dyDescent="0.2">
      <c r="A174" s="1"/>
      <c r="B174" s="6"/>
      <c r="C174" s="6"/>
      <c r="D174" s="6"/>
      <c r="E174" s="1"/>
      <c r="F174" s="6"/>
    </row>
    <row r="175" spans="1:6" x14ac:dyDescent="0.2">
      <c r="A175" s="1"/>
      <c r="B175" s="6"/>
      <c r="C175" s="6"/>
      <c r="D175" s="6"/>
      <c r="E175" s="1"/>
      <c r="F175" s="6"/>
    </row>
    <row r="176" spans="1:6" x14ac:dyDescent="0.2">
      <c r="A176" s="1"/>
      <c r="B176" s="6"/>
      <c r="C176" s="6"/>
      <c r="D176" s="6"/>
      <c r="E176" s="1"/>
      <c r="F176" s="6"/>
    </row>
    <row r="177" spans="1:6" x14ac:dyDescent="0.2">
      <c r="A177" s="1"/>
      <c r="B177" s="6"/>
      <c r="C177" s="6"/>
      <c r="D177" s="6"/>
      <c r="E177" s="1"/>
      <c r="F177" s="6"/>
    </row>
    <row r="178" spans="1:6" x14ac:dyDescent="0.2">
      <c r="A178" s="1"/>
      <c r="B178" s="6"/>
      <c r="C178" s="6"/>
      <c r="D178" s="6"/>
      <c r="E178" s="1"/>
      <c r="F178" s="6"/>
    </row>
    <row r="179" spans="1:6" x14ac:dyDescent="0.2">
      <c r="A179" s="1"/>
      <c r="B179" s="6"/>
      <c r="C179" s="6"/>
      <c r="D179" s="6"/>
      <c r="E179" s="1"/>
      <c r="F179" s="6"/>
    </row>
    <row r="180" spans="1:6" x14ac:dyDescent="0.2">
      <c r="A180" s="1"/>
      <c r="B180" s="6"/>
      <c r="C180" s="6"/>
      <c r="D180" s="6"/>
      <c r="E180" s="1"/>
      <c r="F180" s="6"/>
    </row>
    <row r="181" spans="1:6" x14ac:dyDescent="0.2">
      <c r="A181" s="1"/>
      <c r="B181" s="6"/>
      <c r="C181" s="6"/>
      <c r="D181" s="6"/>
      <c r="E181" s="1"/>
      <c r="F181" s="6"/>
    </row>
    <row r="182" spans="1:6" x14ac:dyDescent="0.2">
      <c r="A182" s="1"/>
      <c r="B182" s="6"/>
      <c r="C182" s="6"/>
      <c r="D182" s="6"/>
      <c r="E182" s="1"/>
      <c r="F182" s="6"/>
    </row>
    <row r="183" spans="1:6" x14ac:dyDescent="0.2">
      <c r="A183" s="1"/>
      <c r="B183" s="6"/>
      <c r="C183" s="6"/>
      <c r="D183" s="6"/>
      <c r="E183" s="1"/>
      <c r="F183" s="6"/>
    </row>
    <row r="184" spans="1:6" x14ac:dyDescent="0.2">
      <c r="A184" s="1"/>
      <c r="B184" s="6"/>
      <c r="C184" s="6"/>
      <c r="D184" s="6"/>
      <c r="E184" s="1"/>
      <c r="F184" s="6"/>
    </row>
    <row r="185" spans="1:6" x14ac:dyDescent="0.2">
      <c r="A185" s="1"/>
      <c r="B185" s="6"/>
      <c r="C185" s="6"/>
      <c r="D185" s="6"/>
      <c r="E185" s="1"/>
      <c r="F185" s="6"/>
    </row>
    <row r="186" spans="1:6" x14ac:dyDescent="0.2">
      <c r="A186" s="1"/>
      <c r="B186" s="6"/>
      <c r="C186" s="6"/>
      <c r="D186" s="6"/>
      <c r="E186" s="1"/>
      <c r="F186" s="6"/>
    </row>
    <row r="187" spans="1:6" x14ac:dyDescent="0.2">
      <c r="A187" s="1"/>
      <c r="B187" s="6"/>
      <c r="C187" s="6"/>
      <c r="D187" s="6"/>
      <c r="E187" s="1"/>
      <c r="F187" s="6"/>
    </row>
    <row r="188" spans="1:6" x14ac:dyDescent="0.2">
      <c r="A188" s="1"/>
      <c r="B188" s="6"/>
      <c r="C188" s="6"/>
      <c r="D188" s="6"/>
      <c r="E188" s="1"/>
      <c r="F188" s="6"/>
    </row>
    <row r="189" spans="1:6" x14ac:dyDescent="0.2">
      <c r="A189" s="1"/>
      <c r="B189" s="6"/>
      <c r="C189" s="6"/>
      <c r="D189" s="6"/>
      <c r="E189" s="1"/>
      <c r="F189" s="6"/>
    </row>
    <row r="190" spans="1:6" x14ac:dyDescent="0.2">
      <c r="A190" s="1"/>
      <c r="B190" s="6"/>
      <c r="C190" s="6"/>
      <c r="D190" s="6"/>
      <c r="E190" s="1"/>
      <c r="F190" s="6"/>
    </row>
    <row r="191" spans="1:6" x14ac:dyDescent="0.2">
      <c r="A191" s="1"/>
      <c r="B191" s="6"/>
      <c r="C191" s="6"/>
      <c r="D191" s="6"/>
      <c r="E191" s="1"/>
      <c r="F191" s="6"/>
    </row>
    <row r="192" spans="1:6" x14ac:dyDescent="0.2">
      <c r="A192" s="1"/>
      <c r="B192" s="6"/>
      <c r="C192" s="6"/>
      <c r="D192" s="6"/>
      <c r="E192" s="1"/>
      <c r="F192" s="6"/>
    </row>
    <row r="193" spans="1:6" x14ac:dyDescent="0.2">
      <c r="A193" s="1"/>
      <c r="B193" s="6"/>
      <c r="C193" s="6"/>
      <c r="D193" s="6"/>
      <c r="E193" s="1"/>
      <c r="F193" s="6"/>
    </row>
    <row r="194" spans="1:6" x14ac:dyDescent="0.2">
      <c r="A194" s="1"/>
      <c r="B194" s="6"/>
      <c r="C194" s="6"/>
      <c r="D194" s="6"/>
      <c r="E194" s="1"/>
      <c r="F194" s="6"/>
    </row>
    <row r="195" spans="1:6" x14ac:dyDescent="0.2">
      <c r="A195" s="1"/>
      <c r="B195" s="6"/>
      <c r="C195" s="6"/>
      <c r="D195" s="6"/>
      <c r="E195" s="1"/>
      <c r="F195" s="6"/>
    </row>
    <row r="196" spans="1:6" x14ac:dyDescent="0.2">
      <c r="A196" s="1"/>
      <c r="B196" s="6"/>
      <c r="C196" s="6"/>
      <c r="D196" s="6"/>
      <c r="E196" s="1"/>
      <c r="F196" s="6"/>
    </row>
    <row r="197" spans="1:6" x14ac:dyDescent="0.2">
      <c r="A197" s="1"/>
      <c r="B197" s="6"/>
      <c r="C197" s="6"/>
      <c r="D197" s="6"/>
      <c r="E197" s="1"/>
      <c r="F197" s="6"/>
    </row>
    <row r="198" spans="1:6" x14ac:dyDescent="0.2">
      <c r="A198" s="1"/>
      <c r="B198" s="6"/>
      <c r="C198" s="6"/>
      <c r="D198" s="6"/>
      <c r="E198" s="1"/>
      <c r="F198" s="6"/>
    </row>
    <row r="199" spans="1:6" x14ac:dyDescent="0.2">
      <c r="A199" s="1"/>
      <c r="B199" s="6"/>
      <c r="C199" s="6"/>
      <c r="D199" s="6"/>
      <c r="E199" s="1"/>
      <c r="F199" s="6"/>
    </row>
    <row r="200" spans="1:6" x14ac:dyDescent="0.2">
      <c r="A200" s="1"/>
      <c r="B200" s="6"/>
      <c r="C200" s="6"/>
      <c r="D200" s="6"/>
      <c r="E200" s="1"/>
      <c r="F200" s="6"/>
    </row>
    <row r="201" spans="1:6" x14ac:dyDescent="0.2">
      <c r="A201" s="1"/>
      <c r="B201" s="6"/>
      <c r="C201" s="6"/>
      <c r="D201" s="6"/>
      <c r="E201" s="1"/>
      <c r="F201" s="6"/>
    </row>
    <row r="202" spans="1:6" x14ac:dyDescent="0.2">
      <c r="A202" s="1"/>
      <c r="B202" s="6"/>
      <c r="C202" s="6"/>
      <c r="D202" s="6"/>
      <c r="E202" s="1"/>
      <c r="F202" s="6"/>
    </row>
    <row r="203" spans="1:6" x14ac:dyDescent="0.2">
      <c r="A203" s="1"/>
      <c r="B203" s="6"/>
      <c r="C203" s="6"/>
      <c r="D203" s="6"/>
      <c r="E203" s="1"/>
      <c r="F203" s="6"/>
    </row>
    <row r="204" spans="1:6" x14ac:dyDescent="0.2">
      <c r="A204" s="5"/>
      <c r="B204" s="6"/>
      <c r="C204" s="6"/>
      <c r="D204" s="6"/>
      <c r="E204" s="1"/>
      <c r="F204" s="6"/>
    </row>
    <row r="205" spans="1:6" x14ac:dyDescent="0.2">
      <c r="A205" s="5"/>
      <c r="B205" s="6"/>
      <c r="C205" s="6"/>
      <c r="D205" s="6"/>
      <c r="E205" s="1"/>
      <c r="F205" s="6"/>
    </row>
    <row r="206" spans="1:6" x14ac:dyDescent="0.2">
      <c r="A206" s="5"/>
      <c r="B206" s="6"/>
      <c r="C206" s="6"/>
      <c r="D206" s="6"/>
      <c r="E206" s="1"/>
      <c r="F206" s="6"/>
    </row>
    <row r="207" spans="1:6" x14ac:dyDescent="0.2">
      <c r="A207" s="5"/>
      <c r="B207" s="6"/>
      <c r="C207" s="6"/>
      <c r="D207" s="6"/>
      <c r="E207" s="1"/>
      <c r="F207" s="6"/>
    </row>
    <row r="208" spans="1:6" x14ac:dyDescent="0.2">
      <c r="A208" s="5"/>
      <c r="B208" s="6"/>
      <c r="C208" s="6"/>
      <c r="D208" s="6"/>
      <c r="E208" s="1"/>
      <c r="F208" s="6"/>
    </row>
    <row r="209" spans="1:6" x14ac:dyDescent="0.2">
      <c r="A209" s="5"/>
      <c r="B209" s="6"/>
      <c r="C209" s="6"/>
      <c r="D209" s="6"/>
      <c r="E209" s="1"/>
      <c r="F209" s="6"/>
    </row>
    <row r="210" spans="1:6" x14ac:dyDescent="0.2">
      <c r="A210" s="5"/>
      <c r="B210" s="6"/>
      <c r="C210" s="6"/>
      <c r="D210" s="6"/>
      <c r="E210" s="1"/>
      <c r="F210" s="6"/>
    </row>
    <row r="211" spans="1:6" x14ac:dyDescent="0.2">
      <c r="A211" s="5"/>
      <c r="B211" s="6"/>
      <c r="C211" s="6"/>
      <c r="D211" s="6"/>
      <c r="E211" s="1"/>
      <c r="F211" s="6"/>
    </row>
    <row r="212" spans="1:6" x14ac:dyDescent="0.2">
      <c r="A212" s="5"/>
      <c r="B212" s="6"/>
      <c r="C212" s="6"/>
      <c r="D212" s="6"/>
      <c r="E212" s="1"/>
      <c r="F212" s="6"/>
    </row>
    <row r="213" spans="1:6" x14ac:dyDescent="0.2">
      <c r="A213" s="5"/>
      <c r="B213" s="6"/>
      <c r="C213" s="6"/>
      <c r="D213" s="6"/>
      <c r="E213" s="1"/>
      <c r="F213" s="6"/>
    </row>
    <row r="214" spans="1:6" x14ac:dyDescent="0.2">
      <c r="A214" s="5"/>
      <c r="B214" s="6"/>
      <c r="C214" s="6"/>
      <c r="D214" s="6"/>
      <c r="E214" s="1"/>
      <c r="F214" s="6"/>
    </row>
    <row r="215" spans="1:6" x14ac:dyDescent="0.2">
      <c r="A215" s="5"/>
      <c r="B215" s="6"/>
      <c r="C215" s="6"/>
      <c r="D215" s="6"/>
      <c r="E215" s="1"/>
      <c r="F215" s="6"/>
    </row>
    <row r="216" spans="1:6" x14ac:dyDescent="0.2">
      <c r="A216" s="5"/>
      <c r="B216" s="6"/>
      <c r="C216" s="6"/>
      <c r="D216" s="6"/>
      <c r="E216" s="1"/>
      <c r="F216" s="6"/>
    </row>
    <row r="217" spans="1:6" x14ac:dyDescent="0.2">
      <c r="A217" s="5"/>
      <c r="B217" s="6"/>
      <c r="C217" s="6"/>
      <c r="D217" s="6"/>
      <c r="E217" s="1"/>
      <c r="F217" s="6"/>
    </row>
    <row r="218" spans="1:6" x14ac:dyDescent="0.2">
      <c r="A218" s="5"/>
      <c r="B218" s="6"/>
      <c r="C218" s="6"/>
      <c r="D218" s="6"/>
      <c r="E218" s="1"/>
      <c r="F218" s="6"/>
    </row>
    <row r="219" spans="1:6" x14ac:dyDescent="0.2">
      <c r="A219" s="5"/>
      <c r="B219" s="6"/>
      <c r="C219" s="6"/>
      <c r="D219" s="6"/>
      <c r="E219" s="1"/>
      <c r="F219" s="6"/>
    </row>
    <row r="220" spans="1:6" x14ac:dyDescent="0.2">
      <c r="A220" s="5"/>
      <c r="B220" s="6"/>
      <c r="C220" s="6"/>
      <c r="D220" s="6"/>
      <c r="E220" s="1"/>
      <c r="F220" s="6"/>
    </row>
    <row r="221" spans="1:6" x14ac:dyDescent="0.2">
      <c r="A221" s="5"/>
      <c r="B221" s="6"/>
      <c r="C221" s="6"/>
      <c r="D221" s="6"/>
      <c r="E221" s="1"/>
      <c r="F221" s="6"/>
    </row>
    <row r="222" spans="1:6" x14ac:dyDescent="0.2">
      <c r="A222" s="5"/>
      <c r="B222" s="6"/>
      <c r="C222" s="6"/>
      <c r="D222" s="6"/>
      <c r="E222" s="1"/>
      <c r="F222" s="6"/>
    </row>
    <row r="223" spans="1:6" x14ac:dyDescent="0.2">
      <c r="A223" s="5"/>
      <c r="B223" s="6"/>
      <c r="C223" s="6"/>
      <c r="D223" s="6"/>
      <c r="E223" s="1"/>
      <c r="F223" s="6"/>
    </row>
    <row r="224" spans="1:6" x14ac:dyDescent="0.2">
      <c r="A224" s="5"/>
      <c r="B224" s="6"/>
      <c r="C224" s="6"/>
      <c r="D224" s="6"/>
      <c r="E224" s="1"/>
      <c r="F224" s="6"/>
    </row>
    <row r="225" spans="1:6" x14ac:dyDescent="0.2">
      <c r="A225" s="5"/>
      <c r="B225" s="6"/>
      <c r="C225" s="6"/>
      <c r="D225" s="6"/>
      <c r="E225" s="1"/>
      <c r="F225" s="6"/>
    </row>
    <row r="226" spans="1:6" x14ac:dyDescent="0.2">
      <c r="A226" s="5"/>
      <c r="B226" s="6"/>
      <c r="C226" s="6"/>
      <c r="D226" s="6"/>
      <c r="E226" s="1"/>
      <c r="F226" s="6"/>
    </row>
    <row r="227" spans="1:6" x14ac:dyDescent="0.2">
      <c r="A227" s="5"/>
      <c r="B227" s="6"/>
      <c r="C227" s="6"/>
      <c r="D227" s="6"/>
      <c r="E227" s="1"/>
      <c r="F227" s="6"/>
    </row>
    <row r="228" spans="1:6" x14ac:dyDescent="0.2">
      <c r="A228" s="5"/>
      <c r="B228" s="6"/>
      <c r="C228" s="6"/>
      <c r="D228" s="6"/>
      <c r="E228" s="1"/>
      <c r="F228" s="6"/>
    </row>
    <row r="229" spans="1:6" x14ac:dyDescent="0.2">
      <c r="A229" s="5"/>
      <c r="B229" s="6"/>
      <c r="C229" s="6"/>
      <c r="D229" s="6"/>
      <c r="E229" s="1"/>
      <c r="F229" s="6"/>
    </row>
    <row r="230" spans="1:6" x14ac:dyDescent="0.2">
      <c r="A230" s="5"/>
      <c r="B230" s="6"/>
      <c r="C230" s="6"/>
      <c r="D230" s="6"/>
      <c r="E230" s="1"/>
      <c r="F230" s="6"/>
    </row>
    <row r="231" spans="1:6" x14ac:dyDescent="0.2">
      <c r="A231" s="5"/>
      <c r="B231" s="6"/>
      <c r="C231" s="6"/>
      <c r="D231" s="6"/>
      <c r="E231" s="1"/>
      <c r="F231" s="6"/>
    </row>
    <row r="232" spans="1:6" x14ac:dyDescent="0.2">
      <c r="A232" s="5"/>
      <c r="B232" s="6"/>
      <c r="C232" s="6"/>
      <c r="D232" s="6"/>
      <c r="E232" s="1"/>
      <c r="F232" s="6"/>
    </row>
    <row r="233" spans="1:6" x14ac:dyDescent="0.2">
      <c r="A233" s="5"/>
      <c r="B233" s="6"/>
      <c r="C233" s="6"/>
      <c r="D233" s="6"/>
      <c r="E233" s="1"/>
      <c r="F233" s="6"/>
    </row>
    <row r="234" spans="1:6" x14ac:dyDescent="0.2">
      <c r="A234" s="5"/>
      <c r="B234" s="6"/>
      <c r="C234" s="6"/>
      <c r="D234" s="6"/>
      <c r="E234" s="1"/>
      <c r="F234" s="6"/>
    </row>
    <row r="235" spans="1:6" x14ac:dyDescent="0.2">
      <c r="A235" s="5"/>
      <c r="B235" s="6"/>
      <c r="C235" s="6"/>
      <c r="D235" s="6"/>
      <c r="E235" s="1"/>
      <c r="F235" s="6"/>
    </row>
    <row r="236" spans="1:6" x14ac:dyDescent="0.2">
      <c r="A236" s="5"/>
      <c r="B236" s="6"/>
      <c r="C236" s="6"/>
      <c r="D236" s="6"/>
      <c r="E236" s="1"/>
      <c r="F236" s="6"/>
    </row>
    <row r="237" spans="1:6" x14ac:dyDescent="0.2">
      <c r="A237" s="5"/>
      <c r="B237" s="6"/>
      <c r="C237" s="6"/>
      <c r="D237" s="6"/>
      <c r="E237" s="1"/>
      <c r="F237" s="6"/>
    </row>
    <row r="238" spans="1:6" x14ac:dyDescent="0.2">
      <c r="A238" s="5"/>
      <c r="B238" s="6"/>
      <c r="C238" s="6"/>
      <c r="D238" s="6"/>
      <c r="E238" s="1"/>
      <c r="F238" s="6"/>
    </row>
    <row r="239" spans="1:6" x14ac:dyDescent="0.2">
      <c r="A239" s="5"/>
      <c r="B239" s="6"/>
      <c r="C239" s="6"/>
      <c r="D239" s="6"/>
      <c r="E239" s="1"/>
      <c r="F239" s="6"/>
    </row>
    <row r="240" spans="1:6" x14ac:dyDescent="0.2">
      <c r="A240" s="5"/>
      <c r="B240" s="6"/>
      <c r="C240" s="6"/>
      <c r="D240" s="6"/>
      <c r="E240" s="1"/>
      <c r="F240" s="6"/>
    </row>
    <row r="241" spans="1:6" x14ac:dyDescent="0.2">
      <c r="A241" s="5"/>
      <c r="B241" s="6"/>
      <c r="C241" s="6"/>
      <c r="D241" s="6"/>
      <c r="E241" s="1"/>
      <c r="F241" s="6"/>
    </row>
    <row r="242" spans="1:6" x14ac:dyDescent="0.2">
      <c r="A242" s="5"/>
      <c r="B242" s="6"/>
      <c r="C242" s="6"/>
      <c r="D242" s="6"/>
      <c r="E242" s="1"/>
      <c r="F242" s="6"/>
    </row>
    <row r="243" spans="1:6" x14ac:dyDescent="0.2">
      <c r="A243" s="5"/>
      <c r="B243" s="6"/>
      <c r="C243" s="6"/>
      <c r="D243" s="6"/>
      <c r="E243" s="1"/>
      <c r="F243" s="6"/>
    </row>
    <row r="244" spans="1:6" x14ac:dyDescent="0.2">
      <c r="A244" s="1"/>
      <c r="B244" s="6"/>
      <c r="C244" s="6"/>
      <c r="D244" s="6"/>
      <c r="E244" s="1"/>
      <c r="F244" s="6"/>
    </row>
    <row r="245" spans="1:6" x14ac:dyDescent="0.2">
      <c r="A245" s="1"/>
      <c r="B245" s="6"/>
      <c r="C245" s="6"/>
      <c r="D245" s="6"/>
      <c r="E245" s="1"/>
      <c r="F245" s="6"/>
    </row>
    <row r="246" spans="1:6" x14ac:dyDescent="0.2">
      <c r="A246" s="1"/>
      <c r="B246" s="6"/>
      <c r="C246" s="6"/>
      <c r="D246" s="6"/>
      <c r="E246" s="1"/>
      <c r="F246" s="6"/>
    </row>
    <row r="247" spans="1:6" x14ac:dyDescent="0.2">
      <c r="A247" s="1"/>
      <c r="B247" s="6"/>
      <c r="C247" s="6"/>
      <c r="D247" s="6"/>
      <c r="E247" s="1"/>
      <c r="F247" s="6"/>
    </row>
    <row r="248" spans="1:6" x14ac:dyDescent="0.2">
      <c r="A248" s="1"/>
      <c r="B248" s="6"/>
      <c r="C248" s="6"/>
      <c r="D248" s="6"/>
      <c r="E248" s="1"/>
      <c r="F248" s="6"/>
    </row>
    <row r="249" spans="1:6" x14ac:dyDescent="0.2">
      <c r="A249" s="1"/>
      <c r="B249" s="6"/>
      <c r="C249" s="6"/>
      <c r="D249" s="6"/>
      <c r="E249" s="1"/>
      <c r="F249" s="6"/>
    </row>
    <row r="250" spans="1:6" x14ac:dyDescent="0.2">
      <c r="A250" s="1"/>
      <c r="B250" s="6"/>
      <c r="C250" s="6"/>
      <c r="D250" s="6"/>
      <c r="E250" s="1"/>
      <c r="F250" s="6"/>
    </row>
    <row r="251" spans="1:6" x14ac:dyDescent="0.2">
      <c r="A251" s="1"/>
      <c r="B251" s="6"/>
      <c r="C251" s="6"/>
      <c r="D251" s="6"/>
      <c r="E251" s="1"/>
      <c r="F251" s="6"/>
    </row>
    <row r="252" spans="1:6" x14ac:dyDescent="0.2">
      <c r="A252" s="1"/>
      <c r="B252" s="6"/>
      <c r="C252" s="6"/>
      <c r="D252" s="6"/>
      <c r="E252" s="1"/>
      <c r="F252" s="6"/>
    </row>
    <row r="253" spans="1:6" x14ac:dyDescent="0.2">
      <c r="A253" s="1"/>
      <c r="B253" s="6"/>
      <c r="C253" s="6"/>
      <c r="D253" s="6"/>
      <c r="E253" s="1"/>
      <c r="F253" s="6"/>
    </row>
    <row r="254" spans="1:6" x14ac:dyDescent="0.2">
      <c r="A254" s="1"/>
      <c r="B254" s="6"/>
      <c r="C254" s="6"/>
      <c r="D254" s="6"/>
      <c r="E254" s="1"/>
      <c r="F254" s="6"/>
    </row>
    <row r="255" spans="1:6" x14ac:dyDescent="0.2">
      <c r="A255" s="1"/>
      <c r="B255" s="6"/>
      <c r="C255" s="6"/>
      <c r="D255" s="6"/>
      <c r="E255" s="1"/>
      <c r="F255" s="6"/>
    </row>
    <row r="256" spans="1:6" x14ac:dyDescent="0.2">
      <c r="A256" s="1"/>
      <c r="B256" s="6"/>
      <c r="C256" s="6"/>
      <c r="D256" s="6"/>
      <c r="E256" s="1"/>
      <c r="F256" s="6"/>
    </row>
    <row r="257" spans="1:6" x14ac:dyDescent="0.2">
      <c r="A257" s="1"/>
      <c r="B257" s="6"/>
      <c r="C257" s="6"/>
      <c r="D257" s="6"/>
      <c r="E257" s="1"/>
      <c r="F257" s="6"/>
    </row>
    <row r="258" spans="1:6" x14ac:dyDescent="0.2">
      <c r="A258" s="1"/>
      <c r="B258" s="6"/>
      <c r="C258" s="6"/>
      <c r="D258" s="6"/>
      <c r="E258" s="1"/>
      <c r="F258" s="6"/>
    </row>
    <row r="259" spans="1:6" x14ac:dyDescent="0.2">
      <c r="A259" s="1"/>
      <c r="B259" s="6"/>
      <c r="C259" s="6"/>
      <c r="D259" s="6"/>
      <c r="E259" s="1"/>
      <c r="F259" s="6"/>
    </row>
    <row r="260" spans="1:6" x14ac:dyDescent="0.2">
      <c r="A260" s="1"/>
      <c r="B260" s="6"/>
      <c r="C260" s="6"/>
      <c r="D260" s="6"/>
      <c r="E260" s="1"/>
      <c r="F260" s="6"/>
    </row>
    <row r="261" spans="1:6" x14ac:dyDescent="0.2">
      <c r="A261" s="1"/>
      <c r="B261" s="6"/>
      <c r="C261" s="6"/>
      <c r="D261" s="6"/>
      <c r="E261" s="1"/>
      <c r="F261" s="6"/>
    </row>
    <row r="262" spans="1:6" x14ac:dyDescent="0.2">
      <c r="A262" s="1"/>
      <c r="B262" s="6"/>
      <c r="C262" s="6"/>
      <c r="D262" s="6"/>
      <c r="E262" s="1"/>
      <c r="F262" s="6"/>
    </row>
    <row r="263" spans="1:6" x14ac:dyDescent="0.2">
      <c r="A263" s="1"/>
      <c r="B263" s="6"/>
      <c r="C263" s="6"/>
      <c r="D263" s="6"/>
      <c r="E263" s="1"/>
      <c r="F263" s="6"/>
    </row>
    <row r="264" spans="1:6" x14ac:dyDescent="0.2">
      <c r="A264" s="1"/>
      <c r="B264" s="6"/>
      <c r="C264" s="6"/>
      <c r="D264" s="6"/>
      <c r="E264" s="1"/>
      <c r="F264" s="6"/>
    </row>
    <row r="265" spans="1:6" x14ac:dyDescent="0.2">
      <c r="A265" s="1"/>
      <c r="B265" s="6"/>
      <c r="C265" s="6"/>
      <c r="D265" s="6"/>
      <c r="E265" s="1"/>
      <c r="F265" s="6"/>
    </row>
    <row r="266" spans="1:6" x14ac:dyDescent="0.2">
      <c r="A266" s="1"/>
      <c r="B266" s="6"/>
      <c r="C266" s="6"/>
      <c r="D266" s="6"/>
      <c r="E266" s="1"/>
      <c r="F266" s="6"/>
    </row>
    <row r="267" spans="1:6" x14ac:dyDescent="0.2">
      <c r="A267" s="1"/>
      <c r="B267" s="6"/>
      <c r="C267" s="6"/>
      <c r="D267" s="6"/>
      <c r="E267" s="1"/>
      <c r="F267" s="6"/>
    </row>
    <row r="268" spans="1:6" x14ac:dyDescent="0.2">
      <c r="A268" s="1"/>
      <c r="B268" s="6"/>
      <c r="C268" s="6"/>
      <c r="D268" s="6"/>
      <c r="E268" s="1"/>
      <c r="F268" s="6"/>
    </row>
    <row r="269" spans="1:6" x14ac:dyDescent="0.2">
      <c r="A269" s="1"/>
      <c r="B269" s="6"/>
      <c r="C269" s="6"/>
      <c r="D269" s="6"/>
      <c r="E269" s="1"/>
      <c r="F269" s="6"/>
    </row>
    <row r="270" spans="1:6" x14ac:dyDescent="0.2">
      <c r="A270" s="1"/>
      <c r="B270" s="6"/>
      <c r="C270" s="6"/>
      <c r="D270" s="6"/>
      <c r="E270" s="1"/>
      <c r="F270" s="6"/>
    </row>
    <row r="271" spans="1:6" x14ac:dyDescent="0.2">
      <c r="A271" s="1"/>
      <c r="B271" s="6"/>
      <c r="C271" s="6"/>
      <c r="D271" s="6"/>
      <c r="E271" s="1"/>
      <c r="F271" s="6"/>
    </row>
    <row r="272" spans="1:6" x14ac:dyDescent="0.2">
      <c r="A272" s="1"/>
      <c r="B272" s="6"/>
      <c r="C272" s="6"/>
      <c r="D272" s="6"/>
      <c r="E272" s="1"/>
      <c r="F272" s="6"/>
    </row>
    <row r="273" spans="1:6" x14ac:dyDescent="0.2">
      <c r="A273" s="1"/>
      <c r="B273" s="6"/>
      <c r="C273" s="6"/>
      <c r="D273" s="6"/>
      <c r="E273" s="1"/>
      <c r="F273" s="6"/>
    </row>
    <row r="274" spans="1:6" x14ac:dyDescent="0.2">
      <c r="A274" s="1"/>
      <c r="B274" s="6"/>
      <c r="C274" s="6"/>
      <c r="D274" s="6"/>
      <c r="E274" s="1"/>
      <c r="F274" s="6"/>
    </row>
    <row r="275" spans="1:6" x14ac:dyDescent="0.2">
      <c r="A275" s="1"/>
      <c r="B275" s="6"/>
      <c r="C275" s="6"/>
      <c r="D275" s="6"/>
      <c r="E275" s="1"/>
      <c r="F275" s="6"/>
    </row>
    <row r="276" spans="1:6" x14ac:dyDescent="0.2">
      <c r="A276" s="1"/>
      <c r="B276" s="6"/>
      <c r="C276" s="6"/>
      <c r="D276" s="6"/>
      <c r="E276" s="1"/>
      <c r="F276" s="6"/>
    </row>
    <row r="277" spans="1:6" x14ac:dyDescent="0.2">
      <c r="A277" s="1"/>
      <c r="B277" s="6"/>
      <c r="C277" s="6"/>
      <c r="D277" s="6"/>
      <c r="E277" s="1"/>
      <c r="F277" s="6"/>
    </row>
    <row r="278" spans="1:6" x14ac:dyDescent="0.2">
      <c r="A278" s="1"/>
      <c r="B278" s="6"/>
      <c r="C278" s="6"/>
      <c r="D278" s="6"/>
      <c r="E278" s="1"/>
      <c r="F278" s="6"/>
    </row>
    <row r="279" spans="1:6" x14ac:dyDescent="0.2">
      <c r="A279" s="1"/>
      <c r="B279" s="6"/>
      <c r="C279" s="6"/>
      <c r="D279" s="6"/>
      <c r="E279" s="1"/>
      <c r="F279" s="6"/>
    </row>
    <row r="280" spans="1:6" x14ac:dyDescent="0.2">
      <c r="A280" s="1"/>
      <c r="B280" s="6"/>
      <c r="C280" s="6"/>
      <c r="D280" s="6"/>
      <c r="E280" s="1"/>
      <c r="F280" s="6"/>
    </row>
    <row r="281" spans="1:6" x14ac:dyDescent="0.2">
      <c r="A281" s="1"/>
      <c r="B281" s="6"/>
      <c r="C281" s="6"/>
      <c r="D281" s="6"/>
      <c r="E281" s="1"/>
      <c r="F281" s="6"/>
    </row>
    <row r="282" spans="1:6" x14ac:dyDescent="0.2">
      <c r="A282" s="1"/>
      <c r="B282" s="6"/>
      <c r="C282" s="6"/>
      <c r="D282" s="6"/>
      <c r="E282" s="1"/>
      <c r="F282" s="6"/>
    </row>
    <row r="283" spans="1:6" x14ac:dyDescent="0.2">
      <c r="A283" s="1"/>
      <c r="B283" s="6"/>
      <c r="C283" s="6"/>
      <c r="D283" s="6"/>
      <c r="E283" s="1"/>
      <c r="F283" s="6"/>
    </row>
    <row r="284" spans="1:6" x14ac:dyDescent="0.2">
      <c r="A284" s="5"/>
      <c r="B284" s="6"/>
      <c r="C284" s="6"/>
      <c r="D284" s="6"/>
      <c r="E284" s="1"/>
      <c r="F284" s="6"/>
    </row>
    <row r="285" spans="1:6" x14ac:dyDescent="0.2">
      <c r="A285" s="5"/>
      <c r="B285" s="6"/>
      <c r="C285" s="6"/>
      <c r="D285" s="6"/>
      <c r="E285" s="1"/>
      <c r="F285" s="6"/>
    </row>
    <row r="286" spans="1:6" x14ac:dyDescent="0.2">
      <c r="A286" s="5"/>
      <c r="B286" s="6"/>
      <c r="C286" s="6"/>
      <c r="D286" s="6"/>
      <c r="E286" s="1"/>
      <c r="F286" s="6"/>
    </row>
    <row r="287" spans="1:6" x14ac:dyDescent="0.2">
      <c r="A287" s="5"/>
      <c r="B287" s="6"/>
      <c r="C287" s="6"/>
      <c r="D287" s="6"/>
      <c r="E287" s="1"/>
      <c r="F287" s="6"/>
    </row>
    <row r="288" spans="1:6" x14ac:dyDescent="0.2">
      <c r="A288" s="5"/>
      <c r="B288" s="6"/>
      <c r="C288" s="6"/>
      <c r="D288" s="6"/>
      <c r="E288" s="1"/>
      <c r="F288" s="6"/>
    </row>
    <row r="289" spans="1:6" x14ac:dyDescent="0.2">
      <c r="A289" s="5"/>
      <c r="B289" s="6"/>
      <c r="C289" s="6"/>
      <c r="D289" s="6"/>
      <c r="E289" s="1"/>
      <c r="F289" s="6"/>
    </row>
    <row r="290" spans="1:6" x14ac:dyDescent="0.2">
      <c r="A290" s="5"/>
      <c r="B290" s="6"/>
      <c r="C290" s="6"/>
      <c r="D290" s="6"/>
      <c r="E290" s="1"/>
      <c r="F290" s="6"/>
    </row>
    <row r="291" spans="1:6" x14ac:dyDescent="0.2">
      <c r="A291" s="5"/>
      <c r="B291" s="6"/>
      <c r="C291" s="6"/>
      <c r="D291" s="6"/>
      <c r="E291" s="1"/>
      <c r="F291" s="6"/>
    </row>
    <row r="292" spans="1:6" x14ac:dyDescent="0.2">
      <c r="A292" s="5"/>
      <c r="B292" s="6"/>
      <c r="C292" s="6"/>
      <c r="D292" s="6"/>
      <c r="E292" s="1"/>
      <c r="F292" s="6"/>
    </row>
    <row r="293" spans="1:6" x14ac:dyDescent="0.2">
      <c r="A293" s="5"/>
      <c r="B293" s="6"/>
      <c r="C293" s="6"/>
      <c r="D293" s="6"/>
      <c r="E293" s="1"/>
      <c r="F293" s="6"/>
    </row>
    <row r="294" spans="1:6" x14ac:dyDescent="0.2">
      <c r="A294" s="5"/>
      <c r="B294" s="6"/>
      <c r="C294" s="6"/>
      <c r="D294" s="6"/>
      <c r="E294" s="1"/>
      <c r="F294" s="6"/>
    </row>
    <row r="295" spans="1:6" x14ac:dyDescent="0.2">
      <c r="A295" s="5"/>
      <c r="B295" s="6"/>
      <c r="C295" s="6"/>
      <c r="D295" s="6"/>
      <c r="E295" s="1"/>
      <c r="F295" s="6"/>
    </row>
    <row r="296" spans="1:6" x14ac:dyDescent="0.2">
      <c r="A296" s="5"/>
      <c r="B296" s="6"/>
      <c r="C296" s="6"/>
      <c r="D296" s="6"/>
      <c r="E296" s="1"/>
      <c r="F296" s="6"/>
    </row>
    <row r="297" spans="1:6" x14ac:dyDescent="0.2">
      <c r="A297" s="5"/>
      <c r="B297" s="6"/>
      <c r="C297" s="6"/>
      <c r="D297" s="6"/>
      <c r="E297" s="1"/>
      <c r="F297" s="6"/>
    </row>
    <row r="298" spans="1:6" x14ac:dyDescent="0.2">
      <c r="A298" s="5"/>
      <c r="B298" s="6"/>
      <c r="C298" s="6"/>
      <c r="D298" s="6"/>
      <c r="E298" s="1"/>
      <c r="F298" s="6"/>
    </row>
    <row r="299" spans="1:6" x14ac:dyDescent="0.2">
      <c r="A299" s="5"/>
      <c r="B299" s="6"/>
      <c r="C299" s="6"/>
      <c r="D299" s="6"/>
      <c r="E299" s="1"/>
      <c r="F299" s="6"/>
    </row>
    <row r="300" spans="1:6" x14ac:dyDescent="0.2">
      <c r="A300" s="5"/>
      <c r="B300" s="6"/>
      <c r="C300" s="6"/>
      <c r="D300" s="6"/>
      <c r="E300" s="1"/>
      <c r="F300" s="6"/>
    </row>
    <row r="301" spans="1:6" x14ac:dyDescent="0.2">
      <c r="A301" s="5"/>
      <c r="B301" s="6"/>
      <c r="C301" s="6"/>
      <c r="D301" s="6"/>
      <c r="E301" s="1"/>
      <c r="F301" s="6"/>
    </row>
    <row r="302" spans="1:6" x14ac:dyDescent="0.2">
      <c r="A302" s="5"/>
      <c r="B302" s="6"/>
      <c r="C302" s="6"/>
      <c r="D302" s="6"/>
      <c r="E302" s="1"/>
      <c r="F302" s="6"/>
    </row>
    <row r="303" spans="1:6" x14ac:dyDescent="0.2">
      <c r="A303" s="5"/>
      <c r="B303" s="6"/>
      <c r="C303" s="6"/>
      <c r="D303" s="6"/>
      <c r="E303" s="1"/>
      <c r="F303" s="6"/>
    </row>
    <row r="304" spans="1:6" x14ac:dyDescent="0.2">
      <c r="A304" s="5"/>
      <c r="B304" s="6"/>
      <c r="C304" s="6"/>
      <c r="D304" s="6"/>
      <c r="E304" s="1"/>
      <c r="F304" s="6"/>
    </row>
    <row r="305" spans="1:6" x14ac:dyDescent="0.2">
      <c r="A305" s="5"/>
      <c r="B305" s="6"/>
      <c r="C305" s="6"/>
      <c r="D305" s="6"/>
      <c r="E305" s="1"/>
      <c r="F305" s="6"/>
    </row>
    <row r="306" spans="1:6" x14ac:dyDescent="0.2">
      <c r="A306" s="5"/>
      <c r="B306" s="6"/>
      <c r="C306" s="6"/>
      <c r="D306" s="6"/>
      <c r="E306" s="1"/>
      <c r="F306" s="6"/>
    </row>
    <row r="307" spans="1:6" x14ac:dyDescent="0.2">
      <c r="A307" s="5"/>
      <c r="B307" s="6"/>
      <c r="C307" s="6"/>
      <c r="D307" s="6"/>
      <c r="E307" s="1"/>
      <c r="F307" s="6"/>
    </row>
    <row r="308" spans="1:6" x14ac:dyDescent="0.2">
      <c r="A308" s="5"/>
      <c r="B308" s="6"/>
      <c r="C308" s="6"/>
      <c r="D308" s="6"/>
      <c r="E308" s="1"/>
      <c r="F308" s="6"/>
    </row>
    <row r="309" spans="1:6" x14ac:dyDescent="0.2">
      <c r="A309" s="5"/>
      <c r="B309" s="6"/>
      <c r="C309" s="6"/>
      <c r="D309" s="6"/>
      <c r="E309" s="1"/>
      <c r="F309" s="6"/>
    </row>
    <row r="310" spans="1:6" x14ac:dyDescent="0.2">
      <c r="A310" s="5"/>
      <c r="B310" s="6"/>
      <c r="C310" s="6"/>
      <c r="D310" s="6"/>
      <c r="E310" s="1"/>
      <c r="F310" s="6"/>
    </row>
    <row r="311" spans="1:6" x14ac:dyDescent="0.2">
      <c r="A311" s="5"/>
      <c r="B311" s="6"/>
      <c r="C311" s="6"/>
      <c r="D311" s="6"/>
      <c r="E311" s="1"/>
      <c r="F311" s="6"/>
    </row>
    <row r="312" spans="1:6" x14ac:dyDescent="0.2">
      <c r="A312" s="5"/>
      <c r="B312" s="6"/>
      <c r="C312" s="6"/>
      <c r="D312" s="6"/>
      <c r="E312" s="1"/>
      <c r="F312" s="6"/>
    </row>
    <row r="313" spans="1:6" x14ac:dyDescent="0.2">
      <c r="A313" s="5"/>
      <c r="B313" s="6"/>
      <c r="C313" s="6"/>
      <c r="D313" s="6"/>
      <c r="E313" s="1"/>
      <c r="F313" s="6"/>
    </row>
    <row r="314" spans="1:6" x14ac:dyDescent="0.2">
      <c r="A314" s="5"/>
      <c r="B314" s="6"/>
      <c r="C314" s="6"/>
      <c r="D314" s="6"/>
      <c r="E314" s="1"/>
      <c r="F314" s="6"/>
    </row>
    <row r="315" spans="1:6" x14ac:dyDescent="0.2">
      <c r="A315" s="5"/>
      <c r="B315" s="6"/>
      <c r="C315" s="6"/>
      <c r="D315" s="6"/>
      <c r="E315" s="1"/>
      <c r="F315" s="6"/>
    </row>
    <row r="316" spans="1:6" x14ac:dyDescent="0.2">
      <c r="A316" s="5"/>
      <c r="B316" s="6"/>
      <c r="C316" s="6"/>
      <c r="D316" s="6"/>
      <c r="E316" s="1"/>
      <c r="F316" s="6"/>
    </row>
    <row r="317" spans="1:6" x14ac:dyDescent="0.2">
      <c r="A317" s="5"/>
      <c r="B317" s="6"/>
      <c r="C317" s="6"/>
      <c r="D317" s="6"/>
      <c r="E317" s="1"/>
      <c r="F317" s="6"/>
    </row>
    <row r="318" spans="1:6" x14ac:dyDescent="0.2">
      <c r="A318" s="5"/>
      <c r="B318" s="6"/>
      <c r="C318" s="6"/>
      <c r="D318" s="6"/>
      <c r="E318" s="1"/>
      <c r="F318" s="6"/>
    </row>
    <row r="319" spans="1:6" x14ac:dyDescent="0.2">
      <c r="A319" s="5"/>
      <c r="B319" s="6"/>
      <c r="C319" s="6"/>
      <c r="D319" s="6"/>
      <c r="E319" s="1"/>
      <c r="F319" s="6"/>
    </row>
    <row r="320" spans="1:6" x14ac:dyDescent="0.2">
      <c r="A320" s="5"/>
      <c r="B320" s="6"/>
      <c r="C320" s="6"/>
      <c r="D320" s="6"/>
      <c r="E320" s="1"/>
      <c r="F320" s="6"/>
    </row>
    <row r="321" spans="1:6" x14ac:dyDescent="0.2">
      <c r="A321" s="5"/>
      <c r="B321" s="6"/>
      <c r="C321" s="6"/>
      <c r="D321" s="6"/>
      <c r="E321" s="1"/>
      <c r="F321" s="6"/>
    </row>
    <row r="322" spans="1:6" x14ac:dyDescent="0.2">
      <c r="A322" s="5"/>
      <c r="B322" s="6"/>
      <c r="C322" s="6"/>
      <c r="D322" s="6"/>
      <c r="E322" s="1"/>
      <c r="F322" s="6"/>
    </row>
    <row r="323" spans="1:6" x14ac:dyDescent="0.2">
      <c r="A323" s="5"/>
      <c r="B323" s="6"/>
      <c r="C323" s="6"/>
      <c r="D323" s="6"/>
      <c r="E323" s="1"/>
      <c r="F323" s="6"/>
    </row>
    <row r="324" spans="1:6" x14ac:dyDescent="0.2">
      <c r="A324" s="5"/>
      <c r="B324" s="1"/>
      <c r="C324" s="1"/>
      <c r="D324" s="1"/>
      <c r="E324" s="1"/>
      <c r="F324" s="1"/>
    </row>
    <row r="325" spans="1:6" x14ac:dyDescent="0.2">
      <c r="A325" s="5"/>
      <c r="B325" s="1"/>
      <c r="C325" s="1"/>
      <c r="D325" s="1"/>
      <c r="E325" s="1"/>
      <c r="F325" s="1"/>
    </row>
    <row r="326" spans="1:6" x14ac:dyDescent="0.2">
      <c r="A326" s="5"/>
      <c r="B326" s="1"/>
      <c r="C326" s="1"/>
      <c r="D326" s="1"/>
      <c r="E326" s="1"/>
      <c r="F326" s="1"/>
    </row>
    <row r="327" spans="1:6" x14ac:dyDescent="0.2">
      <c r="A327" s="5"/>
      <c r="B327" s="1"/>
      <c r="C327" s="1"/>
      <c r="D327" s="1"/>
      <c r="E327" s="1"/>
      <c r="F327" s="1"/>
    </row>
    <row r="328" spans="1:6" x14ac:dyDescent="0.2">
      <c r="A328" s="5"/>
      <c r="B328" s="1"/>
      <c r="C328" s="1"/>
      <c r="D328" s="1"/>
      <c r="E328" s="1"/>
      <c r="F328" s="1"/>
    </row>
    <row r="329" spans="1:6" x14ac:dyDescent="0.2">
      <c r="A329" s="5"/>
      <c r="B329" s="1"/>
      <c r="C329" s="1"/>
      <c r="D329" s="1"/>
      <c r="E329" s="1"/>
      <c r="F329" s="1"/>
    </row>
    <row r="330" spans="1:6" x14ac:dyDescent="0.2">
      <c r="A330" s="5"/>
      <c r="B330" s="1"/>
      <c r="C330" s="1"/>
      <c r="D330" s="1"/>
      <c r="E330" s="1"/>
      <c r="F330" s="1"/>
    </row>
    <row r="331" spans="1:6" x14ac:dyDescent="0.2">
      <c r="A331" s="5"/>
      <c r="B331" s="1"/>
      <c r="C331" s="1"/>
      <c r="D331" s="1"/>
      <c r="E331" s="1"/>
      <c r="F331" s="1"/>
    </row>
    <row r="332" spans="1:6" x14ac:dyDescent="0.2">
      <c r="A332" s="5"/>
      <c r="B332" s="1"/>
      <c r="C332" s="1"/>
      <c r="D332" s="1"/>
      <c r="E332" s="1"/>
      <c r="F332" s="1"/>
    </row>
    <row r="333" spans="1:6" x14ac:dyDescent="0.2">
      <c r="A333" s="5"/>
      <c r="B333" s="1"/>
      <c r="C333" s="1"/>
      <c r="D333" s="1"/>
      <c r="E333" s="1"/>
      <c r="F333" s="1"/>
    </row>
    <row r="334" spans="1:6" x14ac:dyDescent="0.2">
      <c r="A334" s="5"/>
      <c r="B334" s="1"/>
      <c r="C334" s="1"/>
      <c r="D334" s="1"/>
      <c r="E334" s="1"/>
      <c r="F334" s="1"/>
    </row>
  </sheetData>
  <mergeCells count="7">
    <mergeCell ref="A1:F1"/>
    <mergeCell ref="B2:B3"/>
    <mergeCell ref="D2:D3"/>
    <mergeCell ref="A2:A3"/>
    <mergeCell ref="E2:E3"/>
    <mergeCell ref="F2:F3"/>
    <mergeCell ref="C2:C3"/>
  </mergeCells>
  <phoneticPr fontId="2" type="noConversion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43"/>
  <sheetViews>
    <sheetView topLeftCell="B386" zoomScale="85" zoomScaleNormal="85" workbookViewId="0">
      <selection activeCell="H407" sqref="H407"/>
    </sheetView>
  </sheetViews>
  <sheetFormatPr baseColWidth="10" defaultColWidth="8.6640625" defaultRowHeight="15" x14ac:dyDescent="0.2"/>
  <cols>
    <col min="1" max="1" width="8.6640625" style="8"/>
    <col min="2" max="2" width="20.33203125" style="8" customWidth="1"/>
    <col min="3" max="3" width="8.6640625" style="8"/>
    <col min="4" max="4" width="13.5" style="8" customWidth="1"/>
    <col min="5" max="5" width="7.6640625" style="8" customWidth="1"/>
    <col min="6" max="7" width="8.6640625" style="8"/>
    <col min="8" max="8" width="8.6640625" style="17"/>
    <col min="9" max="10" width="8.6640625" style="8"/>
    <col min="11" max="11" width="11.83203125" style="8" customWidth="1"/>
    <col min="12" max="16384" width="8.6640625" style="8"/>
  </cols>
  <sheetData>
    <row r="1" spans="1:38" ht="16" x14ac:dyDescent="0.2">
      <c r="A1" s="8" t="s">
        <v>69</v>
      </c>
      <c r="B1" s="8" t="s">
        <v>70</v>
      </c>
      <c r="K1" s="8" t="s">
        <v>915</v>
      </c>
      <c r="L1" t="s">
        <v>90</v>
      </c>
      <c r="M1" t="s">
        <v>913</v>
      </c>
      <c r="N1" s="10" t="s">
        <v>914</v>
      </c>
      <c r="Q1" t="s">
        <v>917</v>
      </c>
      <c r="R1"/>
      <c r="S1" t="s">
        <v>946</v>
      </c>
      <c r="T1"/>
      <c r="U1"/>
      <c r="V1"/>
      <c r="W1"/>
      <c r="X1"/>
      <c r="Y1"/>
      <c r="AD1" t="s">
        <v>917</v>
      </c>
      <c r="AE1"/>
      <c r="AF1"/>
      <c r="AG1"/>
      <c r="AH1"/>
      <c r="AI1"/>
      <c r="AJ1"/>
      <c r="AK1"/>
      <c r="AL1"/>
    </row>
    <row r="2" spans="1:38" ht="17" thickBot="1" x14ac:dyDescent="0.25">
      <c r="A2" s="8" t="s">
        <v>71</v>
      </c>
      <c r="B2" s="8" t="s">
        <v>72</v>
      </c>
      <c r="L2" s="8">
        <v>1</v>
      </c>
      <c r="M2" s="8">
        <f>G14</f>
        <v>40657</v>
      </c>
      <c r="N2" s="10">
        <f>M2*R$18+R$17</f>
        <v>0.96432727594710277</v>
      </c>
      <c r="Q2"/>
      <c r="R2"/>
      <c r="S2"/>
      <c r="T2"/>
      <c r="U2"/>
      <c r="V2"/>
      <c r="W2"/>
      <c r="X2"/>
      <c r="Y2"/>
      <c r="AD2"/>
      <c r="AE2"/>
      <c r="AF2"/>
      <c r="AG2"/>
      <c r="AH2"/>
      <c r="AI2"/>
      <c r="AJ2"/>
      <c r="AK2"/>
      <c r="AL2"/>
    </row>
    <row r="3" spans="1:38" ht="16" x14ac:dyDescent="0.2">
      <c r="A3" s="8" t="s">
        <v>73</v>
      </c>
      <c r="B3" s="8">
        <v>430</v>
      </c>
      <c r="C3" s="8" t="s">
        <v>74</v>
      </c>
      <c r="L3" s="8">
        <v>2</v>
      </c>
      <c r="M3" s="8">
        <f>G26</f>
        <v>87060</v>
      </c>
      <c r="N3" s="10">
        <f t="shared" ref="N3:N21" si="0">M3*R$18+R$17</f>
        <v>2.0393462013327617</v>
      </c>
      <c r="Q3" s="14" t="s">
        <v>918</v>
      </c>
      <c r="R3" s="14"/>
      <c r="S3"/>
      <c r="T3"/>
      <c r="U3"/>
      <c r="V3"/>
      <c r="W3"/>
      <c r="X3"/>
      <c r="Y3"/>
      <c r="AD3" s="14" t="s">
        <v>918</v>
      </c>
      <c r="AE3" s="14"/>
      <c r="AF3"/>
      <c r="AG3"/>
      <c r="AH3"/>
      <c r="AI3"/>
      <c r="AJ3"/>
      <c r="AK3"/>
      <c r="AL3"/>
    </row>
    <row r="4" spans="1:38" ht="16" x14ac:dyDescent="0.2">
      <c r="A4" s="8" t="s">
        <v>75</v>
      </c>
      <c r="B4" s="9">
        <v>43694.788553240738</v>
      </c>
      <c r="L4" s="8">
        <v>5</v>
      </c>
      <c r="M4" s="8">
        <f>G40</f>
        <v>216397</v>
      </c>
      <c r="N4" s="10">
        <f t="shared" si="0"/>
        <v>5.0356982206548961</v>
      </c>
      <c r="Q4" s="11" t="s">
        <v>919</v>
      </c>
      <c r="R4" s="11">
        <v>0.99997035416070557</v>
      </c>
      <c r="S4"/>
      <c r="T4"/>
      <c r="U4"/>
      <c r="V4"/>
      <c r="W4"/>
      <c r="X4"/>
      <c r="Y4"/>
      <c r="AD4" s="11" t="s">
        <v>919</v>
      </c>
      <c r="AE4" s="11">
        <v>0.99985538699581267</v>
      </c>
      <c r="AF4"/>
      <c r="AG4"/>
      <c r="AH4"/>
      <c r="AI4"/>
      <c r="AJ4"/>
      <c r="AK4"/>
      <c r="AL4"/>
    </row>
    <row r="5" spans="1:38" ht="16" x14ac:dyDescent="0.2">
      <c r="A5" s="8" t="s">
        <v>76</v>
      </c>
      <c r="L5" s="8">
        <v>10</v>
      </c>
      <c r="M5" s="8">
        <f>G93</f>
        <v>424700</v>
      </c>
      <c r="N5" s="10">
        <f t="shared" si="0"/>
        <v>9.8614566245212174</v>
      </c>
      <c r="Q5" s="11" t="s">
        <v>920</v>
      </c>
      <c r="R5" s="11">
        <v>0.99994070920028699</v>
      </c>
      <c r="S5"/>
      <c r="T5"/>
      <c r="U5"/>
      <c r="V5"/>
      <c r="W5"/>
      <c r="X5"/>
      <c r="Y5"/>
      <c r="AD5" s="11" t="s">
        <v>920</v>
      </c>
      <c r="AE5" s="11">
        <v>0.99971079490454628</v>
      </c>
      <c r="AF5"/>
      <c r="AG5"/>
      <c r="AH5"/>
      <c r="AI5"/>
      <c r="AJ5"/>
      <c r="AK5"/>
      <c r="AL5"/>
    </row>
    <row r="6" spans="1:38" ht="16" x14ac:dyDescent="0.2">
      <c r="F6" s="8" t="s">
        <v>77</v>
      </c>
      <c r="G6" s="8" t="s">
        <v>78</v>
      </c>
      <c r="L6" s="8">
        <v>25</v>
      </c>
      <c r="M6" s="8">
        <f>G131</f>
        <v>1076649</v>
      </c>
      <c r="N6" s="10">
        <f t="shared" si="0"/>
        <v>24.965167879962785</v>
      </c>
      <c r="Q6" s="11" t="s">
        <v>921</v>
      </c>
      <c r="R6" s="11">
        <v>0.99993741526696966</v>
      </c>
      <c r="S6"/>
      <c r="T6"/>
      <c r="U6"/>
      <c r="V6"/>
      <c r="W6"/>
      <c r="X6"/>
      <c r="Y6"/>
      <c r="AD6" s="11" t="s">
        <v>921</v>
      </c>
      <c r="AE6" s="11">
        <v>0.99956619235681954</v>
      </c>
      <c r="AF6"/>
      <c r="AG6"/>
      <c r="AH6"/>
      <c r="AI6"/>
      <c r="AJ6"/>
      <c r="AK6"/>
      <c r="AL6"/>
    </row>
    <row r="7" spans="1:38" ht="16" x14ac:dyDescent="0.2">
      <c r="B7" s="8" t="s">
        <v>79</v>
      </c>
      <c r="C7" s="8" t="s">
        <v>80</v>
      </c>
      <c r="D7" s="8" t="s">
        <v>81</v>
      </c>
      <c r="E7" s="8" t="s">
        <v>82</v>
      </c>
      <c r="F7" s="8" t="s">
        <v>83</v>
      </c>
      <c r="G7" s="8" t="s">
        <v>84</v>
      </c>
      <c r="L7" s="8">
        <v>25</v>
      </c>
      <c r="M7" s="8">
        <f>G132</f>
        <v>1082290</v>
      </c>
      <c r="N7" s="10">
        <f t="shared" si="0"/>
        <v>25.095853002866487</v>
      </c>
      <c r="Q7" s="11" t="s">
        <v>922</v>
      </c>
      <c r="R7" s="11">
        <v>7.1241086849008609E-2</v>
      </c>
      <c r="S7"/>
      <c r="T7"/>
      <c r="U7"/>
      <c r="V7"/>
      <c r="W7"/>
      <c r="X7"/>
      <c r="Y7"/>
      <c r="AD7" s="11" t="s">
        <v>922</v>
      </c>
      <c r="AE7" s="11">
        <v>8.4175559627581747E-2</v>
      </c>
      <c r="AF7"/>
      <c r="AG7"/>
      <c r="AH7"/>
      <c r="AI7"/>
      <c r="AJ7"/>
      <c r="AK7"/>
      <c r="AL7"/>
    </row>
    <row r="8" spans="1:38" ht="17" thickBot="1" x14ac:dyDescent="0.25">
      <c r="B8" s="8" t="s">
        <v>85</v>
      </c>
      <c r="C8" s="8" t="s">
        <v>85</v>
      </c>
      <c r="D8" s="8" t="s">
        <v>85</v>
      </c>
      <c r="E8" s="8" t="s">
        <v>85</v>
      </c>
      <c r="F8" s="8" t="s">
        <v>85</v>
      </c>
      <c r="G8" s="8" t="s">
        <v>86</v>
      </c>
      <c r="L8" s="8">
        <v>1</v>
      </c>
      <c r="M8" s="8">
        <f>G166</f>
        <v>42688</v>
      </c>
      <c r="N8" s="10">
        <f t="shared" si="0"/>
        <v>1.011379480275665</v>
      </c>
      <c r="Q8" s="12" t="s">
        <v>923</v>
      </c>
      <c r="R8" s="12">
        <v>20</v>
      </c>
      <c r="S8"/>
      <c r="T8"/>
      <c r="U8"/>
      <c r="V8"/>
      <c r="W8"/>
      <c r="X8"/>
      <c r="Y8"/>
      <c r="AD8" s="12" t="s">
        <v>923</v>
      </c>
      <c r="AE8" s="12">
        <v>4</v>
      </c>
      <c r="AF8"/>
      <c r="AG8"/>
      <c r="AH8"/>
      <c r="AI8"/>
      <c r="AJ8"/>
      <c r="AK8"/>
      <c r="AL8"/>
    </row>
    <row r="9" spans="1:38" ht="16" x14ac:dyDescent="0.2">
      <c r="A9" s="8" t="s">
        <v>87</v>
      </c>
      <c r="F9" s="8">
        <v>4.6879999999999997</v>
      </c>
      <c r="G9" s="8">
        <v>34405</v>
      </c>
      <c r="L9" s="8">
        <v>2</v>
      </c>
      <c r="M9" s="8">
        <f>G187</f>
        <v>87517</v>
      </c>
      <c r="N9" s="10">
        <f t="shared" si="0"/>
        <v>2.0499335264820249</v>
      </c>
      <c r="Q9"/>
      <c r="R9"/>
      <c r="S9"/>
      <c r="T9"/>
      <c r="U9"/>
      <c r="V9"/>
      <c r="W9"/>
      <c r="X9"/>
      <c r="Y9"/>
      <c r="AD9"/>
      <c r="AE9"/>
      <c r="AF9"/>
      <c r="AG9"/>
      <c r="AH9"/>
      <c r="AI9"/>
      <c r="AJ9"/>
      <c r="AK9"/>
      <c r="AL9"/>
    </row>
    <row r="10" spans="1:38" ht="17" thickBot="1" x14ac:dyDescent="0.25">
      <c r="A10" s="8" t="s">
        <v>88</v>
      </c>
      <c r="F10" s="8">
        <v>4.9119999999999999</v>
      </c>
      <c r="G10" s="8">
        <v>4746682</v>
      </c>
      <c r="L10" s="8">
        <v>5</v>
      </c>
      <c r="M10" s="8">
        <f>G209</f>
        <v>216115</v>
      </c>
      <c r="N10" s="10">
        <f t="shared" si="0"/>
        <v>5.0291651228603831</v>
      </c>
      <c r="Q10" t="s">
        <v>924</v>
      </c>
      <c r="R10"/>
      <c r="S10"/>
      <c r="T10"/>
      <c r="U10"/>
      <c r="V10"/>
      <c r="W10"/>
      <c r="X10"/>
      <c r="Y10"/>
      <c r="AD10" t="s">
        <v>924</v>
      </c>
      <c r="AE10"/>
      <c r="AF10"/>
      <c r="AG10"/>
      <c r="AH10"/>
      <c r="AI10"/>
      <c r="AJ10"/>
      <c r="AK10"/>
      <c r="AL10"/>
    </row>
    <row r="11" spans="1:38" ht="16" x14ac:dyDescent="0.2">
      <c r="A11" s="8" t="s">
        <v>89</v>
      </c>
      <c r="F11" s="8">
        <v>4.7264499999999998</v>
      </c>
      <c r="G11" s="8">
        <v>606079.77209300001</v>
      </c>
      <c r="L11" s="8">
        <v>10</v>
      </c>
      <c r="M11" s="8">
        <f>G228</f>
        <v>424386</v>
      </c>
      <c r="N11" s="10">
        <f t="shared" si="0"/>
        <v>9.8541821822961229</v>
      </c>
      <c r="Q11" s="13"/>
      <c r="R11" s="13" t="s">
        <v>929</v>
      </c>
      <c r="S11" s="13" t="s">
        <v>930</v>
      </c>
      <c r="T11" s="13" t="s">
        <v>931</v>
      </c>
      <c r="U11" s="13" t="s">
        <v>932</v>
      </c>
      <c r="V11" s="13" t="s">
        <v>933</v>
      </c>
      <c r="W11"/>
      <c r="X11"/>
      <c r="Y11"/>
      <c r="AD11" s="13"/>
      <c r="AE11" s="13" t="s">
        <v>929</v>
      </c>
      <c r="AF11" s="13" t="s">
        <v>930</v>
      </c>
      <c r="AG11" s="13" t="s">
        <v>931</v>
      </c>
      <c r="AH11" s="13" t="s">
        <v>932</v>
      </c>
      <c r="AI11" s="13" t="s">
        <v>933</v>
      </c>
      <c r="AJ11"/>
      <c r="AK11"/>
      <c r="AL11"/>
    </row>
    <row r="12" spans="1:38" ht="16" x14ac:dyDescent="0.2">
      <c r="A12" s="8" t="s">
        <v>90</v>
      </c>
      <c r="F12" s="8">
        <v>2.9637E-2</v>
      </c>
      <c r="G12" s="8">
        <v>609890.33386599994</v>
      </c>
      <c r="L12" s="8">
        <v>25</v>
      </c>
      <c r="M12" s="8">
        <f>G250</f>
        <v>1079105</v>
      </c>
      <c r="N12" s="10">
        <f t="shared" si="0"/>
        <v>25.022066065010026</v>
      </c>
      <c r="Q12" s="11" t="s">
        <v>925</v>
      </c>
      <c r="R12" s="11">
        <v>1</v>
      </c>
      <c r="S12" s="11">
        <v>1540.7086447358022</v>
      </c>
      <c r="T12" s="11">
        <v>1540.7086447358022</v>
      </c>
      <c r="U12" s="11">
        <v>303570.41653590347</v>
      </c>
      <c r="V12" s="11">
        <v>1.6794705525949979E-39</v>
      </c>
      <c r="W12"/>
      <c r="X12"/>
      <c r="Y12"/>
      <c r="AD12" s="11" t="s">
        <v>925</v>
      </c>
      <c r="AE12" s="11">
        <v>1</v>
      </c>
      <c r="AF12" s="11">
        <v>48.98582895032277</v>
      </c>
      <c r="AG12" s="11">
        <v>48.98582895032277</v>
      </c>
      <c r="AH12" s="11">
        <v>6913.5074770109941</v>
      </c>
      <c r="AI12" s="11">
        <v>1.4461300417462747E-4</v>
      </c>
      <c r="AJ12"/>
      <c r="AK12"/>
      <c r="AL12"/>
    </row>
    <row r="13" spans="1:38" ht="16" x14ac:dyDescent="0.2">
      <c r="A13" s="8" t="s">
        <v>91</v>
      </c>
      <c r="F13" s="8">
        <v>0.62704099999999996</v>
      </c>
      <c r="G13" s="8">
        <v>100.62872299999999</v>
      </c>
      <c r="H13" s="17" t="s">
        <v>947</v>
      </c>
      <c r="L13" s="8">
        <v>1</v>
      </c>
      <c r="M13" s="8">
        <f>G266</f>
        <v>41704</v>
      </c>
      <c r="N13" s="10">
        <f t="shared" si="0"/>
        <v>0.98858313903523898</v>
      </c>
      <c r="Q13" s="11" t="s">
        <v>926</v>
      </c>
      <c r="R13" s="11">
        <v>18</v>
      </c>
      <c r="S13" s="11">
        <v>9.1355264197703762E-2</v>
      </c>
      <c r="T13" s="11">
        <v>5.0752924554279865E-3</v>
      </c>
      <c r="U13" s="11"/>
      <c r="V13" s="11"/>
      <c r="W13"/>
      <c r="X13"/>
      <c r="Y13"/>
      <c r="AD13" s="11" t="s">
        <v>926</v>
      </c>
      <c r="AE13" s="11">
        <v>2</v>
      </c>
      <c r="AF13" s="11">
        <v>1.4171049677233139E-2</v>
      </c>
      <c r="AG13" s="11">
        <v>7.0855248386165696E-3</v>
      </c>
      <c r="AH13" s="11"/>
      <c r="AI13" s="11"/>
      <c r="AJ13"/>
      <c r="AK13"/>
      <c r="AL13"/>
    </row>
    <row r="14" spans="1:38" ht="17" thickBot="1" x14ac:dyDescent="0.25">
      <c r="A14" s="8">
        <v>1</v>
      </c>
      <c r="B14" s="8" t="s">
        <v>92</v>
      </c>
      <c r="C14" s="8" t="s">
        <v>93</v>
      </c>
      <c r="D14" s="9">
        <v>43690.820370370369</v>
      </c>
      <c r="E14" s="8" t="s">
        <v>94</v>
      </c>
      <c r="F14" s="8">
        <v>4.7469999999999999</v>
      </c>
      <c r="G14" s="8">
        <v>40657</v>
      </c>
      <c r="H14" s="17">
        <f>G14*R$18+R$17</f>
        <v>0.96432727594710277</v>
      </c>
      <c r="L14" s="8">
        <v>2</v>
      </c>
      <c r="M14" s="8">
        <f>G294</f>
        <v>87922</v>
      </c>
      <c r="N14" s="10">
        <f t="shared" si="0"/>
        <v>2.0593161669315903</v>
      </c>
      <c r="Q14" s="12" t="s">
        <v>927</v>
      </c>
      <c r="R14" s="12">
        <v>19</v>
      </c>
      <c r="S14" s="12">
        <v>1540.8</v>
      </c>
      <c r="T14" s="12"/>
      <c r="U14" s="12"/>
      <c r="V14" s="12"/>
      <c r="W14"/>
      <c r="X14"/>
      <c r="Y14"/>
      <c r="AD14" s="12" t="s">
        <v>927</v>
      </c>
      <c r="AE14" s="12">
        <v>3</v>
      </c>
      <c r="AF14" s="12">
        <v>49</v>
      </c>
      <c r="AG14" s="12"/>
      <c r="AH14" s="12"/>
      <c r="AI14" s="12"/>
      <c r="AJ14"/>
      <c r="AK14"/>
      <c r="AL14"/>
    </row>
    <row r="15" spans="1:38" ht="17" thickBot="1" x14ac:dyDescent="0.25">
      <c r="A15" s="8">
        <v>2</v>
      </c>
      <c r="B15" s="8" t="s">
        <v>95</v>
      </c>
      <c r="C15" s="8" t="s">
        <v>96</v>
      </c>
      <c r="D15" s="9">
        <v>43690.826793981483</v>
      </c>
      <c r="E15" s="8" t="s">
        <v>97</v>
      </c>
      <c r="F15" s="8">
        <v>4.7409999999999997</v>
      </c>
      <c r="G15" s="8">
        <v>209600</v>
      </c>
      <c r="H15" s="17">
        <f t="shared" ref="H15:H78" si="1">G15*R$18+R$17</f>
        <v>4.8782320301963837</v>
      </c>
      <c r="L15" s="8">
        <v>5</v>
      </c>
      <c r="M15" s="8">
        <f>G320</f>
        <v>217469</v>
      </c>
      <c r="N15" s="10">
        <f t="shared" si="0"/>
        <v>5.060533259079425</v>
      </c>
      <c r="Q15"/>
      <c r="R15"/>
      <c r="S15"/>
      <c r="T15"/>
      <c r="U15"/>
      <c r="V15"/>
      <c r="W15"/>
      <c r="X15"/>
      <c r="Y15"/>
      <c r="AD15"/>
      <c r="AE15"/>
      <c r="AF15"/>
      <c r="AG15"/>
      <c r="AH15"/>
      <c r="AI15"/>
      <c r="AJ15"/>
      <c r="AK15"/>
      <c r="AL15"/>
    </row>
    <row r="16" spans="1:38" ht="16" x14ac:dyDescent="0.2">
      <c r="A16" s="8">
        <v>3</v>
      </c>
      <c r="B16" s="8" t="s">
        <v>98</v>
      </c>
      <c r="C16" s="8" t="s">
        <v>99</v>
      </c>
      <c r="D16" s="9">
        <v>43690.83321759259</v>
      </c>
      <c r="E16" s="8" t="s">
        <v>97</v>
      </c>
      <c r="F16" s="8">
        <v>4.7469999999999999</v>
      </c>
      <c r="G16" s="8">
        <v>128707</v>
      </c>
      <c r="H16" s="17">
        <f t="shared" si="1"/>
        <v>3.0041828107230284</v>
      </c>
      <c r="L16" s="8">
        <v>10</v>
      </c>
      <c r="M16" s="8">
        <f>G341</f>
        <v>427119</v>
      </c>
      <c r="N16" s="10">
        <f t="shared" si="0"/>
        <v>9.9174976300705975</v>
      </c>
      <c r="Q16" s="13"/>
      <c r="R16" s="13" t="s">
        <v>934</v>
      </c>
      <c r="S16" s="13" t="s">
        <v>922</v>
      </c>
      <c r="T16" s="13" t="s">
        <v>935</v>
      </c>
      <c r="U16" s="13" t="s">
        <v>936</v>
      </c>
      <c r="V16" s="13" t="s">
        <v>937</v>
      </c>
      <c r="W16" s="13" t="s">
        <v>938</v>
      </c>
      <c r="X16" s="13" t="s">
        <v>939</v>
      </c>
      <c r="Y16" s="13" t="s">
        <v>940</v>
      </c>
      <c r="AD16" s="13"/>
      <c r="AE16" s="13" t="s">
        <v>934</v>
      </c>
      <c r="AF16" s="13" t="s">
        <v>922</v>
      </c>
      <c r="AG16" s="13" t="s">
        <v>935</v>
      </c>
      <c r="AH16" s="13" t="s">
        <v>936</v>
      </c>
      <c r="AI16" s="13" t="s">
        <v>937</v>
      </c>
      <c r="AJ16" s="13" t="s">
        <v>938</v>
      </c>
      <c r="AK16" s="13" t="s">
        <v>939</v>
      </c>
      <c r="AL16" s="13" t="s">
        <v>940</v>
      </c>
    </row>
    <row r="17" spans="1:38" ht="16" x14ac:dyDescent="0.2">
      <c r="A17" s="8">
        <v>4</v>
      </c>
      <c r="B17" s="8" t="s">
        <v>100</v>
      </c>
      <c r="C17" s="8" t="s">
        <v>101</v>
      </c>
      <c r="D17" s="9">
        <v>43690.83966435185</v>
      </c>
      <c r="E17" s="8" t="s">
        <v>97</v>
      </c>
      <c r="F17" s="8">
        <v>4.7469999999999999</v>
      </c>
      <c r="G17" s="8">
        <v>149829</v>
      </c>
      <c r="H17" s="17">
        <f t="shared" si="1"/>
        <v>3.4935164689346934</v>
      </c>
      <c r="L17" s="8">
        <v>25</v>
      </c>
      <c r="M17" s="8">
        <f>G362</f>
        <v>1080358</v>
      </c>
      <c r="N17" s="10">
        <f t="shared" si="0"/>
        <v>25.05109433287004</v>
      </c>
      <c r="Q17" s="11" t="s">
        <v>928</v>
      </c>
      <c r="R17" s="11">
        <v>2.2426009877996478E-2</v>
      </c>
      <c r="S17" s="11">
        <v>2.2273962316926216E-2</v>
      </c>
      <c r="T17" s="11">
        <v>1.0068262466689513</v>
      </c>
      <c r="U17" s="11">
        <v>0.32736206816610813</v>
      </c>
      <c r="V17" s="11">
        <v>-2.4369848401849324E-2</v>
      </c>
      <c r="W17" s="11">
        <v>6.9221868157842287E-2</v>
      </c>
      <c r="X17" s="11">
        <v>-2.4369848401849324E-2</v>
      </c>
      <c r="Y17" s="11">
        <v>6.9221868157842287E-2</v>
      </c>
      <c r="AD17" s="11" t="s">
        <v>928</v>
      </c>
      <c r="AE17" s="11">
        <v>-3.5086033564343033E-2</v>
      </c>
      <c r="AF17" s="11">
        <v>6.889327206982393E-2</v>
      </c>
      <c r="AG17" s="11">
        <v>-0.50928098652046938</v>
      </c>
      <c r="AH17" s="11">
        <v>0.66118388367820757</v>
      </c>
      <c r="AI17" s="11">
        <v>-0.33150985868282573</v>
      </c>
      <c r="AJ17" s="11">
        <v>0.26133779155413966</v>
      </c>
      <c r="AK17" s="11">
        <v>-0.33150985868282573</v>
      </c>
      <c r="AL17" s="11">
        <v>0.26133779155413966</v>
      </c>
    </row>
    <row r="18" spans="1:38" ht="17" thickBot="1" x14ac:dyDescent="0.25">
      <c r="A18" s="8">
        <v>5</v>
      </c>
      <c r="B18" s="8" t="s">
        <v>102</v>
      </c>
      <c r="C18" s="8" t="s">
        <v>103</v>
      </c>
      <c r="D18" s="9">
        <v>43690.846076388887</v>
      </c>
      <c r="E18" s="8" t="s">
        <v>97</v>
      </c>
      <c r="F18" s="8">
        <v>4.7409999999999997</v>
      </c>
      <c r="G18" s="8">
        <v>184529</v>
      </c>
      <c r="H18" s="17">
        <f t="shared" si="1"/>
        <v>4.2974118358480906</v>
      </c>
      <c r="L18" s="8">
        <v>1</v>
      </c>
      <c r="M18" s="8">
        <f>G383</f>
        <v>41725</v>
      </c>
      <c r="N18" s="10">
        <f t="shared" si="0"/>
        <v>0.98906964631780903</v>
      </c>
      <c r="Q18" s="12" t="s">
        <v>941</v>
      </c>
      <c r="R18" s="12">
        <v>2.3167013455717498E-5</v>
      </c>
      <c r="S18" s="12">
        <v>4.2047514367926705E-8</v>
      </c>
      <c r="T18" s="12">
        <v>550.97224661130008</v>
      </c>
      <c r="U18" s="12">
        <v>1.6794705525950455E-39</v>
      </c>
      <c r="V18" s="12">
        <v>2.3078674906186684E-5</v>
      </c>
      <c r="W18" s="12">
        <v>2.3255352005248311E-5</v>
      </c>
      <c r="X18" s="12">
        <v>2.3078674906186684E-5</v>
      </c>
      <c r="Y18" s="12">
        <v>2.3255352005248311E-5</v>
      </c>
      <c r="AD18" s="12" t="s">
        <v>941</v>
      </c>
      <c r="AE18" s="12">
        <v>4.6301085947267716E-6</v>
      </c>
      <c r="AF18" s="12">
        <v>5.568547885833048E-8</v>
      </c>
      <c r="AG18" s="12">
        <v>83.147504334231172</v>
      </c>
      <c r="AH18" s="12">
        <v>1.4461300417462747E-4</v>
      </c>
      <c r="AI18" s="12">
        <v>4.3905133171209814E-6</v>
      </c>
      <c r="AJ18" s="12">
        <v>4.8697038723325619E-6</v>
      </c>
      <c r="AK18" s="12">
        <v>4.3905133171209814E-6</v>
      </c>
      <c r="AL18" s="12">
        <v>4.8697038723325619E-6</v>
      </c>
    </row>
    <row r="19" spans="1:38" ht="16" x14ac:dyDescent="0.2">
      <c r="A19" s="8">
        <v>6</v>
      </c>
      <c r="B19" s="8" t="s">
        <v>104</v>
      </c>
      <c r="C19" s="8" t="s">
        <v>105</v>
      </c>
      <c r="D19" s="9">
        <v>43690.852523148147</v>
      </c>
      <c r="E19" s="8" t="s">
        <v>97</v>
      </c>
      <c r="F19" s="8">
        <v>4.7409999999999997</v>
      </c>
      <c r="G19" s="8">
        <v>268719</v>
      </c>
      <c r="H19" s="17">
        <f t="shared" si="1"/>
        <v>6.2478426986849467</v>
      </c>
      <c r="L19" s="8">
        <v>2</v>
      </c>
      <c r="M19" s="8">
        <f>G400</f>
        <v>87996</v>
      </c>
      <c r="N19" s="10">
        <f t="shared" si="0"/>
        <v>2.0610305259273134</v>
      </c>
      <c r="Q19"/>
      <c r="R19"/>
      <c r="S19"/>
      <c r="T19"/>
      <c r="U19"/>
      <c r="V19"/>
      <c r="W19"/>
      <c r="X19"/>
      <c r="Y19"/>
      <c r="AD19"/>
      <c r="AE19"/>
      <c r="AF19"/>
      <c r="AG19"/>
      <c r="AH19"/>
      <c r="AI19"/>
      <c r="AJ19"/>
      <c r="AK19"/>
      <c r="AL19"/>
    </row>
    <row r="20" spans="1:38" ht="16" x14ac:dyDescent="0.2">
      <c r="A20" s="8">
        <v>7</v>
      </c>
      <c r="B20" s="8" t="s">
        <v>106</v>
      </c>
      <c r="C20" s="8" t="s">
        <v>107</v>
      </c>
      <c r="D20" s="9">
        <v>43690.858946759261</v>
      </c>
      <c r="E20" s="8" t="s">
        <v>97</v>
      </c>
      <c r="F20" s="8">
        <v>4.7409999999999997</v>
      </c>
      <c r="G20" s="8">
        <v>393381</v>
      </c>
      <c r="H20" s="17">
        <f t="shared" si="1"/>
        <v>9.1358889301016006</v>
      </c>
      <c r="L20" s="8">
        <v>5</v>
      </c>
      <c r="M20" s="8">
        <f>G420</f>
        <v>216754</v>
      </c>
      <c r="N20" s="10">
        <f t="shared" si="0"/>
        <v>5.0439688444585871</v>
      </c>
      <c r="Q20"/>
      <c r="R20"/>
      <c r="S20"/>
      <c r="T20"/>
      <c r="U20"/>
      <c r="V20"/>
      <c r="W20"/>
      <c r="X20"/>
      <c r="Y20"/>
      <c r="AD20"/>
      <c r="AE20"/>
      <c r="AF20"/>
      <c r="AG20"/>
      <c r="AH20"/>
      <c r="AI20"/>
      <c r="AJ20"/>
      <c r="AK20"/>
      <c r="AL20"/>
    </row>
    <row r="21" spans="1:38" ht="16" x14ac:dyDescent="0.2">
      <c r="A21" s="8">
        <v>8</v>
      </c>
      <c r="B21" s="8" t="s">
        <v>108</v>
      </c>
      <c r="C21" s="8" t="s">
        <v>109</v>
      </c>
      <c r="D21" s="9">
        <v>43690.865358796298</v>
      </c>
      <c r="E21" s="8" t="s">
        <v>97</v>
      </c>
      <c r="F21" s="8">
        <v>4.7409999999999997</v>
      </c>
      <c r="G21" s="8">
        <v>186596</v>
      </c>
      <c r="H21" s="17">
        <f t="shared" si="1"/>
        <v>4.3452980526610583</v>
      </c>
      <c r="L21" s="8">
        <v>10</v>
      </c>
      <c r="M21" s="8">
        <f>G443</f>
        <v>426378</v>
      </c>
      <c r="N21" s="10">
        <f t="shared" si="0"/>
        <v>9.9003308730999109</v>
      </c>
      <c r="Q21"/>
      <c r="R21"/>
      <c r="S21"/>
      <c r="T21"/>
      <c r="U21"/>
      <c r="V21"/>
      <c r="W21"/>
      <c r="X21"/>
      <c r="Y21"/>
      <c r="AD21"/>
      <c r="AE21"/>
      <c r="AF21"/>
      <c r="AG21"/>
      <c r="AH21"/>
      <c r="AI21"/>
      <c r="AJ21"/>
      <c r="AK21"/>
      <c r="AL21"/>
    </row>
    <row r="22" spans="1:38" ht="16" x14ac:dyDescent="0.2">
      <c r="A22" s="8">
        <v>9</v>
      </c>
      <c r="B22" s="8" t="s">
        <v>110</v>
      </c>
      <c r="C22" s="8" t="s">
        <v>111</v>
      </c>
      <c r="D22" s="9">
        <v>43690.871805555558</v>
      </c>
      <c r="E22" s="8" t="s">
        <v>97</v>
      </c>
      <c r="F22" s="8">
        <v>4.7409999999999997</v>
      </c>
      <c r="G22" s="8">
        <v>241047</v>
      </c>
      <c r="H22" s="17">
        <f t="shared" si="1"/>
        <v>5.6067651023383318</v>
      </c>
      <c r="Q22" t="s">
        <v>942</v>
      </c>
      <c r="R22"/>
      <c r="S22"/>
      <c r="T22"/>
      <c r="U22"/>
      <c r="V22"/>
      <c r="W22"/>
      <c r="X22"/>
      <c r="Y22"/>
      <c r="AD22" t="s">
        <v>942</v>
      </c>
      <c r="AE22"/>
      <c r="AF22"/>
      <c r="AG22"/>
      <c r="AH22"/>
      <c r="AI22"/>
      <c r="AJ22"/>
      <c r="AK22"/>
      <c r="AL22"/>
    </row>
    <row r="23" spans="1:38" ht="17" thickBot="1" x14ac:dyDescent="0.25">
      <c r="A23" s="8">
        <v>10</v>
      </c>
      <c r="B23" s="8" t="s">
        <v>112</v>
      </c>
      <c r="C23" s="8" t="s">
        <v>113</v>
      </c>
      <c r="D23" s="9">
        <v>43690.878240740742</v>
      </c>
      <c r="E23" s="8" t="s">
        <v>97</v>
      </c>
      <c r="F23" s="8">
        <v>4.7409999999999997</v>
      </c>
      <c r="G23" s="8">
        <v>88590</v>
      </c>
      <c r="H23" s="17">
        <f t="shared" si="1"/>
        <v>2.0747917319200098</v>
      </c>
      <c r="Q23"/>
      <c r="R23"/>
      <c r="S23"/>
      <c r="T23"/>
      <c r="U23"/>
      <c r="V23"/>
      <c r="W23"/>
      <c r="X23"/>
      <c r="Y23"/>
      <c r="AD23"/>
      <c r="AE23"/>
      <c r="AF23"/>
      <c r="AG23"/>
      <c r="AH23"/>
      <c r="AI23"/>
      <c r="AJ23"/>
      <c r="AK23"/>
      <c r="AL23"/>
    </row>
    <row r="24" spans="1:38" ht="16" x14ac:dyDescent="0.2">
      <c r="A24" s="8">
        <v>11</v>
      </c>
      <c r="B24" s="8" t="s">
        <v>114</v>
      </c>
      <c r="C24" s="8" t="s">
        <v>115</v>
      </c>
      <c r="D24" s="9">
        <v>43690.884675925925</v>
      </c>
      <c r="E24" s="8" t="s">
        <v>97</v>
      </c>
      <c r="F24" s="8">
        <v>4.7409999999999997</v>
      </c>
      <c r="G24" s="8">
        <v>80224</v>
      </c>
      <c r="H24" s="17">
        <f t="shared" si="1"/>
        <v>1.8809764973494769</v>
      </c>
      <c r="Q24" s="13" t="s">
        <v>943</v>
      </c>
      <c r="R24" s="13" t="s">
        <v>944</v>
      </c>
      <c r="S24" s="13" t="s">
        <v>945</v>
      </c>
      <c r="T24"/>
      <c r="U24"/>
      <c r="V24"/>
      <c r="W24"/>
      <c r="X24"/>
      <c r="Y24"/>
      <c r="AD24" s="13" t="s">
        <v>943</v>
      </c>
      <c r="AE24" s="13" t="s">
        <v>944</v>
      </c>
      <c r="AF24" s="13" t="s">
        <v>945</v>
      </c>
      <c r="AG24"/>
      <c r="AH24"/>
      <c r="AI24"/>
      <c r="AJ24"/>
      <c r="AK24"/>
      <c r="AL24"/>
    </row>
    <row r="25" spans="1:38" ht="16" x14ac:dyDescent="0.2">
      <c r="A25" s="8">
        <v>12</v>
      </c>
      <c r="B25" s="8" t="s">
        <v>116</v>
      </c>
      <c r="C25" s="8" t="s">
        <v>117</v>
      </c>
      <c r="D25" s="9">
        <v>43690.891122685185</v>
      </c>
      <c r="E25" s="8" t="s">
        <v>97</v>
      </c>
      <c r="F25" s="8">
        <v>4.7409999999999997</v>
      </c>
      <c r="G25" s="8">
        <v>172134</v>
      </c>
      <c r="H25" s="17">
        <f t="shared" si="1"/>
        <v>4.0102567040644725</v>
      </c>
      <c r="K25" s="8" t="s">
        <v>916</v>
      </c>
      <c r="L25" s="8">
        <v>1</v>
      </c>
      <c r="M25" s="8">
        <f>G59</f>
        <v>211220</v>
      </c>
      <c r="N25" s="10">
        <f>M25*AE$18+AE$17</f>
        <v>0.94288550381384562</v>
      </c>
      <c r="Q25" s="11">
        <v>1</v>
      </c>
      <c r="R25" s="11">
        <v>0.96432727594710277</v>
      </c>
      <c r="S25" s="11">
        <v>3.5672724052897231E-2</v>
      </c>
      <c r="T25"/>
      <c r="U25"/>
      <c r="V25"/>
      <c r="W25"/>
      <c r="X25"/>
      <c r="Y25"/>
      <c r="AD25" s="11">
        <v>1</v>
      </c>
      <c r="AE25" s="11">
        <v>0.94288550381384562</v>
      </c>
      <c r="AF25" s="11">
        <v>5.7114496186154384E-2</v>
      </c>
      <c r="AG25"/>
      <c r="AH25"/>
      <c r="AI25"/>
      <c r="AJ25"/>
      <c r="AK25"/>
      <c r="AL25"/>
    </row>
    <row r="26" spans="1:38" ht="16" x14ac:dyDescent="0.2">
      <c r="A26" s="8">
        <v>13</v>
      </c>
      <c r="B26" s="8" t="s">
        <v>118</v>
      </c>
      <c r="C26" s="8" t="s">
        <v>119</v>
      </c>
      <c r="D26" s="9">
        <v>43690.897557870368</v>
      </c>
      <c r="E26" s="8" t="s">
        <v>97</v>
      </c>
      <c r="F26" s="8">
        <v>4.7469999999999999</v>
      </c>
      <c r="G26" s="8">
        <v>87060</v>
      </c>
      <c r="H26" s="17">
        <f t="shared" si="1"/>
        <v>2.0393462013327617</v>
      </c>
      <c r="L26" s="8">
        <v>2</v>
      </c>
      <c r="M26" s="8">
        <f>G76</f>
        <v>441060</v>
      </c>
      <c r="N26" s="10">
        <f t="shared" ref="N26:N28" si="2">M26*AE$18+AE$17</f>
        <v>2.0070696632258467</v>
      </c>
      <c r="Q26" s="11">
        <v>2</v>
      </c>
      <c r="R26" s="11">
        <v>2.0393462013327617</v>
      </c>
      <c r="S26" s="11">
        <v>-3.9346201332761677E-2</v>
      </c>
      <c r="T26"/>
      <c r="U26"/>
      <c r="V26"/>
      <c r="W26"/>
      <c r="X26"/>
      <c r="Y26"/>
      <c r="AD26" s="11">
        <v>2</v>
      </c>
      <c r="AE26" s="11">
        <v>2.0070696632258467</v>
      </c>
      <c r="AF26" s="11">
        <v>-7.0696632258466785E-3</v>
      </c>
      <c r="AG26"/>
      <c r="AH26"/>
      <c r="AI26"/>
      <c r="AJ26"/>
      <c r="AK26"/>
      <c r="AL26"/>
    </row>
    <row r="27" spans="1:38" ht="16" x14ac:dyDescent="0.2">
      <c r="A27" s="8">
        <v>14</v>
      </c>
      <c r="B27" s="8" t="s">
        <v>120</v>
      </c>
      <c r="C27" s="8" t="s">
        <v>121</v>
      </c>
      <c r="D27" s="9">
        <v>43690.903981481482</v>
      </c>
      <c r="E27" s="8" t="s">
        <v>97</v>
      </c>
      <c r="F27" s="8">
        <v>4.7409999999999997</v>
      </c>
      <c r="G27" s="8">
        <v>161627</v>
      </c>
      <c r="H27" s="17">
        <f t="shared" si="1"/>
        <v>3.7668408936852487</v>
      </c>
      <c r="L27" s="8">
        <v>5</v>
      </c>
      <c r="M27" s="8">
        <f>G114</f>
        <v>1107839</v>
      </c>
      <c r="N27" s="10">
        <f t="shared" si="2"/>
        <v>5.094328841909169</v>
      </c>
      <c r="Q27" s="11">
        <v>3</v>
      </c>
      <c r="R27" s="11">
        <v>5.0356982206548961</v>
      </c>
      <c r="S27" s="11">
        <v>-3.569822065489614E-2</v>
      </c>
      <c r="T27"/>
      <c r="U27"/>
      <c r="V27"/>
      <c r="W27"/>
      <c r="X27"/>
      <c r="Y27"/>
      <c r="AD27" s="11">
        <v>3</v>
      </c>
      <c r="AE27" s="11">
        <v>5.094328841909169</v>
      </c>
      <c r="AF27" s="11">
        <v>-9.4328841909169014E-2</v>
      </c>
      <c r="AG27"/>
      <c r="AH27"/>
      <c r="AI27"/>
      <c r="AJ27"/>
      <c r="AK27"/>
      <c r="AL27"/>
    </row>
    <row r="28" spans="1:38" ht="17" thickBot="1" x14ac:dyDescent="0.25">
      <c r="A28" s="8">
        <v>15</v>
      </c>
      <c r="B28" s="8" t="s">
        <v>122</v>
      </c>
      <c r="C28" s="8" t="s">
        <v>123</v>
      </c>
      <c r="D28" s="9">
        <v>43690.910393518519</v>
      </c>
      <c r="E28" s="8" t="s">
        <v>97</v>
      </c>
      <c r="F28" s="8">
        <v>4.7469999999999999</v>
      </c>
      <c r="G28" s="8">
        <v>374576</v>
      </c>
      <c r="H28" s="17">
        <f t="shared" si="1"/>
        <v>8.7002332420668331</v>
      </c>
      <c r="L28" s="8">
        <v>10</v>
      </c>
      <c r="M28" s="8">
        <f>G149</f>
        <v>2157790</v>
      </c>
      <c r="N28" s="10">
        <f t="shared" si="2"/>
        <v>9.9557159910511359</v>
      </c>
      <c r="Q28" s="11">
        <v>4</v>
      </c>
      <c r="R28" s="11">
        <v>9.8614566245212174</v>
      </c>
      <c r="S28" s="11">
        <v>0.13854337547878259</v>
      </c>
      <c r="T28"/>
      <c r="U28"/>
      <c r="V28"/>
      <c r="W28"/>
      <c r="X28"/>
      <c r="Y28"/>
      <c r="AD28" s="12">
        <v>4</v>
      </c>
      <c r="AE28" s="12">
        <v>9.9557159910511359</v>
      </c>
      <c r="AF28" s="12">
        <v>4.4284008948864084E-2</v>
      </c>
      <c r="AG28"/>
      <c r="AH28"/>
      <c r="AI28"/>
      <c r="AJ28"/>
      <c r="AK28"/>
      <c r="AL28"/>
    </row>
    <row r="29" spans="1:38" ht="16" x14ac:dyDescent="0.2">
      <c r="A29" s="8">
        <v>16</v>
      </c>
      <c r="B29" s="8" t="s">
        <v>124</v>
      </c>
      <c r="C29" s="8" t="s">
        <v>125</v>
      </c>
      <c r="D29" s="9">
        <v>43690.916851851849</v>
      </c>
      <c r="E29" s="8" t="s">
        <v>97</v>
      </c>
      <c r="F29" s="8">
        <v>4.7409999999999997</v>
      </c>
      <c r="G29" s="8">
        <v>223116</v>
      </c>
      <c r="H29" s="17">
        <f t="shared" si="1"/>
        <v>5.1913573840638616</v>
      </c>
      <c r="L29"/>
      <c r="Q29" s="11">
        <v>5</v>
      </c>
      <c r="R29" s="11">
        <v>24.965167879962785</v>
      </c>
      <c r="S29" s="11">
        <v>3.4832120037215475E-2</v>
      </c>
      <c r="T29"/>
      <c r="U29"/>
      <c r="V29"/>
      <c r="W29"/>
      <c r="X29"/>
      <c r="Y29"/>
    </row>
    <row r="30" spans="1:38" ht="16" x14ac:dyDescent="0.2">
      <c r="A30" s="8">
        <v>17</v>
      </c>
      <c r="B30" s="8" t="s">
        <v>126</v>
      </c>
      <c r="C30" s="8" t="s">
        <v>127</v>
      </c>
      <c r="D30" s="9">
        <v>43690.923263888886</v>
      </c>
      <c r="E30" s="8" t="s">
        <v>97</v>
      </c>
      <c r="F30" s="8">
        <v>4.7409999999999997</v>
      </c>
      <c r="G30" s="8">
        <v>276846</v>
      </c>
      <c r="H30" s="17">
        <f t="shared" si="1"/>
        <v>6.4361210170395626</v>
      </c>
      <c r="Q30" s="11">
        <v>6</v>
      </c>
      <c r="R30" s="11">
        <v>25.095853002866487</v>
      </c>
      <c r="S30" s="11">
        <v>-9.5853002866487458E-2</v>
      </c>
      <c r="T30"/>
      <c r="U30"/>
      <c r="V30"/>
      <c r="W30"/>
      <c r="X30"/>
      <c r="Y30"/>
    </row>
    <row r="31" spans="1:38" ht="16" x14ac:dyDescent="0.2">
      <c r="A31" s="8">
        <v>18</v>
      </c>
      <c r="B31" s="8" t="s">
        <v>128</v>
      </c>
      <c r="C31" s="8" t="s">
        <v>129</v>
      </c>
      <c r="D31" s="9">
        <v>43690.929675925923</v>
      </c>
      <c r="E31" s="8" t="s">
        <v>97</v>
      </c>
      <c r="F31" s="8">
        <v>4.7409999999999997</v>
      </c>
      <c r="G31" s="8">
        <v>212213</v>
      </c>
      <c r="H31" s="17">
        <f t="shared" si="1"/>
        <v>4.9387674363561738</v>
      </c>
      <c r="Q31" s="11">
        <v>7</v>
      </c>
      <c r="R31" s="11">
        <v>1.011379480275665</v>
      </c>
      <c r="S31" s="11">
        <v>-1.1379480275665044E-2</v>
      </c>
      <c r="T31"/>
      <c r="U31"/>
      <c r="V31"/>
      <c r="W31"/>
      <c r="X31"/>
      <c r="Y31"/>
    </row>
    <row r="32" spans="1:38" ht="16" x14ac:dyDescent="0.2">
      <c r="A32" s="8">
        <v>19</v>
      </c>
      <c r="B32" s="8" t="s">
        <v>130</v>
      </c>
      <c r="C32" s="8" t="s">
        <v>131</v>
      </c>
      <c r="D32" s="9">
        <v>43690.936111111114</v>
      </c>
      <c r="E32" s="8" t="s">
        <v>97</v>
      </c>
      <c r="F32" s="8">
        <v>4.7469999999999999</v>
      </c>
      <c r="G32" s="8">
        <v>174311</v>
      </c>
      <c r="H32" s="17">
        <f t="shared" si="1"/>
        <v>4.0606912923575695</v>
      </c>
      <c r="Q32" s="11">
        <v>8</v>
      </c>
      <c r="R32" s="11">
        <v>2.0499335264820249</v>
      </c>
      <c r="S32" s="11">
        <v>-4.993352648202487E-2</v>
      </c>
      <c r="T32"/>
      <c r="U32"/>
      <c r="V32"/>
      <c r="W32"/>
      <c r="X32"/>
      <c r="Y32"/>
    </row>
    <row r="33" spans="1:25" ht="16" x14ac:dyDescent="0.2">
      <c r="A33" s="8">
        <v>20</v>
      </c>
      <c r="B33" s="8" t="s">
        <v>132</v>
      </c>
      <c r="C33" s="8" t="s">
        <v>133</v>
      </c>
      <c r="D33" s="9">
        <v>43690.94253472222</v>
      </c>
      <c r="E33" s="8" t="s">
        <v>97</v>
      </c>
      <c r="F33" s="8">
        <v>4.7409999999999997</v>
      </c>
      <c r="G33" s="8">
        <v>223831</v>
      </c>
      <c r="H33" s="17">
        <f t="shared" si="1"/>
        <v>5.2079217986846995</v>
      </c>
      <c r="Q33" s="11">
        <v>9</v>
      </c>
      <c r="R33" s="11">
        <v>5.0291651228603831</v>
      </c>
      <c r="S33" s="11">
        <v>-2.9165122860383086E-2</v>
      </c>
      <c r="T33"/>
      <c r="U33"/>
      <c r="V33"/>
      <c r="W33"/>
      <c r="X33"/>
      <c r="Y33"/>
    </row>
    <row r="34" spans="1:25" ht="16" x14ac:dyDescent="0.2">
      <c r="A34" s="8">
        <v>21</v>
      </c>
      <c r="B34" s="8" t="s">
        <v>134</v>
      </c>
      <c r="C34" s="8" t="s">
        <v>135</v>
      </c>
      <c r="D34" s="9">
        <v>43690.948981481481</v>
      </c>
      <c r="E34" s="8" t="s">
        <v>97</v>
      </c>
      <c r="F34" s="8">
        <v>4.7409999999999997</v>
      </c>
      <c r="G34" s="8">
        <v>143790</v>
      </c>
      <c r="H34" s="17">
        <f t="shared" si="1"/>
        <v>3.3536108746756152</v>
      </c>
      <c r="Q34" s="11">
        <v>10</v>
      </c>
      <c r="R34" s="11">
        <v>9.8541821822961229</v>
      </c>
      <c r="S34" s="11">
        <v>0.14581781770387714</v>
      </c>
      <c r="T34"/>
      <c r="U34"/>
      <c r="V34"/>
      <c r="W34"/>
      <c r="X34"/>
      <c r="Y34"/>
    </row>
    <row r="35" spans="1:25" ht="16" x14ac:dyDescent="0.2">
      <c r="A35" s="8">
        <v>22</v>
      </c>
      <c r="B35" s="8" t="s">
        <v>136</v>
      </c>
      <c r="C35" s="8" t="s">
        <v>137</v>
      </c>
      <c r="D35" s="9">
        <v>43690.955405092594</v>
      </c>
      <c r="E35" s="8" t="s">
        <v>97</v>
      </c>
      <c r="F35" s="8">
        <v>4.7409999999999997</v>
      </c>
      <c r="G35" s="8">
        <v>150513</v>
      </c>
      <c r="H35" s="17">
        <f t="shared" si="1"/>
        <v>3.5093627061384041</v>
      </c>
      <c r="Q35" s="11">
        <v>11</v>
      </c>
      <c r="R35" s="11">
        <v>25.022066065010026</v>
      </c>
      <c r="S35" s="11">
        <v>-2.2066065010026392E-2</v>
      </c>
      <c r="T35"/>
      <c r="U35"/>
      <c r="V35"/>
      <c r="W35"/>
      <c r="X35"/>
      <c r="Y35"/>
    </row>
    <row r="36" spans="1:25" ht="16" x14ac:dyDescent="0.2">
      <c r="A36" s="8">
        <v>23</v>
      </c>
      <c r="B36" s="8" t="s">
        <v>138</v>
      </c>
      <c r="C36" s="8" t="s">
        <v>139</v>
      </c>
      <c r="D36" s="9">
        <v>43690.961828703701</v>
      </c>
      <c r="E36" s="8" t="s">
        <v>97</v>
      </c>
      <c r="F36" s="8">
        <v>4.7359999999999998</v>
      </c>
      <c r="G36" s="8">
        <v>222031</v>
      </c>
      <c r="H36" s="17">
        <f t="shared" si="1"/>
        <v>5.1662211744644084</v>
      </c>
      <c r="Q36" s="11">
        <v>12</v>
      </c>
      <c r="R36" s="11">
        <v>0.98858313903523898</v>
      </c>
      <c r="S36" s="11">
        <v>1.1416860964761022E-2</v>
      </c>
      <c r="T36"/>
      <c r="U36"/>
      <c r="V36"/>
      <c r="W36"/>
      <c r="X36"/>
      <c r="Y36"/>
    </row>
    <row r="37" spans="1:25" ht="16" x14ac:dyDescent="0.2">
      <c r="A37" s="8">
        <v>24</v>
      </c>
      <c r="B37" s="8" t="s">
        <v>140</v>
      </c>
      <c r="C37" s="8" t="s">
        <v>141</v>
      </c>
      <c r="D37" s="9">
        <v>43690.968240740738</v>
      </c>
      <c r="E37" s="8" t="s">
        <v>97</v>
      </c>
      <c r="F37" s="8">
        <v>4.7409999999999997</v>
      </c>
      <c r="G37" s="8">
        <v>175247</v>
      </c>
      <c r="H37" s="17">
        <f t="shared" si="1"/>
        <v>4.0823756169521204</v>
      </c>
      <c r="Q37" s="11">
        <v>13</v>
      </c>
      <c r="R37" s="11">
        <v>2.0593161669315903</v>
      </c>
      <c r="S37" s="11">
        <v>-5.9316166931590253E-2</v>
      </c>
      <c r="T37"/>
      <c r="U37"/>
      <c r="V37"/>
      <c r="W37"/>
      <c r="X37"/>
      <c r="Y37"/>
    </row>
    <row r="38" spans="1:25" ht="16" x14ac:dyDescent="0.2">
      <c r="A38" s="8">
        <v>25</v>
      </c>
      <c r="B38" s="8" t="s">
        <v>142</v>
      </c>
      <c r="C38" s="8" t="s">
        <v>143</v>
      </c>
      <c r="D38" s="9">
        <v>43690.974675925929</v>
      </c>
      <c r="E38" s="8" t="s">
        <v>97</v>
      </c>
      <c r="F38" s="8">
        <v>4.7359999999999998</v>
      </c>
      <c r="G38" s="8">
        <v>395708</v>
      </c>
      <c r="H38" s="17">
        <f t="shared" si="1"/>
        <v>9.1897985704130551</v>
      </c>
      <c r="Q38" s="11">
        <v>14</v>
      </c>
      <c r="R38" s="11">
        <v>5.060533259079425</v>
      </c>
      <c r="S38" s="11">
        <v>-6.0533259079424973E-2</v>
      </c>
      <c r="T38"/>
      <c r="U38"/>
      <c r="V38"/>
      <c r="W38"/>
      <c r="X38"/>
      <c r="Y38"/>
    </row>
    <row r="39" spans="1:25" ht="16" x14ac:dyDescent="0.2">
      <c r="A39" s="8">
        <v>26</v>
      </c>
      <c r="B39" s="8" t="s">
        <v>144</v>
      </c>
      <c r="C39" s="8" t="s">
        <v>145</v>
      </c>
      <c r="D39" s="9">
        <v>43690.981122685182</v>
      </c>
      <c r="E39" s="8" t="s">
        <v>97</v>
      </c>
      <c r="F39" s="8">
        <v>4.7409999999999997</v>
      </c>
      <c r="G39" s="8">
        <v>279811</v>
      </c>
      <c r="H39" s="17">
        <f t="shared" si="1"/>
        <v>6.5048112119357651</v>
      </c>
      <c r="Q39" s="11">
        <v>15</v>
      </c>
      <c r="R39" s="11">
        <v>9.9174976300705975</v>
      </c>
      <c r="S39" s="11">
        <v>8.2502369929402519E-2</v>
      </c>
      <c r="T39"/>
      <c r="U39"/>
      <c r="V39"/>
      <c r="W39"/>
      <c r="X39"/>
      <c r="Y39"/>
    </row>
    <row r="40" spans="1:25" ht="16" x14ac:dyDescent="0.2">
      <c r="A40" s="8">
        <v>27</v>
      </c>
      <c r="B40" s="8" t="s">
        <v>146</v>
      </c>
      <c r="C40" s="8" t="s">
        <v>147</v>
      </c>
      <c r="D40" s="9">
        <v>43691.467303240737</v>
      </c>
      <c r="E40" s="8" t="s">
        <v>97</v>
      </c>
      <c r="F40" s="8">
        <v>4.7679999999999998</v>
      </c>
      <c r="G40" s="8">
        <v>216397</v>
      </c>
      <c r="H40" s="17">
        <f t="shared" si="1"/>
        <v>5.0356982206548961</v>
      </c>
      <c r="Q40" s="11">
        <v>16</v>
      </c>
      <c r="R40" s="11">
        <v>25.05109433287004</v>
      </c>
      <c r="S40" s="11">
        <v>-5.1094332870039949E-2</v>
      </c>
      <c r="T40"/>
      <c r="U40"/>
      <c r="V40"/>
      <c r="W40"/>
      <c r="X40"/>
      <c r="Y40"/>
    </row>
    <row r="41" spans="1:25" ht="16" x14ac:dyDescent="0.2">
      <c r="A41" s="8">
        <v>28</v>
      </c>
      <c r="B41" s="8" t="s">
        <v>148</v>
      </c>
      <c r="C41" s="8" t="s">
        <v>149</v>
      </c>
      <c r="D41" s="9">
        <v>43691.473761574074</v>
      </c>
      <c r="E41" s="8" t="s">
        <v>97</v>
      </c>
      <c r="F41" s="8">
        <v>4.7629999999999999</v>
      </c>
      <c r="G41" s="8">
        <v>363443</v>
      </c>
      <c r="H41" s="17">
        <f t="shared" si="1"/>
        <v>8.4423148812643305</v>
      </c>
      <c r="Q41" s="11">
        <v>17</v>
      </c>
      <c r="R41" s="11">
        <v>0.98906964631780903</v>
      </c>
      <c r="S41" s="11">
        <v>1.0930353682190974E-2</v>
      </c>
      <c r="T41"/>
      <c r="U41"/>
      <c r="V41"/>
      <c r="W41"/>
      <c r="X41"/>
      <c r="Y41"/>
    </row>
    <row r="42" spans="1:25" ht="16" x14ac:dyDescent="0.2">
      <c r="A42" s="8">
        <v>29</v>
      </c>
      <c r="B42" s="8" t="s">
        <v>150</v>
      </c>
      <c r="C42" s="8" t="s">
        <v>151</v>
      </c>
      <c r="D42" s="9">
        <v>43691.480196759258</v>
      </c>
      <c r="E42" s="8" t="s">
        <v>97</v>
      </c>
      <c r="F42" s="8">
        <v>4.7519999999999998</v>
      </c>
      <c r="G42" s="8">
        <v>208586</v>
      </c>
      <c r="H42" s="17">
        <f t="shared" si="1"/>
        <v>4.8547406785522869</v>
      </c>
      <c r="Q42" s="11">
        <v>18</v>
      </c>
      <c r="R42" s="11">
        <v>2.0610305259273134</v>
      </c>
      <c r="S42" s="11">
        <v>-6.1030525927313395E-2</v>
      </c>
      <c r="T42"/>
      <c r="U42"/>
      <c r="V42"/>
      <c r="W42"/>
      <c r="X42"/>
      <c r="Y42"/>
    </row>
    <row r="43" spans="1:25" ht="16" x14ac:dyDescent="0.2">
      <c r="A43" s="8">
        <v>30</v>
      </c>
      <c r="B43" s="8" t="s">
        <v>152</v>
      </c>
      <c r="C43" s="8" t="s">
        <v>153</v>
      </c>
      <c r="D43" s="9">
        <v>43691.486608796295</v>
      </c>
      <c r="E43" s="8" t="s">
        <v>97</v>
      </c>
      <c r="F43" s="8">
        <v>4.7519999999999998</v>
      </c>
      <c r="G43" s="8">
        <v>230388</v>
      </c>
      <c r="H43" s="17">
        <f t="shared" si="1"/>
        <v>5.3598279059138392</v>
      </c>
      <c r="Q43" s="11">
        <v>19</v>
      </c>
      <c r="R43" s="11">
        <v>5.0439688444585871</v>
      </c>
      <c r="S43" s="11">
        <v>-4.3968844458587064E-2</v>
      </c>
      <c r="T43"/>
      <c r="U43"/>
      <c r="V43"/>
      <c r="W43"/>
      <c r="X43"/>
      <c r="Y43"/>
    </row>
    <row r="44" spans="1:25" ht="17" thickBot="1" x14ac:dyDescent="0.25">
      <c r="A44" s="8">
        <v>31</v>
      </c>
      <c r="B44" s="8" t="s">
        <v>154</v>
      </c>
      <c r="C44" s="8" t="s">
        <v>155</v>
      </c>
      <c r="D44" s="9">
        <v>43691.493055555555</v>
      </c>
      <c r="E44" s="8" t="s">
        <v>97</v>
      </c>
      <c r="F44" s="8">
        <v>4.7519999999999998</v>
      </c>
      <c r="G44" s="8">
        <v>168252</v>
      </c>
      <c r="H44" s="17">
        <f t="shared" si="1"/>
        <v>3.9203223578293769</v>
      </c>
      <c r="Q44" s="12">
        <v>20</v>
      </c>
      <c r="R44" s="12">
        <v>9.9003308730999109</v>
      </c>
      <c r="S44" s="12">
        <v>9.9669126900089111E-2</v>
      </c>
      <c r="T44"/>
      <c r="U44"/>
      <c r="V44"/>
      <c r="W44"/>
      <c r="X44"/>
      <c r="Y44"/>
    </row>
    <row r="45" spans="1:25" x14ac:dyDescent="0.2">
      <c r="A45" s="8">
        <v>32</v>
      </c>
      <c r="B45" s="8" t="s">
        <v>156</v>
      </c>
      <c r="C45" s="8" t="s">
        <v>157</v>
      </c>
      <c r="D45" s="9">
        <v>43691.499467592592</v>
      </c>
      <c r="E45" s="8" t="s">
        <v>97</v>
      </c>
      <c r="F45" s="8">
        <v>4.7519999999999998</v>
      </c>
      <c r="G45" s="8">
        <v>69506</v>
      </c>
      <c r="H45" s="17">
        <f t="shared" si="1"/>
        <v>1.6326724471310969</v>
      </c>
    </row>
    <row r="46" spans="1:25" x14ac:dyDescent="0.2">
      <c r="A46" s="8">
        <v>33</v>
      </c>
      <c r="B46" s="8" t="s">
        <v>158</v>
      </c>
      <c r="C46" s="8" t="s">
        <v>159</v>
      </c>
      <c r="D46" s="9">
        <v>43691.505891203706</v>
      </c>
      <c r="E46" s="8" t="s">
        <v>97</v>
      </c>
      <c r="F46" s="8">
        <v>4.7469999999999999</v>
      </c>
      <c r="G46" s="8">
        <v>261222</v>
      </c>
      <c r="H46" s="17">
        <f t="shared" si="1"/>
        <v>6.0741595988074328</v>
      </c>
    </row>
    <row r="47" spans="1:25" x14ac:dyDescent="0.2">
      <c r="A47" s="8">
        <v>34</v>
      </c>
      <c r="B47" s="8" t="s">
        <v>160</v>
      </c>
      <c r="C47" s="8" t="s">
        <v>161</v>
      </c>
      <c r="D47" s="9">
        <v>43691.512314814812</v>
      </c>
      <c r="E47" s="8" t="s">
        <v>97</v>
      </c>
      <c r="F47" s="8">
        <v>4.7409999999999997</v>
      </c>
      <c r="G47" s="8">
        <v>170517</v>
      </c>
      <c r="H47" s="17">
        <f t="shared" si="1"/>
        <v>3.972795643306577</v>
      </c>
    </row>
    <row r="48" spans="1:25" x14ac:dyDescent="0.2">
      <c r="A48" s="8">
        <v>35</v>
      </c>
      <c r="B48" s="8" t="s">
        <v>162</v>
      </c>
      <c r="C48" s="8" t="s">
        <v>163</v>
      </c>
      <c r="D48" s="9">
        <v>43691.518738425926</v>
      </c>
      <c r="E48" s="8" t="s">
        <v>97</v>
      </c>
      <c r="F48" s="8">
        <v>4.7469999999999999</v>
      </c>
      <c r="G48" s="8">
        <v>181591</v>
      </c>
      <c r="H48" s="17">
        <f t="shared" si="1"/>
        <v>4.2293471503151929</v>
      </c>
    </row>
    <row r="49" spans="1:8" x14ac:dyDescent="0.2">
      <c r="A49" s="8">
        <v>36</v>
      </c>
      <c r="B49" s="8" t="s">
        <v>164</v>
      </c>
      <c r="C49" s="8" t="s">
        <v>165</v>
      </c>
      <c r="D49" s="9">
        <v>43691.52516203704</v>
      </c>
      <c r="E49" s="8" t="s">
        <v>97</v>
      </c>
      <c r="F49" s="8">
        <v>4.7469999999999999</v>
      </c>
      <c r="G49" s="8">
        <v>119734</v>
      </c>
      <c r="H49" s="17">
        <f t="shared" si="1"/>
        <v>2.7963051989848755</v>
      </c>
    </row>
    <row r="50" spans="1:8" x14ac:dyDescent="0.2">
      <c r="A50" s="8">
        <v>37</v>
      </c>
      <c r="B50" s="8" t="s">
        <v>166</v>
      </c>
      <c r="C50" s="8" t="s">
        <v>167</v>
      </c>
      <c r="D50" s="9">
        <v>43691.531608796293</v>
      </c>
      <c r="E50" s="8" t="s">
        <v>97</v>
      </c>
      <c r="F50" s="8">
        <v>4.7469999999999999</v>
      </c>
      <c r="G50" s="8">
        <v>138113</v>
      </c>
      <c r="H50" s="17">
        <f t="shared" si="1"/>
        <v>3.222091739287507</v>
      </c>
    </row>
    <row r="51" spans="1:8" x14ac:dyDescent="0.2">
      <c r="A51" s="8">
        <v>38</v>
      </c>
      <c r="B51" s="8" t="s">
        <v>168</v>
      </c>
      <c r="C51" s="8" t="s">
        <v>169</v>
      </c>
      <c r="D51" s="9">
        <v>43691.53802083333</v>
      </c>
      <c r="E51" s="8" t="s">
        <v>97</v>
      </c>
      <c r="F51" s="8">
        <v>4.7469999999999999</v>
      </c>
      <c r="G51" s="8">
        <v>351955</v>
      </c>
      <c r="H51" s="17">
        <f t="shared" si="1"/>
        <v>8.1761722306850491</v>
      </c>
    </row>
    <row r="52" spans="1:8" x14ac:dyDescent="0.2">
      <c r="A52" s="8">
        <v>39</v>
      </c>
      <c r="B52" s="8" t="s">
        <v>170</v>
      </c>
      <c r="C52" s="8" t="s">
        <v>171</v>
      </c>
      <c r="D52" s="9">
        <v>43691.544479166667</v>
      </c>
      <c r="E52" s="8" t="s">
        <v>97</v>
      </c>
      <c r="F52" s="8">
        <v>4.7409999999999997</v>
      </c>
      <c r="G52" s="8">
        <v>331495</v>
      </c>
      <c r="H52" s="17">
        <f t="shared" si="1"/>
        <v>7.7021751353810686</v>
      </c>
    </row>
    <row r="53" spans="1:8" x14ac:dyDescent="0.2">
      <c r="A53" s="8">
        <v>40</v>
      </c>
      <c r="B53" s="8" t="s">
        <v>172</v>
      </c>
      <c r="C53" s="8" t="s">
        <v>173</v>
      </c>
      <c r="D53" s="9">
        <v>43691.550891203704</v>
      </c>
      <c r="E53" s="8" t="s">
        <v>97</v>
      </c>
      <c r="F53" s="8">
        <v>4.7469999999999999</v>
      </c>
      <c r="G53" s="8">
        <v>319588</v>
      </c>
      <c r="H53" s="17">
        <f t="shared" si="1"/>
        <v>7.42632550616384</v>
      </c>
    </row>
    <row r="54" spans="1:8" x14ac:dyDescent="0.2">
      <c r="A54" s="8">
        <v>41</v>
      </c>
      <c r="B54" s="8" t="s">
        <v>174</v>
      </c>
      <c r="C54" s="8" t="s">
        <v>175</v>
      </c>
      <c r="D54" s="9">
        <v>43691.557337962964</v>
      </c>
      <c r="E54" s="8" t="s">
        <v>97</v>
      </c>
      <c r="F54" s="8">
        <v>4.7409999999999997</v>
      </c>
      <c r="G54" s="8">
        <v>248123</v>
      </c>
      <c r="H54" s="17">
        <f t="shared" si="1"/>
        <v>5.7706948895509891</v>
      </c>
    </row>
    <row r="55" spans="1:8" x14ac:dyDescent="0.2">
      <c r="A55" s="8">
        <v>42</v>
      </c>
      <c r="B55" s="8" t="s">
        <v>176</v>
      </c>
      <c r="C55" s="8" t="s">
        <v>177</v>
      </c>
      <c r="D55" s="9">
        <v>43691.563761574071</v>
      </c>
      <c r="E55" s="8" t="s">
        <v>97</v>
      </c>
      <c r="F55" s="8">
        <v>4.7469999999999999</v>
      </c>
      <c r="G55" s="8">
        <v>136800</v>
      </c>
      <c r="H55" s="17">
        <f t="shared" si="1"/>
        <v>3.1916734506201503</v>
      </c>
    </row>
    <row r="56" spans="1:8" x14ac:dyDescent="0.2">
      <c r="A56" s="8">
        <v>43</v>
      </c>
      <c r="B56" s="8" t="s">
        <v>178</v>
      </c>
      <c r="C56" s="8" t="s">
        <v>179</v>
      </c>
      <c r="D56" s="9">
        <v>43691.570196759261</v>
      </c>
      <c r="E56" s="8" t="s">
        <v>97</v>
      </c>
      <c r="F56" s="8">
        <v>4.7409999999999997</v>
      </c>
      <c r="G56" s="8">
        <v>77499</v>
      </c>
      <c r="H56" s="17">
        <f t="shared" si="1"/>
        <v>1.8178463856826468</v>
      </c>
    </row>
    <row r="57" spans="1:8" x14ac:dyDescent="0.2">
      <c r="A57" s="8">
        <v>44</v>
      </c>
      <c r="B57" s="8" t="s">
        <v>180</v>
      </c>
      <c r="C57" s="8" t="s">
        <v>181</v>
      </c>
      <c r="D57" s="9">
        <v>43691.576620370368</v>
      </c>
      <c r="E57" s="8" t="s">
        <v>97</v>
      </c>
      <c r="F57" s="8">
        <v>4.7469999999999999</v>
      </c>
      <c r="G57" s="8">
        <v>77960</v>
      </c>
      <c r="H57" s="17">
        <f t="shared" si="1"/>
        <v>1.8285263788857327</v>
      </c>
    </row>
    <row r="58" spans="1:8" x14ac:dyDescent="0.2">
      <c r="A58" s="8">
        <v>45</v>
      </c>
      <c r="B58" s="8" t="s">
        <v>182</v>
      </c>
      <c r="C58" s="8" t="s">
        <v>183</v>
      </c>
      <c r="D58" s="9">
        <v>43691.583043981482</v>
      </c>
      <c r="E58" s="8" t="s">
        <v>97</v>
      </c>
      <c r="F58" s="8">
        <v>4.7469999999999999</v>
      </c>
      <c r="G58" s="8">
        <v>144217</v>
      </c>
      <c r="H58" s="17">
        <f t="shared" si="1"/>
        <v>3.3635031894212069</v>
      </c>
    </row>
    <row r="59" spans="1:8" s="15" customFormat="1" x14ac:dyDescent="0.2">
      <c r="A59" s="15">
        <v>46</v>
      </c>
      <c r="B59" s="15" t="s">
        <v>184</v>
      </c>
      <c r="C59" s="15" t="s">
        <v>185</v>
      </c>
      <c r="D59" s="16">
        <v>43691.589525462965</v>
      </c>
      <c r="E59" s="15" t="s">
        <v>97</v>
      </c>
      <c r="F59" s="15">
        <v>4.7789999999999999</v>
      </c>
      <c r="G59" s="15">
        <v>211220</v>
      </c>
      <c r="H59" s="18">
        <f>G59*AE$18+AE$17</f>
        <v>0.94288550381384562</v>
      </c>
    </row>
    <row r="60" spans="1:8" s="15" customFormat="1" x14ac:dyDescent="0.2">
      <c r="A60" s="15">
        <v>47</v>
      </c>
      <c r="B60" s="15" t="s">
        <v>186</v>
      </c>
      <c r="C60" s="15" t="s">
        <v>187</v>
      </c>
      <c r="D60" s="16">
        <v>43691.596030092594</v>
      </c>
      <c r="E60" s="15" t="s">
        <v>97</v>
      </c>
      <c r="F60" s="15">
        <v>4.7679999999999998</v>
      </c>
      <c r="G60" s="15">
        <v>496288</v>
      </c>
      <c r="H60" s="18">
        <f t="shared" ref="H60:H76" si="3">G60*AE$18+AE$17</f>
        <v>2.2627813006954169</v>
      </c>
    </row>
    <row r="61" spans="1:8" s="15" customFormat="1" x14ac:dyDescent="0.2">
      <c r="A61" s="15">
        <v>48</v>
      </c>
      <c r="B61" s="15" t="s">
        <v>188</v>
      </c>
      <c r="C61" s="15" t="s">
        <v>189</v>
      </c>
      <c r="D61" s="16">
        <v>43691.602465277778</v>
      </c>
      <c r="E61" s="15" t="s">
        <v>97</v>
      </c>
      <c r="F61" s="15">
        <v>4.7729999999999997</v>
      </c>
      <c r="G61" s="15">
        <v>366495</v>
      </c>
      <c r="H61" s="18">
        <f t="shared" si="3"/>
        <v>1.6618256158600451</v>
      </c>
    </row>
    <row r="62" spans="1:8" s="15" customFormat="1" x14ac:dyDescent="0.2">
      <c r="A62" s="15">
        <v>49</v>
      </c>
      <c r="B62" s="15" t="s">
        <v>190</v>
      </c>
      <c r="C62" s="15" t="s">
        <v>191</v>
      </c>
      <c r="D62" s="16">
        <v>43691.608958333331</v>
      </c>
      <c r="E62" s="15" t="s">
        <v>97</v>
      </c>
      <c r="F62" s="15">
        <v>4.7729999999999997</v>
      </c>
      <c r="G62" s="15">
        <v>519600</v>
      </c>
      <c r="H62" s="18">
        <f t="shared" si="3"/>
        <v>2.3707183922556876</v>
      </c>
    </row>
    <row r="63" spans="1:8" s="15" customFormat="1" x14ac:dyDescent="0.2">
      <c r="A63" s="15">
        <v>50</v>
      </c>
      <c r="B63" s="15" t="s">
        <v>192</v>
      </c>
      <c r="C63" s="15" t="s">
        <v>193</v>
      </c>
      <c r="D63" s="16">
        <v>43691.615428240744</v>
      </c>
      <c r="E63" s="15" t="s">
        <v>97</v>
      </c>
      <c r="F63" s="15">
        <v>4.7729999999999997</v>
      </c>
      <c r="G63" s="15">
        <v>379302</v>
      </c>
      <c r="H63" s="18">
        <f t="shared" si="3"/>
        <v>1.721123416632711</v>
      </c>
    </row>
    <row r="64" spans="1:8" s="15" customFormat="1" x14ac:dyDescent="0.2">
      <c r="A64" s="15">
        <v>51</v>
      </c>
      <c r="B64" s="15" t="s">
        <v>194</v>
      </c>
      <c r="C64" s="15" t="s">
        <v>195</v>
      </c>
      <c r="D64" s="16">
        <v>43691.621932870374</v>
      </c>
      <c r="E64" s="15" t="s">
        <v>97</v>
      </c>
      <c r="F64" s="15">
        <v>4.7679999999999998</v>
      </c>
      <c r="G64" s="15">
        <v>324856</v>
      </c>
      <c r="H64" s="18">
        <f t="shared" si="3"/>
        <v>1.469032524084217</v>
      </c>
    </row>
    <row r="65" spans="1:8" s="15" customFormat="1" x14ac:dyDescent="0.2">
      <c r="A65" s="15">
        <v>52</v>
      </c>
      <c r="B65" s="15" t="s">
        <v>196</v>
      </c>
      <c r="C65" s="15" t="s">
        <v>197</v>
      </c>
      <c r="D65" s="16">
        <v>43691.62841435185</v>
      </c>
      <c r="E65" s="15" t="s">
        <v>97</v>
      </c>
      <c r="F65" s="15">
        <v>4.7729999999999997</v>
      </c>
      <c r="G65" s="15">
        <v>640119</v>
      </c>
      <c r="H65" s="18">
        <f t="shared" si="3"/>
        <v>2.9287344499835632</v>
      </c>
    </row>
    <row r="66" spans="1:8" s="15" customFormat="1" x14ac:dyDescent="0.2">
      <c r="A66" s="15">
        <v>53</v>
      </c>
      <c r="B66" s="15" t="s">
        <v>198</v>
      </c>
      <c r="C66" s="15" t="s">
        <v>199</v>
      </c>
      <c r="D66" s="16">
        <v>43691.63490740741</v>
      </c>
      <c r="E66" s="15" t="s">
        <v>97</v>
      </c>
      <c r="F66" s="15">
        <v>4.7729999999999997</v>
      </c>
      <c r="G66" s="15">
        <v>429282</v>
      </c>
      <c r="H66" s="18">
        <f t="shared" si="3"/>
        <v>1.952536244197155</v>
      </c>
    </row>
    <row r="67" spans="1:8" s="15" customFormat="1" x14ac:dyDescent="0.2">
      <c r="A67" s="15">
        <v>54</v>
      </c>
      <c r="B67" s="15" t="s">
        <v>200</v>
      </c>
      <c r="C67" s="15" t="s">
        <v>201</v>
      </c>
      <c r="D67" s="16">
        <v>43691.641377314816</v>
      </c>
      <c r="E67" s="15" t="s">
        <v>97</v>
      </c>
      <c r="F67" s="15">
        <v>4.7679999999999998</v>
      </c>
      <c r="G67" s="15">
        <v>534625</v>
      </c>
      <c r="H67" s="18">
        <f t="shared" si="3"/>
        <v>2.4402857738914574</v>
      </c>
    </row>
    <row r="68" spans="1:8" s="15" customFormat="1" x14ac:dyDescent="0.2">
      <c r="A68" s="15">
        <v>55</v>
      </c>
      <c r="B68" s="15" t="s">
        <v>202</v>
      </c>
      <c r="C68" s="15" t="s">
        <v>203</v>
      </c>
      <c r="D68" s="16">
        <v>43691.647881944446</v>
      </c>
      <c r="E68" s="15" t="s">
        <v>97</v>
      </c>
      <c r="F68" s="15">
        <v>4.7789999999999999</v>
      </c>
      <c r="G68" s="15">
        <v>105331</v>
      </c>
      <c r="H68" s="18">
        <f t="shared" si="3"/>
        <v>0.45260793482682254</v>
      </c>
    </row>
    <row r="69" spans="1:8" s="15" customFormat="1" x14ac:dyDescent="0.2">
      <c r="A69" s="15">
        <v>56</v>
      </c>
      <c r="B69" s="15" t="s">
        <v>204</v>
      </c>
      <c r="C69" s="15" t="s">
        <v>205</v>
      </c>
      <c r="D69" s="16">
        <v>43691.654374999998</v>
      </c>
      <c r="E69" s="15" t="s">
        <v>97</v>
      </c>
      <c r="F69" s="15">
        <v>4.7679999999999998</v>
      </c>
      <c r="G69" s="15">
        <v>102296</v>
      </c>
      <c r="H69" s="18">
        <f t="shared" si="3"/>
        <v>0.43855555524182682</v>
      </c>
    </row>
    <row r="70" spans="1:8" s="15" customFormat="1" x14ac:dyDescent="0.2">
      <c r="A70" s="15">
        <v>57</v>
      </c>
      <c r="B70" s="15" t="s">
        <v>206</v>
      </c>
      <c r="C70" s="15" t="s">
        <v>207</v>
      </c>
      <c r="D70" s="16">
        <v>43691.660891203705</v>
      </c>
      <c r="E70" s="15" t="s">
        <v>97</v>
      </c>
      <c r="F70" s="15">
        <v>4.7679999999999998</v>
      </c>
      <c r="G70" s="15">
        <v>99819</v>
      </c>
      <c r="H70" s="18">
        <f t="shared" si="3"/>
        <v>0.42708677625268859</v>
      </c>
    </row>
    <row r="71" spans="1:8" s="15" customFormat="1" x14ac:dyDescent="0.2">
      <c r="A71" s="15">
        <v>58</v>
      </c>
      <c r="B71" s="15" t="s">
        <v>208</v>
      </c>
      <c r="C71" s="15" t="s">
        <v>209</v>
      </c>
      <c r="D71" s="16">
        <v>43691.667395833334</v>
      </c>
      <c r="E71" s="15" t="s">
        <v>97</v>
      </c>
      <c r="F71" s="15">
        <v>4.7729999999999997</v>
      </c>
      <c r="G71" s="15">
        <v>108468</v>
      </c>
      <c r="H71" s="18">
        <f t="shared" si="3"/>
        <v>0.46713258548848047</v>
      </c>
    </row>
    <row r="72" spans="1:8" s="15" customFormat="1" x14ac:dyDescent="0.2">
      <c r="A72" s="15">
        <v>59</v>
      </c>
      <c r="B72" s="15" t="s">
        <v>210</v>
      </c>
      <c r="C72" s="15" t="s">
        <v>211</v>
      </c>
      <c r="D72" s="16">
        <v>43691.673900462964</v>
      </c>
      <c r="E72" s="15" t="s">
        <v>97</v>
      </c>
      <c r="F72" s="15">
        <v>4.7679999999999998</v>
      </c>
      <c r="G72" s="15">
        <v>63006</v>
      </c>
      <c r="H72" s="18">
        <f t="shared" si="3"/>
        <v>0.25663858855501193</v>
      </c>
    </row>
    <row r="73" spans="1:8" s="15" customFormat="1" x14ac:dyDescent="0.2">
      <c r="A73" s="15">
        <v>60</v>
      </c>
      <c r="B73" s="15" t="s">
        <v>212</v>
      </c>
      <c r="C73" s="15" t="s">
        <v>213</v>
      </c>
      <c r="D73" s="16">
        <v>43691.680381944447</v>
      </c>
      <c r="E73" s="15" t="s">
        <v>97</v>
      </c>
      <c r="F73" s="15">
        <v>4.7729999999999997</v>
      </c>
      <c r="G73" s="15">
        <v>72719</v>
      </c>
      <c r="H73" s="18">
        <f t="shared" si="3"/>
        <v>0.30161083333559308</v>
      </c>
    </row>
    <row r="74" spans="1:8" s="15" customFormat="1" x14ac:dyDescent="0.2">
      <c r="A74" s="15">
        <v>61</v>
      </c>
      <c r="B74" s="15" t="s">
        <v>214</v>
      </c>
      <c r="C74" s="15" t="s">
        <v>215</v>
      </c>
      <c r="D74" s="16">
        <v>43691.686863425923</v>
      </c>
      <c r="E74" s="15" t="s">
        <v>97</v>
      </c>
      <c r="F74" s="15">
        <v>4.7729999999999997</v>
      </c>
      <c r="G74" s="15">
        <v>96903</v>
      </c>
      <c r="H74" s="18">
        <f t="shared" si="3"/>
        <v>0.41358537959046532</v>
      </c>
    </row>
    <row r="75" spans="1:8" s="15" customFormat="1" x14ac:dyDescent="0.2">
      <c r="A75" s="15">
        <v>62</v>
      </c>
      <c r="B75" s="15" t="s">
        <v>216</v>
      </c>
      <c r="C75" s="15" t="s">
        <v>217</v>
      </c>
      <c r="D75" s="16">
        <v>43691.693344907406</v>
      </c>
      <c r="E75" s="15" t="s">
        <v>97</v>
      </c>
      <c r="F75" s="15">
        <v>4.7729999999999997</v>
      </c>
      <c r="G75" s="15">
        <v>100228</v>
      </c>
      <c r="H75" s="18">
        <f t="shared" si="3"/>
        <v>0.42898049066793181</v>
      </c>
    </row>
    <row r="76" spans="1:8" s="15" customFormat="1" x14ac:dyDescent="0.2">
      <c r="A76" s="15">
        <v>63</v>
      </c>
      <c r="B76" s="15" t="s">
        <v>218</v>
      </c>
      <c r="C76" s="15" t="s">
        <v>219</v>
      </c>
      <c r="D76" s="16">
        <v>43691.699826388889</v>
      </c>
      <c r="E76" s="15" t="s">
        <v>97</v>
      </c>
      <c r="F76" s="15">
        <v>4.7729999999999997</v>
      </c>
      <c r="G76" s="15">
        <v>441060</v>
      </c>
      <c r="H76" s="18">
        <f t="shared" si="3"/>
        <v>2.0070696632258467</v>
      </c>
    </row>
    <row r="77" spans="1:8" x14ac:dyDescent="0.2">
      <c r="A77" s="8">
        <v>64</v>
      </c>
      <c r="B77" s="8" t="s">
        <v>220</v>
      </c>
      <c r="C77" s="8" t="s">
        <v>221</v>
      </c>
      <c r="D77" s="9">
        <v>43691.706226851849</v>
      </c>
      <c r="E77" s="8" t="s">
        <v>97</v>
      </c>
      <c r="F77" s="8">
        <v>4.7409999999999997</v>
      </c>
      <c r="G77" s="8">
        <v>303717</v>
      </c>
      <c r="H77" s="17">
        <f t="shared" si="1"/>
        <v>7.0586418356081477</v>
      </c>
    </row>
    <row r="78" spans="1:8" x14ac:dyDescent="0.2">
      <c r="A78" s="8">
        <v>65</v>
      </c>
      <c r="B78" s="8" t="s">
        <v>222</v>
      </c>
      <c r="C78" s="8" t="s">
        <v>223</v>
      </c>
      <c r="D78" s="9">
        <v>43691.71266203704</v>
      </c>
      <c r="E78" s="8" t="s">
        <v>97</v>
      </c>
      <c r="F78" s="8">
        <v>4.7409999999999997</v>
      </c>
      <c r="G78" s="8">
        <v>373911</v>
      </c>
      <c r="H78" s="17">
        <f t="shared" si="1"/>
        <v>8.6848271781187822</v>
      </c>
    </row>
    <row r="79" spans="1:8" x14ac:dyDescent="0.2">
      <c r="A79" s="8">
        <v>66</v>
      </c>
      <c r="B79" s="8" t="s">
        <v>224</v>
      </c>
      <c r="C79" s="8" t="s">
        <v>225</v>
      </c>
      <c r="D79" s="9">
        <v>43691.719085648147</v>
      </c>
      <c r="E79" s="8" t="s">
        <v>97</v>
      </c>
      <c r="F79" s="8">
        <v>4.7409999999999997</v>
      </c>
      <c r="G79" s="8">
        <v>280855</v>
      </c>
      <c r="H79" s="17">
        <f t="shared" ref="H79:H140" si="4">G79*R$18+R$17</f>
        <v>6.528997573983534</v>
      </c>
    </row>
    <row r="80" spans="1:8" x14ac:dyDescent="0.2">
      <c r="A80" s="8">
        <v>67</v>
      </c>
      <c r="B80" s="8" t="s">
        <v>226</v>
      </c>
      <c r="C80" s="8" t="s">
        <v>227</v>
      </c>
      <c r="D80" s="9">
        <v>43691.725497685184</v>
      </c>
      <c r="E80" s="8" t="s">
        <v>97</v>
      </c>
      <c r="F80" s="8">
        <v>4.7359999999999998</v>
      </c>
      <c r="G80" s="8">
        <v>298547</v>
      </c>
      <c r="H80" s="17">
        <f t="shared" si="4"/>
        <v>6.9388683760420884</v>
      </c>
    </row>
    <row r="81" spans="1:8" x14ac:dyDescent="0.2">
      <c r="A81" s="8">
        <v>68</v>
      </c>
      <c r="B81" s="8" t="s">
        <v>228</v>
      </c>
      <c r="C81" s="8" t="s">
        <v>229</v>
      </c>
      <c r="D81" s="9">
        <v>43691.731921296298</v>
      </c>
      <c r="E81" s="8" t="s">
        <v>97</v>
      </c>
      <c r="F81" s="8">
        <v>4.7409999999999997</v>
      </c>
      <c r="G81" s="8">
        <v>245615</v>
      </c>
      <c r="H81" s="17">
        <f t="shared" si="4"/>
        <v>5.7125920198040498</v>
      </c>
    </row>
    <row r="82" spans="1:8" x14ac:dyDescent="0.2">
      <c r="A82" s="8">
        <v>69</v>
      </c>
      <c r="B82" s="8" t="s">
        <v>230</v>
      </c>
      <c r="C82" s="8" t="s">
        <v>231</v>
      </c>
      <c r="D82" s="9">
        <v>43691.738333333335</v>
      </c>
      <c r="E82" s="8" t="s">
        <v>97</v>
      </c>
      <c r="F82" s="8">
        <v>4.7359999999999998</v>
      </c>
      <c r="G82" s="8">
        <v>306256</v>
      </c>
      <c r="H82" s="17">
        <f t="shared" si="4"/>
        <v>7.1174628827722142</v>
      </c>
    </row>
    <row r="83" spans="1:8" x14ac:dyDescent="0.2">
      <c r="A83" s="8">
        <v>70</v>
      </c>
      <c r="B83" s="8" t="s">
        <v>232</v>
      </c>
      <c r="C83" s="8" t="s">
        <v>233</v>
      </c>
      <c r="D83" s="9">
        <v>43691.744780092595</v>
      </c>
      <c r="E83" s="8" t="s">
        <v>97</v>
      </c>
      <c r="F83" s="8">
        <v>4.7409999999999997</v>
      </c>
      <c r="G83" s="8">
        <v>273461</v>
      </c>
      <c r="H83" s="17">
        <f t="shared" si="4"/>
        <v>6.3577006764919588</v>
      </c>
    </row>
    <row r="84" spans="1:8" x14ac:dyDescent="0.2">
      <c r="A84" s="8">
        <v>71</v>
      </c>
      <c r="B84" s="8" t="s">
        <v>234</v>
      </c>
      <c r="C84" s="8" t="s">
        <v>235</v>
      </c>
      <c r="D84" s="9">
        <v>43691.751192129632</v>
      </c>
      <c r="E84" s="8" t="s">
        <v>97</v>
      </c>
      <c r="F84" s="8">
        <v>4.7409999999999997</v>
      </c>
      <c r="G84" s="8">
        <v>293861</v>
      </c>
      <c r="H84" s="17">
        <f t="shared" si="4"/>
        <v>6.8303077509885961</v>
      </c>
    </row>
    <row r="85" spans="1:8" x14ac:dyDescent="0.2">
      <c r="A85" s="8">
        <v>72</v>
      </c>
      <c r="B85" s="8" t="s">
        <v>236</v>
      </c>
      <c r="C85" s="8" t="s">
        <v>237</v>
      </c>
      <c r="D85" s="9">
        <v>43691.757627314815</v>
      </c>
      <c r="E85" s="8" t="s">
        <v>97</v>
      </c>
      <c r="F85" s="8">
        <v>4.7409999999999997</v>
      </c>
      <c r="G85" s="8">
        <v>240726</v>
      </c>
      <c r="H85" s="17">
        <f t="shared" si="4"/>
        <v>5.5993284910190466</v>
      </c>
    </row>
    <row r="86" spans="1:8" x14ac:dyDescent="0.2">
      <c r="A86" s="8">
        <v>73</v>
      </c>
      <c r="B86" s="8" t="s">
        <v>238</v>
      </c>
      <c r="C86" s="8" t="s">
        <v>239</v>
      </c>
      <c r="D86" s="9">
        <v>43691.764074074075</v>
      </c>
      <c r="E86" s="8" t="s">
        <v>97</v>
      </c>
      <c r="F86" s="8">
        <v>4.7409999999999997</v>
      </c>
      <c r="G86" s="8">
        <v>251617</v>
      </c>
      <c r="H86" s="17">
        <f t="shared" si="4"/>
        <v>5.8516404345652662</v>
      </c>
    </row>
    <row r="87" spans="1:8" x14ac:dyDescent="0.2">
      <c r="A87" s="8">
        <v>74</v>
      </c>
      <c r="B87" s="8" t="s">
        <v>240</v>
      </c>
      <c r="C87" s="8" t="s">
        <v>241</v>
      </c>
      <c r="D87" s="9">
        <v>43691.770497685182</v>
      </c>
      <c r="E87" s="8" t="s">
        <v>97</v>
      </c>
      <c r="F87" s="8">
        <v>4.7409999999999997</v>
      </c>
      <c r="G87" s="8">
        <v>242928</v>
      </c>
      <c r="H87" s="17">
        <f t="shared" si="4"/>
        <v>5.6503422546485371</v>
      </c>
    </row>
    <row r="88" spans="1:8" x14ac:dyDescent="0.2">
      <c r="A88" s="8">
        <v>75</v>
      </c>
      <c r="B88" s="8" t="s">
        <v>242</v>
      </c>
      <c r="C88" s="8" t="s">
        <v>243</v>
      </c>
      <c r="D88" s="9">
        <v>43691.776932870373</v>
      </c>
      <c r="E88" s="8" t="s">
        <v>97</v>
      </c>
      <c r="F88" s="8">
        <v>4.7409999999999997</v>
      </c>
      <c r="G88" s="8">
        <v>266301</v>
      </c>
      <c r="H88" s="17">
        <f t="shared" si="4"/>
        <v>6.1918248601490218</v>
      </c>
    </row>
    <row r="89" spans="1:8" x14ac:dyDescent="0.2">
      <c r="A89" s="8">
        <v>76</v>
      </c>
      <c r="B89" s="8" t="s">
        <v>244</v>
      </c>
      <c r="C89" s="8" t="s">
        <v>245</v>
      </c>
      <c r="D89" s="9">
        <v>43691.783368055556</v>
      </c>
      <c r="E89" s="8" t="s">
        <v>97</v>
      </c>
      <c r="F89" s="8">
        <v>4.7409999999999997</v>
      </c>
      <c r="G89" s="8">
        <v>310136</v>
      </c>
      <c r="H89" s="17">
        <f t="shared" si="4"/>
        <v>7.2073508949803982</v>
      </c>
    </row>
    <row r="90" spans="1:8" x14ac:dyDescent="0.2">
      <c r="A90" s="8">
        <v>77</v>
      </c>
      <c r="B90" s="8" t="s">
        <v>246</v>
      </c>
      <c r="C90" s="8" t="s">
        <v>247</v>
      </c>
      <c r="D90" s="9">
        <v>43691.789803240739</v>
      </c>
      <c r="E90" s="8" t="s">
        <v>97</v>
      </c>
      <c r="F90" s="8">
        <v>4.7409999999999997</v>
      </c>
      <c r="G90" s="8">
        <v>275344</v>
      </c>
      <c r="H90" s="17">
        <f t="shared" si="4"/>
        <v>6.4013241628290753</v>
      </c>
    </row>
    <row r="91" spans="1:8" x14ac:dyDescent="0.2">
      <c r="A91" s="8">
        <v>78</v>
      </c>
      <c r="B91" s="8" t="s">
        <v>248</v>
      </c>
      <c r="C91" s="8" t="s">
        <v>249</v>
      </c>
      <c r="D91" s="9">
        <v>43691.796226851853</v>
      </c>
      <c r="E91" s="8" t="s">
        <v>97</v>
      </c>
      <c r="F91" s="8">
        <v>4.7409999999999997</v>
      </c>
      <c r="G91" s="8">
        <v>268271</v>
      </c>
      <c r="H91" s="17">
        <f t="shared" si="4"/>
        <v>6.2374638766567854</v>
      </c>
    </row>
    <row r="92" spans="1:8" x14ac:dyDescent="0.2">
      <c r="A92" s="8">
        <v>79</v>
      </c>
      <c r="B92" s="8" t="s">
        <v>250</v>
      </c>
      <c r="C92" s="8" t="s">
        <v>251</v>
      </c>
      <c r="D92" s="9">
        <v>43691.80263888889</v>
      </c>
      <c r="E92" s="8" t="s">
        <v>97</v>
      </c>
      <c r="F92" s="8">
        <v>4.7409999999999997</v>
      </c>
      <c r="G92" s="8">
        <v>241117</v>
      </c>
      <c r="H92" s="17">
        <f t="shared" si="4"/>
        <v>5.608386793280232</v>
      </c>
    </row>
    <row r="93" spans="1:8" x14ac:dyDescent="0.2">
      <c r="A93" s="8">
        <v>80</v>
      </c>
      <c r="B93" s="8" t="s">
        <v>252</v>
      </c>
      <c r="C93" s="8" t="s">
        <v>253</v>
      </c>
      <c r="D93" s="9">
        <v>43691.809074074074</v>
      </c>
      <c r="E93" s="8" t="s">
        <v>97</v>
      </c>
      <c r="F93" s="8">
        <v>4.7409999999999997</v>
      </c>
      <c r="G93" s="8">
        <v>424700</v>
      </c>
      <c r="H93" s="17">
        <f t="shared" si="4"/>
        <v>9.8614566245212174</v>
      </c>
    </row>
    <row r="94" spans="1:8" x14ac:dyDescent="0.2">
      <c r="A94" s="8">
        <v>81</v>
      </c>
      <c r="B94" s="8" t="s">
        <v>254</v>
      </c>
      <c r="C94" s="8" t="s">
        <v>255</v>
      </c>
      <c r="D94" s="9">
        <v>43691.815497685187</v>
      </c>
      <c r="E94" s="8" t="s">
        <v>97</v>
      </c>
      <c r="F94" s="8">
        <v>4.7409999999999997</v>
      </c>
      <c r="G94" s="8">
        <v>286932</v>
      </c>
      <c r="H94" s="17">
        <f t="shared" si="4"/>
        <v>6.6697835147539291</v>
      </c>
    </row>
    <row r="95" spans="1:8" x14ac:dyDescent="0.2">
      <c r="A95" s="8">
        <v>82</v>
      </c>
      <c r="B95" s="8" t="s">
        <v>256</v>
      </c>
      <c r="C95" s="8" t="s">
        <v>257</v>
      </c>
      <c r="D95" s="9">
        <v>43691.821921296294</v>
      </c>
      <c r="E95" s="8" t="s">
        <v>97</v>
      </c>
      <c r="F95" s="8">
        <v>4.7409999999999997</v>
      </c>
      <c r="G95" s="8">
        <v>258264</v>
      </c>
      <c r="H95" s="17">
        <f t="shared" si="4"/>
        <v>6.0056315730054202</v>
      </c>
    </row>
    <row r="96" spans="1:8" x14ac:dyDescent="0.2">
      <c r="A96" s="8">
        <v>83</v>
      </c>
      <c r="B96" s="8" t="s">
        <v>258</v>
      </c>
      <c r="C96" s="8" t="s">
        <v>259</v>
      </c>
      <c r="D96" s="9">
        <v>43691.828333333331</v>
      </c>
      <c r="E96" s="8" t="s">
        <v>97</v>
      </c>
      <c r="F96" s="8">
        <v>4.7359999999999998</v>
      </c>
      <c r="G96" s="8">
        <v>256194</v>
      </c>
      <c r="H96" s="17">
        <f t="shared" si="4"/>
        <v>5.9576758551520852</v>
      </c>
    </row>
    <row r="97" spans="1:8" x14ac:dyDescent="0.2">
      <c r="A97" s="8">
        <v>84</v>
      </c>
      <c r="B97" s="8" t="s">
        <v>260</v>
      </c>
      <c r="C97" s="8" t="s">
        <v>261</v>
      </c>
      <c r="D97" s="9">
        <v>43691.834768518522</v>
      </c>
      <c r="E97" s="8" t="s">
        <v>97</v>
      </c>
      <c r="F97" s="8">
        <v>4.7409999999999997</v>
      </c>
      <c r="G97" s="8">
        <v>201442</v>
      </c>
      <c r="H97" s="17">
        <f t="shared" si="4"/>
        <v>4.6892355344246406</v>
      </c>
    </row>
    <row r="98" spans="1:8" x14ac:dyDescent="0.2">
      <c r="A98" s="8">
        <v>85</v>
      </c>
      <c r="B98" s="8" t="s">
        <v>262</v>
      </c>
      <c r="C98" s="8" t="s">
        <v>263</v>
      </c>
      <c r="D98" s="9">
        <v>43691.841192129628</v>
      </c>
      <c r="E98" s="8" t="s">
        <v>97</v>
      </c>
      <c r="F98" s="8">
        <v>4.7409999999999997</v>
      </c>
      <c r="G98" s="8">
        <v>140003</v>
      </c>
      <c r="H98" s="17">
        <f t="shared" si="4"/>
        <v>3.2658773947188133</v>
      </c>
    </row>
    <row r="99" spans="1:8" x14ac:dyDescent="0.2">
      <c r="A99" s="8">
        <v>86</v>
      </c>
      <c r="B99" s="8" t="s">
        <v>264</v>
      </c>
      <c r="C99" s="8" t="s">
        <v>265</v>
      </c>
      <c r="D99" s="9">
        <v>43691.847615740742</v>
      </c>
      <c r="E99" s="8" t="s">
        <v>97</v>
      </c>
      <c r="F99" s="8">
        <v>4.7409999999999997</v>
      </c>
      <c r="G99" s="8">
        <v>227845</v>
      </c>
      <c r="H99" s="17">
        <f t="shared" si="4"/>
        <v>5.3009141906959494</v>
      </c>
    </row>
    <row r="100" spans="1:8" x14ac:dyDescent="0.2">
      <c r="A100" s="8">
        <v>87</v>
      </c>
      <c r="B100" s="8" t="s">
        <v>266</v>
      </c>
      <c r="C100" s="8" t="s">
        <v>267</v>
      </c>
      <c r="D100" s="9">
        <v>43691.854039351849</v>
      </c>
      <c r="E100" s="8" t="s">
        <v>97</v>
      </c>
      <c r="F100" s="8">
        <v>4.7409999999999997</v>
      </c>
      <c r="G100" s="8">
        <v>229785</v>
      </c>
      <c r="H100" s="17">
        <f t="shared" si="4"/>
        <v>5.3458581968000418</v>
      </c>
    </row>
    <row r="101" spans="1:8" x14ac:dyDescent="0.2">
      <c r="A101" s="8">
        <v>88</v>
      </c>
      <c r="B101" s="8" t="s">
        <v>268</v>
      </c>
      <c r="C101" s="8" t="s">
        <v>269</v>
      </c>
      <c r="D101" s="9">
        <v>43691.860462962963</v>
      </c>
      <c r="E101" s="8" t="s">
        <v>97</v>
      </c>
      <c r="F101" s="8">
        <v>4.7409999999999997</v>
      </c>
      <c r="G101" s="8">
        <v>178097</v>
      </c>
      <c r="H101" s="17">
        <f t="shared" si="4"/>
        <v>4.1484016053009158</v>
      </c>
    </row>
    <row r="102" spans="1:8" x14ac:dyDescent="0.2">
      <c r="A102" s="8">
        <v>89</v>
      </c>
      <c r="B102" s="8" t="s">
        <v>270</v>
      </c>
      <c r="C102" s="8" t="s">
        <v>271</v>
      </c>
      <c r="D102" s="9">
        <v>43691.866898148146</v>
      </c>
      <c r="E102" s="8" t="s">
        <v>97</v>
      </c>
      <c r="F102" s="8">
        <v>4.7409999999999997</v>
      </c>
      <c r="G102" s="8">
        <v>243606</v>
      </c>
      <c r="H102" s="17">
        <f t="shared" si="4"/>
        <v>5.6660494897715132</v>
      </c>
    </row>
    <row r="103" spans="1:8" x14ac:dyDescent="0.2">
      <c r="A103" s="8">
        <v>90</v>
      </c>
      <c r="B103" s="8" t="s">
        <v>272</v>
      </c>
      <c r="C103" s="8" t="s">
        <v>273</v>
      </c>
      <c r="D103" s="9">
        <v>43691.873333333337</v>
      </c>
      <c r="E103" s="8" t="s">
        <v>97</v>
      </c>
      <c r="F103" s="8">
        <v>4.7409999999999997</v>
      </c>
      <c r="G103" s="8">
        <v>345128</v>
      </c>
      <c r="H103" s="17">
        <f t="shared" si="4"/>
        <v>8.0180110298228655</v>
      </c>
    </row>
    <row r="104" spans="1:8" x14ac:dyDescent="0.2">
      <c r="A104" s="8">
        <v>91</v>
      </c>
      <c r="B104" s="8" t="s">
        <v>274</v>
      </c>
      <c r="C104" s="8" t="s">
        <v>275</v>
      </c>
      <c r="D104" s="9">
        <v>43691.87976851852</v>
      </c>
      <c r="E104" s="8" t="s">
        <v>97</v>
      </c>
      <c r="F104" s="8">
        <v>4.7359999999999998</v>
      </c>
      <c r="G104" s="8">
        <v>253216</v>
      </c>
      <c r="H104" s="17">
        <f t="shared" si="4"/>
        <v>5.8886844890809584</v>
      </c>
    </row>
    <row r="105" spans="1:8" x14ac:dyDescent="0.2">
      <c r="A105" s="8">
        <v>92</v>
      </c>
      <c r="B105" s="8" t="s">
        <v>276</v>
      </c>
      <c r="C105" s="8" t="s">
        <v>277</v>
      </c>
      <c r="D105" s="9">
        <v>43691.886180555557</v>
      </c>
      <c r="E105" s="8" t="s">
        <v>97</v>
      </c>
      <c r="F105" s="8">
        <v>4.7309999999999999</v>
      </c>
      <c r="G105" s="8">
        <v>238444</v>
      </c>
      <c r="H105" s="17">
        <f t="shared" si="4"/>
        <v>5.5464613663130997</v>
      </c>
    </row>
    <row r="106" spans="1:8" x14ac:dyDescent="0.2">
      <c r="A106" s="8">
        <v>93</v>
      </c>
      <c r="B106" s="8" t="s">
        <v>278</v>
      </c>
      <c r="C106" s="8" t="s">
        <v>279</v>
      </c>
      <c r="D106" s="9">
        <v>43691.892604166664</v>
      </c>
      <c r="E106" s="8" t="s">
        <v>97</v>
      </c>
      <c r="F106" s="8">
        <v>4.7359999999999998</v>
      </c>
      <c r="G106" s="8">
        <v>208295</v>
      </c>
      <c r="H106" s="17">
        <f t="shared" si="4"/>
        <v>4.8479990776366728</v>
      </c>
    </row>
    <row r="107" spans="1:8" x14ac:dyDescent="0.2">
      <c r="A107" s="8">
        <v>94</v>
      </c>
      <c r="B107" s="8" t="s">
        <v>280</v>
      </c>
      <c r="C107" s="8" t="s">
        <v>281</v>
      </c>
      <c r="D107" s="9">
        <v>43691.899016203701</v>
      </c>
      <c r="E107" s="8" t="s">
        <v>97</v>
      </c>
      <c r="F107" s="8">
        <v>4.7359999999999998</v>
      </c>
      <c r="G107" s="8">
        <v>267071</v>
      </c>
      <c r="H107" s="17">
        <f t="shared" si="4"/>
        <v>6.2096634605099243</v>
      </c>
    </row>
    <row r="108" spans="1:8" x14ac:dyDescent="0.2">
      <c r="A108" s="8">
        <v>95</v>
      </c>
      <c r="B108" s="8" t="s">
        <v>282</v>
      </c>
      <c r="C108" s="8" t="s">
        <v>283</v>
      </c>
      <c r="D108" s="9">
        <v>43691.905439814815</v>
      </c>
      <c r="E108" s="8" t="s">
        <v>97</v>
      </c>
      <c r="F108" s="8">
        <v>4.7359999999999998</v>
      </c>
      <c r="G108" s="8">
        <v>155022</v>
      </c>
      <c r="H108" s="17">
        <f t="shared" si="4"/>
        <v>3.6138227698102345</v>
      </c>
    </row>
    <row r="109" spans="1:8" x14ac:dyDescent="0.2">
      <c r="A109" s="8">
        <v>96</v>
      </c>
      <c r="B109" s="8" t="s">
        <v>284</v>
      </c>
      <c r="C109" s="8" t="s">
        <v>285</v>
      </c>
      <c r="D109" s="9">
        <v>43691.911863425928</v>
      </c>
      <c r="E109" s="8" t="s">
        <v>97</v>
      </c>
      <c r="F109" s="8">
        <v>4.7359999999999998</v>
      </c>
      <c r="G109" s="8">
        <v>300772</v>
      </c>
      <c r="H109" s="17">
        <f t="shared" si="4"/>
        <v>6.9904149809810594</v>
      </c>
    </row>
    <row r="110" spans="1:8" x14ac:dyDescent="0.2">
      <c r="A110" s="8">
        <v>97</v>
      </c>
      <c r="B110" s="8" t="s">
        <v>286</v>
      </c>
      <c r="C110" s="8" t="s">
        <v>287</v>
      </c>
      <c r="D110" s="9">
        <v>43691.918287037035</v>
      </c>
      <c r="E110" s="8" t="s">
        <v>97</v>
      </c>
      <c r="F110" s="8">
        <v>4.7359999999999998</v>
      </c>
      <c r="G110" s="8">
        <v>199931</v>
      </c>
      <c r="H110" s="17">
        <f t="shared" si="4"/>
        <v>4.6542301770930514</v>
      </c>
    </row>
    <row r="111" spans="1:8" x14ac:dyDescent="0.2">
      <c r="A111" s="8">
        <v>98</v>
      </c>
      <c r="B111" s="8" t="s">
        <v>288</v>
      </c>
      <c r="C111" s="8" t="s">
        <v>289</v>
      </c>
      <c r="D111" s="9">
        <v>43691.924699074072</v>
      </c>
      <c r="E111" s="8" t="s">
        <v>97</v>
      </c>
      <c r="F111" s="8">
        <v>4.7409999999999997</v>
      </c>
      <c r="G111" s="8">
        <v>235234</v>
      </c>
      <c r="H111" s="17">
        <f t="shared" si="4"/>
        <v>5.472095253120246</v>
      </c>
    </row>
    <row r="112" spans="1:8" x14ac:dyDescent="0.2">
      <c r="A112" s="8">
        <v>99</v>
      </c>
      <c r="B112" s="8" t="s">
        <v>290</v>
      </c>
      <c r="C112" s="8" t="s">
        <v>291</v>
      </c>
      <c r="D112" s="9">
        <v>43691.931122685186</v>
      </c>
      <c r="E112" s="8" t="s">
        <v>97</v>
      </c>
      <c r="F112" s="8">
        <v>4.7469999999999999</v>
      </c>
      <c r="G112" s="8">
        <v>296046</v>
      </c>
      <c r="H112" s="17">
        <f t="shared" si="4"/>
        <v>6.8809276753893389</v>
      </c>
    </row>
    <row r="113" spans="1:8" x14ac:dyDescent="0.2">
      <c r="A113" s="8">
        <v>100</v>
      </c>
      <c r="B113" s="8" t="s">
        <v>292</v>
      </c>
      <c r="C113" s="8" t="s">
        <v>293</v>
      </c>
      <c r="D113" s="9">
        <v>43691.937534722223</v>
      </c>
      <c r="E113" s="8" t="s">
        <v>97</v>
      </c>
      <c r="F113" s="8">
        <v>4.7469999999999999</v>
      </c>
      <c r="G113" s="8">
        <v>333266</v>
      </c>
      <c r="H113" s="17">
        <f t="shared" si="4"/>
        <v>7.7432039162111437</v>
      </c>
    </row>
    <row r="114" spans="1:8" s="15" customFormat="1" x14ac:dyDescent="0.2">
      <c r="A114" s="15">
        <v>101</v>
      </c>
      <c r="B114" s="15" t="s">
        <v>294</v>
      </c>
      <c r="C114" s="15" t="s">
        <v>295</v>
      </c>
      <c r="D114" s="16">
        <v>43691.944016203706</v>
      </c>
      <c r="E114" s="15" t="s">
        <v>97</v>
      </c>
      <c r="F114" s="15">
        <v>4.7839999999999998</v>
      </c>
      <c r="G114" s="15">
        <v>1107839</v>
      </c>
      <c r="H114" s="18">
        <f t="shared" ref="H114:H126" si="5">G114*AE$18+AE$17</f>
        <v>5.094328841909169</v>
      </c>
    </row>
    <row r="115" spans="1:8" s="15" customFormat="1" x14ac:dyDescent="0.2">
      <c r="A115" s="15">
        <v>102</v>
      </c>
      <c r="B115" s="15" t="s">
        <v>296</v>
      </c>
      <c r="C115" s="15" t="s">
        <v>297</v>
      </c>
      <c r="D115" s="16">
        <v>43691.950520833336</v>
      </c>
      <c r="E115" s="15" t="s">
        <v>97</v>
      </c>
      <c r="F115" s="15">
        <v>4.7789999999999999</v>
      </c>
      <c r="G115" s="15">
        <v>635876</v>
      </c>
      <c r="H115" s="18">
        <f t="shared" si="5"/>
        <v>2.9090888992161377</v>
      </c>
    </row>
    <row r="116" spans="1:8" s="15" customFormat="1" x14ac:dyDescent="0.2">
      <c r="A116" s="15">
        <v>103</v>
      </c>
      <c r="B116" s="15" t="s">
        <v>298</v>
      </c>
      <c r="C116" s="15" t="s">
        <v>299</v>
      </c>
      <c r="D116" s="16">
        <v>43691.957002314812</v>
      </c>
      <c r="E116" s="15" t="s">
        <v>97</v>
      </c>
      <c r="F116" s="15">
        <v>4.7789999999999999</v>
      </c>
      <c r="G116" s="15">
        <v>361433</v>
      </c>
      <c r="H116" s="18">
        <f t="shared" si="5"/>
        <v>1.6383880061535383</v>
      </c>
    </row>
    <row r="117" spans="1:8" s="15" customFormat="1" x14ac:dyDescent="0.2">
      <c r="A117" s="15">
        <v>104</v>
      </c>
      <c r="B117" s="15" t="s">
        <v>300</v>
      </c>
      <c r="C117" s="15" t="s">
        <v>301</v>
      </c>
      <c r="D117" s="16">
        <v>43691.963483796295</v>
      </c>
      <c r="E117" s="15" t="s">
        <v>97</v>
      </c>
      <c r="F117" s="15">
        <v>4.7839999999999998</v>
      </c>
      <c r="G117" s="15">
        <v>317518</v>
      </c>
      <c r="H117" s="18">
        <f t="shared" si="5"/>
        <v>1.435056787216112</v>
      </c>
    </row>
    <row r="118" spans="1:8" s="15" customFormat="1" x14ac:dyDescent="0.2">
      <c r="A118" s="15">
        <v>105</v>
      </c>
      <c r="B118" s="15" t="s">
        <v>302</v>
      </c>
      <c r="C118" s="15" t="s">
        <v>303</v>
      </c>
      <c r="D118" s="16">
        <v>43691.969988425924</v>
      </c>
      <c r="E118" s="15" t="s">
        <v>97</v>
      </c>
      <c r="F118" s="15">
        <v>4.7889999999999997</v>
      </c>
      <c r="G118" s="15">
        <v>599188</v>
      </c>
      <c r="H118" s="18">
        <f t="shared" si="5"/>
        <v>2.7392194750928018</v>
      </c>
    </row>
    <row r="119" spans="1:8" s="15" customFormat="1" x14ac:dyDescent="0.2">
      <c r="A119" s="15">
        <v>106</v>
      </c>
      <c r="B119" s="15" t="s">
        <v>304</v>
      </c>
      <c r="C119" s="15" t="s">
        <v>305</v>
      </c>
      <c r="D119" s="16">
        <v>43691.976469907408</v>
      </c>
      <c r="E119" s="15" t="s">
        <v>97</v>
      </c>
      <c r="F119" s="15">
        <v>4.7889999999999997</v>
      </c>
      <c r="G119" s="15">
        <v>623653</v>
      </c>
      <c r="H119" s="18">
        <f t="shared" si="5"/>
        <v>2.8524950818627923</v>
      </c>
    </row>
    <row r="120" spans="1:8" s="15" customFormat="1" x14ac:dyDescent="0.2">
      <c r="A120" s="15">
        <v>107</v>
      </c>
      <c r="B120" s="15" t="s">
        <v>306</v>
      </c>
      <c r="C120" s="15" t="s">
        <v>307</v>
      </c>
      <c r="D120" s="16">
        <v>43691.98296296296</v>
      </c>
      <c r="E120" s="15" t="s">
        <v>97</v>
      </c>
      <c r="F120" s="15">
        <v>4.7889999999999997</v>
      </c>
      <c r="G120" s="15">
        <v>558484</v>
      </c>
      <c r="H120" s="18">
        <f t="shared" si="5"/>
        <v>2.5507555348530433</v>
      </c>
    </row>
    <row r="121" spans="1:8" s="15" customFormat="1" x14ac:dyDescent="0.2">
      <c r="A121" s="15">
        <v>108</v>
      </c>
      <c r="B121" s="15" t="s">
        <v>308</v>
      </c>
      <c r="C121" s="15" t="s">
        <v>309</v>
      </c>
      <c r="D121" s="16">
        <v>43692.426944444444</v>
      </c>
      <c r="E121" s="15" t="s">
        <v>97</v>
      </c>
      <c r="F121" s="15">
        <v>4.7729999999999997</v>
      </c>
      <c r="G121" s="15">
        <v>886200</v>
      </c>
      <c r="H121" s="18">
        <f t="shared" si="5"/>
        <v>4.0681162030825222</v>
      </c>
    </row>
    <row r="122" spans="1:8" s="15" customFormat="1" x14ac:dyDescent="0.2">
      <c r="A122" s="15">
        <v>109</v>
      </c>
      <c r="B122" s="15" t="s">
        <v>310</v>
      </c>
      <c r="C122" s="15" t="s">
        <v>311</v>
      </c>
      <c r="D122" s="16">
        <v>43692.43346064815</v>
      </c>
      <c r="E122" s="15" t="s">
        <v>97</v>
      </c>
      <c r="F122" s="15">
        <v>4.7729999999999997</v>
      </c>
      <c r="G122" s="15">
        <v>952971</v>
      </c>
      <c r="H122" s="18">
        <f t="shared" si="5"/>
        <v>4.3772731840610231</v>
      </c>
    </row>
    <row r="123" spans="1:8" s="15" customFormat="1" x14ac:dyDescent="0.2">
      <c r="A123" s="15">
        <v>110</v>
      </c>
      <c r="B123" s="15" t="s">
        <v>312</v>
      </c>
      <c r="C123" s="15" t="s">
        <v>313</v>
      </c>
      <c r="D123" s="16">
        <v>43692.439930555556</v>
      </c>
      <c r="E123" s="15" t="s">
        <v>97</v>
      </c>
      <c r="F123" s="15">
        <v>4.7729999999999997</v>
      </c>
      <c r="G123" s="15">
        <v>473366</v>
      </c>
      <c r="H123" s="18">
        <f t="shared" si="5"/>
        <v>2.1566499514870898</v>
      </c>
    </row>
    <row r="124" spans="1:8" s="15" customFormat="1" x14ac:dyDescent="0.2">
      <c r="A124" s="15">
        <v>111</v>
      </c>
      <c r="B124" s="15" t="s">
        <v>314</v>
      </c>
      <c r="C124" s="15" t="s">
        <v>315</v>
      </c>
      <c r="D124" s="16">
        <v>43692.446423611109</v>
      </c>
      <c r="E124" s="15" t="s">
        <v>97</v>
      </c>
      <c r="F124" s="15">
        <v>4.7729999999999997</v>
      </c>
      <c r="G124" s="15">
        <v>627821</v>
      </c>
      <c r="H124" s="18">
        <f t="shared" si="5"/>
        <v>2.8717933744856134</v>
      </c>
    </row>
    <row r="125" spans="1:8" s="15" customFormat="1" x14ac:dyDescent="0.2">
      <c r="A125" s="15">
        <v>112</v>
      </c>
      <c r="B125" s="15" t="s">
        <v>316</v>
      </c>
      <c r="C125" s="15" t="s">
        <v>317</v>
      </c>
      <c r="D125" s="16">
        <v>43692.452928240738</v>
      </c>
      <c r="E125" s="15" t="s">
        <v>97</v>
      </c>
      <c r="F125" s="15">
        <v>4.7789999999999999</v>
      </c>
      <c r="G125" s="15">
        <v>937664</v>
      </c>
      <c r="H125" s="18">
        <f t="shared" si="5"/>
        <v>4.3064001118015405</v>
      </c>
    </row>
    <row r="126" spans="1:8" s="15" customFormat="1" x14ac:dyDescent="0.2">
      <c r="A126" s="15">
        <v>113</v>
      </c>
      <c r="B126" s="15" t="s">
        <v>318</v>
      </c>
      <c r="C126" s="15" t="s">
        <v>319</v>
      </c>
      <c r="D126" s="16">
        <v>43692.459398148145</v>
      </c>
      <c r="E126" s="15" t="s">
        <v>97</v>
      </c>
      <c r="F126" s="15">
        <v>4.7729999999999997</v>
      </c>
      <c r="G126" s="15">
        <v>474100</v>
      </c>
      <c r="H126" s="18">
        <f t="shared" si="5"/>
        <v>2.1600484511956193</v>
      </c>
    </row>
    <row r="127" spans="1:8" x14ac:dyDescent="0.2">
      <c r="A127" s="8">
        <v>114</v>
      </c>
      <c r="B127" s="8" t="s">
        <v>320</v>
      </c>
      <c r="C127" s="8" t="s">
        <v>321</v>
      </c>
      <c r="D127" s="9">
        <v>43692.465833333335</v>
      </c>
      <c r="E127" s="8" t="s">
        <v>97</v>
      </c>
      <c r="F127" s="8">
        <v>4.7409999999999997</v>
      </c>
      <c r="G127" s="8">
        <v>38758</v>
      </c>
      <c r="H127" s="17">
        <f t="shared" si="4"/>
        <v>0.92033311739469525</v>
      </c>
    </row>
    <row r="128" spans="1:8" x14ac:dyDescent="0.2">
      <c r="A128" s="8">
        <v>115</v>
      </c>
      <c r="B128" s="8" t="s">
        <v>322</v>
      </c>
      <c r="C128" s="8" t="s">
        <v>323</v>
      </c>
      <c r="D128" s="9">
        <v>43692.472291666665</v>
      </c>
      <c r="E128" s="8" t="s">
        <v>97</v>
      </c>
      <c r="F128" s="8">
        <v>4.7409999999999997</v>
      </c>
      <c r="G128" s="8">
        <v>47037</v>
      </c>
      <c r="H128" s="17">
        <f t="shared" si="4"/>
        <v>1.1121328217945805</v>
      </c>
    </row>
    <row r="129" spans="1:8" x14ac:dyDescent="0.2">
      <c r="A129" s="8">
        <v>116</v>
      </c>
      <c r="B129" s="8" t="s">
        <v>324</v>
      </c>
      <c r="C129" s="8" t="s">
        <v>325</v>
      </c>
      <c r="D129" s="9">
        <v>43692.478692129633</v>
      </c>
      <c r="E129" s="8" t="s">
        <v>97</v>
      </c>
      <c r="F129" s="8">
        <v>4.7409999999999997</v>
      </c>
      <c r="G129" s="8">
        <v>53047</v>
      </c>
      <c r="H129" s="17">
        <f t="shared" si="4"/>
        <v>1.2513665726634426</v>
      </c>
    </row>
    <row r="130" spans="1:8" x14ac:dyDescent="0.2">
      <c r="A130" s="8">
        <v>117</v>
      </c>
      <c r="B130" s="8" t="s">
        <v>326</v>
      </c>
      <c r="C130" s="8" t="s">
        <v>327</v>
      </c>
      <c r="D130" s="9">
        <v>43692.485127314816</v>
      </c>
      <c r="E130" s="8" t="s">
        <v>97</v>
      </c>
      <c r="F130" s="8">
        <v>4.7409999999999997</v>
      </c>
      <c r="G130" s="8">
        <v>128395</v>
      </c>
      <c r="H130" s="17">
        <f t="shared" si="4"/>
        <v>2.9969547025248446</v>
      </c>
    </row>
    <row r="131" spans="1:8" x14ac:dyDescent="0.2">
      <c r="A131" s="8">
        <v>118</v>
      </c>
      <c r="B131" s="8" t="s">
        <v>328</v>
      </c>
      <c r="C131" s="8" t="s">
        <v>329</v>
      </c>
      <c r="D131" s="9">
        <v>43692.491550925923</v>
      </c>
      <c r="E131" s="8" t="s">
        <v>97</v>
      </c>
      <c r="F131" s="8">
        <v>4.7409999999999997</v>
      </c>
      <c r="G131" s="8">
        <v>1076649</v>
      </c>
      <c r="H131" s="17">
        <f t="shared" si="4"/>
        <v>24.965167879962785</v>
      </c>
    </row>
    <row r="132" spans="1:8" x14ac:dyDescent="0.2">
      <c r="A132" s="8">
        <v>119</v>
      </c>
      <c r="B132" s="8" t="s">
        <v>330</v>
      </c>
      <c r="C132" s="8" t="s">
        <v>331</v>
      </c>
      <c r="D132" s="9">
        <v>43692.525127314817</v>
      </c>
      <c r="E132" s="8" t="s">
        <v>97</v>
      </c>
      <c r="F132" s="8">
        <v>4.7469999999999999</v>
      </c>
      <c r="G132" s="8">
        <v>1082290</v>
      </c>
      <c r="H132" s="17">
        <f t="shared" si="4"/>
        <v>25.095853002866487</v>
      </c>
    </row>
    <row r="133" spans="1:8" x14ac:dyDescent="0.2">
      <c r="A133" s="8">
        <v>120</v>
      </c>
      <c r="B133" s="8" t="s">
        <v>332</v>
      </c>
      <c r="C133" s="8" t="s">
        <v>333</v>
      </c>
      <c r="D133" s="9">
        <v>43692.530173611114</v>
      </c>
      <c r="E133" s="8" t="s">
        <v>97</v>
      </c>
      <c r="F133" s="8">
        <v>4.7409999999999997</v>
      </c>
      <c r="G133" s="8">
        <v>165612</v>
      </c>
      <c r="H133" s="17">
        <f t="shared" si="4"/>
        <v>3.8591614423062826</v>
      </c>
    </row>
    <row r="134" spans="1:8" x14ac:dyDescent="0.2">
      <c r="A134" s="8">
        <v>121</v>
      </c>
      <c r="B134" s="8" t="s">
        <v>334</v>
      </c>
      <c r="C134" s="8" t="s">
        <v>335</v>
      </c>
      <c r="D134" s="9">
        <v>43692.536585648151</v>
      </c>
      <c r="E134" s="8" t="s">
        <v>97</v>
      </c>
      <c r="F134" s="8">
        <v>4.7409999999999997</v>
      </c>
      <c r="G134" s="8">
        <v>122851</v>
      </c>
      <c r="H134" s="17">
        <f t="shared" si="4"/>
        <v>2.8685167799263467</v>
      </c>
    </row>
    <row r="135" spans="1:8" x14ac:dyDescent="0.2">
      <c r="A135" s="8">
        <v>122</v>
      </c>
      <c r="B135" s="8" t="s">
        <v>336</v>
      </c>
      <c r="C135" s="8" t="s">
        <v>337</v>
      </c>
      <c r="D135" s="9">
        <v>43692.543043981481</v>
      </c>
      <c r="E135" s="8" t="s">
        <v>97</v>
      </c>
      <c r="F135" s="8">
        <v>4.7409999999999997</v>
      </c>
      <c r="G135" s="8">
        <v>534328</v>
      </c>
      <c r="H135" s="17">
        <f t="shared" si="4"/>
        <v>12.401209975644615</v>
      </c>
    </row>
    <row r="136" spans="1:8" x14ac:dyDescent="0.2">
      <c r="A136" s="8">
        <v>123</v>
      </c>
      <c r="B136" s="8" t="s">
        <v>338</v>
      </c>
      <c r="C136" s="8" t="s">
        <v>339</v>
      </c>
      <c r="D136" s="9">
        <v>43692.549456018518</v>
      </c>
      <c r="E136" s="8" t="s">
        <v>97</v>
      </c>
      <c r="F136" s="8">
        <v>4.7409999999999997</v>
      </c>
      <c r="G136" s="8">
        <v>119721</v>
      </c>
      <c r="H136" s="17">
        <f t="shared" si="4"/>
        <v>2.7960040278099512</v>
      </c>
    </row>
    <row r="137" spans="1:8" x14ac:dyDescent="0.2">
      <c r="A137" s="8">
        <v>124</v>
      </c>
      <c r="B137" s="8" t="s">
        <v>340</v>
      </c>
      <c r="C137" s="8" t="s">
        <v>341</v>
      </c>
      <c r="D137" s="9">
        <v>43692.555891203701</v>
      </c>
      <c r="E137" s="8" t="s">
        <v>97</v>
      </c>
      <c r="F137" s="8">
        <v>4.7469999999999999</v>
      </c>
      <c r="G137" s="8">
        <v>116997</v>
      </c>
      <c r="H137" s="17">
        <f t="shared" si="4"/>
        <v>2.7328970831565766</v>
      </c>
    </row>
    <row r="138" spans="1:8" x14ac:dyDescent="0.2">
      <c r="A138" s="8">
        <v>125</v>
      </c>
      <c r="B138" s="8" t="s">
        <v>342</v>
      </c>
      <c r="C138" s="8" t="s">
        <v>343</v>
      </c>
      <c r="D138" s="9">
        <v>43692.562303240738</v>
      </c>
      <c r="E138" s="8" t="s">
        <v>97</v>
      </c>
      <c r="F138" s="8">
        <v>4.7469999999999999</v>
      </c>
      <c r="G138" s="8">
        <v>110709</v>
      </c>
      <c r="H138" s="17">
        <f t="shared" si="4"/>
        <v>2.5872229025470248</v>
      </c>
    </row>
    <row r="139" spans="1:8" x14ac:dyDescent="0.2">
      <c r="A139" s="8">
        <v>126</v>
      </c>
      <c r="B139" s="8" t="s">
        <v>344</v>
      </c>
      <c r="C139" s="8" t="s">
        <v>345</v>
      </c>
      <c r="D139" s="9">
        <v>43692.586909722224</v>
      </c>
      <c r="E139" s="8" t="s">
        <v>97</v>
      </c>
      <c r="F139" s="8">
        <v>4.7519999999999998</v>
      </c>
      <c r="G139" s="8">
        <v>364281</v>
      </c>
      <c r="H139" s="17">
        <f t="shared" si="4"/>
        <v>8.461728838540223</v>
      </c>
    </row>
    <row r="140" spans="1:8" x14ac:dyDescent="0.2">
      <c r="A140" s="8">
        <v>127</v>
      </c>
      <c r="B140" s="8" t="s">
        <v>346</v>
      </c>
      <c r="C140" s="8" t="s">
        <v>347</v>
      </c>
      <c r="D140" s="9">
        <v>43692.593333333331</v>
      </c>
      <c r="E140" s="8" t="s">
        <v>97</v>
      </c>
      <c r="F140" s="8">
        <v>4.7569999999999997</v>
      </c>
      <c r="G140" s="8">
        <v>317318</v>
      </c>
      <c r="H140" s="17">
        <f t="shared" si="4"/>
        <v>7.3737363856193614</v>
      </c>
    </row>
    <row r="141" spans="1:8" s="15" customFormat="1" x14ac:dyDescent="0.2">
      <c r="A141" s="15">
        <v>128</v>
      </c>
      <c r="B141" s="15" t="s">
        <v>348</v>
      </c>
      <c r="C141" s="15" t="s">
        <v>349</v>
      </c>
      <c r="D141" s="16">
        <v>43692.599826388891</v>
      </c>
      <c r="E141" s="15" t="s">
        <v>97</v>
      </c>
      <c r="F141" s="15">
        <v>4.7889999999999997</v>
      </c>
      <c r="G141" s="15">
        <v>485184</v>
      </c>
      <c r="H141" s="18">
        <f t="shared" ref="H141:H153" si="6">G141*AE$18+AE$17</f>
        <v>2.2113685748595708</v>
      </c>
    </row>
    <row r="142" spans="1:8" s="15" customFormat="1" x14ac:dyDescent="0.2">
      <c r="A142" s="15">
        <v>129</v>
      </c>
      <c r="B142" s="15" t="s">
        <v>350</v>
      </c>
      <c r="C142" s="15" t="s">
        <v>351</v>
      </c>
      <c r="D142" s="16">
        <v>43692.606319444443</v>
      </c>
      <c r="E142" s="15" t="s">
        <v>97</v>
      </c>
      <c r="F142" s="15">
        <v>4.7889999999999997</v>
      </c>
      <c r="G142" s="15">
        <v>338947</v>
      </c>
      <c r="H142" s="18">
        <f t="shared" si="6"/>
        <v>1.5342753842925121</v>
      </c>
    </row>
    <row r="143" spans="1:8" s="15" customFormat="1" x14ac:dyDescent="0.2">
      <c r="A143" s="15">
        <v>130</v>
      </c>
      <c r="B143" s="15" t="s">
        <v>352</v>
      </c>
      <c r="C143" s="15" t="s">
        <v>353</v>
      </c>
      <c r="D143" s="16">
        <v>43692.612824074073</v>
      </c>
      <c r="E143" s="15" t="s">
        <v>97</v>
      </c>
      <c r="F143" s="15">
        <v>4.7949999999999999</v>
      </c>
      <c r="G143" s="15">
        <v>399948</v>
      </c>
      <c r="H143" s="18">
        <f t="shared" si="6"/>
        <v>1.8167166386794398</v>
      </c>
    </row>
    <row r="144" spans="1:8" s="15" customFormat="1" x14ac:dyDescent="0.2">
      <c r="A144" s="15">
        <v>131</v>
      </c>
      <c r="B144" s="15" t="s">
        <v>354</v>
      </c>
      <c r="C144" s="15" t="s">
        <v>355</v>
      </c>
      <c r="D144" s="16">
        <v>43692.619293981479</v>
      </c>
      <c r="E144" s="15" t="s">
        <v>97</v>
      </c>
      <c r="F144" s="15">
        <v>4.7889999999999997</v>
      </c>
      <c r="G144" s="15">
        <v>343003</v>
      </c>
      <c r="H144" s="18">
        <f t="shared" si="6"/>
        <v>1.5530551047527239</v>
      </c>
    </row>
    <row r="145" spans="1:8" s="15" customFormat="1" x14ac:dyDescent="0.2">
      <c r="A145" s="15">
        <v>132</v>
      </c>
      <c r="B145" s="15" t="s">
        <v>356</v>
      </c>
      <c r="C145" s="15" t="s">
        <v>357</v>
      </c>
      <c r="D145" s="16">
        <v>43692.625798611109</v>
      </c>
      <c r="E145" s="15" t="s">
        <v>97</v>
      </c>
      <c r="F145" s="15">
        <v>4.7949999999999999</v>
      </c>
      <c r="G145" s="15">
        <v>661895</v>
      </c>
      <c r="H145" s="18">
        <f t="shared" si="6"/>
        <v>3.0295596947423333</v>
      </c>
    </row>
    <row r="146" spans="1:8" s="15" customFormat="1" x14ac:dyDescent="0.2">
      <c r="A146" s="15">
        <v>133</v>
      </c>
      <c r="B146" s="15" t="s">
        <v>358</v>
      </c>
      <c r="C146" s="15" t="s">
        <v>359</v>
      </c>
      <c r="D146" s="16">
        <v>43692.632291666669</v>
      </c>
      <c r="E146" s="15" t="s">
        <v>97</v>
      </c>
      <c r="F146" s="15">
        <v>4.7949999999999999</v>
      </c>
      <c r="G146" s="15">
        <v>403456</v>
      </c>
      <c r="H146" s="18">
        <f t="shared" si="6"/>
        <v>1.8329590596297414</v>
      </c>
    </row>
    <row r="147" spans="1:8" s="15" customFormat="1" x14ac:dyDescent="0.2">
      <c r="A147" s="15">
        <v>134</v>
      </c>
      <c r="B147" s="15" t="s">
        <v>360</v>
      </c>
      <c r="C147" s="15" t="s">
        <v>361</v>
      </c>
      <c r="D147" s="16">
        <v>43692.638784722221</v>
      </c>
      <c r="E147" s="15" t="s">
        <v>97</v>
      </c>
      <c r="F147" s="15">
        <v>4.7949999999999999</v>
      </c>
      <c r="G147" s="15">
        <v>683415</v>
      </c>
      <c r="H147" s="18">
        <f t="shared" si="6"/>
        <v>3.1291996317008537</v>
      </c>
    </row>
    <row r="148" spans="1:8" s="15" customFormat="1" x14ac:dyDescent="0.2">
      <c r="A148" s="15">
        <v>135</v>
      </c>
      <c r="B148" s="15" t="s">
        <v>362</v>
      </c>
      <c r="C148" s="15" t="s">
        <v>363</v>
      </c>
      <c r="D148" s="16">
        <v>43692.645277777781</v>
      </c>
      <c r="E148" s="15" t="s">
        <v>97</v>
      </c>
      <c r="F148" s="15">
        <v>4.7889999999999997</v>
      </c>
      <c r="G148" s="15">
        <v>607323</v>
      </c>
      <c r="H148" s="18">
        <f t="shared" si="6"/>
        <v>2.7768854085109043</v>
      </c>
    </row>
    <row r="149" spans="1:8" s="15" customFormat="1" x14ac:dyDescent="0.2">
      <c r="A149" s="15">
        <v>136</v>
      </c>
      <c r="B149" s="15" t="s">
        <v>364</v>
      </c>
      <c r="C149" s="15" t="s">
        <v>365</v>
      </c>
      <c r="D149" s="16">
        <v>43692.651770833334</v>
      </c>
      <c r="E149" s="15" t="s">
        <v>97</v>
      </c>
      <c r="F149" s="15">
        <v>4.7889999999999997</v>
      </c>
      <c r="G149" s="15">
        <v>2157790</v>
      </c>
      <c r="H149" s="18">
        <f t="shared" si="6"/>
        <v>9.9557159910511359</v>
      </c>
    </row>
    <row r="150" spans="1:8" s="15" customFormat="1" x14ac:dyDescent="0.2">
      <c r="A150" s="15">
        <v>137</v>
      </c>
      <c r="B150" s="15" t="s">
        <v>366</v>
      </c>
      <c r="C150" s="15" t="s">
        <v>367</v>
      </c>
      <c r="D150" s="16">
        <v>43692.658252314817</v>
      </c>
      <c r="E150" s="15" t="s">
        <v>97</v>
      </c>
      <c r="F150" s="15">
        <v>4.7889999999999997</v>
      </c>
      <c r="G150" s="15">
        <v>1297810</v>
      </c>
      <c r="H150" s="18">
        <f t="shared" si="6"/>
        <v>5.9739152017580084</v>
      </c>
    </row>
    <row r="151" spans="1:8" s="15" customFormat="1" x14ac:dyDescent="0.2">
      <c r="A151" s="15">
        <v>138</v>
      </c>
      <c r="B151" s="15" t="s">
        <v>368</v>
      </c>
      <c r="C151" s="15" t="s">
        <v>369</v>
      </c>
      <c r="D151" s="16">
        <v>43692.664722222224</v>
      </c>
      <c r="E151" s="15" t="s">
        <v>97</v>
      </c>
      <c r="F151" s="15">
        <v>4.7839999999999998</v>
      </c>
      <c r="G151" s="15">
        <v>794887</v>
      </c>
      <c r="H151" s="18">
        <f t="shared" si="6"/>
        <v>3.6453270969722364</v>
      </c>
    </row>
    <row r="152" spans="1:8" s="15" customFormat="1" x14ac:dyDescent="0.2">
      <c r="A152" s="15">
        <v>139</v>
      </c>
      <c r="B152" s="15" t="s">
        <v>370</v>
      </c>
      <c r="C152" s="15" t="s">
        <v>371</v>
      </c>
      <c r="D152" s="16">
        <v>43692.671203703707</v>
      </c>
      <c r="E152" s="15" t="s">
        <v>97</v>
      </c>
      <c r="F152" s="15">
        <v>4.7789999999999999</v>
      </c>
      <c r="G152" s="15">
        <v>845895</v>
      </c>
      <c r="H152" s="18">
        <f t="shared" si="6"/>
        <v>3.8814996761720595</v>
      </c>
    </row>
    <row r="153" spans="1:8" s="15" customFormat="1" x14ac:dyDescent="0.2">
      <c r="A153" s="15">
        <v>140</v>
      </c>
      <c r="B153" s="15" t="s">
        <v>372</v>
      </c>
      <c r="C153" s="15" t="s">
        <v>373</v>
      </c>
      <c r="D153" s="16">
        <v>43692.677685185183</v>
      </c>
      <c r="E153" s="15" t="s">
        <v>97</v>
      </c>
      <c r="F153" s="15">
        <v>4.7839999999999998</v>
      </c>
      <c r="G153" s="15">
        <v>867384</v>
      </c>
      <c r="H153" s="18">
        <f t="shared" si="6"/>
        <v>3.980996079764143</v>
      </c>
    </row>
    <row r="154" spans="1:8" x14ac:dyDescent="0.2">
      <c r="A154" s="8">
        <v>141</v>
      </c>
      <c r="B154" s="8" t="s">
        <v>374</v>
      </c>
      <c r="C154" s="8" t="s">
        <v>375</v>
      </c>
      <c r="D154" s="9">
        <v>43692.684120370373</v>
      </c>
      <c r="E154" s="8" t="s">
        <v>97</v>
      </c>
      <c r="F154" s="8">
        <v>4.7409999999999997</v>
      </c>
      <c r="G154" s="8">
        <v>245481</v>
      </c>
      <c r="H154" s="17">
        <f t="shared" ref="H154:H206" si="7">G154*R$18+R$17</f>
        <v>5.7094876400009831</v>
      </c>
    </row>
    <row r="155" spans="1:8" x14ac:dyDescent="0.2">
      <c r="A155" s="8">
        <v>142</v>
      </c>
      <c r="B155" s="8" t="s">
        <v>376</v>
      </c>
      <c r="C155" s="8" t="s">
        <v>377</v>
      </c>
      <c r="D155" s="9">
        <v>43692.690567129626</v>
      </c>
      <c r="E155" s="8" t="s">
        <v>97</v>
      </c>
      <c r="F155" s="8">
        <v>4.7469999999999999</v>
      </c>
      <c r="G155" s="8">
        <v>226810</v>
      </c>
      <c r="H155" s="17">
        <f t="shared" si="7"/>
        <v>5.2769363317692823</v>
      </c>
    </row>
    <row r="156" spans="1:8" x14ac:dyDescent="0.2">
      <c r="A156" s="8">
        <v>143</v>
      </c>
      <c r="B156" s="8" t="s">
        <v>378</v>
      </c>
      <c r="C156" s="8" t="s">
        <v>379</v>
      </c>
      <c r="D156" s="9">
        <v>43692.696979166663</v>
      </c>
      <c r="E156" s="8" t="s">
        <v>97</v>
      </c>
      <c r="F156" s="8">
        <v>4.7469999999999999</v>
      </c>
      <c r="G156" s="8">
        <v>147339</v>
      </c>
      <c r="H156" s="17">
        <f t="shared" si="7"/>
        <v>3.435830605429957</v>
      </c>
    </row>
    <row r="157" spans="1:8" x14ac:dyDescent="0.2">
      <c r="A157" s="8">
        <v>144</v>
      </c>
      <c r="B157" s="8" t="s">
        <v>380</v>
      </c>
      <c r="C157" s="8" t="s">
        <v>381</v>
      </c>
      <c r="D157" s="9">
        <v>43692.703402777777</v>
      </c>
      <c r="E157" s="8" t="s">
        <v>97</v>
      </c>
      <c r="F157" s="8">
        <v>4.7409999999999997</v>
      </c>
      <c r="G157" s="8">
        <v>262908</v>
      </c>
      <c r="H157" s="17">
        <f t="shared" si="7"/>
        <v>6.1132191834937721</v>
      </c>
    </row>
    <row r="158" spans="1:8" x14ac:dyDescent="0.2">
      <c r="A158" s="8">
        <v>145</v>
      </c>
      <c r="B158" s="8" t="s">
        <v>382</v>
      </c>
      <c r="C158" s="8" t="s">
        <v>383</v>
      </c>
      <c r="D158" s="9">
        <v>43692.709837962961</v>
      </c>
      <c r="E158" s="8" t="s">
        <v>97</v>
      </c>
      <c r="F158" s="8">
        <v>4.7469999999999999</v>
      </c>
      <c r="G158" s="8">
        <v>200288</v>
      </c>
      <c r="H158" s="17">
        <f t="shared" si="7"/>
        <v>4.6625008008967423</v>
      </c>
    </row>
    <row r="159" spans="1:8" x14ac:dyDescent="0.2">
      <c r="A159" s="8">
        <v>146</v>
      </c>
      <c r="B159" s="8" t="s">
        <v>384</v>
      </c>
      <c r="C159" s="8" t="s">
        <v>385</v>
      </c>
      <c r="D159" s="9">
        <v>43692.716261574074</v>
      </c>
      <c r="E159" s="8" t="s">
        <v>97</v>
      </c>
      <c r="F159" s="8">
        <v>4.7469999999999999</v>
      </c>
      <c r="G159" s="8">
        <v>379782</v>
      </c>
      <c r="H159" s="17">
        <f t="shared" si="7"/>
        <v>8.8208407141172991</v>
      </c>
    </row>
    <row r="160" spans="1:8" x14ac:dyDescent="0.2">
      <c r="A160" s="8">
        <v>147</v>
      </c>
      <c r="B160" s="8" t="s">
        <v>386</v>
      </c>
      <c r="C160" s="8" t="s">
        <v>387</v>
      </c>
      <c r="D160" s="9">
        <v>43692.722673611112</v>
      </c>
      <c r="E160" s="8" t="s">
        <v>97</v>
      </c>
      <c r="F160" s="8">
        <v>4.7469999999999999</v>
      </c>
      <c r="G160" s="8">
        <v>223965</v>
      </c>
      <c r="H160" s="17">
        <f t="shared" si="7"/>
        <v>5.2110261784877654</v>
      </c>
    </row>
    <row r="161" spans="1:8" x14ac:dyDescent="0.2">
      <c r="A161" s="8">
        <v>148</v>
      </c>
      <c r="B161" s="8" t="s">
        <v>388</v>
      </c>
      <c r="C161" s="8" t="s">
        <v>389</v>
      </c>
      <c r="D161" s="9">
        <v>43692.729108796295</v>
      </c>
      <c r="E161" s="8" t="s">
        <v>97</v>
      </c>
      <c r="F161" s="8">
        <v>4.7469999999999999</v>
      </c>
      <c r="G161" s="8">
        <v>280291</v>
      </c>
      <c r="H161" s="17">
        <f t="shared" si="7"/>
        <v>6.5159313783945096</v>
      </c>
    </row>
    <row r="162" spans="1:8" x14ac:dyDescent="0.2">
      <c r="A162" s="8">
        <v>149</v>
      </c>
      <c r="B162" s="8" t="s">
        <v>390</v>
      </c>
      <c r="C162" s="8" t="s">
        <v>391</v>
      </c>
      <c r="D162" s="9">
        <v>43692.735509259262</v>
      </c>
      <c r="E162" s="8" t="s">
        <v>97</v>
      </c>
      <c r="F162" s="8">
        <v>4.7409999999999997</v>
      </c>
      <c r="G162" s="8">
        <v>240992</v>
      </c>
      <c r="H162" s="17">
        <f t="shared" si="7"/>
        <v>5.605490916598268</v>
      </c>
    </row>
    <row r="163" spans="1:8" x14ac:dyDescent="0.2">
      <c r="A163" s="8">
        <v>150</v>
      </c>
      <c r="B163" s="8" t="s">
        <v>392</v>
      </c>
      <c r="C163" s="8" t="s">
        <v>393</v>
      </c>
      <c r="D163" s="9">
        <v>43692.741944444446</v>
      </c>
      <c r="E163" s="8" t="s">
        <v>97</v>
      </c>
      <c r="F163" s="8">
        <v>4.7409999999999997</v>
      </c>
      <c r="G163" s="8">
        <v>181321</v>
      </c>
      <c r="H163" s="17">
        <f t="shared" si="7"/>
        <v>4.223092056682149</v>
      </c>
    </row>
    <row r="164" spans="1:8" x14ac:dyDescent="0.2">
      <c r="A164" s="8">
        <v>151</v>
      </c>
      <c r="B164" s="8" t="s">
        <v>394</v>
      </c>
      <c r="C164" s="8" t="s">
        <v>395</v>
      </c>
      <c r="D164" s="9">
        <v>43692.748391203706</v>
      </c>
      <c r="E164" s="8" t="s">
        <v>97</v>
      </c>
      <c r="F164" s="8">
        <v>4.7309999999999999</v>
      </c>
      <c r="G164" s="8">
        <v>194162</v>
      </c>
      <c r="H164" s="17">
        <f t="shared" si="7"/>
        <v>4.5205796764670172</v>
      </c>
    </row>
    <row r="165" spans="1:8" x14ac:dyDescent="0.2">
      <c r="A165" s="8">
        <v>152</v>
      </c>
      <c r="B165" s="8" t="s">
        <v>396</v>
      </c>
      <c r="C165" s="8" t="s">
        <v>397</v>
      </c>
      <c r="D165" s="9">
        <v>43692.754826388889</v>
      </c>
      <c r="E165" s="8" t="s">
        <v>97</v>
      </c>
      <c r="F165" s="8">
        <v>4.7309999999999999</v>
      </c>
      <c r="G165" s="8">
        <v>183801</v>
      </c>
      <c r="H165" s="17">
        <f t="shared" si="7"/>
        <v>4.2805462500523284</v>
      </c>
    </row>
    <row r="166" spans="1:8" x14ac:dyDescent="0.2">
      <c r="A166" s="8">
        <v>153</v>
      </c>
      <c r="B166" s="8" t="s">
        <v>398</v>
      </c>
      <c r="C166" s="8" t="s">
        <v>399</v>
      </c>
      <c r="D166" s="9">
        <v>43692.761250000003</v>
      </c>
      <c r="E166" s="8" t="s">
        <v>97</v>
      </c>
      <c r="F166" s="8">
        <v>4.7309999999999999</v>
      </c>
      <c r="G166" s="8">
        <v>42688</v>
      </c>
      <c r="H166" s="17">
        <f t="shared" si="7"/>
        <v>1.011379480275665</v>
      </c>
    </row>
    <row r="167" spans="1:8" x14ac:dyDescent="0.2">
      <c r="A167" s="8">
        <v>154</v>
      </c>
      <c r="B167" s="8" t="s">
        <v>400</v>
      </c>
      <c r="C167" s="8" t="s">
        <v>401</v>
      </c>
      <c r="D167" s="9">
        <v>43692.76766203704</v>
      </c>
      <c r="E167" s="8" t="s">
        <v>97</v>
      </c>
      <c r="F167" s="8">
        <v>4.7309999999999999</v>
      </c>
      <c r="G167" s="8">
        <v>389721</v>
      </c>
      <c r="H167" s="17">
        <f t="shared" si="7"/>
        <v>9.0510976608536762</v>
      </c>
    </row>
    <row r="168" spans="1:8" x14ac:dyDescent="0.2">
      <c r="A168" s="8">
        <v>155</v>
      </c>
      <c r="B168" s="8" t="s">
        <v>402</v>
      </c>
      <c r="C168" s="8" t="s">
        <v>403</v>
      </c>
      <c r="D168" s="9">
        <v>43692.774097222224</v>
      </c>
      <c r="E168" s="8" t="s">
        <v>97</v>
      </c>
      <c r="F168" s="8">
        <v>4.7309999999999999</v>
      </c>
      <c r="G168" s="8">
        <v>1107463</v>
      </c>
      <c r="H168" s="17">
        <f t="shared" si="7"/>
        <v>25.679036232587265</v>
      </c>
    </row>
    <row r="169" spans="1:8" x14ac:dyDescent="0.2">
      <c r="A169" s="8">
        <v>156</v>
      </c>
      <c r="B169" s="8" t="s">
        <v>404</v>
      </c>
      <c r="C169" s="8" t="s">
        <v>405</v>
      </c>
      <c r="D169" s="9">
        <v>43692.780509259261</v>
      </c>
      <c r="E169" s="8" t="s">
        <v>97</v>
      </c>
      <c r="F169" s="8">
        <v>4.7309999999999999</v>
      </c>
      <c r="G169" s="8">
        <v>494814</v>
      </c>
      <c r="H169" s="17">
        <f t="shared" si="7"/>
        <v>11.485788605955394</v>
      </c>
    </row>
    <row r="170" spans="1:8" x14ac:dyDescent="0.2">
      <c r="A170" s="8">
        <v>157</v>
      </c>
      <c r="B170" s="8" t="s">
        <v>406</v>
      </c>
      <c r="C170" s="8" t="s">
        <v>407</v>
      </c>
      <c r="D170" s="9">
        <v>43692.786944444444</v>
      </c>
      <c r="E170" s="8" t="s">
        <v>97</v>
      </c>
      <c r="F170" s="8">
        <v>4.7249999999999996</v>
      </c>
      <c r="G170" s="8">
        <v>880055</v>
      </c>
      <c r="H170" s="17">
        <f t="shared" si="7"/>
        <v>20.410672036649459</v>
      </c>
    </row>
    <row r="171" spans="1:8" x14ac:dyDescent="0.2">
      <c r="A171" s="8">
        <v>158</v>
      </c>
      <c r="B171" s="8" t="s">
        <v>408</v>
      </c>
      <c r="C171" s="8" t="s">
        <v>409</v>
      </c>
      <c r="D171" s="9">
        <v>43692.793379629627</v>
      </c>
      <c r="E171" s="8" t="s">
        <v>97</v>
      </c>
      <c r="F171" s="8">
        <v>4.7249999999999996</v>
      </c>
      <c r="G171" s="8">
        <v>2307479</v>
      </c>
      <c r="H171" s="17">
        <f t="shared" si="7"/>
        <v>53.479823051663551</v>
      </c>
    </row>
    <row r="172" spans="1:8" x14ac:dyDescent="0.2">
      <c r="A172" s="8">
        <v>159</v>
      </c>
      <c r="B172" s="8" t="s">
        <v>410</v>
      </c>
      <c r="C172" s="8" t="s">
        <v>411</v>
      </c>
      <c r="D172" s="9">
        <v>43692.799791666665</v>
      </c>
      <c r="E172" s="8" t="s">
        <v>97</v>
      </c>
      <c r="F172" s="8">
        <v>4.7149999999999999</v>
      </c>
      <c r="G172" s="8">
        <v>1071712</v>
      </c>
      <c r="H172" s="17">
        <f t="shared" si="7"/>
        <v>24.850792334531906</v>
      </c>
    </row>
    <row r="173" spans="1:8" x14ac:dyDescent="0.2">
      <c r="A173" s="8">
        <v>160</v>
      </c>
      <c r="B173" s="8" t="s">
        <v>412</v>
      </c>
      <c r="C173" s="8" t="s">
        <v>413</v>
      </c>
      <c r="D173" s="9">
        <v>43692.806238425925</v>
      </c>
      <c r="E173" s="8" t="s">
        <v>97</v>
      </c>
      <c r="F173" s="8">
        <v>4.7249999999999996</v>
      </c>
      <c r="G173" s="8">
        <v>953723</v>
      </c>
      <c r="H173" s="17">
        <f t="shared" si="7"/>
        <v>22.117339583905256</v>
      </c>
    </row>
    <row r="174" spans="1:8" x14ac:dyDescent="0.2">
      <c r="A174" s="8">
        <v>161</v>
      </c>
      <c r="B174" s="8" t="s">
        <v>414</v>
      </c>
      <c r="C174" s="8" t="s">
        <v>415</v>
      </c>
      <c r="D174" s="9">
        <v>43692.812650462962</v>
      </c>
      <c r="E174" s="8" t="s">
        <v>97</v>
      </c>
      <c r="F174" s="8">
        <v>4.7249999999999996</v>
      </c>
      <c r="G174" s="8">
        <v>802760</v>
      </c>
      <c r="H174" s="17">
        <f t="shared" si="7"/>
        <v>18.619977731589774</v>
      </c>
    </row>
    <row r="175" spans="1:8" x14ac:dyDescent="0.2">
      <c r="A175" s="8">
        <v>162</v>
      </c>
      <c r="B175" s="8" t="s">
        <v>416</v>
      </c>
      <c r="C175" s="8" t="s">
        <v>417</v>
      </c>
      <c r="D175" s="9">
        <v>43692.819097222222</v>
      </c>
      <c r="E175" s="8" t="s">
        <v>97</v>
      </c>
      <c r="F175" s="8">
        <v>4.7309999999999999</v>
      </c>
      <c r="G175" s="8">
        <v>3279393</v>
      </c>
      <c r="H175" s="17">
        <f t="shared" si="7"/>
        <v>75.99616776746376</v>
      </c>
    </row>
    <row r="176" spans="1:8" x14ac:dyDescent="0.2">
      <c r="A176" s="8">
        <v>163</v>
      </c>
      <c r="B176" s="8" t="s">
        <v>418</v>
      </c>
      <c r="C176" s="8" t="s">
        <v>419</v>
      </c>
      <c r="D176" s="9">
        <v>43692.825520833336</v>
      </c>
      <c r="E176" s="8" t="s">
        <v>97</v>
      </c>
      <c r="F176" s="8">
        <v>4.7249999999999996</v>
      </c>
      <c r="G176" s="8">
        <v>3031786</v>
      </c>
      <c r="H176" s="17">
        <f t="shared" si="7"/>
        <v>70.259853066733939</v>
      </c>
    </row>
    <row r="177" spans="1:8" x14ac:dyDescent="0.2">
      <c r="A177" s="8">
        <v>164</v>
      </c>
      <c r="B177" s="8" t="s">
        <v>420</v>
      </c>
      <c r="C177" s="8" t="s">
        <v>421</v>
      </c>
      <c r="D177" s="9">
        <v>43692.831967592596</v>
      </c>
      <c r="E177" s="8" t="s">
        <v>97</v>
      </c>
      <c r="F177" s="8">
        <v>4.7309999999999999</v>
      </c>
      <c r="G177" s="8">
        <v>3339065</v>
      </c>
      <c r="H177" s="17">
        <f t="shared" si="7"/>
        <v>77.378589794393349</v>
      </c>
    </row>
    <row r="178" spans="1:8" x14ac:dyDescent="0.2">
      <c r="A178" s="8">
        <v>165</v>
      </c>
      <c r="B178" s="8" t="s">
        <v>422</v>
      </c>
      <c r="C178" s="8" t="s">
        <v>423</v>
      </c>
      <c r="D178" s="9">
        <v>43692.838402777779</v>
      </c>
      <c r="E178" s="8" t="s">
        <v>97</v>
      </c>
      <c r="F178" s="8">
        <v>4.7249999999999996</v>
      </c>
      <c r="G178" s="8">
        <v>1822250</v>
      </c>
      <c r="H178" s="17">
        <f t="shared" si="7"/>
        <v>42.238516279559207</v>
      </c>
    </row>
    <row r="179" spans="1:8" x14ac:dyDescent="0.2">
      <c r="A179" s="8">
        <v>166</v>
      </c>
      <c r="B179" s="8" t="s">
        <v>424</v>
      </c>
      <c r="C179" s="8" t="s">
        <v>425</v>
      </c>
      <c r="D179" s="9">
        <v>43692.844837962963</v>
      </c>
      <c r="E179" s="8" t="s">
        <v>97</v>
      </c>
      <c r="F179" s="8">
        <v>4.7249999999999996</v>
      </c>
      <c r="G179" s="8">
        <v>1913047</v>
      </c>
      <c r="H179" s="17">
        <f t="shared" si="7"/>
        <v>44.342011600297987</v>
      </c>
    </row>
    <row r="180" spans="1:8" x14ac:dyDescent="0.2">
      <c r="A180" s="8">
        <v>167</v>
      </c>
      <c r="B180" s="8" t="s">
        <v>426</v>
      </c>
      <c r="C180" s="8" t="s">
        <v>427</v>
      </c>
      <c r="D180" s="9">
        <v>43692.851273148146</v>
      </c>
      <c r="E180" s="8" t="s">
        <v>97</v>
      </c>
      <c r="F180" s="8">
        <v>4.7249999999999996</v>
      </c>
      <c r="G180" s="8">
        <v>663818</v>
      </c>
      <c r="H180" s="17">
        <f t="shared" si="7"/>
        <v>15.401106548025474</v>
      </c>
    </row>
    <row r="181" spans="1:8" x14ac:dyDescent="0.2">
      <c r="A181" s="8">
        <v>168</v>
      </c>
      <c r="B181" s="8" t="s">
        <v>428</v>
      </c>
      <c r="C181" s="8" t="s">
        <v>429</v>
      </c>
      <c r="D181" s="9">
        <v>43692.85769675926</v>
      </c>
      <c r="E181" s="8" t="s">
        <v>97</v>
      </c>
      <c r="F181" s="8">
        <v>4.7249999999999996</v>
      </c>
      <c r="G181" s="8">
        <v>2142748</v>
      </c>
      <c r="H181" s="17">
        <f t="shared" si="7"/>
        <v>49.663497758089754</v>
      </c>
    </row>
    <row r="182" spans="1:8" x14ac:dyDescent="0.2">
      <c r="A182" s="8">
        <v>169</v>
      </c>
      <c r="B182" s="8" t="s">
        <v>430</v>
      </c>
      <c r="C182" s="8" t="s">
        <v>431</v>
      </c>
      <c r="D182" s="9">
        <v>43692.864108796297</v>
      </c>
      <c r="E182" s="8" t="s">
        <v>97</v>
      </c>
      <c r="F182" s="8">
        <v>4.72</v>
      </c>
      <c r="G182" s="8">
        <v>1341279</v>
      </c>
      <c r="H182" s="17">
        <f t="shared" si="7"/>
        <v>31.095854650749306</v>
      </c>
    </row>
    <row r="183" spans="1:8" x14ac:dyDescent="0.2">
      <c r="A183" s="8">
        <v>170</v>
      </c>
      <c r="B183" s="8" t="s">
        <v>432</v>
      </c>
      <c r="C183" s="8" t="s">
        <v>433</v>
      </c>
      <c r="D183" s="9">
        <v>43692.870532407411</v>
      </c>
      <c r="E183" s="8" t="s">
        <v>97</v>
      </c>
      <c r="F183" s="8">
        <v>4.7249999999999996</v>
      </c>
      <c r="G183" s="8">
        <v>1393758</v>
      </c>
      <c r="H183" s="17">
        <f t="shared" si="7"/>
        <v>32.311636349891906</v>
      </c>
    </row>
    <row r="184" spans="1:8" x14ac:dyDescent="0.2">
      <c r="A184" s="8">
        <v>171</v>
      </c>
      <c r="B184" s="8" t="s">
        <v>434</v>
      </c>
      <c r="C184" s="8" t="s">
        <v>435</v>
      </c>
      <c r="D184" s="9">
        <v>43692.876956018517</v>
      </c>
      <c r="E184" s="8" t="s">
        <v>97</v>
      </c>
      <c r="F184" s="8">
        <v>4.7249999999999996</v>
      </c>
      <c r="G184" s="8">
        <v>799595</v>
      </c>
      <c r="H184" s="17">
        <f t="shared" si="7"/>
        <v>18.546654134002431</v>
      </c>
    </row>
    <row r="185" spans="1:8" x14ac:dyDescent="0.2">
      <c r="A185" s="8">
        <v>172</v>
      </c>
      <c r="B185" s="8" t="s">
        <v>436</v>
      </c>
      <c r="C185" s="8" t="s">
        <v>437</v>
      </c>
      <c r="D185" s="9">
        <v>43692.883368055554</v>
      </c>
      <c r="E185" s="8" t="s">
        <v>97</v>
      </c>
      <c r="F185" s="8">
        <v>4.72</v>
      </c>
      <c r="G185" s="8">
        <v>776812</v>
      </c>
      <c r="H185" s="17">
        <f t="shared" si="7"/>
        <v>18.018840066440816</v>
      </c>
    </row>
    <row r="186" spans="1:8" x14ac:dyDescent="0.2">
      <c r="A186" s="8">
        <v>173</v>
      </c>
      <c r="B186" s="8" t="s">
        <v>438</v>
      </c>
      <c r="C186" s="8" t="s">
        <v>439</v>
      </c>
      <c r="D186" s="9">
        <v>43692.889780092592</v>
      </c>
      <c r="E186" s="8" t="s">
        <v>97</v>
      </c>
      <c r="F186" s="8">
        <v>4.7249999999999996</v>
      </c>
      <c r="G186" s="8">
        <v>2346609</v>
      </c>
      <c r="H186" s="17">
        <f t="shared" si="7"/>
        <v>54.386348288185779</v>
      </c>
    </row>
    <row r="187" spans="1:8" x14ac:dyDescent="0.2">
      <c r="A187" s="8">
        <v>174</v>
      </c>
      <c r="B187" s="8" t="s">
        <v>440</v>
      </c>
      <c r="C187" s="8" t="s">
        <v>441</v>
      </c>
      <c r="D187" s="9">
        <v>43692.896215277775</v>
      </c>
      <c r="E187" s="8" t="s">
        <v>97</v>
      </c>
      <c r="F187" s="8">
        <v>4.7249999999999996</v>
      </c>
      <c r="G187" s="8">
        <v>87517</v>
      </c>
      <c r="H187" s="17">
        <f t="shared" si="7"/>
        <v>2.0499335264820249</v>
      </c>
    </row>
    <row r="188" spans="1:8" x14ac:dyDescent="0.2">
      <c r="A188" s="8">
        <v>175</v>
      </c>
      <c r="B188" s="8" t="s">
        <v>442</v>
      </c>
      <c r="C188" s="8" t="s">
        <v>443</v>
      </c>
      <c r="D188" s="9">
        <v>43692.902615740742</v>
      </c>
      <c r="E188" s="8" t="s">
        <v>97</v>
      </c>
      <c r="F188" s="8">
        <v>4.72</v>
      </c>
      <c r="G188" s="8">
        <v>1466437</v>
      </c>
      <c r="H188" s="17">
        <f t="shared" si="7"/>
        <v>33.995391720839997</v>
      </c>
    </row>
    <row r="189" spans="1:8" x14ac:dyDescent="0.2">
      <c r="A189" s="8">
        <v>176</v>
      </c>
      <c r="B189" s="8" t="s">
        <v>444</v>
      </c>
      <c r="C189" s="8" t="s">
        <v>445</v>
      </c>
      <c r="D189" s="9">
        <v>43692.909050925926</v>
      </c>
      <c r="E189" s="8" t="s">
        <v>97</v>
      </c>
      <c r="F189" s="8">
        <v>4.72</v>
      </c>
      <c r="G189" s="8">
        <v>1230012</v>
      </c>
      <c r="H189" s="17">
        <f t="shared" si="7"/>
        <v>28.518130564571987</v>
      </c>
    </row>
    <row r="190" spans="1:8" x14ac:dyDescent="0.2">
      <c r="A190" s="8">
        <v>177</v>
      </c>
      <c r="B190" s="8" t="s">
        <v>446</v>
      </c>
      <c r="C190" s="8" t="s">
        <v>447</v>
      </c>
      <c r="D190" s="9">
        <v>43692.915486111109</v>
      </c>
      <c r="E190" s="8" t="s">
        <v>97</v>
      </c>
      <c r="F190" s="8">
        <v>4.7249999999999996</v>
      </c>
      <c r="G190" s="8">
        <v>2194074</v>
      </c>
      <c r="H190" s="17">
        <f t="shared" si="7"/>
        <v>50.852567890717907</v>
      </c>
    </row>
    <row r="191" spans="1:8" x14ac:dyDescent="0.2">
      <c r="A191" s="8">
        <v>178</v>
      </c>
      <c r="B191" s="8" t="s">
        <v>448</v>
      </c>
      <c r="C191" s="8" t="s">
        <v>449</v>
      </c>
      <c r="D191" s="9">
        <v>43692.921909722223</v>
      </c>
      <c r="E191" s="8" t="s">
        <v>97</v>
      </c>
      <c r="F191" s="8">
        <v>4.72</v>
      </c>
      <c r="G191" s="8">
        <v>642791</v>
      </c>
      <c r="H191" s="17">
        <f t="shared" si="7"/>
        <v>14.913973756092103</v>
      </c>
    </row>
    <row r="192" spans="1:8" x14ac:dyDescent="0.2">
      <c r="A192" s="8">
        <v>179</v>
      </c>
      <c r="B192" s="8" t="s">
        <v>450</v>
      </c>
      <c r="C192" s="8" t="s">
        <v>451</v>
      </c>
      <c r="D192" s="9">
        <v>43692.928333333337</v>
      </c>
      <c r="E192" s="8" t="s">
        <v>97</v>
      </c>
      <c r="F192" s="8">
        <v>4.72</v>
      </c>
      <c r="G192" s="8">
        <v>596165</v>
      </c>
      <c r="H192" s="17">
        <f t="shared" si="7"/>
        <v>13.833788586705818</v>
      </c>
    </row>
    <row r="193" spans="1:8" x14ac:dyDescent="0.2">
      <c r="A193" s="8">
        <v>180</v>
      </c>
      <c r="B193" s="8" t="s">
        <v>452</v>
      </c>
      <c r="C193" s="8" t="s">
        <v>453</v>
      </c>
      <c r="D193" s="9">
        <v>43692.93478009259</v>
      </c>
      <c r="E193" s="8" t="s">
        <v>97</v>
      </c>
      <c r="F193" s="8">
        <v>4.7249999999999996</v>
      </c>
      <c r="G193" s="8">
        <v>1772488</v>
      </c>
      <c r="H193" s="17">
        <f t="shared" si="7"/>
        <v>41.085679355975792</v>
      </c>
    </row>
    <row r="194" spans="1:8" x14ac:dyDescent="0.2">
      <c r="A194" s="8">
        <v>181</v>
      </c>
      <c r="B194" s="8" t="s">
        <v>454</v>
      </c>
      <c r="C194" s="8" t="s">
        <v>455</v>
      </c>
      <c r="D194" s="9">
        <v>43692.941203703704</v>
      </c>
      <c r="E194" s="8" t="s">
        <v>97</v>
      </c>
      <c r="F194" s="8">
        <v>4.72</v>
      </c>
      <c r="G194" s="8">
        <v>1353475</v>
      </c>
      <c r="H194" s="17">
        <f t="shared" si="7"/>
        <v>31.378399546855235</v>
      </c>
    </row>
    <row r="195" spans="1:8" x14ac:dyDescent="0.2">
      <c r="A195" s="8">
        <v>182</v>
      </c>
      <c r="B195" s="8" t="s">
        <v>456</v>
      </c>
      <c r="C195" s="8" t="s">
        <v>457</v>
      </c>
      <c r="D195" s="9">
        <v>43692.947638888887</v>
      </c>
      <c r="E195" s="8" t="s">
        <v>97</v>
      </c>
      <c r="F195" s="8">
        <v>4.72</v>
      </c>
      <c r="G195" s="8">
        <v>1055812</v>
      </c>
      <c r="H195" s="17">
        <f t="shared" si="7"/>
        <v>24.482436820585999</v>
      </c>
    </row>
    <row r="196" spans="1:8" x14ac:dyDescent="0.2">
      <c r="A196" s="8">
        <v>183</v>
      </c>
      <c r="B196" s="8" t="s">
        <v>458</v>
      </c>
      <c r="C196" s="8" t="s">
        <v>459</v>
      </c>
      <c r="D196" s="9">
        <v>43692.954027777778</v>
      </c>
      <c r="E196" s="8" t="s">
        <v>97</v>
      </c>
      <c r="F196" s="8">
        <v>4.72</v>
      </c>
      <c r="G196" s="8">
        <v>896384</v>
      </c>
      <c r="H196" s="17">
        <f t="shared" si="7"/>
        <v>20.78896619936787</v>
      </c>
    </row>
    <row r="197" spans="1:8" x14ac:dyDescent="0.2">
      <c r="A197" s="8">
        <v>184</v>
      </c>
      <c r="B197" s="8" t="s">
        <v>460</v>
      </c>
      <c r="C197" s="8" t="s">
        <v>461</v>
      </c>
      <c r="D197" s="9">
        <v>43692.960474537038</v>
      </c>
      <c r="E197" s="8" t="s">
        <v>97</v>
      </c>
      <c r="F197" s="8">
        <v>4.72</v>
      </c>
      <c r="G197" s="8">
        <v>852429</v>
      </c>
      <c r="H197" s="17">
        <f t="shared" si="7"/>
        <v>19.770660122921807</v>
      </c>
    </row>
    <row r="198" spans="1:8" x14ac:dyDescent="0.2">
      <c r="A198" s="8">
        <v>185</v>
      </c>
      <c r="B198" s="8" t="s">
        <v>462</v>
      </c>
      <c r="C198" s="8" t="s">
        <v>463</v>
      </c>
      <c r="D198" s="9">
        <v>43692.966886574075</v>
      </c>
      <c r="E198" s="8" t="s">
        <v>97</v>
      </c>
      <c r="F198" s="8">
        <v>4.72</v>
      </c>
      <c r="G198" s="8">
        <v>1275725</v>
      </c>
      <c r="H198" s="17">
        <f t="shared" si="7"/>
        <v>29.577164250673199</v>
      </c>
    </row>
    <row r="199" spans="1:8" x14ac:dyDescent="0.2">
      <c r="A199" s="8">
        <v>186</v>
      </c>
      <c r="B199" s="8" t="s">
        <v>464</v>
      </c>
      <c r="C199" s="8" t="s">
        <v>465</v>
      </c>
      <c r="D199" s="9">
        <v>43692.973310185182</v>
      </c>
      <c r="E199" s="8" t="s">
        <v>97</v>
      </c>
      <c r="F199" s="8">
        <v>4.72</v>
      </c>
      <c r="G199" s="8">
        <v>1982861</v>
      </c>
      <c r="H199" s="17">
        <f t="shared" si="7"/>
        <v>45.95939347769545</v>
      </c>
    </row>
    <row r="200" spans="1:8" x14ac:dyDescent="0.2">
      <c r="A200" s="8">
        <v>187</v>
      </c>
      <c r="B200" s="8" t="s">
        <v>466</v>
      </c>
      <c r="C200" s="8" t="s">
        <v>467</v>
      </c>
      <c r="D200" s="9">
        <v>43692.979745370372</v>
      </c>
      <c r="E200" s="8" t="s">
        <v>97</v>
      </c>
      <c r="F200" s="8">
        <v>4.72</v>
      </c>
      <c r="G200" s="8">
        <v>970702</v>
      </c>
      <c r="H200" s="17">
        <f t="shared" si="7"/>
        <v>22.510692305369883</v>
      </c>
    </row>
    <row r="201" spans="1:8" x14ac:dyDescent="0.2">
      <c r="A201" s="8">
        <v>188</v>
      </c>
      <c r="B201" s="8" t="s">
        <v>468</v>
      </c>
      <c r="C201" s="8" t="s">
        <v>469</v>
      </c>
      <c r="D201" s="9">
        <v>43692.986168981479</v>
      </c>
      <c r="E201" s="8" t="s">
        <v>97</v>
      </c>
      <c r="F201" s="8">
        <v>4.72</v>
      </c>
      <c r="G201" s="8">
        <v>588586</v>
      </c>
      <c r="H201" s="17">
        <f t="shared" si="7"/>
        <v>13.658205791724935</v>
      </c>
    </row>
    <row r="202" spans="1:8" x14ac:dyDescent="0.2">
      <c r="A202" s="8">
        <v>189</v>
      </c>
      <c r="B202" s="8" t="s">
        <v>470</v>
      </c>
      <c r="C202" s="8" t="s">
        <v>471</v>
      </c>
      <c r="D202" s="9">
        <v>43692.992581018516</v>
      </c>
      <c r="E202" s="8" t="s">
        <v>97</v>
      </c>
      <c r="F202" s="8">
        <v>4.72</v>
      </c>
      <c r="G202" s="8">
        <v>798490</v>
      </c>
      <c r="H202" s="17">
        <f t="shared" si="7"/>
        <v>18.521054584133861</v>
      </c>
    </row>
    <row r="203" spans="1:8" x14ac:dyDescent="0.2">
      <c r="A203" s="8">
        <v>190</v>
      </c>
      <c r="B203" s="8" t="s">
        <v>472</v>
      </c>
      <c r="C203" s="8" t="s">
        <v>473</v>
      </c>
      <c r="D203" s="9">
        <v>43692.998981481483</v>
      </c>
      <c r="E203" s="8" t="s">
        <v>97</v>
      </c>
      <c r="F203" s="8">
        <v>4.7249999999999996</v>
      </c>
      <c r="G203" s="8">
        <v>880334</v>
      </c>
      <c r="H203" s="17">
        <f t="shared" si="7"/>
        <v>20.417135633403603</v>
      </c>
    </row>
    <row r="204" spans="1:8" x14ac:dyDescent="0.2">
      <c r="A204" s="8">
        <v>191</v>
      </c>
      <c r="B204" s="8" t="s">
        <v>474</v>
      </c>
      <c r="C204" s="8" t="s">
        <v>475</v>
      </c>
      <c r="D204" s="9">
        <v>43693.005393518521</v>
      </c>
      <c r="E204" s="8" t="s">
        <v>97</v>
      </c>
      <c r="F204" s="8">
        <v>4.7249999999999996</v>
      </c>
      <c r="G204" s="8">
        <v>829469</v>
      </c>
      <c r="H204" s="17">
        <f t="shared" si="7"/>
        <v>19.238745493978534</v>
      </c>
    </row>
    <row r="205" spans="1:8" x14ac:dyDescent="0.2">
      <c r="A205" s="8">
        <v>192</v>
      </c>
      <c r="B205" s="8" t="s">
        <v>476</v>
      </c>
      <c r="C205" s="8" t="s">
        <v>477</v>
      </c>
      <c r="D205" s="9">
        <v>43693.011840277781</v>
      </c>
      <c r="E205" s="8" t="s">
        <v>97</v>
      </c>
      <c r="F205" s="8">
        <v>4.7309999999999999</v>
      </c>
      <c r="G205" s="8">
        <v>387847</v>
      </c>
      <c r="H205" s="17">
        <f t="shared" si="7"/>
        <v>9.0076826776376606</v>
      </c>
    </row>
    <row r="206" spans="1:8" x14ac:dyDescent="0.2">
      <c r="A206" s="8">
        <v>193</v>
      </c>
      <c r="B206" s="8" t="s">
        <v>478</v>
      </c>
      <c r="C206" s="8" t="s">
        <v>479</v>
      </c>
      <c r="D206" s="9">
        <v>43693.018263888887</v>
      </c>
      <c r="E206" s="8" t="s">
        <v>97</v>
      </c>
      <c r="F206" s="8">
        <v>4.7309999999999999</v>
      </c>
      <c r="G206" s="8">
        <v>919339</v>
      </c>
      <c r="H206" s="17">
        <f t="shared" si="7"/>
        <v>21.320764993243866</v>
      </c>
    </row>
    <row r="207" spans="1:8" x14ac:dyDescent="0.2">
      <c r="A207" s="8">
        <v>194</v>
      </c>
      <c r="B207" s="8" t="s">
        <v>480</v>
      </c>
      <c r="C207" s="8" t="s">
        <v>481</v>
      </c>
      <c r="D207" s="9">
        <v>43693.024687500001</v>
      </c>
      <c r="E207" s="8" t="s">
        <v>97</v>
      </c>
      <c r="F207" s="8">
        <v>4.7309999999999999</v>
      </c>
      <c r="G207" s="8">
        <v>982531</v>
      </c>
      <c r="H207" s="17">
        <f t="shared" ref="H207:H270" si="8">G207*R$18+R$17</f>
        <v>22.784734907537565</v>
      </c>
    </row>
    <row r="208" spans="1:8" x14ac:dyDescent="0.2">
      <c r="A208" s="8">
        <v>195</v>
      </c>
      <c r="B208" s="8" t="s">
        <v>482</v>
      </c>
      <c r="C208" s="8" t="s">
        <v>483</v>
      </c>
      <c r="D208" s="9">
        <v>43693.031134259261</v>
      </c>
      <c r="E208" s="8" t="s">
        <v>97</v>
      </c>
      <c r="F208" s="8">
        <v>4.7309999999999999</v>
      </c>
      <c r="G208" s="8">
        <v>621781</v>
      </c>
      <c r="H208" s="17">
        <f t="shared" si="8"/>
        <v>14.427234803387478</v>
      </c>
    </row>
    <row r="209" spans="1:8" x14ac:dyDescent="0.2">
      <c r="A209" s="8">
        <v>196</v>
      </c>
      <c r="B209" s="8" t="s">
        <v>484</v>
      </c>
      <c r="C209" s="8" t="s">
        <v>485</v>
      </c>
      <c r="D209" s="9">
        <v>43693.037546296298</v>
      </c>
      <c r="E209" s="8" t="s">
        <v>97</v>
      </c>
      <c r="F209" s="8">
        <v>4.7409999999999997</v>
      </c>
      <c r="G209" s="8">
        <v>216115</v>
      </c>
      <c r="H209" s="17">
        <f t="shared" si="8"/>
        <v>5.0291651228603831</v>
      </c>
    </row>
    <row r="210" spans="1:8" x14ac:dyDescent="0.2">
      <c r="A210" s="8">
        <v>197</v>
      </c>
      <c r="B210" s="8" t="s">
        <v>486</v>
      </c>
      <c r="C210" s="8" t="s">
        <v>487</v>
      </c>
      <c r="D210" s="9">
        <v>43693.043969907405</v>
      </c>
      <c r="E210" s="8" t="s">
        <v>97</v>
      </c>
      <c r="F210" s="8">
        <v>4.7409999999999997</v>
      </c>
      <c r="G210" s="8">
        <v>516928</v>
      </c>
      <c r="H210" s="17">
        <f t="shared" si="8"/>
        <v>11.998103941515131</v>
      </c>
    </row>
    <row r="211" spans="1:8" x14ac:dyDescent="0.2">
      <c r="A211" s="8">
        <v>198</v>
      </c>
      <c r="B211" s="8" t="s">
        <v>488</v>
      </c>
      <c r="C211" s="8" t="s">
        <v>489</v>
      </c>
      <c r="D211" s="9">
        <v>43693.050405092596</v>
      </c>
      <c r="E211" s="8" t="s">
        <v>97</v>
      </c>
      <c r="F211" s="8">
        <v>4.7469999999999999</v>
      </c>
      <c r="G211" s="8">
        <v>1182899</v>
      </c>
      <c r="H211" s="17">
        <f t="shared" si="8"/>
        <v>27.426663059632769</v>
      </c>
    </row>
    <row r="212" spans="1:8" x14ac:dyDescent="0.2">
      <c r="A212" s="8">
        <v>199</v>
      </c>
      <c r="B212" s="8" t="s">
        <v>490</v>
      </c>
      <c r="C212" s="8" t="s">
        <v>491</v>
      </c>
      <c r="D212" s="9">
        <v>43693.056840277779</v>
      </c>
      <c r="E212" s="8" t="s">
        <v>97</v>
      </c>
      <c r="F212" s="8">
        <v>4.7469999999999999</v>
      </c>
      <c r="G212" s="8">
        <v>402686</v>
      </c>
      <c r="H212" s="17">
        <f t="shared" si="8"/>
        <v>9.3514579903070523</v>
      </c>
    </row>
    <row r="213" spans="1:8" x14ac:dyDescent="0.2">
      <c r="A213" s="8">
        <v>200</v>
      </c>
      <c r="B213" s="8" t="s">
        <v>492</v>
      </c>
      <c r="C213" s="8" t="s">
        <v>493</v>
      </c>
      <c r="D213" s="9">
        <v>43693.063252314816</v>
      </c>
      <c r="E213" s="8" t="s">
        <v>97</v>
      </c>
      <c r="F213" s="8">
        <v>4.7519999999999998</v>
      </c>
      <c r="G213" s="8">
        <v>851345</v>
      </c>
      <c r="H213" s="17">
        <f t="shared" si="8"/>
        <v>19.745547080335811</v>
      </c>
    </row>
    <row r="214" spans="1:8" x14ac:dyDescent="0.2">
      <c r="A214" s="8">
        <v>201</v>
      </c>
      <c r="B214" s="8" t="s">
        <v>494</v>
      </c>
      <c r="C214" s="8" t="s">
        <v>495</v>
      </c>
      <c r="D214" s="9">
        <v>43693.069687499999</v>
      </c>
      <c r="E214" s="8" t="s">
        <v>97</v>
      </c>
      <c r="F214" s="8">
        <v>4.7519999999999998</v>
      </c>
      <c r="G214" s="8">
        <v>372711</v>
      </c>
      <c r="H214" s="17">
        <f t="shared" si="8"/>
        <v>8.6570267619719203</v>
      </c>
    </row>
    <row r="215" spans="1:8" x14ac:dyDescent="0.2">
      <c r="A215" s="8">
        <v>202</v>
      </c>
      <c r="B215" s="8" t="s">
        <v>496</v>
      </c>
      <c r="C215" s="8" t="s">
        <v>497</v>
      </c>
      <c r="D215" s="9">
        <v>43693.076099537036</v>
      </c>
      <c r="E215" s="8" t="s">
        <v>97</v>
      </c>
      <c r="F215" s="8">
        <v>4.7469999999999999</v>
      </c>
      <c r="G215" s="8">
        <v>810930</v>
      </c>
      <c r="H215" s="17">
        <f t="shared" si="8"/>
        <v>18.809252231522986</v>
      </c>
    </row>
    <row r="216" spans="1:8" x14ac:dyDescent="0.2">
      <c r="A216" s="8">
        <v>203</v>
      </c>
      <c r="B216" s="8" t="s">
        <v>498</v>
      </c>
      <c r="C216" s="8" t="s">
        <v>499</v>
      </c>
      <c r="D216" s="9">
        <v>43693.08252314815</v>
      </c>
      <c r="E216" s="8" t="s">
        <v>97</v>
      </c>
      <c r="F216" s="8">
        <v>4.7519999999999998</v>
      </c>
      <c r="G216" s="8">
        <v>954722</v>
      </c>
      <c r="H216" s="17">
        <f t="shared" si="8"/>
        <v>22.140483430347516</v>
      </c>
    </row>
    <row r="217" spans="1:8" x14ac:dyDescent="0.2">
      <c r="A217" s="8">
        <v>204</v>
      </c>
      <c r="B217" s="8" t="s">
        <v>500</v>
      </c>
      <c r="C217" s="8" t="s">
        <v>501</v>
      </c>
      <c r="D217" s="9">
        <v>43693.088935185187</v>
      </c>
      <c r="E217" s="8" t="s">
        <v>97</v>
      </c>
      <c r="F217" s="8">
        <v>4.7469999999999999</v>
      </c>
      <c r="G217" s="8">
        <v>1098515</v>
      </c>
      <c r="H217" s="17">
        <f t="shared" si="8"/>
        <v>25.471737796185504</v>
      </c>
    </row>
    <row r="218" spans="1:8" x14ac:dyDescent="0.2">
      <c r="A218" s="8">
        <v>205</v>
      </c>
      <c r="B218" s="8" t="s">
        <v>502</v>
      </c>
      <c r="C218" s="8" t="s">
        <v>503</v>
      </c>
      <c r="D218" s="9">
        <v>43693.095358796294</v>
      </c>
      <c r="E218" s="8" t="s">
        <v>97</v>
      </c>
      <c r="F218" s="8">
        <v>4.7409999999999997</v>
      </c>
      <c r="G218" s="8">
        <v>1986315</v>
      </c>
      <c r="H218" s="17">
        <f t="shared" si="8"/>
        <v>46.039412342171495</v>
      </c>
    </row>
    <row r="219" spans="1:8" x14ac:dyDescent="0.2">
      <c r="A219" s="8">
        <v>206</v>
      </c>
      <c r="B219" s="8" t="s">
        <v>504</v>
      </c>
      <c r="C219" s="8" t="s">
        <v>505</v>
      </c>
      <c r="D219" s="9">
        <v>43693.101782407408</v>
      </c>
      <c r="E219" s="8" t="s">
        <v>97</v>
      </c>
      <c r="F219" s="8">
        <v>4.7409999999999997</v>
      </c>
      <c r="G219" s="8">
        <v>2520955</v>
      </c>
      <c r="H219" s="17">
        <f t="shared" si="8"/>
        <v>58.425424416136302</v>
      </c>
    </row>
    <row r="220" spans="1:8" x14ac:dyDescent="0.2">
      <c r="A220" s="8">
        <v>207</v>
      </c>
      <c r="B220" s="8" t="s">
        <v>506</v>
      </c>
      <c r="C220" s="8" t="s">
        <v>507</v>
      </c>
      <c r="D220" s="9">
        <v>43693.108194444445</v>
      </c>
      <c r="E220" s="8" t="s">
        <v>97</v>
      </c>
      <c r="F220" s="8">
        <v>4.7409999999999997</v>
      </c>
      <c r="G220" s="8">
        <v>1056967</v>
      </c>
      <c r="H220" s="17">
        <f t="shared" si="8"/>
        <v>24.509194721127354</v>
      </c>
    </row>
    <row r="221" spans="1:8" x14ac:dyDescent="0.2">
      <c r="A221" s="8">
        <v>208</v>
      </c>
      <c r="B221" s="8" t="s">
        <v>508</v>
      </c>
      <c r="C221" s="8" t="s">
        <v>509</v>
      </c>
      <c r="D221" s="9">
        <v>43693.114641203705</v>
      </c>
      <c r="E221" s="8" t="s">
        <v>97</v>
      </c>
      <c r="F221" s="8">
        <v>4.7409999999999997</v>
      </c>
      <c r="G221" s="8">
        <v>1157862</v>
      </c>
      <c r="H221" s="17">
        <f t="shared" si="8"/>
        <v>26.84663054374197</v>
      </c>
    </row>
    <row r="222" spans="1:8" x14ac:dyDescent="0.2">
      <c r="A222" s="8">
        <v>209</v>
      </c>
      <c r="B222" s="8" t="s">
        <v>510</v>
      </c>
      <c r="C222" s="8" t="s">
        <v>511</v>
      </c>
      <c r="D222" s="9">
        <v>43693.121053240742</v>
      </c>
      <c r="E222" s="8" t="s">
        <v>97</v>
      </c>
      <c r="F222" s="8">
        <v>4.7409999999999997</v>
      </c>
      <c r="G222" s="8">
        <v>4746682</v>
      </c>
      <c r="H222" s="17">
        <f t="shared" si="8"/>
        <v>109.98887177389003</v>
      </c>
    </row>
    <row r="223" spans="1:8" x14ac:dyDescent="0.2">
      <c r="A223" s="8">
        <v>210</v>
      </c>
      <c r="B223" s="8" t="s">
        <v>512</v>
      </c>
      <c r="C223" s="8" t="s">
        <v>513</v>
      </c>
      <c r="D223" s="9">
        <v>43693.127488425926</v>
      </c>
      <c r="E223" s="8" t="s">
        <v>97</v>
      </c>
      <c r="F223" s="8">
        <v>4.7359999999999998</v>
      </c>
      <c r="G223" s="8">
        <v>997673</v>
      </c>
      <c r="H223" s="17">
        <f t="shared" si="8"/>
        <v>23.135529825284038</v>
      </c>
    </row>
    <row r="224" spans="1:8" x14ac:dyDescent="0.2">
      <c r="A224" s="8">
        <v>211</v>
      </c>
      <c r="B224" s="8" t="s">
        <v>514</v>
      </c>
      <c r="C224" s="8" t="s">
        <v>515</v>
      </c>
      <c r="D224" s="9">
        <v>43693.133900462963</v>
      </c>
      <c r="E224" s="8" t="s">
        <v>97</v>
      </c>
      <c r="F224" s="8">
        <v>4.7309999999999999</v>
      </c>
      <c r="G224" s="8">
        <v>294018</v>
      </c>
      <c r="H224" s="17">
        <f t="shared" si="8"/>
        <v>6.8339449721011434</v>
      </c>
    </row>
    <row r="225" spans="1:8" x14ac:dyDescent="0.2">
      <c r="A225" s="8">
        <v>212</v>
      </c>
      <c r="B225" s="8" t="s">
        <v>516</v>
      </c>
      <c r="C225" s="8" t="s">
        <v>517</v>
      </c>
      <c r="D225" s="9">
        <v>43693.140335648146</v>
      </c>
      <c r="E225" s="8" t="s">
        <v>97</v>
      </c>
      <c r="F225" s="8">
        <v>4.7309999999999999</v>
      </c>
      <c r="G225" s="8">
        <v>193046</v>
      </c>
      <c r="H225" s="17">
        <f t="shared" si="8"/>
        <v>4.4947252894504368</v>
      </c>
    </row>
    <row r="226" spans="1:8" x14ac:dyDescent="0.2">
      <c r="A226" s="8">
        <v>213</v>
      </c>
      <c r="B226" s="8" t="s">
        <v>518</v>
      </c>
      <c r="C226" s="8" t="s">
        <v>519</v>
      </c>
      <c r="D226" s="9">
        <v>43693.146793981483</v>
      </c>
      <c r="E226" s="8" t="s">
        <v>97</v>
      </c>
      <c r="F226" s="8">
        <v>4.7309999999999999</v>
      </c>
      <c r="G226" s="8">
        <v>330238</v>
      </c>
      <c r="H226" s="17">
        <f t="shared" si="8"/>
        <v>7.6730541994672317</v>
      </c>
    </row>
    <row r="227" spans="1:8" x14ac:dyDescent="0.2">
      <c r="A227" s="8">
        <v>214</v>
      </c>
      <c r="B227" s="8" t="s">
        <v>520</v>
      </c>
      <c r="C227" s="8" t="s">
        <v>521</v>
      </c>
      <c r="D227" s="9">
        <v>43693.153194444443</v>
      </c>
      <c r="E227" s="8" t="s">
        <v>97</v>
      </c>
      <c r="F227" s="8">
        <v>4.7309999999999999</v>
      </c>
      <c r="G227" s="8">
        <v>795653</v>
      </c>
      <c r="H227" s="17">
        <f t="shared" si="8"/>
        <v>18.455329766959991</v>
      </c>
    </row>
    <row r="228" spans="1:8" x14ac:dyDescent="0.2">
      <c r="A228" s="8">
        <v>215</v>
      </c>
      <c r="B228" s="8" t="s">
        <v>522</v>
      </c>
      <c r="C228" s="8" t="s">
        <v>523</v>
      </c>
      <c r="D228" s="9">
        <v>43693.159629629627</v>
      </c>
      <c r="E228" s="8" t="s">
        <v>97</v>
      </c>
      <c r="F228" s="8">
        <v>4.7309999999999999</v>
      </c>
      <c r="G228" s="8">
        <v>424386</v>
      </c>
      <c r="H228" s="17">
        <f t="shared" si="8"/>
        <v>9.8541821822961229</v>
      </c>
    </row>
    <row r="229" spans="1:8" x14ac:dyDescent="0.2">
      <c r="A229" s="8">
        <v>216</v>
      </c>
      <c r="B229" s="8" t="s">
        <v>524</v>
      </c>
      <c r="C229" s="8" t="s">
        <v>525</v>
      </c>
      <c r="D229" s="9">
        <v>43693.166064814817</v>
      </c>
      <c r="E229" s="8" t="s">
        <v>97</v>
      </c>
      <c r="F229" s="8">
        <v>4.7249999999999996</v>
      </c>
      <c r="G229" s="8">
        <v>544596</v>
      </c>
      <c r="H229" s="17">
        <f t="shared" si="8"/>
        <v>12.639088869807923</v>
      </c>
    </row>
    <row r="230" spans="1:8" x14ac:dyDescent="0.2">
      <c r="A230" s="8">
        <v>217</v>
      </c>
      <c r="B230" s="8" t="s">
        <v>526</v>
      </c>
      <c r="C230" s="8" t="s">
        <v>527</v>
      </c>
      <c r="D230" s="9">
        <v>43693.172476851854</v>
      </c>
      <c r="E230" s="8" t="s">
        <v>97</v>
      </c>
      <c r="F230" s="8">
        <v>4.7309999999999999</v>
      </c>
      <c r="G230" s="8">
        <v>895063</v>
      </c>
      <c r="H230" s="17">
        <f t="shared" si="8"/>
        <v>20.758362574592866</v>
      </c>
    </row>
    <row r="231" spans="1:8" x14ac:dyDescent="0.2">
      <c r="A231" s="8">
        <v>218</v>
      </c>
      <c r="B231" s="8" t="s">
        <v>528</v>
      </c>
      <c r="C231" s="8" t="s">
        <v>529</v>
      </c>
      <c r="D231" s="9">
        <v>43693.178923611114</v>
      </c>
      <c r="E231" s="8" t="s">
        <v>97</v>
      </c>
      <c r="F231" s="8">
        <v>4.7249999999999996</v>
      </c>
      <c r="G231" s="8">
        <v>587644</v>
      </c>
      <c r="H231" s="17">
        <f t="shared" si="8"/>
        <v>13.63638246504965</v>
      </c>
    </row>
    <row r="232" spans="1:8" x14ac:dyDescent="0.2">
      <c r="A232" s="8">
        <v>219</v>
      </c>
      <c r="B232" s="8" t="s">
        <v>530</v>
      </c>
      <c r="C232" s="8" t="s">
        <v>531</v>
      </c>
      <c r="D232" s="9">
        <v>43693.185358796298</v>
      </c>
      <c r="E232" s="8" t="s">
        <v>97</v>
      </c>
      <c r="F232" s="8">
        <v>4.7249999999999996</v>
      </c>
      <c r="G232" s="8">
        <v>433132</v>
      </c>
      <c r="H232" s="17">
        <f t="shared" si="8"/>
        <v>10.056800881979827</v>
      </c>
    </row>
    <row r="233" spans="1:8" x14ac:dyDescent="0.2">
      <c r="A233" s="8">
        <v>220</v>
      </c>
      <c r="B233" s="8" t="s">
        <v>532</v>
      </c>
      <c r="C233" s="8" t="s">
        <v>533</v>
      </c>
      <c r="D233" s="9">
        <v>43693.191793981481</v>
      </c>
      <c r="E233" s="8" t="s">
        <v>97</v>
      </c>
      <c r="F233" s="8">
        <v>4.7309999999999999</v>
      </c>
      <c r="G233" s="8">
        <v>755739</v>
      </c>
      <c r="H233" s="17">
        <f t="shared" si="8"/>
        <v>17.530641591888482</v>
      </c>
    </row>
    <row r="234" spans="1:8" x14ac:dyDescent="0.2">
      <c r="A234" s="8">
        <v>221</v>
      </c>
      <c r="B234" s="8" t="s">
        <v>534</v>
      </c>
      <c r="C234" s="8" t="s">
        <v>535</v>
      </c>
      <c r="D234" s="9">
        <v>43693.198206018518</v>
      </c>
      <c r="E234" s="8" t="s">
        <v>97</v>
      </c>
      <c r="F234" s="8">
        <v>4.7249999999999996</v>
      </c>
      <c r="G234" s="8">
        <v>630493</v>
      </c>
      <c r="H234" s="17">
        <f t="shared" si="8"/>
        <v>14.629065824613688</v>
      </c>
    </row>
    <row r="235" spans="1:8" x14ac:dyDescent="0.2">
      <c r="A235" s="8">
        <v>222</v>
      </c>
      <c r="B235" s="8" t="s">
        <v>536</v>
      </c>
      <c r="C235" s="8" t="s">
        <v>537</v>
      </c>
      <c r="D235" s="9">
        <v>43693.204664351855</v>
      </c>
      <c r="E235" s="8" t="s">
        <v>97</v>
      </c>
      <c r="F235" s="8">
        <v>4.7249999999999996</v>
      </c>
      <c r="G235" s="8">
        <v>416469</v>
      </c>
      <c r="H235" s="17">
        <f t="shared" si="8"/>
        <v>9.6707689367672067</v>
      </c>
    </row>
    <row r="236" spans="1:8" x14ac:dyDescent="0.2">
      <c r="A236" s="8">
        <v>223</v>
      </c>
      <c r="B236" s="8" t="s">
        <v>538</v>
      </c>
      <c r="C236" s="8" t="s">
        <v>539</v>
      </c>
      <c r="D236" s="9">
        <v>43693.211087962962</v>
      </c>
      <c r="E236" s="8" t="s">
        <v>97</v>
      </c>
      <c r="F236" s="8">
        <v>4.7249999999999996</v>
      </c>
      <c r="G236" s="8">
        <v>482535</v>
      </c>
      <c r="H236" s="17">
        <f t="shared" si="8"/>
        <v>11.201320847732639</v>
      </c>
    </row>
    <row r="237" spans="1:8" x14ac:dyDescent="0.2">
      <c r="A237" s="8">
        <v>224</v>
      </c>
      <c r="B237" s="8" t="s">
        <v>540</v>
      </c>
      <c r="C237" s="8" t="s">
        <v>541</v>
      </c>
      <c r="D237" s="9">
        <v>43693.217534722222</v>
      </c>
      <c r="E237" s="8" t="s">
        <v>97</v>
      </c>
      <c r="F237" s="8">
        <v>4.7249999999999996</v>
      </c>
      <c r="G237" s="8">
        <v>812214</v>
      </c>
      <c r="H237" s="17">
        <f t="shared" si="8"/>
        <v>18.838998676800127</v>
      </c>
    </row>
    <row r="238" spans="1:8" x14ac:dyDescent="0.2">
      <c r="A238" s="8">
        <v>225</v>
      </c>
      <c r="B238" s="8" t="s">
        <v>542</v>
      </c>
      <c r="C238" s="8" t="s">
        <v>543</v>
      </c>
      <c r="D238" s="9">
        <v>43693.223969907405</v>
      </c>
      <c r="E238" s="8" t="s">
        <v>97</v>
      </c>
      <c r="F238" s="8">
        <v>4.7249999999999996</v>
      </c>
      <c r="G238" s="8">
        <v>852288</v>
      </c>
      <c r="H238" s="17">
        <f t="shared" si="8"/>
        <v>19.767393574024553</v>
      </c>
    </row>
    <row r="239" spans="1:8" x14ac:dyDescent="0.2">
      <c r="A239" s="8">
        <v>226</v>
      </c>
      <c r="B239" s="8" t="s">
        <v>544</v>
      </c>
      <c r="C239" s="8" t="s">
        <v>545</v>
      </c>
      <c r="D239" s="9">
        <v>43693.230381944442</v>
      </c>
      <c r="E239" s="8" t="s">
        <v>97</v>
      </c>
      <c r="F239" s="8">
        <v>4.7309999999999999</v>
      </c>
      <c r="G239" s="8">
        <v>834663</v>
      </c>
      <c r="H239" s="17">
        <f t="shared" si="8"/>
        <v>19.359074961867531</v>
      </c>
    </row>
    <row r="240" spans="1:8" x14ac:dyDescent="0.2">
      <c r="A240" s="8">
        <v>227</v>
      </c>
      <c r="B240" s="8" t="s">
        <v>546</v>
      </c>
      <c r="C240" s="8" t="s">
        <v>547</v>
      </c>
      <c r="D240" s="9">
        <v>43693.236817129633</v>
      </c>
      <c r="E240" s="8" t="s">
        <v>97</v>
      </c>
      <c r="F240" s="8">
        <v>4.7309999999999999</v>
      </c>
      <c r="G240" s="8">
        <v>558593</v>
      </c>
      <c r="H240" s="17">
        <f t="shared" si="8"/>
        <v>12.963357557147601</v>
      </c>
    </row>
    <row r="241" spans="1:8" x14ac:dyDescent="0.2">
      <c r="A241" s="8">
        <v>228</v>
      </c>
      <c r="B241" s="8" t="s">
        <v>548</v>
      </c>
      <c r="C241" s="8" t="s">
        <v>549</v>
      </c>
      <c r="D241" s="9">
        <v>43693.243263888886</v>
      </c>
      <c r="E241" s="8" t="s">
        <v>97</v>
      </c>
      <c r="F241" s="8">
        <v>4.7309999999999999</v>
      </c>
      <c r="G241" s="8">
        <v>754129</v>
      </c>
      <c r="H241" s="17">
        <f t="shared" si="8"/>
        <v>17.493342700224776</v>
      </c>
    </row>
    <row r="242" spans="1:8" x14ac:dyDescent="0.2">
      <c r="A242" s="8">
        <v>229</v>
      </c>
      <c r="B242" s="8" t="s">
        <v>550</v>
      </c>
      <c r="C242" s="8" t="s">
        <v>551</v>
      </c>
      <c r="D242" s="9">
        <v>43693.249675925923</v>
      </c>
      <c r="E242" s="8" t="s">
        <v>97</v>
      </c>
      <c r="F242" s="8">
        <v>4.7309999999999999</v>
      </c>
      <c r="G242" s="8">
        <v>576455</v>
      </c>
      <c r="H242" s="17">
        <f t="shared" si="8"/>
        <v>13.377166751493627</v>
      </c>
    </row>
    <row r="243" spans="1:8" x14ac:dyDescent="0.2">
      <c r="A243" s="8">
        <v>230</v>
      </c>
      <c r="B243" s="8" t="s">
        <v>552</v>
      </c>
      <c r="C243" s="8" t="s">
        <v>553</v>
      </c>
      <c r="D243" s="9">
        <v>43693.256099537037</v>
      </c>
      <c r="E243" s="8" t="s">
        <v>97</v>
      </c>
      <c r="F243" s="8">
        <v>4.7359999999999998</v>
      </c>
      <c r="G243" s="8">
        <v>1012498</v>
      </c>
      <c r="H243" s="17">
        <f t="shared" si="8"/>
        <v>23.478980799765051</v>
      </c>
    </row>
    <row r="244" spans="1:8" x14ac:dyDescent="0.2">
      <c r="A244" s="8">
        <v>231</v>
      </c>
      <c r="B244" s="8" t="s">
        <v>554</v>
      </c>
      <c r="C244" s="8" t="s">
        <v>555</v>
      </c>
      <c r="D244" s="9">
        <v>43693.26253472222</v>
      </c>
      <c r="E244" s="8" t="s">
        <v>97</v>
      </c>
      <c r="F244" s="8">
        <v>4.7309999999999999</v>
      </c>
      <c r="G244" s="8">
        <v>455092</v>
      </c>
      <c r="H244" s="17">
        <f t="shared" si="8"/>
        <v>10.565548497467384</v>
      </c>
    </row>
    <row r="245" spans="1:8" x14ac:dyDescent="0.2">
      <c r="A245" s="8">
        <v>232</v>
      </c>
      <c r="B245" s="8" t="s">
        <v>556</v>
      </c>
      <c r="C245" s="8" t="s">
        <v>557</v>
      </c>
      <c r="D245" s="9">
        <v>43693.268969907411</v>
      </c>
      <c r="E245" s="8" t="s">
        <v>97</v>
      </c>
      <c r="F245" s="8">
        <v>4.7249999999999996</v>
      </c>
      <c r="G245" s="8">
        <v>570591</v>
      </c>
      <c r="H245" s="17">
        <f t="shared" si="8"/>
        <v>13.241315384589299</v>
      </c>
    </row>
    <row r="246" spans="1:8" x14ac:dyDescent="0.2">
      <c r="A246" s="8">
        <v>233</v>
      </c>
      <c r="B246" s="8" t="s">
        <v>558</v>
      </c>
      <c r="C246" s="8" t="s">
        <v>559</v>
      </c>
      <c r="D246" s="9">
        <v>43693.275381944448</v>
      </c>
      <c r="E246" s="8" t="s">
        <v>97</v>
      </c>
      <c r="F246" s="8">
        <v>4.7249999999999996</v>
      </c>
      <c r="G246" s="8">
        <v>922563</v>
      </c>
      <c r="H246" s="17">
        <f t="shared" si="8"/>
        <v>21.3954554446251</v>
      </c>
    </row>
    <row r="247" spans="1:8" x14ac:dyDescent="0.2">
      <c r="A247" s="8">
        <v>234</v>
      </c>
      <c r="B247" s="8" t="s">
        <v>560</v>
      </c>
      <c r="C247" s="8" t="s">
        <v>561</v>
      </c>
      <c r="D247" s="9">
        <v>43693.281840277778</v>
      </c>
      <c r="E247" s="8" t="s">
        <v>97</v>
      </c>
      <c r="F247" s="8">
        <v>4.7249999999999996</v>
      </c>
      <c r="G247" s="8">
        <v>803291</v>
      </c>
      <c r="H247" s="17">
        <f t="shared" si="8"/>
        <v>18.632279415734761</v>
      </c>
    </row>
    <row r="248" spans="1:8" x14ac:dyDescent="0.2">
      <c r="A248" s="8">
        <v>235</v>
      </c>
      <c r="B248" s="8" t="s">
        <v>562</v>
      </c>
      <c r="C248" s="8" t="s">
        <v>563</v>
      </c>
      <c r="D248" s="9">
        <v>43693.288252314815</v>
      </c>
      <c r="E248" s="8" t="s">
        <v>97</v>
      </c>
      <c r="F248" s="8">
        <v>4.7249999999999996</v>
      </c>
      <c r="G248" s="8">
        <v>818270</v>
      </c>
      <c r="H248" s="17">
        <f t="shared" si="8"/>
        <v>18.979298110287953</v>
      </c>
    </row>
    <row r="249" spans="1:8" x14ac:dyDescent="0.2">
      <c r="A249" s="8">
        <v>236</v>
      </c>
      <c r="B249" s="8" t="s">
        <v>564</v>
      </c>
      <c r="C249" s="8" t="s">
        <v>565</v>
      </c>
      <c r="D249" s="9">
        <v>43693.294675925928</v>
      </c>
      <c r="E249" s="8" t="s">
        <v>97</v>
      </c>
      <c r="F249" s="8">
        <v>4.7249999999999996</v>
      </c>
      <c r="G249" s="8">
        <v>811237</v>
      </c>
      <c r="H249" s="17">
        <f t="shared" si="8"/>
        <v>18.81636450465389</v>
      </c>
    </row>
    <row r="250" spans="1:8" x14ac:dyDescent="0.2">
      <c r="A250" s="8">
        <v>237</v>
      </c>
      <c r="B250" s="8" t="s">
        <v>566</v>
      </c>
      <c r="C250" s="8" t="s">
        <v>567</v>
      </c>
      <c r="D250" s="9">
        <v>43693.301111111112</v>
      </c>
      <c r="E250" s="8" t="s">
        <v>97</v>
      </c>
      <c r="F250" s="8">
        <v>4.7249999999999996</v>
      </c>
      <c r="G250" s="8">
        <v>1079105</v>
      </c>
      <c r="H250" s="17">
        <f t="shared" si="8"/>
        <v>25.022066065010026</v>
      </c>
    </row>
    <row r="251" spans="1:8" x14ac:dyDescent="0.2">
      <c r="A251" s="8">
        <v>238</v>
      </c>
      <c r="B251" s="8" t="s">
        <v>568</v>
      </c>
      <c r="C251" s="8" t="s">
        <v>569</v>
      </c>
      <c r="D251" s="9">
        <v>43693.307534722226</v>
      </c>
      <c r="E251" s="8" t="s">
        <v>97</v>
      </c>
      <c r="F251" s="8">
        <v>4.7249999999999996</v>
      </c>
      <c r="G251" s="8">
        <v>1465266</v>
      </c>
      <c r="H251" s="17">
        <f t="shared" si="8"/>
        <v>33.968263148083352</v>
      </c>
    </row>
    <row r="252" spans="1:8" x14ac:dyDescent="0.2">
      <c r="A252" s="8">
        <v>239</v>
      </c>
      <c r="B252" s="8" t="s">
        <v>570</v>
      </c>
      <c r="C252" s="8" t="s">
        <v>571</v>
      </c>
      <c r="D252" s="9">
        <v>43693.313958333332</v>
      </c>
      <c r="E252" s="8" t="s">
        <v>97</v>
      </c>
      <c r="F252" s="8">
        <v>4.7249999999999996</v>
      </c>
      <c r="G252" s="8">
        <v>896058</v>
      </c>
      <c r="H252" s="17">
        <f t="shared" si="8"/>
        <v>20.781413752981305</v>
      </c>
    </row>
    <row r="253" spans="1:8" x14ac:dyDescent="0.2">
      <c r="A253" s="8">
        <v>240</v>
      </c>
      <c r="B253" s="8" t="s">
        <v>572</v>
      </c>
      <c r="C253" s="8" t="s">
        <v>573</v>
      </c>
      <c r="D253" s="9">
        <v>43693.320405092592</v>
      </c>
      <c r="E253" s="8" t="s">
        <v>97</v>
      </c>
      <c r="F253" s="8">
        <v>4.7309999999999999</v>
      </c>
      <c r="G253" s="8">
        <v>611385</v>
      </c>
      <c r="H253" s="17">
        <f t="shared" si="8"/>
        <v>14.186390531501839</v>
      </c>
    </row>
    <row r="254" spans="1:8" x14ac:dyDescent="0.2">
      <c r="A254" s="8">
        <v>241</v>
      </c>
      <c r="B254" s="8" t="s">
        <v>574</v>
      </c>
      <c r="C254" s="8" t="s">
        <v>575</v>
      </c>
      <c r="D254" s="9">
        <v>43693.326840277776</v>
      </c>
      <c r="E254" s="8" t="s">
        <v>97</v>
      </c>
      <c r="F254" s="8">
        <v>4.7359999999999998</v>
      </c>
      <c r="G254" s="8">
        <v>734262</v>
      </c>
      <c r="H254" s="17">
        <f t="shared" si="8"/>
        <v>17.033083643900039</v>
      </c>
    </row>
    <row r="255" spans="1:8" x14ac:dyDescent="0.2">
      <c r="A255" s="8">
        <v>242</v>
      </c>
      <c r="B255" s="8" t="s">
        <v>576</v>
      </c>
      <c r="C255" s="8" t="s">
        <v>577</v>
      </c>
      <c r="D255" s="9">
        <v>43693.33326388889</v>
      </c>
      <c r="E255" s="8" t="s">
        <v>97</v>
      </c>
      <c r="F255" s="8">
        <v>4.7309999999999999</v>
      </c>
      <c r="G255" s="8">
        <v>3175426</v>
      </c>
      <c r="H255" s="17">
        <f t="shared" si="8"/>
        <v>73.5875628795132</v>
      </c>
    </row>
    <row r="256" spans="1:8" x14ac:dyDescent="0.2">
      <c r="A256" s="8">
        <v>243</v>
      </c>
      <c r="B256" s="8" t="s">
        <v>578</v>
      </c>
      <c r="C256" s="8" t="s">
        <v>579</v>
      </c>
      <c r="D256" s="9">
        <v>43693.339687500003</v>
      </c>
      <c r="E256" s="8" t="s">
        <v>97</v>
      </c>
      <c r="F256" s="8">
        <v>4.7309999999999999</v>
      </c>
      <c r="G256" s="8">
        <v>689453</v>
      </c>
      <c r="H256" s="17">
        <f t="shared" si="8"/>
        <v>15.994992937962792</v>
      </c>
    </row>
    <row r="257" spans="1:8" x14ac:dyDescent="0.2">
      <c r="A257" s="8">
        <v>244</v>
      </c>
      <c r="B257" s="8" t="s">
        <v>36</v>
      </c>
      <c r="C257" s="8" t="s">
        <v>580</v>
      </c>
      <c r="D257" s="9">
        <v>43693.346087962964</v>
      </c>
      <c r="E257" s="8" t="s">
        <v>97</v>
      </c>
      <c r="F257" s="8">
        <v>4.7359999999999998</v>
      </c>
      <c r="G257" s="8">
        <v>182271</v>
      </c>
      <c r="H257" s="17">
        <f t="shared" si="8"/>
        <v>4.2451007194650803</v>
      </c>
    </row>
    <row r="258" spans="1:8" x14ac:dyDescent="0.2">
      <c r="A258" s="8">
        <v>245</v>
      </c>
      <c r="B258" s="8" t="s">
        <v>24</v>
      </c>
      <c r="C258" s="8" t="s">
        <v>581</v>
      </c>
      <c r="D258" s="9">
        <v>43693.352523148147</v>
      </c>
      <c r="E258" s="8" t="s">
        <v>97</v>
      </c>
      <c r="F258" s="8">
        <v>4.7409999999999997</v>
      </c>
      <c r="G258" s="8">
        <v>208611</v>
      </c>
      <c r="H258" s="17">
        <f t="shared" si="8"/>
        <v>4.8553198538886795</v>
      </c>
    </row>
    <row r="259" spans="1:8" x14ac:dyDescent="0.2">
      <c r="A259" s="8">
        <v>246</v>
      </c>
      <c r="B259" s="15" t="s">
        <v>44</v>
      </c>
      <c r="C259" s="8" t="s">
        <v>582</v>
      </c>
      <c r="D259" s="9">
        <v>43693.358935185184</v>
      </c>
      <c r="E259" s="8" t="s">
        <v>97</v>
      </c>
      <c r="F259" s="8">
        <v>4.7469999999999999</v>
      </c>
      <c r="G259" s="8">
        <v>62442</v>
      </c>
      <c r="H259" s="17">
        <f t="shared" si="8"/>
        <v>1.4690206640799084</v>
      </c>
    </row>
    <row r="260" spans="1:8" x14ac:dyDescent="0.2">
      <c r="A260" s="8">
        <v>247</v>
      </c>
      <c r="B260" s="8" t="s">
        <v>25</v>
      </c>
      <c r="C260" s="8" t="s">
        <v>583</v>
      </c>
      <c r="D260" s="9">
        <v>43693.365358796298</v>
      </c>
      <c r="E260" s="8" t="s">
        <v>97</v>
      </c>
      <c r="F260" s="8">
        <v>4.7519999999999998</v>
      </c>
      <c r="G260" s="8">
        <v>237619</v>
      </c>
      <c r="H260" s="17">
        <f t="shared" si="8"/>
        <v>5.5273485802121325</v>
      </c>
    </row>
    <row r="261" spans="1:8" x14ac:dyDescent="0.2">
      <c r="A261" s="8">
        <v>248</v>
      </c>
      <c r="B261" s="8" t="s">
        <v>584</v>
      </c>
      <c r="C261" s="8" t="s">
        <v>585</v>
      </c>
      <c r="D261" s="9">
        <v>43693.371782407405</v>
      </c>
      <c r="E261" s="8" t="s">
        <v>97</v>
      </c>
      <c r="F261" s="8">
        <v>4.7519999999999998</v>
      </c>
      <c r="G261" s="8">
        <v>299562</v>
      </c>
      <c r="H261" s="17">
        <f t="shared" si="8"/>
        <v>6.9623828946996413</v>
      </c>
    </row>
    <row r="262" spans="1:8" x14ac:dyDescent="0.2">
      <c r="A262" s="8">
        <v>249</v>
      </c>
      <c r="B262" s="8" t="s">
        <v>28</v>
      </c>
      <c r="C262" s="8" t="s">
        <v>586</v>
      </c>
      <c r="D262" s="9">
        <v>43693.378206018519</v>
      </c>
      <c r="E262" s="8" t="s">
        <v>97</v>
      </c>
      <c r="F262" s="8">
        <v>4.7569999999999997</v>
      </c>
      <c r="G262" s="8">
        <v>177758</v>
      </c>
      <c r="H262" s="17">
        <f t="shared" si="8"/>
        <v>4.1405479877394278</v>
      </c>
    </row>
    <row r="263" spans="1:8" x14ac:dyDescent="0.2">
      <c r="A263" s="8">
        <v>250</v>
      </c>
      <c r="B263" s="15" t="s">
        <v>20</v>
      </c>
      <c r="C263" s="8" t="s">
        <v>587</v>
      </c>
      <c r="D263" s="9">
        <v>43693.384629629632</v>
      </c>
      <c r="E263" s="8" t="s">
        <v>97</v>
      </c>
      <c r="F263" s="8">
        <v>4.7519999999999998</v>
      </c>
      <c r="G263" s="8">
        <v>285448</v>
      </c>
      <c r="H263" s="17">
        <f t="shared" si="8"/>
        <v>6.6354036667856446</v>
      </c>
    </row>
    <row r="264" spans="1:8" x14ac:dyDescent="0.2">
      <c r="A264" s="8">
        <v>251</v>
      </c>
      <c r="B264" s="8" t="s">
        <v>60</v>
      </c>
      <c r="C264" s="8" t="s">
        <v>588</v>
      </c>
      <c r="D264" s="9">
        <v>43693.391076388885</v>
      </c>
      <c r="E264" s="8" t="s">
        <v>97</v>
      </c>
      <c r="F264" s="8">
        <v>4.7469999999999999</v>
      </c>
      <c r="G264" s="8">
        <v>147708</v>
      </c>
      <c r="H264" s="17">
        <f t="shared" si="8"/>
        <v>3.4443792333951166</v>
      </c>
    </row>
    <row r="265" spans="1:8" x14ac:dyDescent="0.2">
      <c r="A265" s="8">
        <v>252</v>
      </c>
      <c r="B265" s="8" t="s">
        <v>42</v>
      </c>
      <c r="C265" s="8" t="s">
        <v>589</v>
      </c>
      <c r="D265" s="9">
        <v>43693.397499999999</v>
      </c>
      <c r="E265" s="8" t="s">
        <v>97</v>
      </c>
      <c r="F265" s="8">
        <v>4.7469999999999999</v>
      </c>
      <c r="G265" s="8">
        <v>100214</v>
      </c>
      <c r="H265" s="17">
        <f t="shared" si="8"/>
        <v>2.3440850963292696</v>
      </c>
    </row>
    <row r="266" spans="1:8" x14ac:dyDescent="0.2">
      <c r="A266" s="8">
        <v>253</v>
      </c>
      <c r="B266" s="8" t="s">
        <v>590</v>
      </c>
      <c r="C266" s="8" t="s">
        <v>591</v>
      </c>
      <c r="D266" s="9">
        <v>43693.424953703703</v>
      </c>
      <c r="E266" s="8" t="s">
        <v>97</v>
      </c>
      <c r="F266" s="8">
        <v>4.7149999999999999</v>
      </c>
      <c r="G266" s="8">
        <v>41704</v>
      </c>
      <c r="H266" s="17">
        <f t="shared" si="8"/>
        <v>0.98858313903523898</v>
      </c>
    </row>
    <row r="267" spans="1:8" x14ac:dyDescent="0.2">
      <c r="A267" s="8">
        <v>254</v>
      </c>
      <c r="B267" s="8" t="s">
        <v>592</v>
      </c>
      <c r="C267" s="8" t="s">
        <v>593</v>
      </c>
      <c r="D267" s="9">
        <v>43693.431400462963</v>
      </c>
      <c r="E267" s="8" t="s">
        <v>97</v>
      </c>
      <c r="F267" s="8">
        <v>4.7149999999999999</v>
      </c>
      <c r="G267" s="8">
        <v>197711</v>
      </c>
      <c r="H267" s="17">
        <f t="shared" si="8"/>
        <v>4.6027994072213589</v>
      </c>
    </row>
    <row r="268" spans="1:8" x14ac:dyDescent="0.2">
      <c r="A268" s="8">
        <v>255</v>
      </c>
      <c r="B268" s="8" t="s">
        <v>594</v>
      </c>
      <c r="C268" s="8" t="s">
        <v>595</v>
      </c>
      <c r="D268" s="9">
        <v>43693.437824074077</v>
      </c>
      <c r="E268" s="8" t="s">
        <v>97</v>
      </c>
      <c r="F268" s="8">
        <v>4.7149999999999999</v>
      </c>
      <c r="G268" s="8">
        <v>129863</v>
      </c>
      <c r="H268" s="17">
        <f t="shared" si="8"/>
        <v>3.0309638782778379</v>
      </c>
    </row>
    <row r="269" spans="1:8" x14ac:dyDescent="0.2">
      <c r="A269" s="8">
        <v>256</v>
      </c>
      <c r="B269" s="8" t="s">
        <v>63</v>
      </c>
      <c r="C269" s="8" t="s">
        <v>596</v>
      </c>
      <c r="D269" s="9">
        <v>43693.444282407407</v>
      </c>
      <c r="E269" s="8" t="s">
        <v>97</v>
      </c>
      <c r="F269" s="8">
        <v>4.7039999999999997</v>
      </c>
      <c r="G269" s="8">
        <v>160483</v>
      </c>
      <c r="H269" s="17">
        <f t="shared" si="8"/>
        <v>3.7403378302919075</v>
      </c>
    </row>
    <row r="270" spans="1:8" x14ac:dyDescent="0.2">
      <c r="A270" s="8">
        <v>257</v>
      </c>
      <c r="B270" s="8" t="s">
        <v>55</v>
      </c>
      <c r="C270" s="8" t="s">
        <v>597</v>
      </c>
      <c r="D270" s="9">
        <v>43693.45071759259</v>
      </c>
      <c r="E270" s="8" t="s">
        <v>97</v>
      </c>
      <c r="F270" s="8">
        <v>4.7039999999999997</v>
      </c>
      <c r="G270" s="8">
        <v>151575</v>
      </c>
      <c r="H270" s="17">
        <f t="shared" si="8"/>
        <v>3.5339660744283763</v>
      </c>
    </row>
    <row r="271" spans="1:8" x14ac:dyDescent="0.2">
      <c r="A271" s="8">
        <v>258</v>
      </c>
      <c r="B271" s="8" t="s">
        <v>54</v>
      </c>
      <c r="C271" s="8" t="s">
        <v>598</v>
      </c>
      <c r="D271" s="9">
        <v>43693.457141203704</v>
      </c>
      <c r="E271" s="8" t="s">
        <v>97</v>
      </c>
      <c r="F271" s="8">
        <v>4.6989999999999998</v>
      </c>
      <c r="G271" s="8">
        <v>168720</v>
      </c>
      <c r="H271" s="17">
        <f t="shared" ref="H271:H334" si="9">G271*R$18+R$17</f>
        <v>3.9311645201266527</v>
      </c>
    </row>
    <row r="272" spans="1:8" x14ac:dyDescent="0.2">
      <c r="A272" s="8">
        <v>259</v>
      </c>
      <c r="B272" s="8" t="s">
        <v>65</v>
      </c>
      <c r="C272" s="8" t="s">
        <v>599</v>
      </c>
      <c r="D272" s="9">
        <v>43693.463553240741</v>
      </c>
      <c r="E272" s="8" t="s">
        <v>97</v>
      </c>
      <c r="F272" s="8">
        <v>4.6929999999999996</v>
      </c>
      <c r="G272" s="8">
        <v>127623</v>
      </c>
      <c r="H272" s="17">
        <f t="shared" si="9"/>
        <v>2.9790697681370308</v>
      </c>
    </row>
    <row r="273" spans="1:8" x14ac:dyDescent="0.2">
      <c r="A273" s="8">
        <v>260</v>
      </c>
      <c r="B273" s="8" t="s">
        <v>45</v>
      </c>
      <c r="C273" s="8" t="s">
        <v>600</v>
      </c>
      <c r="D273" s="9">
        <v>43693.469976851855</v>
      </c>
      <c r="E273" s="8" t="s">
        <v>97</v>
      </c>
      <c r="F273" s="8">
        <v>4.6989999999999998</v>
      </c>
      <c r="G273" s="8">
        <v>128884</v>
      </c>
      <c r="H273" s="17">
        <f t="shared" si="9"/>
        <v>3.0082833721046902</v>
      </c>
    </row>
    <row r="274" spans="1:8" x14ac:dyDescent="0.2">
      <c r="A274" s="8">
        <v>261</v>
      </c>
      <c r="B274" s="8" t="s">
        <v>58</v>
      </c>
      <c r="C274" s="8" t="s">
        <v>601</v>
      </c>
      <c r="D274" s="9">
        <v>43693.476400462961</v>
      </c>
      <c r="E274" s="8" t="s">
        <v>97</v>
      </c>
      <c r="F274" s="8">
        <v>4.6989999999999998</v>
      </c>
      <c r="G274" s="8">
        <v>65144</v>
      </c>
      <c r="H274" s="17">
        <f t="shared" si="9"/>
        <v>1.5316179344372571</v>
      </c>
    </row>
    <row r="275" spans="1:8" x14ac:dyDescent="0.2">
      <c r="A275" s="8">
        <v>262</v>
      </c>
      <c r="B275" s="8" t="s">
        <v>62</v>
      </c>
      <c r="C275" s="8" t="s">
        <v>602</v>
      </c>
      <c r="D275" s="9">
        <v>43693.482835648145</v>
      </c>
      <c r="E275" s="8" t="s">
        <v>97</v>
      </c>
      <c r="F275" s="8">
        <v>4.6929999999999996</v>
      </c>
      <c r="G275" s="8">
        <v>130083</v>
      </c>
      <c r="H275" s="17">
        <f t="shared" si="9"/>
        <v>3.0360606212380956</v>
      </c>
    </row>
    <row r="276" spans="1:8" x14ac:dyDescent="0.2">
      <c r="A276" s="8">
        <v>263</v>
      </c>
      <c r="B276" s="8" t="s">
        <v>603</v>
      </c>
      <c r="C276" s="8" t="s">
        <v>604</v>
      </c>
      <c r="D276" s="9">
        <v>43693.489259259259</v>
      </c>
      <c r="E276" s="8" t="s">
        <v>97</v>
      </c>
      <c r="F276" s="8">
        <v>4.6989999999999998</v>
      </c>
      <c r="G276" s="8">
        <v>260319</v>
      </c>
      <c r="H276" s="17">
        <f t="shared" si="9"/>
        <v>6.0532397856569196</v>
      </c>
    </row>
    <row r="277" spans="1:8" x14ac:dyDescent="0.2">
      <c r="A277" s="8">
        <v>264</v>
      </c>
      <c r="B277" s="8" t="s">
        <v>605</v>
      </c>
      <c r="C277" s="8" t="s">
        <v>606</v>
      </c>
      <c r="D277" s="9">
        <v>43693.495694444442</v>
      </c>
      <c r="E277" s="8" t="s">
        <v>97</v>
      </c>
      <c r="F277" s="8">
        <v>4.6929999999999996</v>
      </c>
      <c r="G277" s="8">
        <v>428347</v>
      </c>
      <c r="H277" s="17">
        <f t="shared" si="9"/>
        <v>9.9459467225942202</v>
      </c>
    </row>
    <row r="278" spans="1:8" x14ac:dyDescent="0.2">
      <c r="A278" s="8">
        <v>265</v>
      </c>
      <c r="B278" s="8" t="s">
        <v>607</v>
      </c>
      <c r="C278" s="8" t="s">
        <v>608</v>
      </c>
      <c r="D278" s="9">
        <v>43693.502118055556</v>
      </c>
      <c r="E278" s="8" t="s">
        <v>97</v>
      </c>
      <c r="F278" s="8">
        <v>4.6929999999999996</v>
      </c>
      <c r="G278" s="8">
        <v>386623</v>
      </c>
      <c r="H278" s="17">
        <f t="shared" si="9"/>
        <v>8.9793262531678621</v>
      </c>
    </row>
    <row r="279" spans="1:8" x14ac:dyDescent="0.2">
      <c r="A279" s="8">
        <v>266</v>
      </c>
      <c r="B279" s="8" t="s">
        <v>609</v>
      </c>
      <c r="C279" s="8" t="s">
        <v>610</v>
      </c>
      <c r="D279" s="9">
        <v>43693.508564814816</v>
      </c>
      <c r="E279" s="8" t="s">
        <v>97</v>
      </c>
      <c r="F279" s="8">
        <v>4.6929999999999996</v>
      </c>
      <c r="G279" s="8">
        <v>231264</v>
      </c>
      <c r="H279" s="17">
        <f t="shared" si="9"/>
        <v>5.3801222097010477</v>
      </c>
    </row>
    <row r="280" spans="1:8" x14ac:dyDescent="0.2">
      <c r="A280" s="8">
        <v>267</v>
      </c>
      <c r="B280" s="8" t="s">
        <v>611</v>
      </c>
      <c r="C280" s="8" t="s">
        <v>612</v>
      </c>
      <c r="D280" s="9">
        <v>43693.514988425923</v>
      </c>
      <c r="E280" s="8" t="s">
        <v>97</v>
      </c>
      <c r="F280" s="8">
        <v>4.6879999999999997</v>
      </c>
      <c r="G280" s="8">
        <v>265199</v>
      </c>
      <c r="H280" s="17">
        <f t="shared" si="9"/>
        <v>6.1662948113208209</v>
      </c>
    </row>
    <row r="281" spans="1:8" x14ac:dyDescent="0.2">
      <c r="A281" s="8">
        <v>268</v>
      </c>
      <c r="B281" s="8" t="s">
        <v>613</v>
      </c>
      <c r="C281" s="8" t="s">
        <v>614</v>
      </c>
      <c r="D281" s="9">
        <v>43693.521423611113</v>
      </c>
      <c r="E281" s="8" t="s">
        <v>97</v>
      </c>
      <c r="F281" s="8">
        <v>4.6929999999999996</v>
      </c>
      <c r="G281" s="8">
        <v>259926</v>
      </c>
      <c r="H281" s="17">
        <f t="shared" si="9"/>
        <v>6.0441351493688229</v>
      </c>
    </row>
    <row r="282" spans="1:8" x14ac:dyDescent="0.2">
      <c r="A282" s="8">
        <v>269</v>
      </c>
      <c r="B282" s="8" t="s">
        <v>615</v>
      </c>
      <c r="C282" s="8" t="s">
        <v>616</v>
      </c>
      <c r="D282" s="9">
        <v>43693.527870370373</v>
      </c>
      <c r="E282" s="8" t="s">
        <v>97</v>
      </c>
      <c r="F282" s="8">
        <v>4.6929999999999996</v>
      </c>
      <c r="G282" s="8">
        <v>522948</v>
      </c>
      <c r="H282" s="17">
        <f t="shared" si="9"/>
        <v>12.137569362518551</v>
      </c>
    </row>
    <row r="283" spans="1:8" x14ac:dyDescent="0.2">
      <c r="A283" s="8">
        <v>270</v>
      </c>
      <c r="B283" s="8" t="s">
        <v>617</v>
      </c>
      <c r="C283" s="8" t="s">
        <v>618</v>
      </c>
      <c r="D283" s="9">
        <v>43693.534328703703</v>
      </c>
      <c r="E283" s="8" t="s">
        <v>97</v>
      </c>
      <c r="F283" s="8">
        <v>4.6879999999999997</v>
      </c>
      <c r="G283" s="8">
        <v>519498</v>
      </c>
      <c r="H283" s="17">
        <f t="shared" si="9"/>
        <v>12.057643166096325</v>
      </c>
    </row>
    <row r="284" spans="1:8" x14ac:dyDescent="0.2">
      <c r="A284" s="8">
        <v>271</v>
      </c>
      <c r="B284" s="8" t="s">
        <v>619</v>
      </c>
      <c r="C284" s="8" t="s">
        <v>620</v>
      </c>
      <c r="D284" s="9">
        <v>43693.540775462963</v>
      </c>
      <c r="E284" s="8" t="s">
        <v>97</v>
      </c>
      <c r="F284" s="8">
        <v>4.6929999999999996</v>
      </c>
      <c r="G284" s="8">
        <v>423112</v>
      </c>
      <c r="H284" s="17">
        <f t="shared" si="9"/>
        <v>9.8246674071535391</v>
      </c>
    </row>
    <row r="285" spans="1:8" x14ac:dyDescent="0.2">
      <c r="A285" s="8">
        <v>272</v>
      </c>
      <c r="B285" s="8" t="s">
        <v>621</v>
      </c>
      <c r="C285" s="8" t="s">
        <v>622</v>
      </c>
      <c r="D285" s="9">
        <v>43693.5471875</v>
      </c>
      <c r="E285" s="8" t="s">
        <v>97</v>
      </c>
      <c r="F285" s="8">
        <v>4.6879999999999997</v>
      </c>
      <c r="G285" s="8">
        <v>367008</v>
      </c>
      <c r="H285" s="17">
        <f t="shared" si="9"/>
        <v>8.524905284233963</v>
      </c>
    </row>
    <row r="286" spans="1:8" x14ac:dyDescent="0.2">
      <c r="A286" s="8">
        <v>273</v>
      </c>
      <c r="B286" s="8" t="s">
        <v>623</v>
      </c>
      <c r="C286" s="8" t="s">
        <v>624</v>
      </c>
      <c r="D286" s="9">
        <v>43693.553622685184</v>
      </c>
      <c r="E286" s="8" t="s">
        <v>97</v>
      </c>
      <c r="F286" s="8">
        <v>4.6929999999999996</v>
      </c>
      <c r="G286" s="8">
        <v>247699</v>
      </c>
      <c r="H286" s="17">
        <f t="shared" si="9"/>
        <v>5.7608720758457652</v>
      </c>
    </row>
    <row r="287" spans="1:8" x14ac:dyDescent="0.2">
      <c r="A287" s="8">
        <v>274</v>
      </c>
      <c r="B287" s="8" t="s">
        <v>625</v>
      </c>
      <c r="C287" s="8" t="s">
        <v>626</v>
      </c>
      <c r="D287" s="9">
        <v>43693.560173611113</v>
      </c>
      <c r="E287" s="8" t="s">
        <v>97</v>
      </c>
      <c r="F287" s="8">
        <v>4.6929999999999996</v>
      </c>
      <c r="G287" s="8">
        <v>453385</v>
      </c>
      <c r="H287" s="17">
        <f t="shared" si="9"/>
        <v>10.526002405498474</v>
      </c>
    </row>
    <row r="288" spans="1:8" x14ac:dyDescent="0.2">
      <c r="A288" s="8">
        <v>275</v>
      </c>
      <c r="B288" s="8" t="s">
        <v>627</v>
      </c>
      <c r="C288" s="8" t="s">
        <v>628</v>
      </c>
      <c r="D288" s="9">
        <v>43693.56659722222</v>
      </c>
      <c r="E288" s="8" t="s">
        <v>97</v>
      </c>
      <c r="F288" s="8">
        <v>4.6929999999999996</v>
      </c>
      <c r="G288" s="8">
        <v>864447</v>
      </c>
      <c r="H288" s="17">
        <f t="shared" si="9"/>
        <v>20.049081290632621</v>
      </c>
    </row>
    <row r="289" spans="1:8" x14ac:dyDescent="0.2">
      <c r="A289" s="8">
        <v>276</v>
      </c>
      <c r="B289" s="8" t="s">
        <v>629</v>
      </c>
      <c r="C289" s="8" t="s">
        <v>630</v>
      </c>
      <c r="D289" s="9">
        <v>43693.57303240741</v>
      </c>
      <c r="E289" s="8" t="s">
        <v>97</v>
      </c>
      <c r="F289" s="8">
        <v>4.6929999999999996</v>
      </c>
      <c r="G289" s="8">
        <v>1025060</v>
      </c>
      <c r="H289" s="17">
        <f t="shared" si="9"/>
        <v>23.770004822795773</v>
      </c>
    </row>
    <row r="290" spans="1:8" x14ac:dyDescent="0.2">
      <c r="A290" s="8">
        <v>277</v>
      </c>
      <c r="B290" s="8" t="s">
        <v>631</v>
      </c>
      <c r="C290" s="8" t="s">
        <v>632</v>
      </c>
      <c r="D290" s="9">
        <v>43693.579444444447</v>
      </c>
      <c r="E290" s="8" t="s">
        <v>97</v>
      </c>
      <c r="F290" s="8">
        <v>4.6929999999999996</v>
      </c>
      <c r="G290" s="8">
        <v>855741</v>
      </c>
      <c r="H290" s="17">
        <f t="shared" si="9"/>
        <v>19.847389271487142</v>
      </c>
    </row>
    <row r="291" spans="1:8" x14ac:dyDescent="0.2">
      <c r="A291" s="8">
        <v>278</v>
      </c>
      <c r="B291" s="8" t="s">
        <v>633</v>
      </c>
      <c r="C291" s="8" t="s">
        <v>634</v>
      </c>
      <c r="D291" s="9">
        <v>43693.585856481484</v>
      </c>
      <c r="E291" s="8" t="s">
        <v>97</v>
      </c>
      <c r="F291" s="8">
        <v>4.6929999999999996</v>
      </c>
      <c r="G291" s="8">
        <v>1099601</v>
      </c>
      <c r="H291" s="17">
        <f t="shared" si="9"/>
        <v>25.496897172798413</v>
      </c>
    </row>
    <row r="292" spans="1:8" x14ac:dyDescent="0.2">
      <c r="A292" s="8">
        <v>279</v>
      </c>
      <c r="B292" s="8" t="s">
        <v>635</v>
      </c>
      <c r="C292" s="8" t="s">
        <v>636</v>
      </c>
      <c r="D292" s="9">
        <v>43693.592256944445</v>
      </c>
      <c r="E292" s="8" t="s">
        <v>97</v>
      </c>
      <c r="F292" s="8">
        <v>4.6929999999999996</v>
      </c>
      <c r="G292" s="8">
        <v>385937</v>
      </c>
      <c r="H292" s="17">
        <f t="shared" si="9"/>
        <v>8.9634336819372411</v>
      </c>
    </row>
    <row r="293" spans="1:8" x14ac:dyDescent="0.2">
      <c r="A293" s="8">
        <v>280</v>
      </c>
      <c r="B293" s="8" t="s">
        <v>637</v>
      </c>
      <c r="C293" s="8" t="s">
        <v>638</v>
      </c>
      <c r="D293" s="9">
        <v>43693.598692129628</v>
      </c>
      <c r="E293" s="8" t="s">
        <v>97</v>
      </c>
      <c r="F293" s="8">
        <v>4.6929999999999996</v>
      </c>
      <c r="G293" s="8">
        <v>1217367</v>
      </c>
      <c r="H293" s="17">
        <f t="shared" si="9"/>
        <v>28.22518367942444</v>
      </c>
    </row>
    <row r="294" spans="1:8" x14ac:dyDescent="0.2">
      <c r="A294" s="8">
        <v>281</v>
      </c>
      <c r="B294" s="8" t="s">
        <v>639</v>
      </c>
      <c r="C294" s="8" t="s">
        <v>640</v>
      </c>
      <c r="D294" s="9">
        <v>43693.605115740742</v>
      </c>
      <c r="E294" s="8" t="s">
        <v>97</v>
      </c>
      <c r="F294" s="8">
        <v>4.6929999999999996</v>
      </c>
      <c r="G294" s="8">
        <v>87922</v>
      </c>
      <c r="H294" s="17">
        <f t="shared" si="9"/>
        <v>2.0593161669315903</v>
      </c>
    </row>
    <row r="295" spans="1:8" x14ac:dyDescent="0.2">
      <c r="A295" s="8">
        <v>282</v>
      </c>
      <c r="B295" s="8" t="s">
        <v>641</v>
      </c>
      <c r="C295" s="8" t="s">
        <v>642</v>
      </c>
      <c r="D295" s="9">
        <v>43693.611539351848</v>
      </c>
      <c r="E295" s="8" t="s">
        <v>97</v>
      </c>
      <c r="F295" s="8">
        <v>4.6929999999999996</v>
      </c>
      <c r="G295" s="8">
        <v>294084</v>
      </c>
      <c r="H295" s="17">
        <f t="shared" si="9"/>
        <v>6.8354739949892211</v>
      </c>
    </row>
    <row r="296" spans="1:8" x14ac:dyDescent="0.2">
      <c r="A296" s="8">
        <v>283</v>
      </c>
      <c r="B296" s="8" t="s">
        <v>643</v>
      </c>
      <c r="C296" s="8" t="s">
        <v>644</v>
      </c>
      <c r="D296" s="9">
        <v>43693.617986111109</v>
      </c>
      <c r="E296" s="8" t="s">
        <v>97</v>
      </c>
      <c r="F296" s="8">
        <v>4.6879999999999997</v>
      </c>
      <c r="G296" s="8">
        <v>259094</v>
      </c>
      <c r="H296" s="17">
        <f t="shared" si="9"/>
        <v>6.0248601941736659</v>
      </c>
    </row>
    <row r="297" spans="1:8" x14ac:dyDescent="0.2">
      <c r="A297" s="8">
        <v>284</v>
      </c>
      <c r="B297" s="8" t="s">
        <v>645</v>
      </c>
      <c r="C297" s="8" t="s">
        <v>646</v>
      </c>
      <c r="D297" s="9">
        <v>43693.624421296299</v>
      </c>
      <c r="E297" s="8" t="s">
        <v>97</v>
      </c>
      <c r="F297" s="8">
        <v>4.6929999999999996</v>
      </c>
      <c r="G297" s="8">
        <v>858225</v>
      </c>
      <c r="H297" s="17">
        <f t="shared" si="9"/>
        <v>19.904936132911146</v>
      </c>
    </row>
    <row r="298" spans="1:8" x14ac:dyDescent="0.2">
      <c r="A298" s="8">
        <v>285</v>
      </c>
      <c r="B298" s="8" t="s">
        <v>647</v>
      </c>
      <c r="C298" s="8" t="s">
        <v>648</v>
      </c>
      <c r="D298" s="9">
        <v>43693.630844907406</v>
      </c>
      <c r="E298" s="8" t="s">
        <v>97</v>
      </c>
      <c r="F298" s="8">
        <v>4.6929999999999996</v>
      </c>
      <c r="G298" s="8">
        <v>652960</v>
      </c>
      <c r="H298" s="17">
        <f t="shared" si="9"/>
        <v>15.149559115923294</v>
      </c>
    </row>
    <row r="299" spans="1:8" x14ac:dyDescent="0.2">
      <c r="A299" s="8">
        <v>286</v>
      </c>
      <c r="B299" s="8" t="s">
        <v>649</v>
      </c>
      <c r="C299" s="8" t="s">
        <v>650</v>
      </c>
      <c r="D299" s="9">
        <v>43693.63726851852</v>
      </c>
      <c r="E299" s="8" t="s">
        <v>97</v>
      </c>
      <c r="F299" s="8">
        <v>4.6989999999999998</v>
      </c>
      <c r="G299" s="8">
        <v>1103529</v>
      </c>
      <c r="H299" s="17">
        <f t="shared" si="9"/>
        <v>25.587897201652471</v>
      </c>
    </row>
    <row r="300" spans="1:8" x14ac:dyDescent="0.2">
      <c r="A300" s="8">
        <v>287</v>
      </c>
      <c r="B300" s="8" t="s">
        <v>651</v>
      </c>
      <c r="C300" s="8" t="s">
        <v>652</v>
      </c>
      <c r="D300" s="9">
        <v>43693.64371527778</v>
      </c>
      <c r="E300" s="8" t="s">
        <v>97</v>
      </c>
      <c r="F300" s="8">
        <v>4.6929999999999996</v>
      </c>
      <c r="G300" s="8">
        <v>897400</v>
      </c>
      <c r="H300" s="17">
        <f t="shared" si="9"/>
        <v>20.812503885038879</v>
      </c>
    </row>
    <row r="301" spans="1:8" x14ac:dyDescent="0.2">
      <c r="A301" s="8">
        <v>288</v>
      </c>
      <c r="B301" s="8" t="s">
        <v>653</v>
      </c>
      <c r="C301" s="8" t="s">
        <v>654</v>
      </c>
      <c r="D301" s="9">
        <v>43693.650150462963</v>
      </c>
      <c r="E301" s="8" t="s">
        <v>97</v>
      </c>
      <c r="F301" s="8">
        <v>4.6929999999999996</v>
      </c>
      <c r="G301" s="8">
        <v>198187</v>
      </c>
      <c r="H301" s="17">
        <f t="shared" si="9"/>
        <v>4.6138269056262802</v>
      </c>
    </row>
    <row r="302" spans="1:8" x14ac:dyDescent="0.2">
      <c r="A302" s="8">
        <v>289</v>
      </c>
      <c r="B302" s="8" t="s">
        <v>655</v>
      </c>
      <c r="C302" s="8" t="s">
        <v>656</v>
      </c>
      <c r="D302" s="9">
        <v>43693.6565625</v>
      </c>
      <c r="E302" s="8" t="s">
        <v>97</v>
      </c>
      <c r="F302" s="8">
        <v>4.6929999999999996</v>
      </c>
      <c r="G302" s="8">
        <v>167886</v>
      </c>
      <c r="H302" s="17">
        <f t="shared" si="9"/>
        <v>3.9118432309045841</v>
      </c>
    </row>
    <row r="303" spans="1:8" x14ac:dyDescent="0.2">
      <c r="A303" s="8">
        <v>290</v>
      </c>
      <c r="B303" s="8" t="s">
        <v>657</v>
      </c>
      <c r="C303" s="8" t="s">
        <v>658</v>
      </c>
      <c r="D303" s="9">
        <v>43693.662974537037</v>
      </c>
      <c r="E303" s="8" t="s">
        <v>97</v>
      </c>
      <c r="F303" s="8">
        <v>4.6929999999999996</v>
      </c>
      <c r="G303" s="8">
        <v>771248</v>
      </c>
      <c r="H303" s="17">
        <f t="shared" si="9"/>
        <v>17.889938803573205</v>
      </c>
    </row>
    <row r="304" spans="1:8" x14ac:dyDescent="0.2">
      <c r="A304" s="8">
        <v>291</v>
      </c>
      <c r="B304" s="8" t="s">
        <v>659</v>
      </c>
      <c r="C304" s="8" t="s">
        <v>660</v>
      </c>
      <c r="D304" s="9">
        <v>43693.669386574074</v>
      </c>
      <c r="E304" s="8" t="s">
        <v>97</v>
      </c>
      <c r="F304" s="8">
        <v>4.6929999999999996</v>
      </c>
      <c r="G304" s="8">
        <v>629853</v>
      </c>
      <c r="H304" s="17">
        <f t="shared" si="9"/>
        <v>14.61423893600203</v>
      </c>
    </row>
    <row r="305" spans="1:8" x14ac:dyDescent="0.2">
      <c r="A305" s="8">
        <v>292</v>
      </c>
      <c r="B305" s="8" t="s">
        <v>661</v>
      </c>
      <c r="C305" s="8" t="s">
        <v>662</v>
      </c>
      <c r="D305" s="9">
        <v>43693.675821759258</v>
      </c>
      <c r="E305" s="8" t="s">
        <v>97</v>
      </c>
      <c r="F305" s="8">
        <v>4.6929999999999996</v>
      </c>
      <c r="G305" s="8">
        <v>618794</v>
      </c>
      <c r="H305" s="17">
        <f t="shared" si="9"/>
        <v>14.358034934195249</v>
      </c>
    </row>
    <row r="306" spans="1:8" x14ac:dyDescent="0.2">
      <c r="A306" s="8">
        <v>293</v>
      </c>
      <c r="B306" s="8" t="s">
        <v>663</v>
      </c>
      <c r="C306" s="8" t="s">
        <v>664</v>
      </c>
      <c r="D306" s="9">
        <v>43693.682233796295</v>
      </c>
      <c r="E306" s="8" t="s">
        <v>97</v>
      </c>
      <c r="F306" s="8">
        <v>4.6929999999999996</v>
      </c>
      <c r="G306" s="8">
        <v>454087</v>
      </c>
      <c r="H306" s="17">
        <f t="shared" si="9"/>
        <v>10.542265648944388</v>
      </c>
    </row>
    <row r="307" spans="1:8" x14ac:dyDescent="0.2">
      <c r="A307" s="8">
        <v>294</v>
      </c>
      <c r="B307" s="8" t="s">
        <v>665</v>
      </c>
      <c r="C307" s="8" t="s">
        <v>666</v>
      </c>
      <c r="D307" s="9">
        <v>43693.688645833332</v>
      </c>
      <c r="E307" s="8" t="s">
        <v>97</v>
      </c>
      <c r="F307" s="8">
        <v>4.6929999999999996</v>
      </c>
      <c r="G307" s="8">
        <v>258740</v>
      </c>
      <c r="H307" s="17">
        <f t="shared" si="9"/>
        <v>6.0166590714103414</v>
      </c>
    </row>
    <row r="308" spans="1:8" x14ac:dyDescent="0.2">
      <c r="A308" s="8">
        <v>295</v>
      </c>
      <c r="B308" s="8" t="s">
        <v>667</v>
      </c>
      <c r="C308" s="8" t="s">
        <v>668</v>
      </c>
      <c r="D308" s="9">
        <v>43693.695034722223</v>
      </c>
      <c r="E308" s="8" t="s">
        <v>97</v>
      </c>
      <c r="F308" s="8">
        <v>4.6929999999999996</v>
      </c>
      <c r="G308" s="8">
        <v>426764</v>
      </c>
      <c r="H308" s="17">
        <f t="shared" si="9"/>
        <v>9.9092733402938187</v>
      </c>
    </row>
    <row r="309" spans="1:8" s="15" customFormat="1" x14ac:dyDescent="0.2">
      <c r="A309" s="15">
        <v>296</v>
      </c>
      <c r="B309" s="15" t="s">
        <v>669</v>
      </c>
      <c r="C309" s="15" t="s">
        <v>670</v>
      </c>
      <c r="D309" s="16">
        <v>43693.701550925929</v>
      </c>
      <c r="E309" s="15" t="s">
        <v>97</v>
      </c>
      <c r="F309" s="15">
        <v>4.72</v>
      </c>
      <c r="G309" s="15">
        <v>783015</v>
      </c>
      <c r="H309" s="18">
        <f t="shared" ref="H309:H312" si="10">G309*AE$18+AE$17</f>
        <v>3.5903584477356398</v>
      </c>
    </row>
    <row r="310" spans="1:8" s="15" customFormat="1" x14ac:dyDescent="0.2">
      <c r="A310" s="15">
        <v>297</v>
      </c>
      <c r="B310" s="15" t="s">
        <v>671</v>
      </c>
      <c r="C310" s="15" t="s">
        <v>672</v>
      </c>
      <c r="D310" s="16">
        <v>43693.708032407405</v>
      </c>
      <c r="E310" s="15" t="s">
        <v>97</v>
      </c>
      <c r="F310" s="15">
        <v>4.7359999999999998</v>
      </c>
      <c r="G310" s="15">
        <v>478358</v>
      </c>
      <c r="H310" s="18">
        <f t="shared" si="10"/>
        <v>2.1797634535919661</v>
      </c>
    </row>
    <row r="311" spans="1:8" s="15" customFormat="1" x14ac:dyDescent="0.2">
      <c r="A311" s="15">
        <v>298</v>
      </c>
      <c r="B311" s="15" t="s">
        <v>673</v>
      </c>
      <c r="C311" s="15" t="s">
        <v>674</v>
      </c>
      <c r="D311" s="16">
        <v>43693.714513888888</v>
      </c>
      <c r="E311" s="15" t="s">
        <v>97</v>
      </c>
      <c r="F311" s="15">
        <v>4.72</v>
      </c>
      <c r="G311" s="15">
        <v>1106633</v>
      </c>
      <c r="H311" s="18">
        <f t="shared" si="10"/>
        <v>5.0887449309439283</v>
      </c>
    </row>
    <row r="312" spans="1:8" s="15" customFormat="1" x14ac:dyDescent="0.2">
      <c r="A312" s="15">
        <v>299</v>
      </c>
      <c r="B312" s="15" t="s">
        <v>675</v>
      </c>
      <c r="C312" s="15" t="s">
        <v>676</v>
      </c>
      <c r="D312" s="16">
        <v>43693.720995370371</v>
      </c>
      <c r="E312" s="15" t="s">
        <v>97</v>
      </c>
      <c r="F312" s="15">
        <v>4.7149999999999999</v>
      </c>
      <c r="G312" s="15">
        <v>1004958</v>
      </c>
      <c r="H312" s="18">
        <f t="shared" si="10"/>
        <v>4.6179786395750835</v>
      </c>
    </row>
    <row r="313" spans="1:8" x14ac:dyDescent="0.2">
      <c r="A313" s="8">
        <v>300</v>
      </c>
      <c r="B313" s="8" t="s">
        <v>677</v>
      </c>
      <c r="C313" s="8" t="s">
        <v>678</v>
      </c>
      <c r="D313" s="9">
        <v>43693.727592592593</v>
      </c>
      <c r="E313" s="8" t="s">
        <v>97</v>
      </c>
      <c r="F313" s="8">
        <v>4.6929999999999996</v>
      </c>
      <c r="G313" s="8">
        <v>258833</v>
      </c>
      <c r="H313" s="17">
        <f t="shared" si="9"/>
        <v>6.0188136036617239</v>
      </c>
    </row>
    <row r="314" spans="1:8" x14ac:dyDescent="0.2">
      <c r="A314" s="8">
        <v>301</v>
      </c>
      <c r="B314" s="8" t="s">
        <v>679</v>
      </c>
      <c r="C314" s="8" t="s">
        <v>680</v>
      </c>
      <c r="D314" s="9">
        <v>43693.734027777777</v>
      </c>
      <c r="E314" s="8" t="s">
        <v>97</v>
      </c>
      <c r="F314" s="8">
        <v>4.6989999999999998</v>
      </c>
      <c r="G314" s="8">
        <v>294180</v>
      </c>
      <c r="H314" s="17">
        <f t="shared" si="9"/>
        <v>6.8376980282809701</v>
      </c>
    </row>
    <row r="315" spans="1:8" x14ac:dyDescent="0.2">
      <c r="A315" s="8">
        <v>302</v>
      </c>
      <c r="B315" s="8" t="s">
        <v>681</v>
      </c>
      <c r="C315" s="8" t="s">
        <v>682</v>
      </c>
      <c r="D315" s="9">
        <v>43693.740486111114</v>
      </c>
      <c r="E315" s="8" t="s">
        <v>97</v>
      </c>
      <c r="F315" s="8">
        <v>4.6929999999999996</v>
      </c>
      <c r="G315" s="8">
        <v>789766</v>
      </c>
      <c r="H315" s="17">
        <f t="shared" si="9"/>
        <v>18.318945558746183</v>
      </c>
    </row>
    <row r="316" spans="1:8" x14ac:dyDescent="0.2">
      <c r="A316" s="8">
        <v>303</v>
      </c>
      <c r="B316" s="8" t="s">
        <v>683</v>
      </c>
      <c r="C316" s="8" t="s">
        <v>684</v>
      </c>
      <c r="D316" s="9">
        <v>43693.74690972222</v>
      </c>
      <c r="E316" s="8" t="s">
        <v>97</v>
      </c>
      <c r="F316" s="8">
        <v>4.6989999999999998</v>
      </c>
      <c r="G316" s="8">
        <v>443935</v>
      </c>
      <c r="H316" s="17">
        <f t="shared" si="9"/>
        <v>10.307074128341943</v>
      </c>
    </row>
    <row r="317" spans="1:8" x14ac:dyDescent="0.2">
      <c r="A317" s="8">
        <v>304</v>
      </c>
      <c r="B317" s="8" t="s">
        <v>685</v>
      </c>
      <c r="C317" s="8" t="s">
        <v>686</v>
      </c>
      <c r="D317" s="9">
        <v>43693.75335648148</v>
      </c>
      <c r="E317" s="8" t="s">
        <v>97</v>
      </c>
      <c r="F317" s="8">
        <v>4.6929999999999996</v>
      </c>
      <c r="G317" s="8">
        <v>421653</v>
      </c>
      <c r="H317" s="17">
        <f t="shared" si="9"/>
        <v>9.7908667345216465</v>
      </c>
    </row>
    <row r="318" spans="1:8" x14ac:dyDescent="0.2">
      <c r="A318" s="8">
        <v>305</v>
      </c>
      <c r="B318" s="8" t="s">
        <v>687</v>
      </c>
      <c r="C318" s="8" t="s">
        <v>688</v>
      </c>
      <c r="D318" s="9">
        <v>43693.759768518517</v>
      </c>
      <c r="E318" s="8" t="s">
        <v>97</v>
      </c>
      <c r="F318" s="8">
        <v>4.6929999999999996</v>
      </c>
      <c r="G318" s="8">
        <v>198709</v>
      </c>
      <c r="H318" s="17">
        <f t="shared" si="9"/>
        <v>4.6259200866501651</v>
      </c>
    </row>
    <row r="319" spans="1:8" x14ac:dyDescent="0.2">
      <c r="A319" s="8">
        <v>306</v>
      </c>
      <c r="B319" s="8" t="s">
        <v>689</v>
      </c>
      <c r="C319" s="8" t="s">
        <v>690</v>
      </c>
      <c r="D319" s="9">
        <v>43693.766192129631</v>
      </c>
      <c r="E319" s="8" t="s">
        <v>97</v>
      </c>
      <c r="F319" s="8">
        <v>4.6929999999999996</v>
      </c>
      <c r="G319" s="8">
        <v>313547</v>
      </c>
      <c r="H319" s="17">
        <f t="shared" si="9"/>
        <v>7.2863735778778507</v>
      </c>
    </row>
    <row r="320" spans="1:8" x14ac:dyDescent="0.2">
      <c r="A320" s="8">
        <v>307</v>
      </c>
      <c r="B320" s="8" t="s">
        <v>691</v>
      </c>
      <c r="C320" s="8" t="s">
        <v>692</v>
      </c>
      <c r="D320" s="9">
        <v>43693.772627314815</v>
      </c>
      <c r="E320" s="8" t="s">
        <v>97</v>
      </c>
      <c r="F320" s="8">
        <v>4.6989999999999998</v>
      </c>
      <c r="G320" s="8">
        <v>217469</v>
      </c>
      <c r="H320" s="17">
        <f t="shared" si="9"/>
        <v>5.060533259079425</v>
      </c>
    </row>
    <row r="321" spans="1:8" s="15" customFormat="1" x14ac:dyDescent="0.2">
      <c r="A321" s="15">
        <v>308</v>
      </c>
      <c r="B321" s="15" t="s">
        <v>693</v>
      </c>
      <c r="C321" s="15" t="s">
        <v>694</v>
      </c>
      <c r="D321" s="16">
        <v>43693.779097222221</v>
      </c>
      <c r="E321" s="15" t="s">
        <v>97</v>
      </c>
      <c r="F321" s="15">
        <v>4.7309999999999999</v>
      </c>
      <c r="G321" s="15">
        <v>1300846</v>
      </c>
      <c r="H321" s="18">
        <f t="shared" ref="H321:H322" si="11">G321*AE$18+AE$17</f>
        <v>5.9879722114515985</v>
      </c>
    </row>
    <row r="322" spans="1:8" s="15" customFormat="1" x14ac:dyDescent="0.2">
      <c r="A322" s="15">
        <v>309</v>
      </c>
      <c r="B322" s="15" t="s">
        <v>695</v>
      </c>
      <c r="C322" s="15" t="s">
        <v>696</v>
      </c>
      <c r="D322" s="16">
        <v>43693.785555555558</v>
      </c>
      <c r="E322" s="15" t="s">
        <v>97</v>
      </c>
      <c r="F322" s="15">
        <v>4.7359999999999998</v>
      </c>
      <c r="G322" s="15">
        <v>1356093</v>
      </c>
      <c r="H322" s="18">
        <f t="shared" si="11"/>
        <v>6.2437718209844686</v>
      </c>
    </row>
    <row r="323" spans="1:8" x14ac:dyDescent="0.2">
      <c r="A323" s="8">
        <v>310</v>
      </c>
      <c r="B323" s="8" t="s">
        <v>697</v>
      </c>
      <c r="C323" s="8" t="s">
        <v>698</v>
      </c>
      <c r="D323" s="9">
        <v>43693.791967592595</v>
      </c>
      <c r="E323" s="8" t="s">
        <v>97</v>
      </c>
      <c r="F323" s="8">
        <v>4.6929999999999996</v>
      </c>
      <c r="G323" s="8">
        <v>593415</v>
      </c>
      <c r="H323" s="17">
        <f t="shared" si="9"/>
        <v>13.770079299702596</v>
      </c>
    </row>
    <row r="324" spans="1:8" x14ac:dyDescent="0.2">
      <c r="A324" s="8">
        <v>311</v>
      </c>
      <c r="B324" s="8" t="s">
        <v>699</v>
      </c>
      <c r="C324" s="8" t="s">
        <v>700</v>
      </c>
      <c r="D324" s="9">
        <v>43693.798379629632</v>
      </c>
      <c r="E324" s="8" t="s">
        <v>97</v>
      </c>
      <c r="F324" s="8">
        <v>4.6989999999999998</v>
      </c>
      <c r="G324" s="8">
        <v>386202</v>
      </c>
      <c r="H324" s="17">
        <f t="shared" si="9"/>
        <v>8.9695729405030047</v>
      </c>
    </row>
    <row r="325" spans="1:8" x14ac:dyDescent="0.2">
      <c r="A325" s="8">
        <v>312</v>
      </c>
      <c r="B325" s="8" t="s">
        <v>701</v>
      </c>
      <c r="C325" s="8" t="s">
        <v>702</v>
      </c>
      <c r="D325" s="9">
        <v>43693.804826388892</v>
      </c>
      <c r="E325" s="8" t="s">
        <v>97</v>
      </c>
      <c r="F325" s="8">
        <v>4.6929999999999996</v>
      </c>
      <c r="G325" s="8">
        <v>516233</v>
      </c>
      <c r="H325" s="17">
        <f t="shared" si="9"/>
        <v>11.982002867163407</v>
      </c>
    </row>
    <row r="326" spans="1:8" x14ac:dyDescent="0.2">
      <c r="A326" s="8">
        <v>313</v>
      </c>
      <c r="B326" s="8" t="s">
        <v>703</v>
      </c>
      <c r="C326" s="8" t="s">
        <v>704</v>
      </c>
      <c r="D326" s="9">
        <v>43693.811238425929</v>
      </c>
      <c r="E326" s="8" t="s">
        <v>97</v>
      </c>
      <c r="F326" s="8">
        <v>4.6989999999999998</v>
      </c>
      <c r="G326" s="8">
        <v>710707</v>
      </c>
      <c r="H326" s="17">
        <f t="shared" si="9"/>
        <v>16.487384641950612</v>
      </c>
    </row>
    <row r="327" spans="1:8" x14ac:dyDescent="0.2">
      <c r="A327" s="8">
        <v>314</v>
      </c>
      <c r="B327" s="8" t="s">
        <v>705</v>
      </c>
      <c r="C327" s="8" t="s">
        <v>706</v>
      </c>
      <c r="D327" s="9">
        <v>43693.817673611113</v>
      </c>
      <c r="E327" s="8" t="s">
        <v>97</v>
      </c>
      <c r="F327" s="8">
        <v>4.6929999999999996</v>
      </c>
      <c r="G327" s="8">
        <v>510001</v>
      </c>
      <c r="H327" s="17">
        <f t="shared" si="9"/>
        <v>11.837626039307375</v>
      </c>
    </row>
    <row r="328" spans="1:8" x14ac:dyDescent="0.2">
      <c r="A328" s="8">
        <v>315</v>
      </c>
      <c r="B328" s="8" t="s">
        <v>707</v>
      </c>
      <c r="C328" s="8" t="s">
        <v>708</v>
      </c>
      <c r="D328" s="9">
        <v>43693.824074074073</v>
      </c>
      <c r="E328" s="8" t="s">
        <v>97</v>
      </c>
      <c r="F328" s="8">
        <v>4.6989999999999998</v>
      </c>
      <c r="G328" s="8">
        <v>560802</v>
      </c>
      <c r="H328" s="17">
        <f t="shared" si="9"/>
        <v>13.01453348987128</v>
      </c>
    </row>
    <row r="329" spans="1:8" x14ac:dyDescent="0.2">
      <c r="A329" s="8">
        <v>316</v>
      </c>
      <c r="B329" s="8" t="s">
        <v>709</v>
      </c>
      <c r="C329" s="8" t="s">
        <v>710</v>
      </c>
      <c r="D329" s="9">
        <v>43693.830497685187</v>
      </c>
      <c r="E329" s="8" t="s">
        <v>97</v>
      </c>
      <c r="F329" s="8">
        <v>4.6929999999999996</v>
      </c>
      <c r="G329" s="8">
        <v>2046029</v>
      </c>
      <c r="H329" s="17">
        <f t="shared" si="9"/>
        <v>47.422807383666211</v>
      </c>
    </row>
    <row r="330" spans="1:8" x14ac:dyDescent="0.2">
      <c r="A330" s="8">
        <v>317</v>
      </c>
      <c r="B330" s="8" t="s">
        <v>711</v>
      </c>
      <c r="C330" s="8" t="s">
        <v>712</v>
      </c>
      <c r="D330" s="9">
        <v>43693.83693287037</v>
      </c>
      <c r="E330" s="8" t="s">
        <v>97</v>
      </c>
      <c r="F330" s="8">
        <v>4.6929999999999996</v>
      </c>
      <c r="G330" s="8">
        <v>1165089</v>
      </c>
      <c r="H330" s="17">
        <f t="shared" si="9"/>
        <v>27.014058549986441</v>
      </c>
    </row>
    <row r="331" spans="1:8" x14ac:dyDescent="0.2">
      <c r="A331" s="8">
        <v>318</v>
      </c>
      <c r="B331" s="8" t="s">
        <v>713</v>
      </c>
      <c r="C331" s="8" t="s">
        <v>714</v>
      </c>
      <c r="D331" s="9">
        <v>43693.843356481484</v>
      </c>
      <c r="E331" s="8" t="s">
        <v>97</v>
      </c>
      <c r="F331" s="8">
        <v>4.6929999999999996</v>
      </c>
      <c r="G331" s="8">
        <v>660152</v>
      </c>
      <c r="H331" s="17">
        <f t="shared" si="9"/>
        <v>15.316176276696813</v>
      </c>
    </row>
    <row r="332" spans="1:8" x14ac:dyDescent="0.2">
      <c r="A332" s="8">
        <v>319</v>
      </c>
      <c r="B332" s="8" t="s">
        <v>715</v>
      </c>
      <c r="C332" s="8" t="s">
        <v>716</v>
      </c>
      <c r="D332" s="9">
        <v>43693.849780092591</v>
      </c>
      <c r="E332" s="8" t="s">
        <v>97</v>
      </c>
      <c r="F332" s="8">
        <v>4.6989999999999998</v>
      </c>
      <c r="G332" s="8">
        <v>718006</v>
      </c>
      <c r="H332" s="17">
        <f t="shared" si="9"/>
        <v>16.656480673163895</v>
      </c>
    </row>
    <row r="333" spans="1:8" x14ac:dyDescent="0.2">
      <c r="A333" s="8">
        <v>320</v>
      </c>
      <c r="B333" s="8" t="s">
        <v>717</v>
      </c>
      <c r="C333" s="8" t="s">
        <v>718</v>
      </c>
      <c r="D333" s="9">
        <v>43693.856192129628</v>
      </c>
      <c r="E333" s="8" t="s">
        <v>97</v>
      </c>
      <c r="F333" s="8">
        <v>4.6929999999999996</v>
      </c>
      <c r="G333" s="8">
        <v>532025</v>
      </c>
      <c r="H333" s="17">
        <f t="shared" si="9"/>
        <v>12.347856343656098</v>
      </c>
    </row>
    <row r="334" spans="1:8" x14ac:dyDescent="0.2">
      <c r="A334" s="8">
        <v>321</v>
      </c>
      <c r="B334" s="8" t="s">
        <v>719</v>
      </c>
      <c r="C334" s="8" t="s">
        <v>720</v>
      </c>
      <c r="D334" s="9">
        <v>43693.862638888888</v>
      </c>
      <c r="E334" s="8" t="s">
        <v>97</v>
      </c>
      <c r="F334" s="8">
        <v>4.6879999999999997</v>
      </c>
      <c r="G334" s="8">
        <v>537047</v>
      </c>
      <c r="H334" s="17">
        <f t="shared" si="9"/>
        <v>12.464201085230711</v>
      </c>
    </row>
    <row r="335" spans="1:8" x14ac:dyDescent="0.2">
      <c r="A335" s="8">
        <v>322</v>
      </c>
      <c r="B335" s="8" t="s">
        <v>721</v>
      </c>
      <c r="C335" s="8" t="s">
        <v>722</v>
      </c>
      <c r="D335" s="9">
        <v>43693.869050925925</v>
      </c>
      <c r="E335" s="8" t="s">
        <v>97</v>
      </c>
      <c r="F335" s="8">
        <v>4.6879999999999997</v>
      </c>
      <c r="G335" s="8">
        <v>908610</v>
      </c>
      <c r="H335" s="17">
        <f t="shared" ref="H335:H398" si="12">G335*R$18+R$17</f>
        <v>21.072206105877473</v>
      </c>
    </row>
    <row r="336" spans="1:8" x14ac:dyDescent="0.2">
      <c r="A336" s="8">
        <v>323</v>
      </c>
      <c r="B336" s="8" t="s">
        <v>723</v>
      </c>
      <c r="C336" s="8" t="s">
        <v>724</v>
      </c>
      <c r="D336" s="9">
        <v>43693.875486111108</v>
      </c>
      <c r="E336" s="8" t="s">
        <v>97</v>
      </c>
      <c r="F336" s="8">
        <v>4.6879999999999997</v>
      </c>
      <c r="G336" s="8">
        <v>1981613</v>
      </c>
      <c r="H336" s="17">
        <f t="shared" si="12"/>
        <v>45.930481044902713</v>
      </c>
    </row>
    <row r="337" spans="1:8" x14ac:dyDescent="0.2">
      <c r="A337" s="8">
        <v>324</v>
      </c>
      <c r="B337" s="8" t="s">
        <v>725</v>
      </c>
      <c r="C337" s="8" t="s">
        <v>726</v>
      </c>
      <c r="D337" s="9">
        <v>43693.881932870368</v>
      </c>
      <c r="E337" s="8" t="s">
        <v>97</v>
      </c>
      <c r="F337" s="8">
        <v>4.6929999999999996</v>
      </c>
      <c r="G337" s="8">
        <v>534111</v>
      </c>
      <c r="H337" s="17">
        <f t="shared" si="12"/>
        <v>12.396182733724725</v>
      </c>
    </row>
    <row r="338" spans="1:8" x14ac:dyDescent="0.2">
      <c r="A338" s="8">
        <v>325</v>
      </c>
      <c r="B338" s="8" t="s">
        <v>727</v>
      </c>
      <c r="C338" s="8" t="s">
        <v>728</v>
      </c>
      <c r="D338" s="9">
        <v>43693.888356481482</v>
      </c>
      <c r="E338" s="8" t="s">
        <v>97</v>
      </c>
      <c r="F338" s="8">
        <v>4.6879999999999997</v>
      </c>
      <c r="G338" s="8">
        <v>504294</v>
      </c>
      <c r="H338" s="17">
        <f t="shared" si="12"/>
        <v>11.705411893515596</v>
      </c>
    </row>
    <row r="339" spans="1:8" x14ac:dyDescent="0.2">
      <c r="A339" s="8">
        <v>326</v>
      </c>
      <c r="B339" s="8" t="s">
        <v>729</v>
      </c>
      <c r="C339" s="8" t="s">
        <v>730</v>
      </c>
      <c r="D339" s="9">
        <v>43693.894814814812</v>
      </c>
      <c r="E339" s="8" t="s">
        <v>97</v>
      </c>
      <c r="F339" s="8">
        <v>4.9119999999999999</v>
      </c>
      <c r="G339" s="8">
        <v>60205</v>
      </c>
      <c r="H339" s="17">
        <f t="shared" si="12"/>
        <v>1.4171960549794684</v>
      </c>
    </row>
    <row r="340" spans="1:8" x14ac:dyDescent="0.2">
      <c r="A340" s="8">
        <v>327</v>
      </c>
      <c r="B340" s="8" t="s">
        <v>731</v>
      </c>
      <c r="C340" s="8" t="s">
        <v>732</v>
      </c>
      <c r="D340" s="9">
        <v>43693.901250000003</v>
      </c>
      <c r="E340" s="8" t="s">
        <v>97</v>
      </c>
      <c r="F340" s="8">
        <v>4.6879999999999997</v>
      </c>
      <c r="G340" s="8">
        <v>458996</v>
      </c>
      <c r="H340" s="17">
        <f t="shared" si="12"/>
        <v>10.655992517998506</v>
      </c>
    </row>
    <row r="341" spans="1:8" x14ac:dyDescent="0.2">
      <c r="A341" s="8">
        <v>328</v>
      </c>
      <c r="B341" s="8" t="s">
        <v>733</v>
      </c>
      <c r="C341" s="8" t="s">
        <v>734</v>
      </c>
      <c r="D341" s="9">
        <v>43693.907685185186</v>
      </c>
      <c r="E341" s="8" t="s">
        <v>97</v>
      </c>
      <c r="F341" s="8">
        <v>4.6879999999999997</v>
      </c>
      <c r="G341" s="8">
        <v>427119</v>
      </c>
      <c r="H341" s="17">
        <f t="shared" si="12"/>
        <v>9.9174976300705975</v>
      </c>
    </row>
    <row r="342" spans="1:8" x14ac:dyDescent="0.2">
      <c r="A342" s="8">
        <v>329</v>
      </c>
      <c r="B342" s="8" t="s">
        <v>735</v>
      </c>
      <c r="C342" s="8" t="s">
        <v>736</v>
      </c>
      <c r="D342" s="9">
        <v>43693.914131944446</v>
      </c>
      <c r="E342" s="8" t="s">
        <v>97</v>
      </c>
      <c r="F342" s="8">
        <v>4.6929999999999996</v>
      </c>
      <c r="G342" s="8">
        <v>656030</v>
      </c>
      <c r="H342" s="17">
        <f t="shared" si="12"/>
        <v>15.220681847232346</v>
      </c>
    </row>
    <row r="343" spans="1:8" x14ac:dyDescent="0.2">
      <c r="A343" s="8">
        <v>330</v>
      </c>
      <c r="B343" s="8" t="s">
        <v>737</v>
      </c>
      <c r="C343" s="8" t="s">
        <v>738</v>
      </c>
      <c r="D343" s="9">
        <v>43693.920555555553</v>
      </c>
      <c r="E343" s="8" t="s">
        <v>97</v>
      </c>
      <c r="F343" s="8">
        <v>4.6989999999999998</v>
      </c>
      <c r="G343" s="8">
        <v>633147</v>
      </c>
      <c r="H343" s="17">
        <f t="shared" si="12"/>
        <v>14.690551078325162</v>
      </c>
    </row>
    <row r="344" spans="1:8" x14ac:dyDescent="0.2">
      <c r="A344" s="8">
        <v>331</v>
      </c>
      <c r="B344" s="8" t="s">
        <v>739</v>
      </c>
      <c r="C344" s="8" t="s">
        <v>740</v>
      </c>
      <c r="D344" s="9">
        <v>43693.926979166667</v>
      </c>
      <c r="E344" s="8" t="s">
        <v>97</v>
      </c>
      <c r="F344" s="8">
        <v>4.7039999999999997</v>
      </c>
      <c r="G344" s="8">
        <v>713974</v>
      </c>
      <c r="H344" s="17">
        <f t="shared" si="12"/>
        <v>16.563071274910442</v>
      </c>
    </row>
    <row r="345" spans="1:8" x14ac:dyDescent="0.2">
      <c r="A345" s="8">
        <v>332</v>
      </c>
      <c r="B345" s="8" t="s">
        <v>741</v>
      </c>
      <c r="C345" s="8" t="s">
        <v>742</v>
      </c>
      <c r="D345" s="9">
        <v>43693.933425925927</v>
      </c>
      <c r="E345" s="8" t="s">
        <v>97</v>
      </c>
      <c r="F345" s="8">
        <v>4.7039999999999997</v>
      </c>
      <c r="G345" s="8">
        <v>268348</v>
      </c>
      <c r="H345" s="17">
        <f t="shared" si="12"/>
        <v>6.2392477366928754</v>
      </c>
    </row>
    <row r="346" spans="1:8" x14ac:dyDescent="0.2">
      <c r="A346" s="8">
        <v>333</v>
      </c>
      <c r="B346" s="8" t="s">
        <v>743</v>
      </c>
      <c r="C346" s="8" t="s">
        <v>744</v>
      </c>
      <c r="D346" s="9">
        <v>43693.93986111111</v>
      </c>
      <c r="E346" s="8" t="s">
        <v>97</v>
      </c>
      <c r="F346" s="8">
        <v>4.7089999999999996</v>
      </c>
      <c r="G346" s="8">
        <v>114842</v>
      </c>
      <c r="H346" s="17">
        <f t="shared" si="12"/>
        <v>2.6829721691595054</v>
      </c>
    </row>
    <row r="347" spans="1:8" x14ac:dyDescent="0.2">
      <c r="A347" s="8">
        <v>334</v>
      </c>
      <c r="B347" s="8" t="s">
        <v>745</v>
      </c>
      <c r="C347" s="8" t="s">
        <v>746</v>
      </c>
      <c r="D347" s="9">
        <v>43693.946273148147</v>
      </c>
      <c r="E347" s="8" t="s">
        <v>97</v>
      </c>
      <c r="F347" s="8">
        <v>4.7089999999999996</v>
      </c>
      <c r="G347" s="8">
        <v>177171</v>
      </c>
      <c r="H347" s="17">
        <f t="shared" si="12"/>
        <v>4.1269489508409212</v>
      </c>
    </row>
    <row r="348" spans="1:8" x14ac:dyDescent="0.2">
      <c r="A348" s="8">
        <v>335</v>
      </c>
      <c r="B348" s="8" t="s">
        <v>747</v>
      </c>
      <c r="C348" s="8" t="s">
        <v>748</v>
      </c>
      <c r="D348" s="9">
        <v>43693.952708333331</v>
      </c>
      <c r="E348" s="8" t="s">
        <v>97</v>
      </c>
      <c r="F348" s="8">
        <v>4.7089999999999996</v>
      </c>
      <c r="G348" s="8">
        <v>137404</v>
      </c>
      <c r="H348" s="17">
        <f t="shared" si="12"/>
        <v>3.2056663267474037</v>
      </c>
    </row>
    <row r="349" spans="1:8" x14ac:dyDescent="0.2">
      <c r="A349" s="8">
        <v>336</v>
      </c>
      <c r="B349" s="8" t="s">
        <v>749</v>
      </c>
      <c r="C349" s="8" t="s">
        <v>750</v>
      </c>
      <c r="D349" s="9">
        <v>43693.959131944444</v>
      </c>
      <c r="E349" s="8" t="s">
        <v>97</v>
      </c>
      <c r="F349" s="8">
        <v>4.7149999999999999</v>
      </c>
      <c r="G349" s="8">
        <v>229794</v>
      </c>
      <c r="H349" s="17">
        <f t="shared" si="12"/>
        <v>5.3460666999211428</v>
      </c>
    </row>
    <row r="350" spans="1:8" x14ac:dyDescent="0.2">
      <c r="A350" s="8">
        <v>337</v>
      </c>
      <c r="B350" s="8" t="s">
        <v>751</v>
      </c>
      <c r="C350" s="8" t="s">
        <v>752</v>
      </c>
      <c r="D350" s="9">
        <v>43693.965578703705</v>
      </c>
      <c r="E350" s="8" t="s">
        <v>97</v>
      </c>
      <c r="F350" s="8">
        <v>4.72</v>
      </c>
      <c r="G350" s="8">
        <v>258482</v>
      </c>
      <c r="H350" s="17">
        <f t="shared" si="12"/>
        <v>6.0106819819387667</v>
      </c>
    </row>
    <row r="351" spans="1:8" x14ac:dyDescent="0.2">
      <c r="A351" s="8">
        <v>338</v>
      </c>
      <c r="B351" s="8" t="s">
        <v>753</v>
      </c>
      <c r="C351" s="8" t="s">
        <v>754</v>
      </c>
      <c r="D351" s="9">
        <v>43693.972002314818</v>
      </c>
      <c r="E351" s="8" t="s">
        <v>97</v>
      </c>
      <c r="F351" s="8">
        <v>4.72</v>
      </c>
      <c r="G351" s="8">
        <v>3102835</v>
      </c>
      <c r="H351" s="17">
        <f t="shared" si="12"/>
        <v>71.905846205749185</v>
      </c>
    </row>
    <row r="352" spans="1:8" x14ac:dyDescent="0.2">
      <c r="A352" s="8">
        <v>339</v>
      </c>
      <c r="B352" s="8" t="s">
        <v>755</v>
      </c>
      <c r="C352" s="8" t="s">
        <v>756</v>
      </c>
      <c r="D352" s="9">
        <v>43693.978414351855</v>
      </c>
      <c r="E352" s="8" t="s">
        <v>97</v>
      </c>
      <c r="F352" s="8">
        <v>4.7149999999999999</v>
      </c>
      <c r="G352" s="8">
        <v>1037666</v>
      </c>
      <c r="H352" s="17">
        <f t="shared" si="12"/>
        <v>24.062048194418548</v>
      </c>
    </row>
    <row r="353" spans="1:8" x14ac:dyDescent="0.2">
      <c r="A353" s="8">
        <v>340</v>
      </c>
      <c r="B353" s="8" t="s">
        <v>757</v>
      </c>
      <c r="C353" s="8" t="s">
        <v>758</v>
      </c>
      <c r="D353" s="9">
        <v>43693.984861111108</v>
      </c>
      <c r="E353" s="8" t="s">
        <v>97</v>
      </c>
      <c r="F353" s="8">
        <v>4.7089999999999996</v>
      </c>
      <c r="G353" s="8">
        <v>652852</v>
      </c>
      <c r="H353" s="17">
        <f t="shared" si="12"/>
        <v>15.147057078470077</v>
      </c>
    </row>
    <row r="354" spans="1:8" x14ac:dyDescent="0.2">
      <c r="A354" s="8">
        <v>341</v>
      </c>
      <c r="B354" s="8" t="s">
        <v>759</v>
      </c>
      <c r="C354" s="8" t="s">
        <v>760</v>
      </c>
      <c r="D354" s="9">
        <v>43693.991284722222</v>
      </c>
      <c r="E354" s="8" t="s">
        <v>97</v>
      </c>
      <c r="F354" s="8">
        <v>4.7039999999999997</v>
      </c>
      <c r="G354" s="8">
        <v>1122211</v>
      </c>
      <c r="H354" s="17">
        <f t="shared" si="12"/>
        <v>26.020703347032185</v>
      </c>
    </row>
    <row r="355" spans="1:8" x14ac:dyDescent="0.2">
      <c r="A355" s="8">
        <v>342</v>
      </c>
      <c r="B355" s="8" t="s">
        <v>761</v>
      </c>
      <c r="C355" s="8" t="s">
        <v>762</v>
      </c>
      <c r="D355" s="9">
        <v>43693.997743055559</v>
      </c>
      <c r="E355" s="8" t="s">
        <v>97</v>
      </c>
      <c r="F355" s="8">
        <v>4.7039999999999997</v>
      </c>
      <c r="G355" s="8">
        <v>2521850</v>
      </c>
      <c r="H355" s="17">
        <f t="shared" si="12"/>
        <v>58.446158893179167</v>
      </c>
    </row>
    <row r="356" spans="1:8" x14ac:dyDescent="0.2">
      <c r="A356" s="8">
        <v>343</v>
      </c>
      <c r="B356" s="8" t="s">
        <v>763</v>
      </c>
      <c r="C356" s="8" t="s">
        <v>764</v>
      </c>
      <c r="D356" s="9">
        <v>43694.004166666666</v>
      </c>
      <c r="E356" s="8" t="s">
        <v>97</v>
      </c>
      <c r="F356" s="8">
        <v>4.7039999999999997</v>
      </c>
      <c r="G356" s="8">
        <v>2349088</v>
      </c>
      <c r="H356" s="17">
        <f t="shared" si="12"/>
        <v>54.443779314542503</v>
      </c>
    </row>
    <row r="357" spans="1:8" x14ac:dyDescent="0.2">
      <c r="A357" s="8">
        <v>344</v>
      </c>
      <c r="B357" s="8" t="s">
        <v>765</v>
      </c>
      <c r="C357" s="8" t="s">
        <v>766</v>
      </c>
      <c r="D357" s="9">
        <v>43694.01059027778</v>
      </c>
      <c r="E357" s="8" t="s">
        <v>97</v>
      </c>
      <c r="F357" s="8">
        <v>4.6989999999999998</v>
      </c>
      <c r="G357" s="8">
        <v>357966</v>
      </c>
      <c r="H357" s="17">
        <f t="shared" si="12"/>
        <v>8.3154291485673664</v>
      </c>
    </row>
    <row r="358" spans="1:8" x14ac:dyDescent="0.2">
      <c r="A358" s="8">
        <v>345</v>
      </c>
      <c r="B358" s="8" t="s">
        <v>767</v>
      </c>
      <c r="C358" s="8" t="s">
        <v>768</v>
      </c>
      <c r="D358" s="9">
        <v>43694.017025462963</v>
      </c>
      <c r="E358" s="8" t="s">
        <v>97</v>
      </c>
      <c r="F358" s="8">
        <v>4.6989999999999998</v>
      </c>
      <c r="G358" s="8">
        <v>283238</v>
      </c>
      <c r="H358" s="17">
        <f t="shared" si="12"/>
        <v>6.5842045670485092</v>
      </c>
    </row>
    <row r="359" spans="1:8" x14ac:dyDescent="0.2">
      <c r="A359" s="8">
        <v>346</v>
      </c>
      <c r="B359" s="8" t="s">
        <v>769</v>
      </c>
      <c r="C359" s="8" t="s">
        <v>770</v>
      </c>
      <c r="D359" s="9">
        <v>43694.0234375</v>
      </c>
      <c r="E359" s="8" t="s">
        <v>97</v>
      </c>
      <c r="F359" s="8">
        <v>4.6929999999999996</v>
      </c>
      <c r="G359" s="8">
        <v>324659</v>
      </c>
      <c r="H359" s="17">
        <f t="shared" si="12"/>
        <v>7.5438054313977831</v>
      </c>
    </row>
    <row r="360" spans="1:8" x14ac:dyDescent="0.2">
      <c r="A360" s="8">
        <v>347</v>
      </c>
      <c r="B360" s="8" t="s">
        <v>771</v>
      </c>
      <c r="C360" s="8" t="s">
        <v>772</v>
      </c>
      <c r="D360" s="9">
        <v>43694.02988425926</v>
      </c>
      <c r="E360" s="8" t="s">
        <v>97</v>
      </c>
      <c r="F360" s="8">
        <v>4.6929999999999996</v>
      </c>
      <c r="G360" s="8">
        <v>277569</v>
      </c>
      <c r="H360" s="17">
        <f t="shared" si="12"/>
        <v>6.4528707677680464</v>
      </c>
    </row>
    <row r="361" spans="1:8" x14ac:dyDescent="0.2">
      <c r="A361" s="8">
        <v>348</v>
      </c>
      <c r="B361" s="8" t="s">
        <v>773</v>
      </c>
      <c r="C361" s="8" t="s">
        <v>774</v>
      </c>
      <c r="D361" s="9">
        <v>43694.036319444444</v>
      </c>
      <c r="E361" s="8" t="s">
        <v>97</v>
      </c>
      <c r="F361" s="8">
        <v>4.6929999999999996</v>
      </c>
      <c r="G361" s="8">
        <v>356577</v>
      </c>
      <c r="H361" s="17">
        <f t="shared" si="12"/>
        <v>8.2832501668773748</v>
      </c>
    </row>
    <row r="362" spans="1:8" x14ac:dyDescent="0.2">
      <c r="A362" s="8">
        <v>349</v>
      </c>
      <c r="B362" s="8" t="s">
        <v>775</v>
      </c>
      <c r="C362" s="8" t="s">
        <v>776</v>
      </c>
      <c r="D362" s="9">
        <v>43694.042754629627</v>
      </c>
      <c r="E362" s="8" t="s">
        <v>97</v>
      </c>
      <c r="F362" s="8">
        <v>4.6929999999999996</v>
      </c>
      <c r="G362" s="8">
        <v>1080358</v>
      </c>
      <c r="H362" s="17">
        <f t="shared" si="12"/>
        <v>25.05109433287004</v>
      </c>
    </row>
    <row r="363" spans="1:8" x14ac:dyDescent="0.2">
      <c r="A363" s="8">
        <v>350</v>
      </c>
      <c r="B363" s="8" t="s">
        <v>777</v>
      </c>
      <c r="C363" s="8" t="s">
        <v>778</v>
      </c>
      <c r="D363" s="9">
        <v>43694.049178240741</v>
      </c>
      <c r="E363" s="8" t="s">
        <v>97</v>
      </c>
      <c r="F363" s="8">
        <v>4.6929999999999996</v>
      </c>
      <c r="G363" s="8">
        <v>510362</v>
      </c>
      <c r="H363" s="17">
        <f t="shared" si="12"/>
        <v>11.845989331164891</v>
      </c>
    </row>
    <row r="364" spans="1:8" x14ac:dyDescent="0.2">
      <c r="A364" s="8">
        <v>351</v>
      </c>
      <c r="B364" s="8" t="s">
        <v>779</v>
      </c>
      <c r="C364" s="8" t="s">
        <v>780</v>
      </c>
      <c r="D364" s="9">
        <v>43694.055601851855</v>
      </c>
      <c r="E364" s="8" t="s">
        <v>97</v>
      </c>
      <c r="F364" s="8">
        <v>4.6929999999999996</v>
      </c>
      <c r="G364" s="8">
        <v>3152493</v>
      </c>
      <c r="H364" s="17">
        <f t="shared" si="12"/>
        <v>73.056273759933219</v>
      </c>
    </row>
    <row r="365" spans="1:8" x14ac:dyDescent="0.2">
      <c r="A365" s="8">
        <v>352</v>
      </c>
      <c r="B365" s="8" t="s">
        <v>781</v>
      </c>
      <c r="C365" s="8" t="s">
        <v>782</v>
      </c>
      <c r="D365" s="9">
        <v>43694.062025462961</v>
      </c>
      <c r="E365" s="8" t="s">
        <v>97</v>
      </c>
      <c r="F365" s="8">
        <v>4.6929999999999996</v>
      </c>
      <c r="G365" s="8">
        <v>923763</v>
      </c>
      <c r="H365" s="17">
        <f t="shared" si="12"/>
        <v>21.42325586077196</v>
      </c>
    </row>
    <row r="366" spans="1:8" x14ac:dyDescent="0.2">
      <c r="A366" s="8">
        <v>353</v>
      </c>
      <c r="B366" s="8" t="s">
        <v>783</v>
      </c>
      <c r="C366" s="8" t="s">
        <v>784</v>
      </c>
      <c r="D366" s="9">
        <v>43694.068449074075</v>
      </c>
      <c r="E366" s="8" t="s">
        <v>97</v>
      </c>
      <c r="F366" s="8">
        <v>4.6929999999999996</v>
      </c>
      <c r="G366" s="8">
        <v>906839</v>
      </c>
      <c r="H366" s="17">
        <f t="shared" si="12"/>
        <v>21.031177325047395</v>
      </c>
    </row>
    <row r="367" spans="1:8" x14ac:dyDescent="0.2">
      <c r="A367" s="8">
        <v>354</v>
      </c>
      <c r="B367" s="8" t="s">
        <v>785</v>
      </c>
      <c r="C367" s="8" t="s">
        <v>786</v>
      </c>
      <c r="D367" s="9">
        <v>43694.074884259258</v>
      </c>
      <c r="E367" s="8" t="s">
        <v>97</v>
      </c>
      <c r="F367" s="8">
        <v>4.6929999999999996</v>
      </c>
      <c r="G367" s="8">
        <v>657491</v>
      </c>
      <c r="H367" s="17">
        <f t="shared" si="12"/>
        <v>15.25452885389115</v>
      </c>
    </row>
    <row r="368" spans="1:8" x14ac:dyDescent="0.2">
      <c r="A368" s="8">
        <v>355</v>
      </c>
      <c r="B368" s="8" t="s">
        <v>787</v>
      </c>
      <c r="C368" s="8" t="s">
        <v>788</v>
      </c>
      <c r="D368" s="9">
        <v>43694.081307870372</v>
      </c>
      <c r="E368" s="8" t="s">
        <v>97</v>
      </c>
      <c r="F368" s="8">
        <v>4.6879999999999997</v>
      </c>
      <c r="G368" s="8">
        <v>788225</v>
      </c>
      <c r="H368" s="17">
        <f t="shared" si="12"/>
        <v>18.28324519101092</v>
      </c>
    </row>
    <row r="369" spans="1:8" x14ac:dyDescent="0.2">
      <c r="A369" s="8">
        <v>356</v>
      </c>
      <c r="B369" s="8" t="s">
        <v>789</v>
      </c>
      <c r="C369" s="8" t="s">
        <v>790</v>
      </c>
      <c r="D369" s="9">
        <v>43694.087731481479</v>
      </c>
      <c r="E369" s="8" t="s">
        <v>97</v>
      </c>
      <c r="F369" s="8">
        <v>4.6929999999999996</v>
      </c>
      <c r="G369" s="8">
        <v>334932</v>
      </c>
      <c r="H369" s="17">
        <f t="shared" si="12"/>
        <v>7.7818001606283698</v>
      </c>
    </row>
    <row r="370" spans="1:8" x14ac:dyDescent="0.2">
      <c r="A370" s="8">
        <v>357</v>
      </c>
      <c r="B370" s="8" t="s">
        <v>791</v>
      </c>
      <c r="C370" s="8" t="s">
        <v>792</v>
      </c>
      <c r="D370" s="9">
        <v>43694.094155092593</v>
      </c>
      <c r="E370" s="8" t="s">
        <v>97</v>
      </c>
      <c r="F370" s="8">
        <v>4.6929999999999996</v>
      </c>
      <c r="G370" s="8">
        <v>1191231</v>
      </c>
      <c r="H370" s="17">
        <f t="shared" si="12"/>
        <v>27.619690615745807</v>
      </c>
    </row>
    <row r="371" spans="1:8" x14ac:dyDescent="0.2">
      <c r="A371" s="8">
        <v>358</v>
      </c>
      <c r="B371" s="8" t="s">
        <v>793</v>
      </c>
      <c r="C371" s="8" t="s">
        <v>794</v>
      </c>
      <c r="D371" s="9">
        <v>43694.100578703707</v>
      </c>
      <c r="E371" s="8" t="s">
        <v>97</v>
      </c>
      <c r="F371" s="8">
        <v>4.6929999999999996</v>
      </c>
      <c r="G371" s="8">
        <v>697993</v>
      </c>
      <c r="H371" s="17">
        <f t="shared" si="12"/>
        <v>16.192839232874618</v>
      </c>
    </row>
    <row r="372" spans="1:8" x14ac:dyDescent="0.2">
      <c r="A372" s="8">
        <v>359</v>
      </c>
      <c r="B372" s="8" t="s">
        <v>795</v>
      </c>
      <c r="C372" s="8" t="s">
        <v>796</v>
      </c>
      <c r="D372" s="9">
        <v>43694.10701388889</v>
      </c>
      <c r="E372" s="8" t="s">
        <v>97</v>
      </c>
      <c r="F372" s="8">
        <v>4.6929999999999996</v>
      </c>
      <c r="G372" s="8">
        <v>1061709</v>
      </c>
      <c r="H372" s="17">
        <f t="shared" si="12"/>
        <v>24.619052698934365</v>
      </c>
    </row>
    <row r="373" spans="1:8" x14ac:dyDescent="0.2">
      <c r="A373" s="8">
        <v>360</v>
      </c>
      <c r="B373" s="8" t="s">
        <v>797</v>
      </c>
      <c r="C373" s="8" t="s">
        <v>798</v>
      </c>
      <c r="D373" s="9">
        <v>43694.113437499997</v>
      </c>
      <c r="E373" s="8" t="s">
        <v>97</v>
      </c>
      <c r="F373" s="8">
        <v>4.6929999999999996</v>
      </c>
      <c r="G373" s="8">
        <v>2388175</v>
      </c>
      <c r="H373" s="17">
        <f t="shared" si="12"/>
        <v>55.349308369486131</v>
      </c>
    </row>
    <row r="374" spans="1:8" x14ac:dyDescent="0.2">
      <c r="A374" s="8">
        <v>361</v>
      </c>
      <c r="B374" s="8" t="s">
        <v>799</v>
      </c>
      <c r="C374" s="8" t="s">
        <v>800</v>
      </c>
      <c r="D374" s="9">
        <v>43694.119884259257</v>
      </c>
      <c r="E374" s="8" t="s">
        <v>97</v>
      </c>
      <c r="F374" s="8">
        <v>4.6929999999999996</v>
      </c>
      <c r="G374" s="8">
        <v>1261150</v>
      </c>
      <c r="H374" s="17">
        <f t="shared" si="12"/>
        <v>29.239505029556117</v>
      </c>
    </row>
    <row r="375" spans="1:8" x14ac:dyDescent="0.2">
      <c r="A375" s="8">
        <v>362</v>
      </c>
      <c r="B375" s="8" t="s">
        <v>801</v>
      </c>
      <c r="C375" s="8" t="s">
        <v>802</v>
      </c>
      <c r="D375" s="9">
        <v>43694.126296296294</v>
      </c>
      <c r="E375" s="8" t="s">
        <v>97</v>
      </c>
      <c r="F375" s="8">
        <v>4.6879999999999997</v>
      </c>
      <c r="G375" s="8">
        <v>706834</v>
      </c>
      <c r="H375" s="17">
        <f t="shared" si="12"/>
        <v>16.39765879883662</v>
      </c>
    </row>
    <row r="376" spans="1:8" x14ac:dyDescent="0.2">
      <c r="A376" s="8">
        <v>363</v>
      </c>
      <c r="B376" s="8" t="s">
        <v>803</v>
      </c>
      <c r="C376" s="8" t="s">
        <v>804</v>
      </c>
      <c r="D376" s="9">
        <v>43694.132719907408</v>
      </c>
      <c r="E376" s="8" t="s">
        <v>97</v>
      </c>
      <c r="F376" s="8">
        <v>4.6879999999999997</v>
      </c>
      <c r="G376" s="8">
        <v>758112</v>
      </c>
      <c r="H376" s="17">
        <f t="shared" si="12"/>
        <v>17.5856169148189</v>
      </c>
    </row>
    <row r="377" spans="1:8" x14ac:dyDescent="0.2">
      <c r="A377" s="8">
        <v>364</v>
      </c>
      <c r="B377" s="8" t="s">
        <v>805</v>
      </c>
      <c r="C377" s="8" t="s">
        <v>806</v>
      </c>
      <c r="D377" s="9">
        <v>43694.139143518521</v>
      </c>
      <c r="E377" s="8" t="s">
        <v>97</v>
      </c>
      <c r="F377" s="8">
        <v>4.6879999999999997</v>
      </c>
      <c r="G377" s="8">
        <v>1203797</v>
      </c>
      <c r="H377" s="17">
        <f t="shared" si="12"/>
        <v>27.910807306830353</v>
      </c>
    </row>
    <row r="378" spans="1:8" x14ac:dyDescent="0.2">
      <c r="A378" s="8">
        <v>365</v>
      </c>
      <c r="B378" s="8" t="s">
        <v>807</v>
      </c>
      <c r="C378" s="8" t="s">
        <v>808</v>
      </c>
      <c r="D378" s="9">
        <v>43694.145555555559</v>
      </c>
      <c r="E378" s="8" t="s">
        <v>97</v>
      </c>
      <c r="F378" s="8">
        <v>4.6879999999999997</v>
      </c>
      <c r="G378" s="8">
        <v>433108</v>
      </c>
      <c r="H378" s="17">
        <f t="shared" si="12"/>
        <v>10.05624487365689</v>
      </c>
    </row>
    <row r="379" spans="1:8" x14ac:dyDescent="0.2">
      <c r="A379" s="8">
        <v>366</v>
      </c>
      <c r="B379" s="8" t="s">
        <v>809</v>
      </c>
      <c r="C379" s="8" t="s">
        <v>810</v>
      </c>
      <c r="D379" s="9">
        <v>43694.151990740742</v>
      </c>
      <c r="E379" s="8" t="s">
        <v>97</v>
      </c>
      <c r="F379" s="8">
        <v>4.8689999999999998</v>
      </c>
      <c r="G379" s="8">
        <v>41278</v>
      </c>
      <c r="H379" s="17">
        <f t="shared" si="12"/>
        <v>0.97871399130310333</v>
      </c>
    </row>
    <row r="380" spans="1:8" x14ac:dyDescent="0.2">
      <c r="A380" s="8">
        <v>367</v>
      </c>
      <c r="B380" s="8" t="s">
        <v>811</v>
      </c>
      <c r="C380" s="8" t="s">
        <v>812</v>
      </c>
      <c r="D380" s="9">
        <v>43694.522951388892</v>
      </c>
      <c r="E380" s="8" t="s">
        <v>97</v>
      </c>
      <c r="F380" s="8">
        <v>4.7039999999999997</v>
      </c>
      <c r="G380" s="8">
        <v>623813</v>
      </c>
      <c r="H380" s="17">
        <f t="shared" si="12"/>
        <v>14.474310174729496</v>
      </c>
    </row>
    <row r="381" spans="1:8" x14ac:dyDescent="0.2">
      <c r="A381" s="8">
        <v>368</v>
      </c>
      <c r="B381" s="8" t="s">
        <v>813</v>
      </c>
      <c r="C381" s="8" t="s">
        <v>814</v>
      </c>
      <c r="D381" s="9">
        <v>43694.164826388886</v>
      </c>
      <c r="E381" s="8" t="s">
        <v>97</v>
      </c>
      <c r="F381" s="8">
        <v>4.6929999999999996</v>
      </c>
      <c r="G381" s="8">
        <v>634354</v>
      </c>
      <c r="H381" s="17">
        <f t="shared" si="12"/>
        <v>14.718513663566213</v>
      </c>
    </row>
    <row r="382" spans="1:8" x14ac:dyDescent="0.2">
      <c r="A382" s="8">
        <v>369</v>
      </c>
      <c r="B382" s="8" t="s">
        <v>815</v>
      </c>
      <c r="C382" s="8" t="s">
        <v>816</v>
      </c>
      <c r="D382" s="9">
        <v>43694.171238425923</v>
      </c>
      <c r="E382" s="8" t="s">
        <v>97</v>
      </c>
      <c r="F382" s="8">
        <v>4.6929999999999996</v>
      </c>
      <c r="G382" s="8">
        <v>1058929</v>
      </c>
      <c r="H382" s="17">
        <f t="shared" si="12"/>
        <v>24.554648401527469</v>
      </c>
    </row>
    <row r="383" spans="1:8" x14ac:dyDescent="0.2">
      <c r="A383" s="8">
        <v>370</v>
      </c>
      <c r="B383" s="8" t="s">
        <v>817</v>
      </c>
      <c r="C383" s="8" t="s">
        <v>818</v>
      </c>
      <c r="D383" s="9">
        <v>43694.177685185183</v>
      </c>
      <c r="E383" s="8" t="s">
        <v>97</v>
      </c>
      <c r="F383" s="8">
        <v>4.6929999999999996</v>
      </c>
      <c r="G383" s="8">
        <v>41725</v>
      </c>
      <c r="H383" s="17">
        <f t="shared" si="12"/>
        <v>0.98906964631780903</v>
      </c>
    </row>
    <row r="384" spans="1:8" x14ac:dyDescent="0.2">
      <c r="A384" s="8">
        <v>371</v>
      </c>
      <c r="B384" s="8" t="s">
        <v>819</v>
      </c>
      <c r="C384" s="8" t="s">
        <v>820</v>
      </c>
      <c r="D384" s="9">
        <v>43694.184108796297</v>
      </c>
      <c r="E384" s="8" t="s">
        <v>97</v>
      </c>
      <c r="F384" s="8">
        <v>4.6879999999999997</v>
      </c>
      <c r="G384" s="8">
        <v>316409</v>
      </c>
      <c r="H384" s="17">
        <f t="shared" si="12"/>
        <v>7.3526775703881144</v>
      </c>
    </row>
    <row r="385" spans="1:8" x14ac:dyDescent="0.2">
      <c r="A385" s="8">
        <v>372</v>
      </c>
      <c r="B385" s="8" t="s">
        <v>821</v>
      </c>
      <c r="C385" s="8" t="s">
        <v>822</v>
      </c>
      <c r="D385" s="9">
        <v>43694.190532407411</v>
      </c>
      <c r="E385" s="8" t="s">
        <v>97</v>
      </c>
      <c r="F385" s="8">
        <v>4.6879999999999997</v>
      </c>
      <c r="G385" s="8">
        <v>886094</v>
      </c>
      <c r="H385" s="17">
        <f t="shared" si="12"/>
        <v>20.550577630908538</v>
      </c>
    </row>
    <row r="386" spans="1:8" x14ac:dyDescent="0.2">
      <c r="A386" s="8">
        <v>373</v>
      </c>
      <c r="B386" s="8" t="s">
        <v>823</v>
      </c>
      <c r="C386" s="8" t="s">
        <v>824</v>
      </c>
      <c r="D386" s="9">
        <v>43694.196956018517</v>
      </c>
      <c r="E386" s="8" t="s">
        <v>97</v>
      </c>
      <c r="F386" s="8">
        <v>4.6879999999999997</v>
      </c>
      <c r="G386" s="8">
        <v>574509</v>
      </c>
      <c r="H386" s="17">
        <f t="shared" si="12"/>
        <v>13.3320837433088</v>
      </c>
    </row>
    <row r="387" spans="1:8" x14ac:dyDescent="0.2">
      <c r="A387" s="8">
        <v>374</v>
      </c>
      <c r="B387" s="8" t="s">
        <v>825</v>
      </c>
      <c r="C387" s="8" t="s">
        <v>826</v>
      </c>
      <c r="D387" s="9">
        <v>43694.203402777777</v>
      </c>
      <c r="E387" s="8" t="s">
        <v>97</v>
      </c>
      <c r="F387" s="8">
        <v>4.6879999999999997</v>
      </c>
      <c r="G387" s="8">
        <v>1160270</v>
      </c>
      <c r="H387" s="17">
        <f t="shared" si="12"/>
        <v>26.902416712143339</v>
      </c>
    </row>
    <row r="388" spans="1:8" x14ac:dyDescent="0.2">
      <c r="A388" s="8">
        <v>375</v>
      </c>
      <c r="B388" s="8" t="s">
        <v>827</v>
      </c>
      <c r="C388" s="8" t="s">
        <v>828</v>
      </c>
      <c r="D388" s="9">
        <v>43694.209837962961</v>
      </c>
      <c r="E388" s="8" t="s">
        <v>97</v>
      </c>
      <c r="F388" s="8">
        <v>4.6989999999999998</v>
      </c>
      <c r="G388" s="8">
        <v>687245</v>
      </c>
      <c r="H388" s="17">
        <f t="shared" si="12"/>
        <v>15.943840172252568</v>
      </c>
    </row>
    <row r="389" spans="1:8" x14ac:dyDescent="0.2">
      <c r="A389" s="8">
        <v>376</v>
      </c>
      <c r="B389" s="8" t="s">
        <v>829</v>
      </c>
      <c r="C389" s="8" t="s">
        <v>830</v>
      </c>
      <c r="D389" s="9">
        <v>43694.216249999998</v>
      </c>
      <c r="E389" s="8" t="s">
        <v>97</v>
      </c>
      <c r="F389" s="8">
        <v>4.6989999999999998</v>
      </c>
      <c r="G389" s="8">
        <v>1400031</v>
      </c>
      <c r="H389" s="17">
        <f t="shared" si="12"/>
        <v>32.456963025299622</v>
      </c>
    </row>
    <row r="390" spans="1:8" x14ac:dyDescent="0.2">
      <c r="A390" s="8">
        <v>377</v>
      </c>
      <c r="B390" s="8" t="s">
        <v>831</v>
      </c>
      <c r="C390" s="8" t="s">
        <v>832</v>
      </c>
      <c r="D390" s="9">
        <v>43694.222650462965</v>
      </c>
      <c r="E390" s="8" t="s">
        <v>97</v>
      </c>
      <c r="F390" s="8">
        <v>4.7089999999999996</v>
      </c>
      <c r="G390" s="8">
        <v>2295186</v>
      </c>
      <c r="H390" s="17">
        <f t="shared" si="12"/>
        <v>53.19503095525242</v>
      </c>
    </row>
    <row r="391" spans="1:8" x14ac:dyDescent="0.2">
      <c r="A391" s="8">
        <v>378</v>
      </c>
      <c r="B391" s="8" t="s">
        <v>833</v>
      </c>
      <c r="C391" s="8" t="s">
        <v>834</v>
      </c>
      <c r="D391" s="9">
        <v>43694.229074074072</v>
      </c>
      <c r="E391" s="8" t="s">
        <v>97</v>
      </c>
      <c r="F391" s="8">
        <v>4.7089999999999996</v>
      </c>
      <c r="G391" s="8">
        <v>1859255</v>
      </c>
      <c r="H391" s="17">
        <f t="shared" si="12"/>
        <v>43.095811612488035</v>
      </c>
    </row>
    <row r="392" spans="1:8" x14ac:dyDescent="0.2">
      <c r="A392" s="8">
        <v>379</v>
      </c>
      <c r="B392" s="8" t="s">
        <v>18</v>
      </c>
      <c r="C392" s="8" t="s">
        <v>835</v>
      </c>
      <c r="D392" s="9">
        <v>43694.235497685186</v>
      </c>
      <c r="E392" s="8" t="s">
        <v>97</v>
      </c>
      <c r="F392" s="8">
        <v>4.7089999999999996</v>
      </c>
      <c r="G392" s="8">
        <v>340271</v>
      </c>
      <c r="H392" s="17">
        <f t="shared" si="12"/>
        <v>7.9054888454684447</v>
      </c>
    </row>
    <row r="393" spans="1:8" x14ac:dyDescent="0.2">
      <c r="A393" s="8">
        <v>380</v>
      </c>
      <c r="B393" s="8" t="s">
        <v>22</v>
      </c>
      <c r="C393" s="8" t="s">
        <v>836</v>
      </c>
      <c r="D393" s="9">
        <v>43694.241932870369</v>
      </c>
      <c r="E393" s="8" t="s">
        <v>97</v>
      </c>
      <c r="F393" s="8">
        <v>4.7149999999999999</v>
      </c>
      <c r="G393" s="8">
        <v>94832</v>
      </c>
      <c r="H393" s="17">
        <f t="shared" si="12"/>
        <v>2.2194002299105984</v>
      </c>
    </row>
    <row r="394" spans="1:8" x14ac:dyDescent="0.2">
      <c r="A394" s="8">
        <v>381</v>
      </c>
      <c r="B394" s="8" t="s">
        <v>29</v>
      </c>
      <c r="C394" s="8" t="s">
        <v>837</v>
      </c>
      <c r="D394" s="9">
        <v>43694.248356481483</v>
      </c>
      <c r="E394" s="8" t="s">
        <v>97</v>
      </c>
      <c r="F394" s="8">
        <v>4.7089999999999996</v>
      </c>
      <c r="G394" s="8">
        <v>152503</v>
      </c>
      <c r="H394" s="17">
        <f t="shared" si="12"/>
        <v>3.5554650629152822</v>
      </c>
    </row>
    <row r="395" spans="1:8" x14ac:dyDescent="0.2">
      <c r="A395" s="8">
        <v>382</v>
      </c>
      <c r="B395" s="8" t="s">
        <v>30</v>
      </c>
      <c r="C395" s="8" t="s">
        <v>838</v>
      </c>
      <c r="D395" s="9">
        <v>43694.25476851852</v>
      </c>
      <c r="E395" s="8" t="s">
        <v>97</v>
      </c>
      <c r="F395" s="8">
        <v>4.7149999999999999</v>
      </c>
      <c r="G395" s="8">
        <v>224091</v>
      </c>
      <c r="H395" s="17">
        <f t="shared" si="12"/>
        <v>5.2139452221831863</v>
      </c>
    </row>
    <row r="396" spans="1:8" x14ac:dyDescent="0.2">
      <c r="A396" s="8">
        <v>383</v>
      </c>
      <c r="B396" s="8" t="s">
        <v>32</v>
      </c>
      <c r="C396" s="8" t="s">
        <v>839</v>
      </c>
      <c r="D396" s="9">
        <v>43694.261192129627</v>
      </c>
      <c r="E396" s="8" t="s">
        <v>97</v>
      </c>
      <c r="F396" s="8">
        <v>4.7149999999999999</v>
      </c>
      <c r="G396" s="8">
        <v>178568</v>
      </c>
      <c r="H396" s="17">
        <f t="shared" si="12"/>
        <v>4.1593132686385585</v>
      </c>
    </row>
    <row r="397" spans="1:8" x14ac:dyDescent="0.2">
      <c r="A397" s="8">
        <v>384</v>
      </c>
      <c r="B397" s="8" t="s">
        <v>37</v>
      </c>
      <c r="C397" s="8" t="s">
        <v>840</v>
      </c>
      <c r="D397" s="9">
        <v>43694.267627314817</v>
      </c>
      <c r="E397" s="8" t="s">
        <v>97</v>
      </c>
      <c r="F397" s="8">
        <v>4.7149999999999999</v>
      </c>
      <c r="G397" s="8">
        <v>58312</v>
      </c>
      <c r="H397" s="17">
        <f t="shared" si="12"/>
        <v>1.3733408985077953</v>
      </c>
    </row>
    <row r="398" spans="1:8" x14ac:dyDescent="0.2">
      <c r="A398" s="8">
        <v>385</v>
      </c>
      <c r="B398" s="8" t="s">
        <v>38</v>
      </c>
      <c r="C398" s="8" t="s">
        <v>841</v>
      </c>
      <c r="D398" s="9">
        <v>43694.274039351854</v>
      </c>
      <c r="E398" s="8" t="s">
        <v>97</v>
      </c>
      <c r="F398" s="8">
        <v>4.7149999999999999</v>
      </c>
      <c r="G398" s="8">
        <v>130645</v>
      </c>
      <c r="H398" s="17">
        <f t="shared" si="12"/>
        <v>3.0490804828002092</v>
      </c>
    </row>
    <row r="399" spans="1:8" x14ac:dyDescent="0.2">
      <c r="A399" s="8">
        <v>386</v>
      </c>
      <c r="B399" s="8" t="s">
        <v>41</v>
      </c>
      <c r="C399" s="8" t="s">
        <v>842</v>
      </c>
      <c r="D399" s="9">
        <v>43694.280462962961</v>
      </c>
      <c r="E399" s="8" t="s">
        <v>97</v>
      </c>
      <c r="F399" s="8">
        <v>4.7149999999999999</v>
      </c>
      <c r="G399" s="8">
        <v>58371</v>
      </c>
      <c r="H399" s="17">
        <f t="shared" ref="H399:H443" si="13">G399*R$18+R$17</f>
        <v>1.3747077523016826</v>
      </c>
    </row>
    <row r="400" spans="1:8" x14ac:dyDescent="0.2">
      <c r="A400" s="8">
        <v>387</v>
      </c>
      <c r="B400" s="8" t="s">
        <v>843</v>
      </c>
      <c r="C400" s="8" t="s">
        <v>844</v>
      </c>
      <c r="D400" s="9">
        <v>43694.286909722221</v>
      </c>
      <c r="E400" s="8" t="s">
        <v>97</v>
      </c>
      <c r="F400" s="8">
        <v>4.7089999999999996</v>
      </c>
      <c r="G400" s="8">
        <v>87996</v>
      </c>
      <c r="H400" s="17">
        <f t="shared" si="13"/>
        <v>2.0610305259273134</v>
      </c>
    </row>
    <row r="401" spans="1:8" x14ac:dyDescent="0.2">
      <c r="A401" s="8">
        <v>388</v>
      </c>
      <c r="B401" s="8" t="s">
        <v>845</v>
      </c>
      <c r="C401" s="8" t="s">
        <v>846</v>
      </c>
      <c r="D401" s="9">
        <v>43694.293321759258</v>
      </c>
      <c r="E401" s="8" t="s">
        <v>97</v>
      </c>
      <c r="F401" s="8">
        <v>4.7039999999999997</v>
      </c>
      <c r="G401" s="8">
        <v>774273</v>
      </c>
      <c r="H401" s="17">
        <f t="shared" si="13"/>
        <v>17.96001901927675</v>
      </c>
    </row>
    <row r="402" spans="1:8" x14ac:dyDescent="0.2">
      <c r="A402" s="8">
        <v>389</v>
      </c>
      <c r="B402" s="8" t="s">
        <v>847</v>
      </c>
      <c r="C402" s="8" t="s">
        <v>848</v>
      </c>
      <c r="D402" s="9">
        <v>43694.299756944441</v>
      </c>
      <c r="E402" s="8" t="s">
        <v>97</v>
      </c>
      <c r="F402" s="8">
        <v>4.7039999999999997</v>
      </c>
      <c r="G402" s="8">
        <v>718200</v>
      </c>
      <c r="H402" s="17">
        <f t="shared" si="13"/>
        <v>16.660975073774303</v>
      </c>
    </row>
    <row r="403" spans="1:8" x14ac:dyDescent="0.2">
      <c r="A403" s="8">
        <v>390</v>
      </c>
      <c r="B403" s="8" t="s">
        <v>849</v>
      </c>
      <c r="C403" s="8" t="s">
        <v>850</v>
      </c>
      <c r="D403" s="9">
        <v>43694.306192129632</v>
      </c>
      <c r="E403" s="8" t="s">
        <v>97</v>
      </c>
      <c r="F403" s="8">
        <v>4.6989999999999998</v>
      </c>
      <c r="G403" s="8">
        <v>619109</v>
      </c>
      <c r="H403" s="17">
        <f t="shared" si="13"/>
        <v>14.365332543433802</v>
      </c>
    </row>
    <row r="404" spans="1:8" x14ac:dyDescent="0.2">
      <c r="A404" s="8">
        <v>391</v>
      </c>
      <c r="B404" s="8" t="s">
        <v>851</v>
      </c>
      <c r="C404" s="8" t="s">
        <v>852</v>
      </c>
      <c r="D404" s="9">
        <v>43694.312627314815</v>
      </c>
      <c r="E404" s="8" t="s">
        <v>97</v>
      </c>
      <c r="F404" s="8">
        <v>4.6929999999999996</v>
      </c>
      <c r="G404" s="8">
        <v>710436</v>
      </c>
      <c r="H404" s="17">
        <f t="shared" si="13"/>
        <v>16.481106381304112</v>
      </c>
    </row>
    <row r="405" spans="1:8" x14ac:dyDescent="0.2">
      <c r="A405" s="8">
        <v>392</v>
      </c>
      <c r="B405" s="8" t="s">
        <v>48</v>
      </c>
      <c r="C405" s="8" t="s">
        <v>853</v>
      </c>
      <c r="D405" s="9">
        <v>43694.319074074076</v>
      </c>
      <c r="E405" s="8" t="s">
        <v>97</v>
      </c>
      <c r="F405" s="8">
        <v>4.6929999999999996</v>
      </c>
      <c r="G405" s="8">
        <v>34405</v>
      </c>
      <c r="H405" s="17">
        <f t="shared" si="13"/>
        <v>0.81948710782195699</v>
      </c>
    </row>
    <row r="406" spans="1:8" x14ac:dyDescent="0.2">
      <c r="A406" s="8">
        <v>393</v>
      </c>
      <c r="B406" s="8" t="s">
        <v>50</v>
      </c>
      <c r="C406" s="8" t="s">
        <v>854</v>
      </c>
      <c r="D406" s="9">
        <v>43694.325509259259</v>
      </c>
      <c r="E406" s="8" t="s">
        <v>97</v>
      </c>
      <c r="F406" s="8">
        <v>4.6929999999999996</v>
      </c>
      <c r="G406" s="8">
        <v>47012</v>
      </c>
      <c r="H406" s="17">
        <f t="shared" si="13"/>
        <v>1.1115536464581874</v>
      </c>
    </row>
    <row r="407" spans="1:8" x14ac:dyDescent="0.2">
      <c r="A407" s="8">
        <v>394</v>
      </c>
      <c r="B407" s="15" t="s">
        <v>53</v>
      </c>
      <c r="C407" s="8" t="s">
        <v>855</v>
      </c>
      <c r="D407" s="9">
        <v>43694.331932870373</v>
      </c>
      <c r="E407" s="8" t="s">
        <v>97</v>
      </c>
      <c r="F407" s="8">
        <v>4.6929999999999996</v>
      </c>
      <c r="G407" s="8">
        <v>116024</v>
      </c>
      <c r="H407" s="17">
        <f t="shared" si="13"/>
        <v>2.7103555790641636</v>
      </c>
    </row>
    <row r="408" spans="1:8" x14ac:dyDescent="0.2">
      <c r="A408" s="8">
        <v>395</v>
      </c>
      <c r="B408" s="8" t="s">
        <v>56</v>
      </c>
      <c r="C408" s="8" t="s">
        <v>856</v>
      </c>
      <c r="D408" s="9">
        <v>43694.338356481479</v>
      </c>
      <c r="E408" s="8" t="s">
        <v>97</v>
      </c>
      <c r="F408" s="8">
        <v>4.6929999999999996</v>
      </c>
      <c r="G408" s="8">
        <v>52178</v>
      </c>
      <c r="H408" s="17">
        <f t="shared" si="13"/>
        <v>1.2312344379704241</v>
      </c>
    </row>
    <row r="409" spans="1:8" x14ac:dyDescent="0.2">
      <c r="A409" s="8">
        <v>396</v>
      </c>
      <c r="B409" s="8" t="s">
        <v>64</v>
      </c>
      <c r="C409" s="8" t="s">
        <v>857</v>
      </c>
      <c r="D409" s="9">
        <v>43694.344780092593</v>
      </c>
      <c r="E409" s="8" t="s">
        <v>97</v>
      </c>
      <c r="F409" s="8">
        <v>4.6929999999999996</v>
      </c>
      <c r="G409" s="8">
        <v>113859</v>
      </c>
      <c r="H409" s="17">
        <f t="shared" si="13"/>
        <v>2.6601989949325349</v>
      </c>
    </row>
    <row r="410" spans="1:8" x14ac:dyDescent="0.2">
      <c r="A410" s="8">
        <v>397</v>
      </c>
      <c r="B410" s="8" t="s">
        <v>858</v>
      </c>
      <c r="C410" s="8" t="s">
        <v>859</v>
      </c>
      <c r="D410" s="9">
        <v>43694.529398148145</v>
      </c>
      <c r="E410" s="8" t="s">
        <v>97</v>
      </c>
      <c r="F410" s="8">
        <v>4.7039999999999997</v>
      </c>
      <c r="G410" s="8">
        <v>1292317</v>
      </c>
      <c r="H410" s="17">
        <f t="shared" si="13"/>
        <v>29.961551337930466</v>
      </c>
    </row>
    <row r="411" spans="1:8" x14ac:dyDescent="0.2">
      <c r="A411" s="8">
        <v>398</v>
      </c>
      <c r="B411" s="8" t="s">
        <v>43</v>
      </c>
      <c r="C411" s="8" t="s">
        <v>860</v>
      </c>
      <c r="D411" s="9">
        <v>43694.357604166667</v>
      </c>
      <c r="E411" s="8" t="s">
        <v>97</v>
      </c>
      <c r="F411" s="8">
        <v>4.6929999999999996</v>
      </c>
      <c r="G411" s="8">
        <v>293897</v>
      </c>
      <c r="H411" s="17">
        <f t="shared" si="13"/>
        <v>6.8311417634730018</v>
      </c>
    </row>
    <row r="412" spans="1:8" x14ac:dyDescent="0.2">
      <c r="A412" s="8">
        <v>399</v>
      </c>
      <c r="B412" s="8" t="s">
        <v>49</v>
      </c>
      <c r="C412" s="8" t="s">
        <v>861</v>
      </c>
      <c r="D412" s="9">
        <v>43694.364016203705</v>
      </c>
      <c r="E412" s="8" t="s">
        <v>97</v>
      </c>
      <c r="F412" s="8">
        <v>4.6929999999999996</v>
      </c>
      <c r="G412" s="8">
        <v>204263</v>
      </c>
      <c r="H412" s="17">
        <f t="shared" si="13"/>
        <v>4.7545896793832201</v>
      </c>
    </row>
    <row r="413" spans="1:8" x14ac:dyDescent="0.2">
      <c r="A413" s="8">
        <v>400</v>
      </c>
      <c r="B413" s="8" t="s">
        <v>51</v>
      </c>
      <c r="C413" s="8" t="s">
        <v>862</v>
      </c>
      <c r="D413" s="9">
        <v>43694.370428240742</v>
      </c>
      <c r="E413" s="8" t="s">
        <v>97</v>
      </c>
      <c r="F413" s="8">
        <v>4.6929999999999996</v>
      </c>
      <c r="G413" s="8">
        <v>234732</v>
      </c>
      <c r="H413" s="17">
        <f t="shared" si="13"/>
        <v>5.4604654123654761</v>
      </c>
    </row>
    <row r="414" spans="1:8" x14ac:dyDescent="0.2">
      <c r="A414" s="8">
        <v>401</v>
      </c>
      <c r="B414" s="15" t="s">
        <v>52</v>
      </c>
      <c r="C414" s="8" t="s">
        <v>863</v>
      </c>
      <c r="D414" s="9">
        <v>43694.376851851855</v>
      </c>
      <c r="E414" s="8" t="s">
        <v>97</v>
      </c>
      <c r="F414" s="8">
        <v>4.6929999999999996</v>
      </c>
      <c r="G414" s="8">
        <v>59728</v>
      </c>
      <c r="H414" s="17">
        <f t="shared" si="13"/>
        <v>1.4061453895610911</v>
      </c>
    </row>
    <row r="415" spans="1:8" x14ac:dyDescent="0.2">
      <c r="A415" s="8">
        <v>402</v>
      </c>
      <c r="B415" s="8" t="s">
        <v>57</v>
      </c>
      <c r="C415" s="8" t="s">
        <v>864</v>
      </c>
      <c r="D415" s="9">
        <v>43694.383240740739</v>
      </c>
      <c r="E415" s="8" t="s">
        <v>97</v>
      </c>
      <c r="F415" s="8">
        <v>4.6929999999999996</v>
      </c>
      <c r="G415" s="8">
        <v>90687</v>
      </c>
      <c r="H415" s="17">
        <f t="shared" si="13"/>
        <v>2.123372959136649</v>
      </c>
    </row>
    <row r="416" spans="1:8" x14ac:dyDescent="0.2">
      <c r="A416" s="8">
        <v>403</v>
      </c>
      <c r="B416" s="8" t="s">
        <v>59</v>
      </c>
      <c r="C416" s="8" t="s">
        <v>865</v>
      </c>
      <c r="D416" s="9">
        <v>43694.389664351853</v>
      </c>
      <c r="E416" s="8" t="s">
        <v>97</v>
      </c>
      <c r="F416" s="8">
        <v>4.6929999999999996</v>
      </c>
      <c r="G416" s="8">
        <v>140929</v>
      </c>
      <c r="H416" s="17">
        <f t="shared" si="13"/>
        <v>3.2873300491788076</v>
      </c>
    </row>
    <row r="417" spans="1:8" x14ac:dyDescent="0.2">
      <c r="A417" s="8">
        <v>404</v>
      </c>
      <c r="B417" s="8" t="s">
        <v>19</v>
      </c>
      <c r="C417" s="8" t="s">
        <v>866</v>
      </c>
      <c r="D417" s="9">
        <v>43694.39607638889</v>
      </c>
      <c r="E417" s="8" t="s">
        <v>97</v>
      </c>
      <c r="F417" s="8">
        <v>4.6929999999999996</v>
      </c>
      <c r="G417" s="8">
        <v>294078</v>
      </c>
      <c r="H417" s="17">
        <f t="shared" si="13"/>
        <v>6.8353349929084866</v>
      </c>
    </row>
    <row r="418" spans="1:8" x14ac:dyDescent="0.2">
      <c r="A418" s="8">
        <v>405</v>
      </c>
      <c r="B418" s="8" t="s">
        <v>21</v>
      </c>
      <c r="C418" s="8" t="s">
        <v>867</v>
      </c>
      <c r="D418" s="9">
        <v>43694.40252314815</v>
      </c>
      <c r="E418" s="8" t="s">
        <v>97</v>
      </c>
      <c r="F418" s="8">
        <v>4.6929999999999996</v>
      </c>
      <c r="G418" s="8">
        <v>120555</v>
      </c>
      <c r="H418" s="17">
        <f t="shared" si="13"/>
        <v>2.8153253170320194</v>
      </c>
    </row>
    <row r="419" spans="1:8" x14ac:dyDescent="0.2">
      <c r="A419" s="8">
        <v>406</v>
      </c>
      <c r="B419" s="8" t="s">
        <v>27</v>
      </c>
      <c r="C419" s="8" t="s">
        <v>868</v>
      </c>
      <c r="D419" s="9">
        <v>43694.408958333333</v>
      </c>
      <c r="E419" s="8" t="s">
        <v>97</v>
      </c>
      <c r="F419" s="8">
        <v>4.6879999999999997</v>
      </c>
      <c r="G419" s="8">
        <v>115705</v>
      </c>
      <c r="H419" s="17">
        <f t="shared" si="13"/>
        <v>2.7029653017717896</v>
      </c>
    </row>
    <row r="420" spans="1:8" x14ac:dyDescent="0.2">
      <c r="A420" s="8">
        <v>407</v>
      </c>
      <c r="B420" s="8" t="s">
        <v>869</v>
      </c>
      <c r="C420" s="8" t="s">
        <v>870</v>
      </c>
      <c r="D420" s="9">
        <v>43694.518321759257</v>
      </c>
      <c r="E420" s="8" t="s">
        <v>97</v>
      </c>
      <c r="F420" s="8">
        <v>4.7039999999999997</v>
      </c>
      <c r="G420" s="8">
        <v>216754</v>
      </c>
      <c r="H420" s="17">
        <f t="shared" si="13"/>
        <v>5.0439688444585871</v>
      </c>
    </row>
    <row r="421" spans="1:8" x14ac:dyDescent="0.2">
      <c r="A421" s="8">
        <v>408</v>
      </c>
      <c r="B421" s="8" t="s">
        <v>871</v>
      </c>
      <c r="C421" s="8" t="s">
        <v>872</v>
      </c>
      <c r="D421" s="9">
        <v>43694.535879629628</v>
      </c>
      <c r="E421" s="8" t="s">
        <v>97</v>
      </c>
      <c r="F421" s="8">
        <v>4.7039999999999997</v>
      </c>
      <c r="G421" s="8">
        <v>180658</v>
      </c>
      <c r="H421" s="17">
        <f t="shared" si="13"/>
        <v>4.2077323267610085</v>
      </c>
    </row>
    <row r="422" spans="1:8" x14ac:dyDescent="0.2">
      <c r="A422" s="8">
        <v>409</v>
      </c>
      <c r="B422" s="8" t="s">
        <v>33</v>
      </c>
      <c r="C422" s="8" t="s">
        <v>873</v>
      </c>
      <c r="D422" s="9">
        <v>43694.542303240742</v>
      </c>
      <c r="E422" s="8" t="s">
        <v>97</v>
      </c>
      <c r="F422" s="8">
        <v>4.7039999999999997</v>
      </c>
      <c r="G422" s="8">
        <v>70190</v>
      </c>
      <c r="H422" s="17">
        <f t="shared" si="13"/>
        <v>1.6485186843348076</v>
      </c>
    </row>
    <row r="423" spans="1:8" x14ac:dyDescent="0.2">
      <c r="A423" s="8">
        <v>410</v>
      </c>
      <c r="B423" s="8" t="s">
        <v>26</v>
      </c>
      <c r="C423" s="8" t="s">
        <v>874</v>
      </c>
      <c r="D423" s="9">
        <v>43694.548726851855</v>
      </c>
      <c r="E423" s="8" t="s">
        <v>97</v>
      </c>
      <c r="F423" s="8">
        <v>4.7089999999999996</v>
      </c>
      <c r="G423" s="8">
        <v>155628</v>
      </c>
      <c r="H423" s="17">
        <f t="shared" si="13"/>
        <v>3.6278619799643992</v>
      </c>
    </row>
    <row r="424" spans="1:8" x14ac:dyDescent="0.2">
      <c r="A424" s="8">
        <v>411</v>
      </c>
      <c r="B424" s="8" t="s">
        <v>875</v>
      </c>
      <c r="C424" s="8" t="s">
        <v>876</v>
      </c>
      <c r="D424" s="9">
        <v>43694.555127314816</v>
      </c>
      <c r="E424" s="8" t="s">
        <v>97</v>
      </c>
      <c r="F424" s="8">
        <v>4.7149999999999999</v>
      </c>
      <c r="G424" s="8">
        <v>758110</v>
      </c>
      <c r="H424" s="17">
        <f t="shared" si="13"/>
        <v>17.585570580791988</v>
      </c>
    </row>
    <row r="425" spans="1:8" x14ac:dyDescent="0.2">
      <c r="A425" s="8">
        <v>412</v>
      </c>
      <c r="B425" s="8" t="s">
        <v>35</v>
      </c>
      <c r="C425" s="8" t="s">
        <v>877</v>
      </c>
      <c r="D425" s="9">
        <v>43694.561562499999</v>
      </c>
      <c r="E425" s="8" t="s">
        <v>97</v>
      </c>
      <c r="F425" s="8">
        <v>4.7149999999999999</v>
      </c>
      <c r="G425" s="8">
        <v>85658</v>
      </c>
      <c r="H425" s="17">
        <f t="shared" si="13"/>
        <v>2.0068660484678458</v>
      </c>
    </row>
    <row r="426" spans="1:8" x14ac:dyDescent="0.2">
      <c r="A426" s="8">
        <v>413</v>
      </c>
      <c r="B426" s="8" t="s">
        <v>39</v>
      </c>
      <c r="C426" s="8" t="s">
        <v>878</v>
      </c>
      <c r="D426" s="9">
        <v>43694.567986111113</v>
      </c>
      <c r="E426" s="8" t="s">
        <v>97</v>
      </c>
      <c r="F426" s="8">
        <v>4.7149999999999999</v>
      </c>
      <c r="G426" s="8">
        <v>249517</v>
      </c>
      <c r="H426" s="17">
        <f t="shared" si="13"/>
        <v>5.8029897063082592</v>
      </c>
    </row>
    <row r="427" spans="1:8" x14ac:dyDescent="0.2">
      <c r="A427" s="8">
        <v>414</v>
      </c>
      <c r="B427" s="8" t="s">
        <v>34</v>
      </c>
      <c r="C427" s="8" t="s">
        <v>879</v>
      </c>
      <c r="D427" s="9">
        <v>43694.57440972222</v>
      </c>
      <c r="E427" s="8" t="s">
        <v>97</v>
      </c>
      <c r="F427" s="8">
        <v>4.7149999999999999</v>
      </c>
      <c r="G427" s="8">
        <v>103658</v>
      </c>
      <c r="H427" s="17">
        <f t="shared" si="13"/>
        <v>2.423872290670761</v>
      </c>
    </row>
    <row r="428" spans="1:8" x14ac:dyDescent="0.2">
      <c r="A428" s="8">
        <v>415</v>
      </c>
      <c r="B428" s="8" t="s">
        <v>880</v>
      </c>
      <c r="C428" s="8" t="s">
        <v>881</v>
      </c>
      <c r="D428" s="9">
        <v>43694.580810185187</v>
      </c>
      <c r="E428" s="8" t="s">
        <v>97</v>
      </c>
      <c r="F428" s="8">
        <v>4.7149999999999999</v>
      </c>
      <c r="G428" s="8">
        <v>618500</v>
      </c>
      <c r="H428" s="17">
        <f t="shared" si="13"/>
        <v>14.351223832239269</v>
      </c>
    </row>
    <row r="429" spans="1:8" x14ac:dyDescent="0.2">
      <c r="A429" s="8">
        <v>416</v>
      </c>
      <c r="B429" s="8" t="s">
        <v>882</v>
      </c>
      <c r="C429" s="8" t="s">
        <v>883</v>
      </c>
      <c r="D429" s="9">
        <v>43694.587233796294</v>
      </c>
      <c r="E429" s="8" t="s">
        <v>97</v>
      </c>
      <c r="F429" s="8">
        <v>4.7039999999999997</v>
      </c>
      <c r="G429" s="8">
        <v>657084</v>
      </c>
      <c r="H429" s="17">
        <f t="shared" si="13"/>
        <v>15.245099879414672</v>
      </c>
    </row>
    <row r="430" spans="1:8" x14ac:dyDescent="0.2">
      <c r="A430" s="8">
        <v>417</v>
      </c>
      <c r="B430" s="8" t="s">
        <v>884</v>
      </c>
      <c r="C430" s="8" t="s">
        <v>885</v>
      </c>
      <c r="D430" s="9">
        <v>43694.593657407408</v>
      </c>
      <c r="E430" s="8" t="s">
        <v>97</v>
      </c>
      <c r="F430" s="8">
        <v>4.7039999999999997</v>
      </c>
      <c r="G430" s="8">
        <v>941531</v>
      </c>
      <c r="H430" s="17">
        <f t="shared" si="13"/>
        <v>21.834887355853148</v>
      </c>
    </row>
    <row r="431" spans="1:8" x14ac:dyDescent="0.2">
      <c r="A431" s="8">
        <v>418</v>
      </c>
      <c r="B431" s="8" t="s">
        <v>886</v>
      </c>
      <c r="C431" s="8" t="s">
        <v>887</v>
      </c>
      <c r="D431" s="9">
        <v>43694.600081018521</v>
      </c>
      <c r="E431" s="8" t="s">
        <v>97</v>
      </c>
      <c r="F431" s="8">
        <v>4.7039999999999997</v>
      </c>
      <c r="G431" s="8">
        <v>770887</v>
      </c>
      <c r="H431" s="17">
        <f t="shared" si="13"/>
        <v>17.881575511715692</v>
      </c>
    </row>
    <row r="432" spans="1:8" x14ac:dyDescent="0.2">
      <c r="A432" s="8">
        <v>419</v>
      </c>
      <c r="B432" s="8" t="s">
        <v>888</v>
      </c>
      <c r="C432" s="8" t="s">
        <v>889</v>
      </c>
      <c r="D432" s="9">
        <v>43694.606493055559</v>
      </c>
      <c r="E432" s="8" t="s">
        <v>97</v>
      </c>
      <c r="F432" s="8">
        <v>4.6989999999999998</v>
      </c>
      <c r="G432" s="8">
        <v>1005445</v>
      </c>
      <c r="H432" s="17">
        <f t="shared" si="13"/>
        <v>23.315583853861877</v>
      </c>
    </row>
    <row r="433" spans="1:8" x14ac:dyDescent="0.2">
      <c r="A433" s="8">
        <v>420</v>
      </c>
      <c r="B433" s="8" t="s">
        <v>890</v>
      </c>
      <c r="C433" s="8" t="s">
        <v>891</v>
      </c>
      <c r="D433" s="9">
        <v>43694.612916666665</v>
      </c>
      <c r="E433" s="8" t="s">
        <v>97</v>
      </c>
      <c r="F433" s="8">
        <v>4.6929999999999996</v>
      </c>
      <c r="G433" s="8">
        <v>1727801</v>
      </c>
      <c r="H433" s="17">
        <f t="shared" si="13"/>
        <v>40.050415025680145</v>
      </c>
    </row>
    <row r="434" spans="1:8" x14ac:dyDescent="0.2">
      <c r="A434" s="8">
        <v>421</v>
      </c>
      <c r="B434" s="8" t="s">
        <v>892</v>
      </c>
      <c r="C434" s="8" t="s">
        <v>893</v>
      </c>
      <c r="D434" s="9">
        <v>43694.619340277779</v>
      </c>
      <c r="E434" s="8" t="s">
        <v>97</v>
      </c>
      <c r="F434" s="8">
        <v>4.6989999999999998</v>
      </c>
      <c r="G434" s="8">
        <v>721702</v>
      </c>
      <c r="H434" s="17">
        <f t="shared" si="13"/>
        <v>16.742105954896225</v>
      </c>
    </row>
    <row r="435" spans="1:8" x14ac:dyDescent="0.2">
      <c r="A435" s="8">
        <v>422</v>
      </c>
      <c r="B435" s="8" t="s">
        <v>894</v>
      </c>
      <c r="C435" s="8" t="s">
        <v>895</v>
      </c>
      <c r="D435" s="9">
        <v>43694.625763888886</v>
      </c>
      <c r="E435" s="8" t="s">
        <v>97</v>
      </c>
      <c r="F435" s="8">
        <v>4.6989999999999998</v>
      </c>
      <c r="G435" s="8">
        <v>1478448</v>
      </c>
      <c r="H435" s="17">
        <f t="shared" si="13"/>
        <v>34.273650719456619</v>
      </c>
    </row>
    <row r="436" spans="1:8" x14ac:dyDescent="0.2">
      <c r="A436" s="8">
        <v>423</v>
      </c>
      <c r="B436" s="8" t="s">
        <v>896</v>
      </c>
      <c r="C436" s="8" t="s">
        <v>897</v>
      </c>
      <c r="D436" s="9">
        <v>43694.632199074076</v>
      </c>
      <c r="E436" s="8" t="s">
        <v>97</v>
      </c>
      <c r="F436" s="8">
        <v>4.6989999999999998</v>
      </c>
      <c r="G436" s="8">
        <v>1653455</v>
      </c>
      <c r="H436" s="17">
        <f t="shared" si="13"/>
        <v>38.328040243301373</v>
      </c>
    </row>
    <row r="437" spans="1:8" x14ac:dyDescent="0.2">
      <c r="A437" s="8">
        <v>424</v>
      </c>
      <c r="B437" s="8" t="s">
        <v>898</v>
      </c>
      <c r="C437" s="8" t="s">
        <v>899</v>
      </c>
      <c r="D437" s="9">
        <v>43694.638599537036</v>
      </c>
      <c r="E437" s="8" t="s">
        <v>97</v>
      </c>
      <c r="F437" s="8">
        <v>4.6929999999999996</v>
      </c>
      <c r="G437" s="8">
        <v>1636285</v>
      </c>
      <c r="H437" s="17">
        <f t="shared" si="13"/>
        <v>37.930262622266703</v>
      </c>
    </row>
    <row r="438" spans="1:8" x14ac:dyDescent="0.2">
      <c r="A438" s="8">
        <v>425</v>
      </c>
      <c r="B438" s="8" t="s">
        <v>900</v>
      </c>
      <c r="C438" s="8" t="s">
        <v>901</v>
      </c>
      <c r="D438" s="9">
        <v>43694.645011574074</v>
      </c>
      <c r="E438" s="8" t="s">
        <v>97</v>
      </c>
      <c r="F438" s="8">
        <v>4.6989999999999998</v>
      </c>
      <c r="G438" s="8">
        <v>1146633</v>
      </c>
      <c r="H438" s="17">
        <f t="shared" si="13"/>
        <v>26.586488149647717</v>
      </c>
    </row>
    <row r="439" spans="1:8" x14ac:dyDescent="0.2">
      <c r="A439" s="8">
        <v>426</v>
      </c>
      <c r="B439" s="8" t="s">
        <v>902</v>
      </c>
      <c r="C439" s="8" t="s">
        <v>903</v>
      </c>
      <c r="D439" s="9">
        <v>43694.651400462964</v>
      </c>
      <c r="E439" s="8" t="s">
        <v>97</v>
      </c>
      <c r="F439" s="8">
        <v>4.6929999999999996</v>
      </c>
      <c r="G439" s="8">
        <v>919777</v>
      </c>
      <c r="H439" s="17">
        <f t="shared" si="13"/>
        <v>21.330912145137468</v>
      </c>
    </row>
    <row r="440" spans="1:8" x14ac:dyDescent="0.2">
      <c r="A440" s="8">
        <v>427</v>
      </c>
      <c r="B440" s="8" t="s">
        <v>904</v>
      </c>
      <c r="C440" s="8" t="s">
        <v>905</v>
      </c>
      <c r="D440" s="9">
        <v>43694.657847222225</v>
      </c>
      <c r="E440" s="8" t="s">
        <v>97</v>
      </c>
      <c r="F440" s="8">
        <v>4.6929999999999996</v>
      </c>
      <c r="G440" s="8">
        <v>455907</v>
      </c>
      <c r="H440" s="17">
        <f t="shared" si="13"/>
        <v>10.584429613433795</v>
      </c>
    </row>
    <row r="441" spans="1:8" x14ac:dyDescent="0.2">
      <c r="A441" s="8">
        <v>428</v>
      </c>
      <c r="B441" s="8" t="s">
        <v>906</v>
      </c>
      <c r="C441" s="8" t="s">
        <v>907</v>
      </c>
      <c r="D441" s="9">
        <v>43694.664270833331</v>
      </c>
      <c r="E441" s="8" t="s">
        <v>97</v>
      </c>
      <c r="F441" s="8">
        <v>4.6929999999999996</v>
      </c>
      <c r="G441" s="8">
        <v>1079603</v>
      </c>
      <c r="H441" s="17">
        <f t="shared" si="13"/>
        <v>25.033603237710974</v>
      </c>
    </row>
    <row r="442" spans="1:8" x14ac:dyDescent="0.2">
      <c r="A442" s="8">
        <v>429</v>
      </c>
      <c r="B442" s="8" t="s">
        <v>908</v>
      </c>
      <c r="C442" s="8" t="s">
        <v>909</v>
      </c>
      <c r="D442" s="9">
        <v>43694.670694444445</v>
      </c>
      <c r="E442" s="8" t="s">
        <v>97</v>
      </c>
      <c r="F442" s="8">
        <v>4.6929999999999996</v>
      </c>
      <c r="G442" s="8">
        <v>944201</v>
      </c>
      <c r="H442" s="17">
        <f t="shared" si="13"/>
        <v>21.896743281779912</v>
      </c>
    </row>
    <row r="443" spans="1:8" x14ac:dyDescent="0.2">
      <c r="A443" s="8">
        <v>430</v>
      </c>
      <c r="B443" s="8" t="s">
        <v>910</v>
      </c>
      <c r="C443" s="8" t="s">
        <v>911</v>
      </c>
      <c r="D443" s="9">
        <v>43694.677141203705</v>
      </c>
      <c r="E443" s="8" t="s">
        <v>912</v>
      </c>
      <c r="F443" s="8">
        <v>4.6929999999999996</v>
      </c>
      <c r="G443" s="8">
        <v>426378</v>
      </c>
      <c r="H443" s="17">
        <f t="shared" si="13"/>
        <v>9.9003308730999109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Aug14-2019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Siobhan Cummins</dc:creator>
  <cp:lastModifiedBy>Carolyn Siobhan Cummins</cp:lastModifiedBy>
  <dcterms:created xsi:type="dcterms:W3CDTF">2019-02-21T14:10:57Z</dcterms:created>
  <dcterms:modified xsi:type="dcterms:W3CDTF">2021-06-10T17:00:25Z</dcterms:modified>
</cp:coreProperties>
</file>